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/>
  </bookViews>
  <sheets>
    <sheet name="Entities" sheetId="12" r:id="rId1"/>
    <sheet name="Dragons" sheetId="3" r:id="rId2"/>
    <sheet name="Progression" sheetId="8" r:id="rId3"/>
    <sheet name="DATA_DRAGONS_CONTENT" sheetId="5" r:id="rId4"/>
    <sheet name="DATA_SCENES_UNITY" sheetId="9" r:id="rId5"/>
    <sheet name="Entities FPS" sheetId="6" r:id="rId6"/>
  </sheets>
  <externalReferences>
    <externalReference r:id="rId7"/>
  </externalReferences>
  <calcPr calcId="145621"/>
</workbook>
</file>

<file path=xl/calcChain.xml><?xml version="1.0" encoding="utf-8"?>
<calcChain xmlns="http://schemas.openxmlformats.org/spreadsheetml/2006/main">
  <c r="K10" i="9" l="1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473" i="9"/>
  <c r="K474" i="9"/>
  <c r="K475" i="9"/>
  <c r="K476" i="9"/>
  <c r="K477" i="9"/>
  <c r="K478" i="9"/>
  <c r="K479" i="9"/>
  <c r="K480" i="9"/>
  <c r="K481" i="9"/>
  <c r="K482" i="9"/>
  <c r="K483" i="9"/>
  <c r="K484" i="9"/>
  <c r="K485" i="9"/>
  <c r="K486" i="9"/>
  <c r="K487" i="9"/>
  <c r="K488" i="9"/>
  <c r="K489" i="9"/>
  <c r="K490" i="9"/>
  <c r="K491" i="9"/>
  <c r="K492" i="9"/>
  <c r="K493" i="9"/>
  <c r="K494" i="9"/>
  <c r="K495" i="9"/>
  <c r="K496" i="9"/>
  <c r="K497" i="9"/>
  <c r="K498" i="9"/>
  <c r="K499" i="9"/>
  <c r="K500" i="9"/>
  <c r="K501" i="9"/>
  <c r="K502" i="9"/>
  <c r="K503" i="9"/>
  <c r="K504" i="9"/>
  <c r="K505" i="9"/>
  <c r="K506" i="9"/>
  <c r="K507" i="9"/>
  <c r="K508" i="9"/>
  <c r="K509" i="9"/>
  <c r="K510" i="9"/>
  <c r="K511" i="9"/>
  <c r="K512" i="9"/>
  <c r="K513" i="9"/>
  <c r="K514" i="9"/>
  <c r="K515" i="9"/>
  <c r="K516" i="9"/>
  <c r="K517" i="9"/>
  <c r="K518" i="9"/>
  <c r="K519" i="9"/>
  <c r="K520" i="9"/>
  <c r="K521" i="9"/>
  <c r="K522" i="9"/>
  <c r="K9" i="9"/>
  <c r="D7" i="9" l="1"/>
  <c r="D6" i="9"/>
  <c r="D9" i="9"/>
  <c r="D5" i="9"/>
  <c r="D4" i="9" l="1"/>
  <c r="J51" i="6" l="1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E8" i="8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L14" i="5"/>
  <c r="K14" i="5"/>
  <c r="J14" i="5"/>
  <c r="I14" i="5"/>
  <c r="M41" i="3" s="1"/>
  <c r="H14" i="5"/>
  <c r="S13" i="5"/>
  <c r="R13" i="5"/>
  <c r="Q13" i="5"/>
  <c r="P13" i="5"/>
  <c r="O13" i="5"/>
  <c r="N13" i="5"/>
  <c r="M13" i="5"/>
  <c r="L13" i="5"/>
  <c r="K13" i="5"/>
  <c r="J13" i="5"/>
  <c r="I13" i="5"/>
  <c r="M40" i="3" s="1"/>
  <c r="H13" i="5"/>
  <c r="S12" i="5"/>
  <c r="R12" i="5"/>
  <c r="Q12" i="5"/>
  <c r="P12" i="5"/>
  <c r="O12" i="5"/>
  <c r="N12" i="5"/>
  <c r="M12" i="5"/>
  <c r="L12" i="5"/>
  <c r="K12" i="5"/>
  <c r="J12" i="5"/>
  <c r="I12" i="5"/>
  <c r="M39" i="3" s="1"/>
  <c r="H12" i="5"/>
  <c r="L39" i="3" s="1"/>
  <c r="S11" i="5"/>
  <c r="R11" i="5"/>
  <c r="Q11" i="5"/>
  <c r="P11" i="5"/>
  <c r="O11" i="5"/>
  <c r="N11" i="5"/>
  <c r="M11" i="5"/>
  <c r="L11" i="5"/>
  <c r="K11" i="5"/>
  <c r="J11" i="5"/>
  <c r="I11" i="5"/>
  <c r="H11" i="5"/>
  <c r="S10" i="5"/>
  <c r="R10" i="5"/>
  <c r="Q10" i="5"/>
  <c r="P10" i="5"/>
  <c r="O10" i="5"/>
  <c r="N10" i="5"/>
  <c r="M10" i="5"/>
  <c r="L10" i="5"/>
  <c r="K10" i="5"/>
  <c r="J10" i="5"/>
  <c r="I10" i="5"/>
  <c r="M37" i="3" s="1"/>
  <c r="H10" i="5"/>
  <c r="S9" i="5"/>
  <c r="R9" i="5"/>
  <c r="Q9" i="5"/>
  <c r="P9" i="5"/>
  <c r="O70" i="3" s="1"/>
  <c r="O9" i="5"/>
  <c r="N9" i="5"/>
  <c r="M9" i="5"/>
  <c r="L9" i="5"/>
  <c r="K9" i="5"/>
  <c r="J9" i="5"/>
  <c r="I9" i="5"/>
  <c r="M36" i="3" s="1"/>
  <c r="N36" i="3" s="1"/>
  <c r="P36" i="3" s="1"/>
  <c r="H9" i="5"/>
  <c r="S8" i="5"/>
  <c r="R8" i="5"/>
  <c r="Q8" i="5"/>
  <c r="P8" i="5"/>
  <c r="O69" i="3" s="1"/>
  <c r="O8" i="5"/>
  <c r="N69" i="3" s="1"/>
  <c r="N8" i="5"/>
  <c r="M8" i="5"/>
  <c r="L8" i="5"/>
  <c r="K8" i="5"/>
  <c r="J8" i="5"/>
  <c r="L53" i="3" s="1"/>
  <c r="I8" i="5"/>
  <c r="M35" i="3" s="1"/>
  <c r="H8" i="5"/>
  <c r="S7" i="5"/>
  <c r="R7" i="5"/>
  <c r="Q7" i="5"/>
  <c r="P7" i="5"/>
  <c r="O68" i="3" s="1"/>
  <c r="O7" i="5"/>
  <c r="N7" i="5"/>
  <c r="M7" i="5"/>
  <c r="L7" i="5"/>
  <c r="K7" i="5"/>
  <c r="J7" i="5"/>
  <c r="L52" i="3" s="1"/>
  <c r="I7" i="5"/>
  <c r="M34" i="3" s="1"/>
  <c r="H7" i="5"/>
  <c r="S6" i="5"/>
  <c r="R6" i="5"/>
  <c r="Q6" i="5"/>
  <c r="P6" i="5"/>
  <c r="O67" i="3" s="1"/>
  <c r="O6" i="5"/>
  <c r="N67" i="3" s="1"/>
  <c r="N6" i="5"/>
  <c r="M6" i="5"/>
  <c r="L6" i="5"/>
  <c r="K6" i="5"/>
  <c r="J6" i="5"/>
  <c r="L51" i="3" s="1"/>
  <c r="I6" i="5"/>
  <c r="M33" i="3" s="1"/>
  <c r="H6" i="5"/>
  <c r="L33" i="3" s="1"/>
  <c r="S5" i="5"/>
  <c r="R5" i="5"/>
  <c r="Q5" i="5"/>
  <c r="P5" i="5"/>
  <c r="O66" i="3" s="1"/>
  <c r="O5" i="5"/>
  <c r="N66" i="3" s="1"/>
  <c r="N5" i="5"/>
  <c r="M5" i="5"/>
  <c r="L5" i="5"/>
  <c r="K5" i="5"/>
  <c r="J5" i="5"/>
  <c r="L50" i="3" s="1"/>
  <c r="I5" i="5"/>
  <c r="M32" i="3" s="1"/>
  <c r="H5" i="5"/>
  <c r="G270" i="3"/>
  <c r="E270" i="3"/>
  <c r="C270" i="3"/>
  <c r="G269" i="3"/>
  <c r="E269" i="3"/>
  <c r="C269" i="3"/>
  <c r="G268" i="3"/>
  <c r="E268" i="3"/>
  <c r="C268" i="3"/>
  <c r="G267" i="3"/>
  <c r="E267" i="3"/>
  <c r="C267" i="3"/>
  <c r="G266" i="3"/>
  <c r="E266" i="3"/>
  <c r="C266" i="3"/>
  <c r="G265" i="3"/>
  <c r="E265" i="3"/>
  <c r="C265" i="3"/>
  <c r="G264" i="3"/>
  <c r="E264" i="3"/>
  <c r="C264" i="3"/>
  <c r="G263" i="3"/>
  <c r="E263" i="3"/>
  <c r="C263" i="3"/>
  <c r="G262" i="3"/>
  <c r="E262" i="3"/>
  <c r="C262" i="3"/>
  <c r="G261" i="3"/>
  <c r="E261" i="3"/>
  <c r="C261" i="3"/>
  <c r="G260" i="3"/>
  <c r="E260" i="3"/>
  <c r="C260" i="3"/>
  <c r="G259" i="3"/>
  <c r="E259" i="3"/>
  <c r="C259" i="3"/>
  <c r="G258" i="3"/>
  <c r="E258" i="3"/>
  <c r="C258" i="3"/>
  <c r="G257" i="3"/>
  <c r="E257" i="3"/>
  <c r="C257" i="3"/>
  <c r="G256" i="3"/>
  <c r="E256" i="3"/>
  <c r="C256" i="3"/>
  <c r="G255" i="3"/>
  <c r="E255" i="3"/>
  <c r="C255" i="3"/>
  <c r="G254" i="3"/>
  <c r="E254" i="3"/>
  <c r="C254" i="3"/>
  <c r="G253" i="3"/>
  <c r="E253" i="3"/>
  <c r="C253" i="3"/>
  <c r="G252" i="3"/>
  <c r="E252" i="3"/>
  <c r="C252" i="3"/>
  <c r="G251" i="3"/>
  <c r="E251" i="3"/>
  <c r="C251" i="3"/>
  <c r="G250" i="3"/>
  <c r="E250" i="3"/>
  <c r="C250" i="3"/>
  <c r="G249" i="3"/>
  <c r="E249" i="3"/>
  <c r="C249" i="3"/>
  <c r="G248" i="3"/>
  <c r="E248" i="3"/>
  <c r="C248" i="3"/>
  <c r="G247" i="3"/>
  <c r="E247" i="3"/>
  <c r="C247" i="3"/>
  <c r="G246" i="3"/>
  <c r="E246" i="3"/>
  <c r="C246" i="3"/>
  <c r="G245" i="3"/>
  <c r="E245" i="3"/>
  <c r="C245" i="3"/>
  <c r="G244" i="3"/>
  <c r="E244" i="3"/>
  <c r="C244" i="3"/>
  <c r="G243" i="3"/>
  <c r="E243" i="3"/>
  <c r="C243" i="3"/>
  <c r="G242" i="3"/>
  <c r="E242" i="3"/>
  <c r="C242" i="3"/>
  <c r="G241" i="3"/>
  <c r="E241" i="3"/>
  <c r="C241" i="3"/>
  <c r="G240" i="3"/>
  <c r="E240" i="3"/>
  <c r="C240" i="3"/>
  <c r="G239" i="3"/>
  <c r="E239" i="3"/>
  <c r="C239" i="3"/>
  <c r="G238" i="3"/>
  <c r="E238" i="3"/>
  <c r="C238" i="3"/>
  <c r="G237" i="3"/>
  <c r="E237" i="3"/>
  <c r="C237" i="3"/>
  <c r="G236" i="3"/>
  <c r="E236" i="3"/>
  <c r="C236" i="3"/>
  <c r="G235" i="3"/>
  <c r="E235" i="3"/>
  <c r="C235" i="3"/>
  <c r="G234" i="3"/>
  <c r="E234" i="3"/>
  <c r="C234" i="3"/>
  <c r="G233" i="3"/>
  <c r="E233" i="3"/>
  <c r="C233" i="3"/>
  <c r="G232" i="3"/>
  <c r="E232" i="3"/>
  <c r="C232" i="3"/>
  <c r="G231" i="3"/>
  <c r="E231" i="3"/>
  <c r="C231" i="3"/>
  <c r="G230" i="3"/>
  <c r="E230" i="3"/>
  <c r="C230" i="3"/>
  <c r="G229" i="3"/>
  <c r="E229" i="3"/>
  <c r="C229" i="3"/>
  <c r="G228" i="3"/>
  <c r="E228" i="3"/>
  <c r="C228" i="3"/>
  <c r="G227" i="3"/>
  <c r="E227" i="3"/>
  <c r="C227" i="3"/>
  <c r="G226" i="3"/>
  <c r="E226" i="3"/>
  <c r="C226" i="3"/>
  <c r="G225" i="3"/>
  <c r="E225" i="3"/>
  <c r="C225" i="3"/>
  <c r="G224" i="3"/>
  <c r="E224" i="3"/>
  <c r="C224" i="3"/>
  <c r="G223" i="3"/>
  <c r="E223" i="3"/>
  <c r="C223" i="3"/>
  <c r="G222" i="3"/>
  <c r="E222" i="3"/>
  <c r="C222" i="3"/>
  <c r="G221" i="3"/>
  <c r="E221" i="3"/>
  <c r="C221" i="3"/>
  <c r="G220" i="3"/>
  <c r="E220" i="3"/>
  <c r="C220" i="3"/>
  <c r="G219" i="3"/>
  <c r="E219" i="3"/>
  <c r="C219" i="3"/>
  <c r="G218" i="3"/>
  <c r="E218" i="3"/>
  <c r="C218" i="3"/>
  <c r="G217" i="3"/>
  <c r="E217" i="3"/>
  <c r="C217" i="3"/>
  <c r="G216" i="3"/>
  <c r="E216" i="3"/>
  <c r="C216" i="3"/>
  <c r="G215" i="3"/>
  <c r="E215" i="3"/>
  <c r="C215" i="3"/>
  <c r="G214" i="3"/>
  <c r="E214" i="3"/>
  <c r="C214" i="3"/>
  <c r="G213" i="3"/>
  <c r="E213" i="3"/>
  <c r="C213" i="3"/>
  <c r="G212" i="3"/>
  <c r="E212" i="3"/>
  <c r="C212" i="3"/>
  <c r="G211" i="3"/>
  <c r="E211" i="3"/>
  <c r="C211" i="3"/>
  <c r="G210" i="3"/>
  <c r="E210" i="3"/>
  <c r="C210" i="3"/>
  <c r="G209" i="3"/>
  <c r="E209" i="3"/>
  <c r="C209" i="3"/>
  <c r="G208" i="3"/>
  <c r="E208" i="3"/>
  <c r="C208" i="3"/>
  <c r="G207" i="3"/>
  <c r="E207" i="3"/>
  <c r="C207" i="3"/>
  <c r="G206" i="3"/>
  <c r="E206" i="3"/>
  <c r="C206" i="3"/>
  <c r="G205" i="3"/>
  <c r="E205" i="3"/>
  <c r="C205" i="3"/>
  <c r="G204" i="3"/>
  <c r="E204" i="3"/>
  <c r="C204" i="3"/>
  <c r="G203" i="3"/>
  <c r="E203" i="3"/>
  <c r="C203" i="3"/>
  <c r="G202" i="3"/>
  <c r="E202" i="3"/>
  <c r="C202" i="3"/>
  <c r="G201" i="3"/>
  <c r="E201" i="3"/>
  <c r="C201" i="3"/>
  <c r="G200" i="3"/>
  <c r="E200" i="3"/>
  <c r="C200" i="3"/>
  <c r="G199" i="3"/>
  <c r="E199" i="3"/>
  <c r="C199" i="3"/>
  <c r="G198" i="3"/>
  <c r="E198" i="3"/>
  <c r="C198" i="3"/>
  <c r="G197" i="3"/>
  <c r="E197" i="3"/>
  <c r="C197" i="3"/>
  <c r="G196" i="3"/>
  <c r="E196" i="3"/>
  <c r="C196" i="3"/>
  <c r="G195" i="3"/>
  <c r="E195" i="3"/>
  <c r="C195" i="3"/>
  <c r="G194" i="3"/>
  <c r="E194" i="3"/>
  <c r="C194" i="3"/>
  <c r="G193" i="3"/>
  <c r="E193" i="3"/>
  <c r="C193" i="3"/>
  <c r="G192" i="3"/>
  <c r="E192" i="3"/>
  <c r="C192" i="3"/>
  <c r="G191" i="3"/>
  <c r="E191" i="3"/>
  <c r="C191" i="3"/>
  <c r="G190" i="3"/>
  <c r="E190" i="3"/>
  <c r="C190" i="3"/>
  <c r="G189" i="3"/>
  <c r="E189" i="3"/>
  <c r="C189" i="3"/>
  <c r="G188" i="3"/>
  <c r="E188" i="3"/>
  <c r="C188" i="3"/>
  <c r="G187" i="3"/>
  <c r="E187" i="3"/>
  <c r="C187" i="3"/>
  <c r="G186" i="3"/>
  <c r="E186" i="3"/>
  <c r="C186" i="3"/>
  <c r="G185" i="3"/>
  <c r="E185" i="3"/>
  <c r="C185" i="3"/>
  <c r="G184" i="3"/>
  <c r="E184" i="3"/>
  <c r="C184" i="3"/>
  <c r="G183" i="3"/>
  <c r="E183" i="3"/>
  <c r="C183" i="3"/>
  <c r="G182" i="3"/>
  <c r="E182" i="3"/>
  <c r="C182" i="3"/>
  <c r="G181" i="3"/>
  <c r="E181" i="3"/>
  <c r="C181" i="3"/>
  <c r="G180" i="3"/>
  <c r="E180" i="3"/>
  <c r="C180" i="3"/>
  <c r="G179" i="3"/>
  <c r="E179" i="3"/>
  <c r="C179" i="3"/>
  <c r="G178" i="3"/>
  <c r="E178" i="3"/>
  <c r="C178" i="3"/>
  <c r="G177" i="3"/>
  <c r="E177" i="3"/>
  <c r="C177" i="3"/>
  <c r="G176" i="3"/>
  <c r="E176" i="3"/>
  <c r="C176" i="3"/>
  <c r="G175" i="3"/>
  <c r="E175" i="3"/>
  <c r="C175" i="3"/>
  <c r="G174" i="3"/>
  <c r="E174" i="3"/>
  <c r="C174" i="3"/>
  <c r="G173" i="3"/>
  <c r="E173" i="3"/>
  <c r="C173" i="3"/>
  <c r="G172" i="3"/>
  <c r="E172" i="3"/>
  <c r="C172" i="3"/>
  <c r="G171" i="3"/>
  <c r="E171" i="3"/>
  <c r="C171" i="3"/>
  <c r="G170" i="3"/>
  <c r="E170" i="3"/>
  <c r="C170" i="3"/>
  <c r="G169" i="3"/>
  <c r="E169" i="3"/>
  <c r="C169" i="3"/>
  <c r="G168" i="3"/>
  <c r="E168" i="3"/>
  <c r="C168" i="3"/>
  <c r="G167" i="3"/>
  <c r="E167" i="3"/>
  <c r="C167" i="3"/>
  <c r="G166" i="3"/>
  <c r="E166" i="3"/>
  <c r="C166" i="3"/>
  <c r="G165" i="3"/>
  <c r="E165" i="3"/>
  <c r="C165" i="3"/>
  <c r="G164" i="3"/>
  <c r="E164" i="3"/>
  <c r="C164" i="3"/>
  <c r="G163" i="3"/>
  <c r="E163" i="3"/>
  <c r="C163" i="3"/>
  <c r="G162" i="3"/>
  <c r="E162" i="3"/>
  <c r="C162" i="3"/>
  <c r="G161" i="3"/>
  <c r="E161" i="3"/>
  <c r="C161" i="3"/>
  <c r="G160" i="3"/>
  <c r="E160" i="3"/>
  <c r="C160" i="3"/>
  <c r="G159" i="3"/>
  <c r="E159" i="3"/>
  <c r="C159" i="3"/>
  <c r="G158" i="3"/>
  <c r="E158" i="3"/>
  <c r="C158" i="3"/>
  <c r="G157" i="3"/>
  <c r="E157" i="3"/>
  <c r="C157" i="3"/>
  <c r="G156" i="3"/>
  <c r="E156" i="3"/>
  <c r="C156" i="3"/>
  <c r="G155" i="3"/>
  <c r="E155" i="3"/>
  <c r="C155" i="3"/>
  <c r="G154" i="3"/>
  <c r="E154" i="3"/>
  <c r="C154" i="3"/>
  <c r="G153" i="3"/>
  <c r="E153" i="3"/>
  <c r="C153" i="3"/>
  <c r="G152" i="3"/>
  <c r="E152" i="3"/>
  <c r="C152" i="3"/>
  <c r="G151" i="3"/>
  <c r="E151" i="3"/>
  <c r="C151" i="3"/>
  <c r="G150" i="3"/>
  <c r="E150" i="3"/>
  <c r="C150" i="3"/>
  <c r="G149" i="3"/>
  <c r="E149" i="3"/>
  <c r="C149" i="3"/>
  <c r="G148" i="3"/>
  <c r="E148" i="3"/>
  <c r="C148" i="3"/>
  <c r="G147" i="3"/>
  <c r="E147" i="3"/>
  <c r="C147" i="3"/>
  <c r="G146" i="3"/>
  <c r="E146" i="3"/>
  <c r="C146" i="3"/>
  <c r="G145" i="3"/>
  <c r="E145" i="3"/>
  <c r="C145" i="3"/>
  <c r="G144" i="3"/>
  <c r="E144" i="3"/>
  <c r="C144" i="3"/>
  <c r="G143" i="3"/>
  <c r="E143" i="3"/>
  <c r="C143" i="3"/>
  <c r="G142" i="3"/>
  <c r="E142" i="3"/>
  <c r="C142" i="3"/>
  <c r="G141" i="3"/>
  <c r="E141" i="3"/>
  <c r="C141" i="3"/>
  <c r="G140" i="3"/>
  <c r="E140" i="3"/>
  <c r="C140" i="3"/>
  <c r="G139" i="3"/>
  <c r="E139" i="3"/>
  <c r="C139" i="3"/>
  <c r="G138" i="3"/>
  <c r="E138" i="3"/>
  <c r="C138" i="3"/>
  <c r="G137" i="3"/>
  <c r="E137" i="3"/>
  <c r="C137" i="3"/>
  <c r="G136" i="3"/>
  <c r="E136" i="3"/>
  <c r="C136" i="3"/>
  <c r="G135" i="3"/>
  <c r="E135" i="3"/>
  <c r="C135" i="3"/>
  <c r="G134" i="3"/>
  <c r="E134" i="3"/>
  <c r="C134" i="3"/>
  <c r="G133" i="3"/>
  <c r="E133" i="3"/>
  <c r="C133" i="3"/>
  <c r="G132" i="3"/>
  <c r="E132" i="3"/>
  <c r="C132" i="3"/>
  <c r="G131" i="3"/>
  <c r="E131" i="3"/>
  <c r="C131" i="3"/>
  <c r="G130" i="3"/>
  <c r="E130" i="3"/>
  <c r="C130" i="3"/>
  <c r="G129" i="3"/>
  <c r="E129" i="3"/>
  <c r="C129" i="3"/>
  <c r="G128" i="3"/>
  <c r="E128" i="3"/>
  <c r="C128" i="3"/>
  <c r="G127" i="3"/>
  <c r="E127" i="3"/>
  <c r="C127" i="3"/>
  <c r="G126" i="3"/>
  <c r="E126" i="3"/>
  <c r="C126" i="3"/>
  <c r="G125" i="3"/>
  <c r="E125" i="3"/>
  <c r="C125" i="3"/>
  <c r="G124" i="3"/>
  <c r="E124" i="3"/>
  <c r="C124" i="3"/>
  <c r="G123" i="3"/>
  <c r="E123" i="3"/>
  <c r="C123" i="3"/>
  <c r="G122" i="3"/>
  <c r="E122" i="3"/>
  <c r="C122" i="3"/>
  <c r="G121" i="3"/>
  <c r="E121" i="3"/>
  <c r="C121" i="3"/>
  <c r="G120" i="3"/>
  <c r="E120" i="3"/>
  <c r="C120" i="3"/>
  <c r="G119" i="3"/>
  <c r="E119" i="3"/>
  <c r="C119" i="3"/>
  <c r="G118" i="3"/>
  <c r="E118" i="3"/>
  <c r="C118" i="3"/>
  <c r="G117" i="3"/>
  <c r="E117" i="3"/>
  <c r="C117" i="3"/>
  <c r="G116" i="3"/>
  <c r="E116" i="3"/>
  <c r="C116" i="3"/>
  <c r="G115" i="3"/>
  <c r="E115" i="3"/>
  <c r="C115" i="3"/>
  <c r="G114" i="3"/>
  <c r="E114" i="3"/>
  <c r="C114" i="3"/>
  <c r="G113" i="3"/>
  <c r="E113" i="3"/>
  <c r="C113" i="3"/>
  <c r="G112" i="3"/>
  <c r="E112" i="3"/>
  <c r="C112" i="3"/>
  <c r="G111" i="3"/>
  <c r="E111" i="3"/>
  <c r="C111" i="3"/>
  <c r="G110" i="3"/>
  <c r="E110" i="3"/>
  <c r="C110" i="3"/>
  <c r="G109" i="3"/>
  <c r="E109" i="3"/>
  <c r="C109" i="3"/>
  <c r="G108" i="3"/>
  <c r="E108" i="3"/>
  <c r="C108" i="3"/>
  <c r="G107" i="3"/>
  <c r="E107" i="3"/>
  <c r="C107" i="3"/>
  <c r="G106" i="3"/>
  <c r="E106" i="3"/>
  <c r="C106" i="3"/>
  <c r="G105" i="3"/>
  <c r="E105" i="3"/>
  <c r="C105" i="3"/>
  <c r="G104" i="3"/>
  <c r="E104" i="3"/>
  <c r="C104" i="3"/>
  <c r="G103" i="3"/>
  <c r="E103" i="3"/>
  <c r="C103" i="3"/>
  <c r="G102" i="3"/>
  <c r="E102" i="3"/>
  <c r="C102" i="3"/>
  <c r="G101" i="3"/>
  <c r="E101" i="3"/>
  <c r="C101" i="3"/>
  <c r="G100" i="3"/>
  <c r="E100" i="3"/>
  <c r="C100" i="3"/>
  <c r="G99" i="3"/>
  <c r="E99" i="3"/>
  <c r="C99" i="3"/>
  <c r="G98" i="3"/>
  <c r="E98" i="3"/>
  <c r="C98" i="3"/>
  <c r="G97" i="3"/>
  <c r="E97" i="3"/>
  <c r="C97" i="3"/>
  <c r="G96" i="3"/>
  <c r="E96" i="3"/>
  <c r="C96" i="3"/>
  <c r="G95" i="3"/>
  <c r="E95" i="3"/>
  <c r="C95" i="3"/>
  <c r="G94" i="3"/>
  <c r="E94" i="3"/>
  <c r="C94" i="3"/>
  <c r="G93" i="3"/>
  <c r="E93" i="3"/>
  <c r="C93" i="3"/>
  <c r="G92" i="3"/>
  <c r="E92" i="3"/>
  <c r="C92" i="3"/>
  <c r="G91" i="3"/>
  <c r="E91" i="3"/>
  <c r="C91" i="3"/>
  <c r="G90" i="3"/>
  <c r="E90" i="3"/>
  <c r="C90" i="3"/>
  <c r="G89" i="3"/>
  <c r="E89" i="3"/>
  <c r="C89" i="3"/>
  <c r="G88" i="3"/>
  <c r="E88" i="3"/>
  <c r="C88" i="3"/>
  <c r="G87" i="3"/>
  <c r="E87" i="3"/>
  <c r="C87" i="3"/>
  <c r="G86" i="3"/>
  <c r="E86" i="3"/>
  <c r="C86" i="3"/>
  <c r="G85" i="3"/>
  <c r="E85" i="3"/>
  <c r="C85" i="3"/>
  <c r="G84" i="3"/>
  <c r="E84" i="3"/>
  <c r="C84" i="3"/>
  <c r="G83" i="3"/>
  <c r="E83" i="3"/>
  <c r="C83" i="3"/>
  <c r="G82" i="3"/>
  <c r="E82" i="3"/>
  <c r="C82" i="3"/>
  <c r="G81" i="3"/>
  <c r="E81" i="3"/>
  <c r="C81" i="3"/>
  <c r="G80" i="3"/>
  <c r="E80" i="3"/>
  <c r="C80" i="3"/>
  <c r="G79" i="3"/>
  <c r="E79" i="3"/>
  <c r="C79" i="3"/>
  <c r="G78" i="3"/>
  <c r="E78" i="3"/>
  <c r="C78" i="3"/>
  <c r="G77" i="3"/>
  <c r="E77" i="3"/>
  <c r="C77" i="3"/>
  <c r="G76" i="3"/>
  <c r="E76" i="3"/>
  <c r="C76" i="3"/>
  <c r="O75" i="3"/>
  <c r="L75" i="3"/>
  <c r="M75" i="3" s="1"/>
  <c r="G75" i="3"/>
  <c r="E75" i="3"/>
  <c r="C75" i="3"/>
  <c r="O74" i="3"/>
  <c r="L74" i="3"/>
  <c r="M74" i="3" s="1"/>
  <c r="G74" i="3"/>
  <c r="E74" i="3"/>
  <c r="C74" i="3"/>
  <c r="O73" i="3"/>
  <c r="L73" i="3"/>
  <c r="M73" i="3" s="1"/>
  <c r="G73" i="3"/>
  <c r="E73" i="3"/>
  <c r="C73" i="3"/>
  <c r="O72" i="3"/>
  <c r="L72" i="3"/>
  <c r="M72" i="3" s="1"/>
  <c r="G72" i="3"/>
  <c r="E72" i="3"/>
  <c r="C72" i="3"/>
  <c r="O71" i="3"/>
  <c r="L71" i="3"/>
  <c r="M71" i="3" s="1"/>
  <c r="G71" i="3"/>
  <c r="E71" i="3"/>
  <c r="C71" i="3"/>
  <c r="N70" i="3"/>
  <c r="L70" i="3"/>
  <c r="G70" i="3"/>
  <c r="E70" i="3"/>
  <c r="C70" i="3"/>
  <c r="L69" i="3"/>
  <c r="M69" i="3" s="1"/>
  <c r="G69" i="3"/>
  <c r="E69" i="3"/>
  <c r="C69" i="3"/>
  <c r="L68" i="3"/>
  <c r="G68" i="3"/>
  <c r="E68" i="3"/>
  <c r="C68" i="3"/>
  <c r="L67" i="3"/>
  <c r="G67" i="3"/>
  <c r="E67" i="3"/>
  <c r="C67" i="3"/>
  <c r="L66" i="3"/>
  <c r="M66" i="3" s="1"/>
  <c r="G66" i="3"/>
  <c r="E66" i="3"/>
  <c r="C66" i="3"/>
  <c r="G65" i="3"/>
  <c r="E65" i="3"/>
  <c r="C65" i="3"/>
  <c r="G64" i="3"/>
  <c r="E64" i="3"/>
  <c r="C64" i="3"/>
  <c r="G63" i="3"/>
  <c r="E63" i="3"/>
  <c r="C63" i="3"/>
  <c r="G62" i="3"/>
  <c r="E62" i="3"/>
  <c r="C62" i="3"/>
  <c r="G61" i="3"/>
  <c r="E61" i="3"/>
  <c r="C61" i="3"/>
  <c r="G60" i="3"/>
  <c r="E60" i="3"/>
  <c r="C60" i="3"/>
  <c r="L59" i="3"/>
  <c r="G59" i="3"/>
  <c r="E59" i="3"/>
  <c r="C59" i="3"/>
  <c r="G58" i="3"/>
  <c r="E58" i="3"/>
  <c r="C58" i="3"/>
  <c r="L57" i="3"/>
  <c r="G57" i="3"/>
  <c r="E57" i="3"/>
  <c r="C57" i="3"/>
  <c r="L56" i="3"/>
  <c r="G56" i="3"/>
  <c r="E56" i="3"/>
  <c r="C56" i="3"/>
  <c r="G55" i="3"/>
  <c r="E55" i="3"/>
  <c r="C55" i="3"/>
  <c r="L54" i="3"/>
  <c r="G54" i="3"/>
  <c r="E54" i="3"/>
  <c r="C54" i="3"/>
  <c r="G53" i="3"/>
  <c r="E53" i="3"/>
  <c r="C53" i="3"/>
  <c r="G52" i="3"/>
  <c r="E52" i="3"/>
  <c r="C52" i="3"/>
  <c r="G51" i="3"/>
  <c r="E51" i="3"/>
  <c r="C51" i="3"/>
  <c r="G50" i="3"/>
  <c r="E50" i="3"/>
  <c r="C50" i="3"/>
  <c r="G49" i="3"/>
  <c r="E49" i="3"/>
  <c r="C49" i="3"/>
  <c r="G48" i="3"/>
  <c r="E48" i="3"/>
  <c r="C48" i="3"/>
  <c r="G47" i="3"/>
  <c r="E47" i="3"/>
  <c r="C47" i="3"/>
  <c r="G46" i="3"/>
  <c r="E46" i="3"/>
  <c r="C46" i="3"/>
  <c r="G45" i="3"/>
  <c r="E45" i="3"/>
  <c r="C45" i="3"/>
  <c r="G44" i="3"/>
  <c r="E44" i="3"/>
  <c r="C44" i="3"/>
  <c r="G43" i="3"/>
  <c r="E43" i="3"/>
  <c r="C43" i="3"/>
  <c r="G42" i="3"/>
  <c r="E42" i="3"/>
  <c r="C42" i="3"/>
  <c r="L41" i="3"/>
  <c r="G41" i="3"/>
  <c r="E41" i="3"/>
  <c r="C41" i="3"/>
  <c r="L40" i="3"/>
  <c r="G40" i="3"/>
  <c r="E40" i="3"/>
  <c r="C40" i="3"/>
  <c r="G39" i="3"/>
  <c r="E39" i="3"/>
  <c r="C39" i="3"/>
  <c r="M38" i="3"/>
  <c r="L38" i="3"/>
  <c r="G38" i="3"/>
  <c r="E38" i="3"/>
  <c r="C38" i="3"/>
  <c r="L37" i="3"/>
  <c r="G37" i="3"/>
  <c r="E37" i="3"/>
  <c r="C37" i="3"/>
  <c r="L36" i="3"/>
  <c r="G36" i="3"/>
  <c r="E36" i="3"/>
  <c r="C36" i="3"/>
  <c r="L35" i="3"/>
  <c r="G35" i="3"/>
  <c r="E35" i="3"/>
  <c r="C35" i="3"/>
  <c r="L34" i="3"/>
  <c r="G34" i="3"/>
  <c r="E34" i="3"/>
  <c r="C34" i="3"/>
  <c r="G33" i="3"/>
  <c r="E33" i="3"/>
  <c r="C33" i="3"/>
  <c r="L32" i="3"/>
  <c r="G32" i="3"/>
  <c r="E32" i="3"/>
  <c r="C32" i="3"/>
  <c r="G31" i="3"/>
  <c r="E31" i="3"/>
  <c r="C31" i="3"/>
  <c r="G30" i="3"/>
  <c r="E30" i="3"/>
  <c r="C30" i="3"/>
  <c r="G29" i="3"/>
  <c r="E29" i="3"/>
  <c r="C29" i="3"/>
  <c r="G28" i="3"/>
  <c r="E28" i="3"/>
  <c r="C28" i="3"/>
  <c r="G27" i="3"/>
  <c r="E27" i="3"/>
  <c r="C27" i="3"/>
  <c r="G26" i="3"/>
  <c r="E26" i="3"/>
  <c r="C26" i="3"/>
  <c r="G25" i="3"/>
  <c r="E25" i="3"/>
  <c r="C25" i="3"/>
  <c r="G24" i="3"/>
  <c r="E24" i="3"/>
  <c r="C24" i="3"/>
  <c r="G23" i="3"/>
  <c r="E23" i="3"/>
  <c r="C23" i="3"/>
  <c r="F20" i="3"/>
  <c r="F16" i="3"/>
  <c r="F11" i="3"/>
  <c r="F10" i="3"/>
  <c r="F9" i="3"/>
  <c r="E9" i="3"/>
  <c r="F7" i="3"/>
  <c r="F6" i="3"/>
  <c r="F5" i="3"/>
  <c r="E5" i="3"/>
  <c r="L55" i="3" l="1"/>
  <c r="S35" i="3"/>
  <c r="Q34" i="3"/>
  <c r="Q40" i="3"/>
  <c r="Q38" i="3"/>
  <c r="N68" i="3"/>
  <c r="R68" i="3" s="1"/>
  <c r="N71" i="3"/>
  <c r="N72" i="3"/>
  <c r="Q39" i="3"/>
  <c r="N73" i="3"/>
  <c r="N74" i="3"/>
  <c r="N75" i="3"/>
  <c r="R75" i="3" s="1"/>
  <c r="F10" i="8"/>
  <c r="F9" i="8"/>
  <c r="M68" i="3"/>
  <c r="M67" i="3"/>
  <c r="M70" i="3"/>
  <c r="U70" i="3" s="1"/>
  <c r="N34" i="3"/>
  <c r="P34" i="3" s="1"/>
  <c r="S37" i="3"/>
  <c r="Q36" i="3"/>
  <c r="L58" i="3"/>
  <c r="N58" i="3" s="1"/>
  <c r="S36" i="3"/>
  <c r="N38" i="3"/>
  <c r="P38" i="3" s="1"/>
  <c r="Q32" i="3"/>
  <c r="S38" i="3"/>
  <c r="S34" i="3"/>
  <c r="Q41" i="3"/>
  <c r="N52" i="3"/>
  <c r="N55" i="3"/>
  <c r="U67" i="3"/>
  <c r="N40" i="3"/>
  <c r="P40" i="3" s="1"/>
  <c r="R66" i="3"/>
  <c r="R67" i="3"/>
  <c r="R69" i="3"/>
  <c r="R70" i="3"/>
  <c r="R71" i="3"/>
  <c r="R72" i="3"/>
  <c r="R73" i="3"/>
  <c r="R74" i="3"/>
  <c r="N59" i="3"/>
  <c r="N56" i="3"/>
  <c r="S39" i="3"/>
  <c r="N41" i="3"/>
  <c r="P41" i="3" s="1"/>
  <c r="S41" i="3"/>
  <c r="S40" i="3"/>
  <c r="N53" i="3"/>
  <c r="Q33" i="3"/>
  <c r="Q35" i="3"/>
  <c r="Q37" i="3"/>
  <c r="N51" i="3"/>
  <c r="U69" i="3"/>
  <c r="U71" i="3"/>
  <c r="U72" i="3"/>
  <c r="U73" i="3"/>
  <c r="U74" i="3"/>
  <c r="U75" i="3"/>
  <c r="N54" i="3"/>
  <c r="N32" i="3"/>
  <c r="P32" i="3" s="1"/>
  <c r="S33" i="3"/>
  <c r="N35" i="3"/>
  <c r="P35" i="3" s="1"/>
  <c r="N37" i="3"/>
  <c r="P37" i="3" s="1"/>
  <c r="N39" i="3"/>
  <c r="P39" i="3" s="1"/>
  <c r="N57" i="3"/>
  <c r="N33" i="3"/>
  <c r="P33" i="3" s="1"/>
  <c r="U68" i="3" l="1"/>
</calcChain>
</file>

<file path=xl/sharedStrings.xml><?xml version="1.0" encoding="utf-8"?>
<sst xmlns="http://schemas.openxmlformats.org/spreadsheetml/2006/main" count="1548" uniqueCount="406">
  <si>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</si>
  <si>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</si>
  <si>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</si>
  <si>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</si>
  <si>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</si>
  <si>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</si>
  <si>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</si>
  <si>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PF_DrunkenMan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</si>
  <si>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</si>
  <si>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</si>
  <si>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</si>
  <si>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</si>
  <si>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</si>
  <si>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</si>
  <si>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</si>
  <si>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</si>
  <si>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</si>
  <si>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</si>
  <si>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</si>
  <si>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</si>
  <si>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</si>
  <si>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</si>
  <si>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</si>
  <si>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PF_BadBird</t>
  </si>
  <si>
    <t>PF_GoodJunkBottle</t>
  </si>
  <si>
    <t>PF_GoodJunkCoin</t>
  </si>
  <si>
    <t>SP_BadBird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</si>
  <si>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</si>
  <si>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</si>
  <si>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</si>
  <si>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</si>
  <si>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</si>
  <si>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</si>
  <si>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</si>
  <si>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</si>
  <si>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</si>
  <si>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</si>
  <si>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</si>
  <si>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</si>
  <si>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</si>
  <si>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</si>
  <si>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</si>
  <si>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</si>
  <si>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</si>
  <si>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</si>
  <si>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</si>
  <si>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</si>
  <si>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</si>
  <si>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</si>
  <si>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</si>
  <si>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</si>
  <si>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</si>
  <si>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</si>
  <si>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</si>
  <si>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</si>
  <si>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PF_EnemyTier0</t>
  </si>
  <si>
    <t>PF_EnemyTier4</t>
  </si>
  <si>
    <t>PF_EnemyTier3</t>
  </si>
  <si>
    <t>PF_EnemyTier2</t>
  </si>
  <si>
    <t>PF_EnemyTier1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</si>
  <si>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</si>
  <si>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</si>
  <si>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</si>
  <si>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</si>
  <si>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</si>
  <si>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</si>
  <si>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</si>
  <si>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</si>
  <si>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</si>
  <si>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</si>
  <si>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</si>
  <si>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</si>
  <si>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</si>
  <si>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</si>
  <si>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</si>
  <si>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</si>
  <si>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</si>
  <si>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</si>
  <si>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</si>
  <si>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</si>
  <si>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</si>
  <si>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</si>
  <si>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</si>
  <si>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</si>
  <si>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</si>
  <si>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</si>
  <si>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</si>
  <si>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</si>
  <si>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</si>
  <si>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</si>
  <si>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</si>
  <si>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</si>
  <si>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</si>
  <si>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</si>
  <si>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</si>
  <si>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BadBird</t>
  </si>
  <si>
    <t>GoodJunkBottle</t>
  </si>
  <si>
    <t>GoodJunkCoin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</si>
  <si>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</si>
  <si>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</si>
  <si>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</si>
  <si>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</si>
  <si>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</si>
  <si>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</si>
  <si>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</si>
  <si>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</si>
  <si>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</si>
  <si>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</si>
  <si>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</si>
  <si>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</si>
  <si>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</si>
  <si>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</si>
  <si>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</si>
  <si>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</si>
  <si>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</si>
  <si>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</si>
  <si>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</si>
  <si>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</si>
  <si>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</si>
  <si>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</si>
  <si>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</si>
  <si>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</si>
  <si>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</si>
  <si>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</si>
  <si>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</si>
  <si>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</si>
  <si>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</si>
  <si>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</si>
  <si>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</si>
  <si>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</si>
  <si>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</si>
  <si>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</si>
  <si>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</si>
  <si>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</si>
  <si>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</si>
  <si>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</si>
  <si>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</si>
  <si>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</si>
  <si>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</si>
  <si>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</si>
  <si>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</si>
  <si>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SP_GoodJunkCoin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</si>
  <si>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</si>
  <si>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</si>
  <si>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</si>
  <si>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</si>
  <si>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</si>
  <si>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</si>
  <si>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</si>
  <si>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</si>
  <si>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</si>
  <si>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</si>
  <si>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</si>
  <si>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</si>
  <si>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</si>
  <si>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</si>
  <si>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</si>
  <si>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</si>
  <si>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</si>
  <si>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</si>
  <si>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</si>
  <si>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</si>
  <si>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</si>
  <si>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</si>
  <si>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</si>
  <si>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</si>
  <si>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</si>
  <si>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</si>
  <si>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</si>
  <si>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</si>
  <si>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</si>
  <si>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</si>
  <si>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</si>
  <si>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</si>
  <si>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</si>
  <si>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</si>
  <si>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</si>
  <si>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</si>
  <si>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</si>
  <si>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</si>
  <si>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</si>
  <si>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</si>
  <si>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</si>
  <si>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</si>
  <si>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</si>
  <si>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</si>
  <si>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</si>
  <si>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</si>
  <si>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</si>
  <si>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</si>
  <si>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</si>
  <si>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</si>
  <si>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</si>
  <si>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</si>
  <si>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</si>
  <si>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</si>
  <si>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</si>
  <si>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</si>
  <si>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</si>
  <si>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</si>
  <si>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</si>
  <si>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</si>
  <si>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</si>
  <si>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</si>
  <si>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</si>
  <si>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</si>
  <si>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</si>
  <si>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</si>
  <si>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</si>
  <si>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</si>
  <si>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</si>
  <si>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</si>
  <si>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</si>
  <si>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</si>
  <si>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</si>
  <si>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</si>
  <si>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</si>
  <si>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</si>
  <si>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</si>
  <si>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</si>
  <si>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</si>
  <si>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</si>
  <si>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</si>
  <si>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</si>
  <si>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</si>
  <si>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</si>
  <si>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</si>
  <si>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</si>
  <si>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</si>
  <si>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</si>
  <si>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</si>
  <si>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</si>
  <si>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</si>
  <si>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</si>
  <si>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STARTING POINT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</si>
  <si>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</si>
  <si>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</si>
  <si>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</si>
  <si>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</si>
  <si>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</si>
  <si>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</si>
  <si>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Air/PF_BatSmall01_Flock</t>
  </si>
  <si>
    <t>Air/PF_Canary01_Flock</t>
  </si>
  <si>
    <t>Air/PF_Canary02_Flock</t>
  </si>
  <si>
    <t>Air/PF_Canary03_Flock</t>
  </si>
  <si>
    <t>Air/PF_EnemyTier0</t>
  </si>
  <si>
    <t>Air/PF_EnemyTier1</t>
  </si>
  <si>
    <t>Air/PF_EnemyTier2</t>
  </si>
  <si>
    <t>Air/PF_EnemyTier3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</si>
  <si>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</si>
  <si>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</si>
  <si>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</si>
  <si>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</si>
  <si>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</si>
  <si>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</si>
  <si>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</si>
  <si>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</si>
  <si>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</si>
  <si>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</si>
  <si>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</si>
  <si>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</si>
  <si>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</si>
  <si>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</si>
  <si>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</si>
  <si>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</si>
  <si>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Air/PF_Witch</t>
  </si>
  <si>
    <t>Junk/PF_GoodJunkBottle</t>
  </si>
  <si>
    <t>Monster/PF_Troll</t>
  </si>
  <si>
    <t>Surface/PF_Archer01</t>
  </si>
  <si>
    <t>Surface/PF_Archer02_Static</t>
  </si>
  <si>
    <t>Surface/PF_BakerWoman</t>
  </si>
  <si>
    <t>Surface/PF_Cow</t>
  </si>
  <si>
    <t>Surface/PF_DrunkenMan</t>
  </si>
  <si>
    <t>Surface/PF_Horse</t>
  </si>
  <si>
    <t>Surface/PF_Sheep</t>
  </si>
  <si>
    <t>Surface/PF_Soldier01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</si>
  <si>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</si>
  <si>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</si>
  <si>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</si>
  <si>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</si>
  <si>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</si>
  <si>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</si>
  <si>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</si>
  <si>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</si>
  <si>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</si>
  <si>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</si>
  <si>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Starting Point</t>
  </si>
  <si>
    <t>Goblin City</t>
  </si>
  <si>
    <t>Forest</t>
  </si>
  <si>
    <t>Dark Forest</t>
  </si>
  <si>
    <t>Waterfall</t>
  </si>
  <si>
    <t>?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</si>
  <si>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</si>
  <si>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</si>
  <si>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</si>
  <si>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</si>
  <si>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</si>
  <si>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</si>
  <si>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</si>
  <si>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</si>
  <si>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</si>
  <si>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</si>
  <si>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</si>
  <si>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</si>
  <si>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</si>
  <si>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</si>
  <si>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</si>
  <si>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</si>
  <si>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</si>
  <si>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</si>
  <si>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</si>
  <si>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</si>
  <si>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</si>
  <si>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</si>
  <si>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</si>
  <si>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</si>
  <si>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Falta añadir PF_Scaffold. Respawn time = 150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</si>
  <si>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</si>
  <si>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</si>
  <si>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</si>
  <si>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</si>
  <si>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</si>
  <si>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</si>
  <si>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</si>
  <si>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SP_OwlSmall</t>
  </si>
  <si>
    <t>PF_OwlSmall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</si>
  <si>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</si>
  <si>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</si>
  <si>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</si>
  <si>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</si>
  <si>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</si>
  <si>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</si>
  <si>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</si>
  <si>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</si>
  <si>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</si>
  <si>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</si>
  <si>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</si>
  <si>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</si>
  <si>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</si>
  <si>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Shark</t>
  </si>
  <si>
    <t>SP_Shark</t>
  </si>
  <si>
    <t>PF_Shark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</si>
  <si>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</si>
  <si>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</si>
  <si>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</si>
  <si>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</si>
  <si>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</si>
  <si>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</si>
  <si>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</si>
  <si>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</si>
  <si>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</si>
  <si>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</si>
  <si>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</si>
  <si>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</si>
  <si>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</si>
  <si>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</si>
  <si>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</si>
  <si>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</si>
  <si>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</si>
  <si>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</si>
  <si>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</si>
  <si>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</si>
  <si>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</si>
  <si>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</si>
  <si>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</si>
  <si>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</si>
  <si>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SP_StarlingSmall_Flock</t>
  </si>
  <si>
    <t>PF_Starling_Flock</t>
  </si>
  <si>
    <t>SP_Starling_Flock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</si>
  <si>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</si>
  <si>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</si>
  <si>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</si>
  <si>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</si>
  <si>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</si>
  <si>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</si>
  <si>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</si>
  <si>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</si>
  <si>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</si>
  <si>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</si>
  <si>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</si>
  <si>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</si>
  <si>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</si>
  <si>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</si>
  <si>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PF_Witch</t>
  </si>
  <si>
    <t>SP_Worker01</t>
  </si>
  <si>
    <t>PF_Worker01</t>
  </si>
  <si>
    <t>SP_Worker02</t>
  </si>
  <si>
    <t>PF_Worker02</t>
  </si>
  <si>
    <t>SP_WorkerWife</t>
  </si>
  <si>
    <t>PF_WorkerWife</t>
  </si>
  <si>
    <t>Surface/PF_Sheep_Static</t>
  </si>
  <si>
    <t>Air/PF_Ghost01_Static</t>
  </si>
  <si>
    <t>Goblin/PF_Worker01</t>
  </si>
  <si>
    <t>Air/PF_Ghost02_Static</t>
  </si>
  <si>
    <t>Surface/PF_Villager02</t>
  </si>
  <si>
    <t>Surface/PF_BoatFisher</t>
  </si>
  <si>
    <t>Surface/PF_Cow_Static</t>
  </si>
  <si>
    <t>Vehicles/PF_GoblinBoat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</si>
  <si>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</si>
  <si>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</si>
  <si>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</si>
  <si>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</si>
  <si>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</si>
  <si>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</si>
  <si>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</si>
  <si>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GOBLIN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</si>
</sst>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7">
    <dxf>
      <numFmt numFmtId="0" formatCode="General"/>
    </dxf>
    <dxf>
      <alignment horizontal="right" vertical="bottom" textRotation="0" wrapText="0" indent="0" justifyLastLine="0" shrinkToFit="0" readingOrder="0"/>
    </dxf>
    <dxf>
      <numFmt numFmtId="30" formatCode="@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170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3833216"/>
        <c:axId val="83834752"/>
      </c:barChart>
      <c:catAx>
        <c:axId val="8383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834752"/>
        <c:crosses val="autoZero"/>
        <c:auto val="1"/>
        <c:lblAlgn val="ctr"/>
        <c:lblOffset val="100"/>
        <c:noMultiLvlLbl val="0"/>
      </c:catAx>
      <c:valAx>
        <c:axId val="8383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83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8.4</c:v>
                </c:pt>
                <c:pt idx="1">
                  <c:v>11</c:v>
                </c:pt>
                <c:pt idx="2">
                  <c:v>11.5</c:v>
                </c:pt>
                <c:pt idx="3">
                  <c:v>13.7</c:v>
                </c:pt>
                <c:pt idx="4">
                  <c:v>15.4</c:v>
                </c:pt>
                <c:pt idx="5">
                  <c:v>16.8</c:v>
                </c:pt>
                <c:pt idx="6">
                  <c:v>17.8</c:v>
                </c:pt>
                <c:pt idx="7">
                  <c:v>18.899999999999999</c:v>
                </c:pt>
                <c:pt idx="8">
                  <c:v>19.600000000000001</c:v>
                </c:pt>
                <c:pt idx="9">
                  <c:v>20.2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62656"/>
        <c:axId val="83864576"/>
      </c:lineChart>
      <c:catAx>
        <c:axId val="8386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864576"/>
        <c:crosses val="autoZero"/>
        <c:auto val="1"/>
        <c:lblAlgn val="ctr"/>
        <c:lblOffset val="100"/>
        <c:noMultiLvlLbl val="0"/>
      </c:catAx>
      <c:valAx>
        <c:axId val="83864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862656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16.8</c:v>
                </c:pt>
                <c:pt idx="1">
                  <c:v>22.1</c:v>
                </c:pt>
                <c:pt idx="2">
                  <c:v>21.8</c:v>
                </c:pt>
                <c:pt idx="3">
                  <c:v>27.5</c:v>
                </c:pt>
                <c:pt idx="4">
                  <c:v>27.6</c:v>
                </c:pt>
                <c:pt idx="5">
                  <c:v>30.3</c:v>
                </c:pt>
                <c:pt idx="6">
                  <c:v>32.1</c:v>
                </c:pt>
                <c:pt idx="7">
                  <c:v>30.3</c:v>
                </c:pt>
                <c:pt idx="8">
                  <c:v>31.3</c:v>
                </c:pt>
                <c:pt idx="9">
                  <c:v>32.299999999999997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80192"/>
        <c:axId val="84951424"/>
      </c:lineChart>
      <c:catAx>
        <c:axId val="8388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951424"/>
        <c:crosses val="autoZero"/>
        <c:auto val="1"/>
        <c:lblAlgn val="ctr"/>
        <c:lblOffset val="100"/>
        <c:noMultiLvlLbl val="0"/>
      </c:catAx>
      <c:valAx>
        <c:axId val="849514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880192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3</xdr:row>
      <xdr:rowOff>9525</xdr:rowOff>
    </xdr:from>
    <xdr:to>
      <xdr:col>20</xdr:col>
      <xdr:colOff>80963</xdr:colOff>
      <xdr:row>26</xdr:row>
      <xdr:rowOff>123826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5</xdr:row>
      <xdr:rowOff>190499</xdr:rowOff>
    </xdr:from>
    <xdr:to>
      <xdr:col>20</xdr:col>
      <xdr:colOff>47625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877299" y="1142999"/>
          <a:ext cx="7296151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8</xdr:col>
      <xdr:colOff>590550</xdr:colOff>
      <xdr:row>15</xdr:row>
      <xdr:rowOff>28575</xdr:rowOff>
    </xdr:from>
    <xdr:to>
      <xdr:col>12</xdr:col>
      <xdr:colOff>219075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9420225" y="2886075"/>
          <a:ext cx="2066925" cy="1219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 FOREST</a:t>
          </a:r>
        </a:p>
      </xdr:txBody>
    </xdr:sp>
    <xdr:clientData/>
  </xdr:twoCellAnchor>
  <xdr:twoCellAnchor>
    <xdr:from>
      <xdr:col>12</xdr:col>
      <xdr:colOff>219075</xdr:colOff>
      <xdr:row>8</xdr:row>
      <xdr:rowOff>152400</xdr:rowOff>
    </xdr:from>
    <xdr:to>
      <xdr:col>15</xdr:col>
      <xdr:colOff>476250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1487150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STARTING POINT</a:t>
          </a:r>
        </a:p>
      </xdr:txBody>
    </xdr:sp>
    <xdr:clientData/>
  </xdr:twoCellAnchor>
  <xdr:twoCellAnchor>
    <xdr:from>
      <xdr:col>12</xdr:col>
      <xdr:colOff>228600</xdr:colOff>
      <xdr:row>15</xdr:row>
      <xdr:rowOff>38100</xdr:rowOff>
    </xdr:from>
    <xdr:to>
      <xdr:col>15</xdr:col>
      <xdr:colOff>485775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1496675" y="2895600"/>
          <a:ext cx="2066925" cy="1219200"/>
        </a:xfrm>
        <a:prstGeom prst="rect">
          <a:avLst/>
        </a:prstGeom>
        <a:solidFill>
          <a:schemeClr val="accent4">
            <a:lumMod val="75000"/>
          </a:schemeClr>
        </a:solidFill>
        <a:ln>
          <a:solidFill>
            <a:schemeClr val="accent4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WATERFALL</a:t>
          </a:r>
        </a:p>
      </xdr:txBody>
    </xdr:sp>
    <xdr:clientData/>
  </xdr:twoCellAnchor>
  <xdr:twoCellAnchor>
    <xdr:from>
      <xdr:col>8</xdr:col>
      <xdr:colOff>590550</xdr:colOff>
      <xdr:row>8</xdr:row>
      <xdr:rowOff>152400</xdr:rowOff>
    </xdr:from>
    <xdr:to>
      <xdr:col>12</xdr:col>
      <xdr:colOff>219075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942022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GOBLIN CITY</a:t>
          </a:r>
        </a:p>
      </xdr:txBody>
    </xdr:sp>
    <xdr:clientData/>
  </xdr:twoCellAnchor>
  <xdr:twoCellAnchor>
    <xdr:from>
      <xdr:col>15</xdr:col>
      <xdr:colOff>476250</xdr:colOff>
      <xdr:row>8</xdr:row>
      <xdr:rowOff>152400</xdr:rowOff>
    </xdr:from>
    <xdr:to>
      <xdr:col>19</xdr:col>
      <xdr:colOff>104775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35540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  <sheetName val="events"/>
    </sheetNames>
    <sheetDataSet>
      <sheetData sheetId="0"/>
      <sheetData sheetId="1"/>
      <sheetData sheetId="2"/>
      <sheetData sheetId="3"/>
      <sheetData sheetId="4">
        <row r="16">
          <cell r="M16">
            <v>65</v>
          </cell>
          <cell r="N16">
            <v>105</v>
          </cell>
          <cell r="O16">
            <v>1</v>
          </cell>
          <cell r="Q16">
            <v>7.0000000000000001E-3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  <cell r="AV16">
            <v>160</v>
          </cell>
          <cell r="AW16">
            <v>2</v>
          </cell>
          <cell r="AX16">
            <v>9.5</v>
          </cell>
        </row>
        <row r="17">
          <cell r="M17">
            <v>95</v>
          </cell>
          <cell r="N17">
            <v>145</v>
          </cell>
          <cell r="O17">
            <v>1.05</v>
          </cell>
          <cell r="Q17">
            <v>7.4999999999999997E-3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  <cell r="AV17">
            <v>220</v>
          </cell>
          <cell r="AW17">
            <v>2.1</v>
          </cell>
          <cell r="AX17">
            <v>9.5</v>
          </cell>
        </row>
        <row r="18">
          <cell r="M18">
            <v>140</v>
          </cell>
          <cell r="N18">
            <v>200</v>
          </cell>
          <cell r="O18">
            <v>1.4</v>
          </cell>
          <cell r="Q18">
            <v>8.0000000000000002E-3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  <cell r="AV18">
            <v>240</v>
          </cell>
          <cell r="AW18">
            <v>2.2000000000000002</v>
          </cell>
          <cell r="AX18">
            <v>9.5</v>
          </cell>
        </row>
        <row r="19">
          <cell r="M19">
            <v>170</v>
          </cell>
          <cell r="N19">
            <v>220</v>
          </cell>
          <cell r="O19">
            <v>1.34</v>
          </cell>
          <cell r="Q19">
            <v>8.9999999999999993E-3</v>
          </cell>
          <cell r="R19">
            <v>30</v>
          </cell>
          <cell r="W19">
            <v>2</v>
          </cell>
          <cell r="X19">
            <v>75</v>
          </cell>
          <cell r="Y19">
            <v>30</v>
          </cell>
          <cell r="Z19">
            <v>15</v>
          </cell>
          <cell r="AV19">
            <v>300</v>
          </cell>
          <cell r="AW19">
            <v>2.2999999999999998</v>
          </cell>
          <cell r="AX19">
            <v>9.5</v>
          </cell>
        </row>
        <row r="20">
          <cell r="M20">
            <v>210</v>
          </cell>
          <cell r="N20">
            <v>270</v>
          </cell>
          <cell r="O20">
            <v>1.6</v>
          </cell>
          <cell r="Q20">
            <v>1.0999999999999999E-2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  <cell r="AV20">
            <v>350</v>
          </cell>
          <cell r="AW20">
            <v>2.4</v>
          </cell>
          <cell r="AX20">
            <v>9.5</v>
          </cell>
        </row>
        <row r="21">
          <cell r="M21">
            <v>250</v>
          </cell>
          <cell r="N21">
            <v>310</v>
          </cell>
          <cell r="O21">
            <v>1.8</v>
          </cell>
          <cell r="Q21">
            <v>1.0999999999999999E-2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  <cell r="AV21">
            <v>400</v>
          </cell>
          <cell r="AW21">
            <v>2.5</v>
          </cell>
          <cell r="AX21">
            <v>9.5</v>
          </cell>
        </row>
        <row r="22">
          <cell r="M22">
            <v>290</v>
          </cell>
          <cell r="N22">
            <v>350</v>
          </cell>
          <cell r="O22">
            <v>2</v>
          </cell>
          <cell r="Q22">
            <v>1.2E-2</v>
          </cell>
          <cell r="R22">
            <v>25</v>
          </cell>
          <cell r="W22">
            <v>1.8</v>
          </cell>
          <cell r="X22">
            <v>120</v>
          </cell>
          <cell r="Y22">
            <v>36</v>
          </cell>
          <cell r="Z22">
            <v>20</v>
          </cell>
          <cell r="AV22">
            <v>440</v>
          </cell>
          <cell r="AW22">
            <v>2.6</v>
          </cell>
          <cell r="AX22">
            <v>9.5</v>
          </cell>
        </row>
        <row r="23">
          <cell r="M23">
            <v>330</v>
          </cell>
          <cell r="N23">
            <v>400</v>
          </cell>
          <cell r="O23">
            <v>2.2000000000000002</v>
          </cell>
          <cell r="Q23">
            <v>1.2999999999999999E-2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  <cell r="AV23">
            <v>575</v>
          </cell>
          <cell r="AW23">
            <v>3.2</v>
          </cell>
          <cell r="AX23">
            <v>9.5</v>
          </cell>
        </row>
        <row r="24">
          <cell r="M24">
            <v>375</v>
          </cell>
          <cell r="N24">
            <v>445</v>
          </cell>
          <cell r="O24">
            <v>2.2000000000000002</v>
          </cell>
          <cell r="Q24">
            <v>1.4E-2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  <cell r="AV24">
            <v>725</v>
          </cell>
          <cell r="AW24">
            <v>3.9</v>
          </cell>
          <cell r="AX24">
            <v>9.5</v>
          </cell>
        </row>
        <row r="25">
          <cell r="M25">
            <v>425</v>
          </cell>
          <cell r="N25">
            <v>500</v>
          </cell>
          <cell r="O25">
            <v>2.2999999999999998</v>
          </cell>
          <cell r="Q25">
            <v>1.4999999999999999E-2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  <cell r="AV25">
            <v>900</v>
          </cell>
          <cell r="AW25">
            <v>4.7</v>
          </cell>
          <cell r="AX25">
            <v>9.5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id="1" name="Table1" displayName="Table1" ref="D10:K97" totalsRowShown="0" headerRowDxfId="6">
  <autoFilter ref="D10:K97"/>
  <sortState ref="D11:K97">
    <sortCondition ref="D10:D97"/>
  </sortState>
  <tableColumns count="8">
    <tableColumn id="1" name="Content Sku"/>
    <tableColumn id="2" name="Spawner Prefab"/>
    <tableColumn id="3" name="Entity Prefab"/>
    <tableColumn id="4" name="Respawn Min"/>
    <tableColumn id="5" name="Respawn Max"/>
    <tableColumn id="6" name="HP Given"/>
    <tableColumn id="7" name="XP Given"/>
    <tableColumn id="8" name="Damage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245" displayName="Table245" ref="F8:L522" totalsRowShown="0" headerRowDxfId="4">
  <autoFilter ref="F8:L522"/>
  <sortState ref="F9:K522">
    <sortCondition ref="F8:F522"/>
  </sortState>
  <tableColumns count="7">
    <tableColumn id="1" name="spawner_sku" dataDxfId="2"/>
    <tableColumn id="2" name="entity_spawned (AVG)"/>
    <tableColumn id="5" name="respawn_time"/>
    <tableColumn id="6" name="activating_chance"/>
    <tableColumn id="7" name="XP" dataDxfId="3">
      <calculatedColumnFormula>Entities!#REF!*Table245[[#This Row],[entity_spawned (AVG)]]</calculatedColumnFormula>
    </tableColumn>
    <tableColumn id="8" name="total xp" dataDxfId="0">
      <calculatedColumnFormula>ROUND((Table245[[#This Row],[XP]]*Table245[[#This Row],[entity_spawned (AVG)]])*(Table245[[#This Row],[activating_chance]]/100),0)</calculatedColumnFormula>
    </tableColumn>
    <tableColumn id="3" name="Aggresiv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5:K97"/>
  <sheetViews>
    <sheetView tabSelected="1" workbookViewId="0">
      <selection activeCell="N14" sqref="N14"/>
    </sheetView>
  </sheetViews>
  <sheetFormatPr defaultRowHeight="15" x14ac:dyDescent="0.25"/>
  <cols>
    <col min="4" max="4" width="16.28515625" customWidth="1"/>
    <col min="5" max="5" width="26.28515625" customWidth="1"/>
    <col min="6" max="6" width="23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0.140625" customWidth="1"/>
  </cols>
  <sheetData>
    <row r="5" spans="4:11" x14ac:dyDescent="0.25">
      <c r="E5" t="s">
        <v>303</v>
      </c>
    </row>
    <row r="7" spans="4:11" x14ac:dyDescent="0.25">
      <c r="E7" t="s">
        <v>316</v>
      </c>
    </row>
    <row r="10" spans="4:11" x14ac:dyDescent="0.25">
      <c r="D10" s="1" t="s">
        <v>306</v>
      </c>
      <c r="E10" s="1" t="s">
        <v>305</v>
      </c>
      <c r="F10" s="1" t="s">
        <v>307</v>
      </c>
      <c r="G10" s="1" t="s">
        <v>308</v>
      </c>
      <c r="H10" s="1" t="s">
        <v>309</v>
      </c>
      <c r="I10" s="1" t="s">
        <v>310</v>
      </c>
      <c r="J10" s="1" t="s">
        <v>311</v>
      </c>
      <c r="K10" s="1" t="s">
        <v>200</v>
      </c>
    </row>
    <row r="11" spans="4:11" x14ac:dyDescent="0.25">
      <c r="D11" t="s">
        <v>10</v>
      </c>
      <c r="E11" t="s">
        <v>156</v>
      </c>
      <c r="F11" t="s">
        <v>31</v>
      </c>
      <c r="G11">
        <v>450</v>
      </c>
      <c r="H11">
        <v>450</v>
      </c>
      <c r="I11" t="s">
        <v>10</v>
      </c>
      <c r="K11" s="73"/>
    </row>
    <row r="12" spans="4:11" x14ac:dyDescent="0.25">
      <c r="D12" t="s">
        <v>79</v>
      </c>
      <c r="E12" t="s">
        <v>12</v>
      </c>
      <c r="F12" t="s">
        <v>14</v>
      </c>
      <c r="G12">
        <v>280</v>
      </c>
      <c r="H12">
        <v>280</v>
      </c>
      <c r="I12">
        <v>20</v>
      </c>
      <c r="J12">
        <v>75</v>
      </c>
      <c r="K12" s="73">
        <v>10</v>
      </c>
    </row>
    <row r="13" spans="4:11" x14ac:dyDescent="0.25">
      <c r="D13" t="s">
        <v>79</v>
      </c>
      <c r="E13" t="s">
        <v>0</v>
      </c>
      <c r="F13" t="s">
        <v>2</v>
      </c>
      <c r="G13">
        <v>280</v>
      </c>
      <c r="H13">
        <v>280</v>
      </c>
      <c r="I13">
        <v>20</v>
      </c>
      <c r="J13">
        <v>75</v>
      </c>
      <c r="K13" s="73">
        <v>10</v>
      </c>
    </row>
    <row r="14" spans="4:11" x14ac:dyDescent="0.25">
      <c r="D14" t="s">
        <v>80</v>
      </c>
      <c r="E14" t="s">
        <v>13</v>
      </c>
      <c r="F14" t="s">
        <v>15</v>
      </c>
      <c r="G14">
        <v>300</v>
      </c>
      <c r="H14">
        <v>300</v>
      </c>
      <c r="I14">
        <v>20</v>
      </c>
      <c r="J14">
        <v>75</v>
      </c>
      <c r="K14" s="73">
        <v>15</v>
      </c>
    </row>
    <row r="15" spans="4:11" x14ac:dyDescent="0.25">
      <c r="D15" t="s">
        <v>80</v>
      </c>
      <c r="E15" t="s">
        <v>1</v>
      </c>
      <c r="F15" t="s">
        <v>3</v>
      </c>
      <c r="G15">
        <v>300</v>
      </c>
      <c r="H15">
        <v>300</v>
      </c>
      <c r="I15">
        <v>20</v>
      </c>
      <c r="J15">
        <v>75</v>
      </c>
      <c r="K15" s="73">
        <v>15</v>
      </c>
    </row>
    <row r="16" spans="4:11" x14ac:dyDescent="0.25">
      <c r="D16" t="s">
        <v>95</v>
      </c>
      <c r="E16" t="s">
        <v>26</v>
      </c>
      <c r="F16" t="s">
        <v>23</v>
      </c>
      <c r="G16">
        <v>200</v>
      </c>
      <c r="H16">
        <v>200</v>
      </c>
      <c r="I16">
        <v>-10</v>
      </c>
      <c r="J16">
        <v>25</v>
      </c>
      <c r="K16" s="73" t="s">
        <v>10</v>
      </c>
    </row>
    <row r="17" spans="4:11" x14ac:dyDescent="0.25">
      <c r="D17" t="s">
        <v>81</v>
      </c>
      <c r="E17" t="s">
        <v>4</v>
      </c>
      <c r="F17" t="s">
        <v>5</v>
      </c>
      <c r="G17">
        <v>200</v>
      </c>
      <c r="H17">
        <v>200</v>
      </c>
      <c r="I17">
        <v>20</v>
      </c>
      <c r="J17">
        <v>50</v>
      </c>
      <c r="K17" s="73">
        <v>3</v>
      </c>
    </row>
    <row r="18" spans="4:11" x14ac:dyDescent="0.25">
      <c r="D18" t="s">
        <v>102</v>
      </c>
      <c r="E18" t="s">
        <v>44</v>
      </c>
      <c r="F18" t="s">
        <v>38</v>
      </c>
      <c r="G18">
        <v>260</v>
      </c>
      <c r="H18">
        <v>260</v>
      </c>
      <c r="I18">
        <v>5</v>
      </c>
      <c r="J18">
        <v>55</v>
      </c>
      <c r="K18" s="73">
        <v>8</v>
      </c>
    </row>
    <row r="19" spans="4:11" x14ac:dyDescent="0.25">
      <c r="D19" t="s">
        <v>103</v>
      </c>
      <c r="E19" t="s">
        <v>45</v>
      </c>
      <c r="F19" t="s">
        <v>39</v>
      </c>
      <c r="G19">
        <v>280</v>
      </c>
      <c r="H19">
        <v>280</v>
      </c>
      <c r="I19">
        <v>2</v>
      </c>
      <c r="J19">
        <v>25</v>
      </c>
      <c r="K19" s="73" t="s">
        <v>10</v>
      </c>
    </row>
    <row r="20" spans="4:11" x14ac:dyDescent="0.25">
      <c r="D20" t="s">
        <v>103</v>
      </c>
      <c r="E20" t="s">
        <v>46</v>
      </c>
      <c r="F20" t="s">
        <v>40</v>
      </c>
      <c r="G20">
        <v>5000</v>
      </c>
      <c r="H20">
        <v>5000</v>
      </c>
      <c r="I20">
        <v>2</v>
      </c>
      <c r="J20">
        <v>25</v>
      </c>
      <c r="K20" s="73" t="s">
        <v>10</v>
      </c>
    </row>
    <row r="21" spans="4:11" x14ac:dyDescent="0.25">
      <c r="D21" t="s">
        <v>82</v>
      </c>
      <c r="E21" t="s">
        <v>67</v>
      </c>
      <c r="F21" t="s">
        <v>65</v>
      </c>
      <c r="G21">
        <v>130</v>
      </c>
      <c r="H21">
        <v>130</v>
      </c>
      <c r="I21">
        <v>15</v>
      </c>
      <c r="J21">
        <v>50</v>
      </c>
      <c r="K21" s="73" t="s">
        <v>10</v>
      </c>
    </row>
    <row r="22" spans="4:11" x14ac:dyDescent="0.25">
      <c r="D22" t="s">
        <v>82</v>
      </c>
      <c r="E22" t="s">
        <v>68</v>
      </c>
      <c r="F22" t="s">
        <v>66</v>
      </c>
      <c r="G22">
        <v>130</v>
      </c>
      <c r="H22">
        <v>130</v>
      </c>
      <c r="I22">
        <v>15</v>
      </c>
      <c r="J22">
        <v>50</v>
      </c>
      <c r="K22" s="73" t="s">
        <v>10</v>
      </c>
    </row>
    <row r="23" spans="4:11" x14ac:dyDescent="0.25">
      <c r="D23" t="s">
        <v>98</v>
      </c>
      <c r="E23" t="s">
        <v>29</v>
      </c>
      <c r="F23" t="s">
        <v>27</v>
      </c>
      <c r="G23">
        <v>220</v>
      </c>
      <c r="H23">
        <v>220</v>
      </c>
      <c r="I23">
        <v>10</v>
      </c>
      <c r="J23">
        <v>75</v>
      </c>
      <c r="K23" s="73">
        <v>8</v>
      </c>
    </row>
    <row r="24" spans="4:11" x14ac:dyDescent="0.25">
      <c r="D24" t="s">
        <v>114</v>
      </c>
      <c r="E24" t="s">
        <v>108</v>
      </c>
      <c r="F24" t="s">
        <v>104</v>
      </c>
      <c r="G24">
        <v>180</v>
      </c>
      <c r="H24">
        <v>180</v>
      </c>
      <c r="I24">
        <v>2</v>
      </c>
      <c r="J24">
        <v>25</v>
      </c>
      <c r="K24" s="73" t="s">
        <v>10</v>
      </c>
    </row>
    <row r="25" spans="4:11" x14ac:dyDescent="0.25">
      <c r="D25" t="s">
        <v>114</v>
      </c>
      <c r="E25" t="s">
        <v>293</v>
      </c>
      <c r="F25" t="s">
        <v>104</v>
      </c>
      <c r="G25">
        <v>180</v>
      </c>
      <c r="H25">
        <v>180</v>
      </c>
      <c r="I25">
        <v>2</v>
      </c>
      <c r="J25">
        <v>25</v>
      </c>
      <c r="K25" s="73" t="s">
        <v>10</v>
      </c>
    </row>
    <row r="26" spans="4:11" x14ac:dyDescent="0.25">
      <c r="D26" t="s">
        <v>114</v>
      </c>
      <c r="E26" t="s">
        <v>294</v>
      </c>
      <c r="F26" t="s">
        <v>104</v>
      </c>
      <c r="G26">
        <v>180</v>
      </c>
      <c r="H26">
        <v>180</v>
      </c>
      <c r="I26">
        <v>2</v>
      </c>
      <c r="J26">
        <v>25</v>
      </c>
      <c r="K26" s="73" t="s">
        <v>10</v>
      </c>
    </row>
    <row r="27" spans="4:11" x14ac:dyDescent="0.25">
      <c r="D27" t="s">
        <v>114</v>
      </c>
      <c r="E27" t="s">
        <v>304</v>
      </c>
      <c r="F27" t="s">
        <v>313</v>
      </c>
      <c r="G27">
        <v>0</v>
      </c>
      <c r="H27">
        <v>0</v>
      </c>
      <c r="I27">
        <v>2</v>
      </c>
      <c r="J27">
        <v>25</v>
      </c>
      <c r="K27" s="73" t="s">
        <v>10</v>
      </c>
    </row>
    <row r="28" spans="4:11" x14ac:dyDescent="0.25">
      <c r="D28" t="s">
        <v>115</v>
      </c>
      <c r="E28" t="s">
        <v>109</v>
      </c>
      <c r="F28" t="s">
        <v>105</v>
      </c>
      <c r="G28">
        <v>180</v>
      </c>
      <c r="H28">
        <v>180</v>
      </c>
      <c r="I28">
        <v>2</v>
      </c>
      <c r="J28">
        <v>25</v>
      </c>
      <c r="K28" s="73" t="s">
        <v>10</v>
      </c>
    </row>
    <row r="29" spans="4:11" x14ac:dyDescent="0.25">
      <c r="D29" t="s">
        <v>116</v>
      </c>
      <c r="E29" t="s">
        <v>110</v>
      </c>
      <c r="F29" t="s">
        <v>106</v>
      </c>
      <c r="G29">
        <v>180</v>
      </c>
      <c r="H29">
        <v>180</v>
      </c>
      <c r="I29">
        <v>2</v>
      </c>
      <c r="J29">
        <v>25</v>
      </c>
      <c r="K29" s="73" t="s">
        <v>10</v>
      </c>
    </row>
    <row r="30" spans="4:11" x14ac:dyDescent="0.25">
      <c r="D30" t="s">
        <v>117</v>
      </c>
      <c r="E30" t="s">
        <v>111</v>
      </c>
      <c r="F30" t="s">
        <v>107</v>
      </c>
      <c r="G30">
        <v>180</v>
      </c>
      <c r="H30">
        <v>180</v>
      </c>
      <c r="I30">
        <v>2</v>
      </c>
      <c r="J30">
        <v>25</v>
      </c>
      <c r="K30" s="73" t="s">
        <v>10</v>
      </c>
    </row>
    <row r="31" spans="4:11" x14ac:dyDescent="0.25">
      <c r="D31" t="s">
        <v>83</v>
      </c>
      <c r="E31" t="s">
        <v>17</v>
      </c>
      <c r="F31" t="s">
        <v>6</v>
      </c>
      <c r="G31">
        <v>210</v>
      </c>
      <c r="H31">
        <v>210</v>
      </c>
      <c r="I31">
        <v>15</v>
      </c>
      <c r="J31">
        <v>75</v>
      </c>
      <c r="K31" s="73" t="s">
        <v>10</v>
      </c>
    </row>
    <row r="32" spans="4:11" x14ac:dyDescent="0.25">
      <c r="D32" t="s">
        <v>83</v>
      </c>
      <c r="E32" t="s">
        <v>295</v>
      </c>
      <c r="F32" t="s">
        <v>299</v>
      </c>
      <c r="G32">
        <v>210</v>
      </c>
      <c r="H32">
        <v>210</v>
      </c>
      <c r="I32">
        <v>15</v>
      </c>
      <c r="J32">
        <v>75</v>
      </c>
      <c r="K32" s="73" t="s">
        <v>10</v>
      </c>
    </row>
    <row r="33" spans="4:11" x14ac:dyDescent="0.25">
      <c r="D33" t="s">
        <v>136</v>
      </c>
      <c r="E33" t="s">
        <v>74</v>
      </c>
      <c r="F33" t="s">
        <v>69</v>
      </c>
      <c r="G33">
        <v>240</v>
      </c>
      <c r="H33">
        <v>240</v>
      </c>
      <c r="I33">
        <v>30</v>
      </c>
      <c r="J33">
        <v>83</v>
      </c>
      <c r="K33" s="73">
        <v>15</v>
      </c>
    </row>
    <row r="34" spans="4:11" x14ac:dyDescent="0.25">
      <c r="D34" t="s">
        <v>136</v>
      </c>
      <c r="E34" t="s">
        <v>75</v>
      </c>
      <c r="F34" t="s">
        <v>70</v>
      </c>
      <c r="G34">
        <v>240</v>
      </c>
      <c r="H34">
        <v>240</v>
      </c>
      <c r="I34">
        <v>30</v>
      </c>
      <c r="J34">
        <v>83</v>
      </c>
      <c r="K34" s="73" t="s">
        <v>10</v>
      </c>
    </row>
    <row r="35" spans="4:11" x14ac:dyDescent="0.25">
      <c r="D35" t="s">
        <v>118</v>
      </c>
      <c r="E35" t="s">
        <v>113</v>
      </c>
      <c r="F35" t="s">
        <v>112</v>
      </c>
      <c r="G35">
        <v>200</v>
      </c>
      <c r="H35">
        <v>200</v>
      </c>
      <c r="I35">
        <v>3</v>
      </c>
      <c r="J35">
        <v>50</v>
      </c>
      <c r="K35" s="73" t="s">
        <v>10</v>
      </c>
    </row>
    <row r="36" spans="4:11" x14ac:dyDescent="0.25">
      <c r="D36" t="s">
        <v>84</v>
      </c>
      <c r="E36" t="s">
        <v>11</v>
      </c>
      <c r="F36" t="s">
        <v>7</v>
      </c>
      <c r="G36">
        <v>240</v>
      </c>
      <c r="H36">
        <v>240</v>
      </c>
      <c r="I36">
        <v>15</v>
      </c>
      <c r="J36">
        <v>75</v>
      </c>
      <c r="K36" s="73" t="s">
        <v>10</v>
      </c>
    </row>
    <row r="37" spans="4:11" x14ac:dyDescent="0.25">
      <c r="D37" t="s">
        <v>119</v>
      </c>
      <c r="E37" t="s">
        <v>60</v>
      </c>
      <c r="F37" t="s">
        <v>55</v>
      </c>
      <c r="G37">
        <v>220</v>
      </c>
      <c r="H37">
        <v>220</v>
      </c>
      <c r="I37">
        <v>20</v>
      </c>
      <c r="J37">
        <v>50</v>
      </c>
      <c r="K37" s="73">
        <v>10</v>
      </c>
    </row>
    <row r="38" spans="4:11" x14ac:dyDescent="0.25">
      <c r="D38" t="s">
        <v>120</v>
      </c>
      <c r="E38" t="s">
        <v>61</v>
      </c>
      <c r="F38" t="s">
        <v>59</v>
      </c>
      <c r="G38">
        <v>240</v>
      </c>
      <c r="H38">
        <v>240</v>
      </c>
      <c r="I38">
        <v>40</v>
      </c>
      <c r="J38">
        <v>55</v>
      </c>
      <c r="K38" s="73">
        <v>20</v>
      </c>
    </row>
    <row r="39" spans="4:11" x14ac:dyDescent="0.25">
      <c r="D39" t="s">
        <v>121</v>
      </c>
      <c r="E39" t="s">
        <v>62</v>
      </c>
      <c r="F39" t="s">
        <v>58</v>
      </c>
      <c r="G39">
        <v>260</v>
      </c>
      <c r="H39">
        <v>260</v>
      </c>
      <c r="I39">
        <v>80</v>
      </c>
      <c r="J39">
        <v>105</v>
      </c>
      <c r="K39" s="73">
        <v>40</v>
      </c>
    </row>
    <row r="40" spans="4:11" x14ac:dyDescent="0.25">
      <c r="D40" t="s">
        <v>122</v>
      </c>
      <c r="E40" t="s">
        <v>63</v>
      </c>
      <c r="F40" t="s">
        <v>57</v>
      </c>
      <c r="G40">
        <v>280</v>
      </c>
      <c r="H40">
        <v>280</v>
      </c>
      <c r="I40">
        <v>100</v>
      </c>
      <c r="J40">
        <v>143</v>
      </c>
      <c r="K40" s="73">
        <v>50</v>
      </c>
    </row>
    <row r="41" spans="4:11" x14ac:dyDescent="0.25">
      <c r="D41" t="s">
        <v>123</v>
      </c>
      <c r="E41" t="s">
        <v>64</v>
      </c>
      <c r="F41" t="s">
        <v>56</v>
      </c>
      <c r="G41">
        <v>300</v>
      </c>
      <c r="H41">
        <v>300</v>
      </c>
      <c r="I41">
        <v>120</v>
      </c>
      <c r="J41">
        <v>195</v>
      </c>
      <c r="K41" s="73">
        <v>60</v>
      </c>
    </row>
    <row r="42" spans="4:11" x14ac:dyDescent="0.25">
      <c r="D42" t="s">
        <v>137</v>
      </c>
      <c r="E42" t="s">
        <v>76</v>
      </c>
      <c r="F42" t="s">
        <v>71</v>
      </c>
      <c r="G42">
        <v>100</v>
      </c>
      <c r="H42">
        <v>100</v>
      </c>
      <c r="I42">
        <v>2</v>
      </c>
      <c r="J42">
        <v>25</v>
      </c>
      <c r="K42" s="73" t="s">
        <v>10</v>
      </c>
    </row>
    <row r="43" spans="4:11" x14ac:dyDescent="0.25">
      <c r="D43" t="s">
        <v>137</v>
      </c>
      <c r="E43" t="s">
        <v>372</v>
      </c>
      <c r="F43" t="s">
        <v>373</v>
      </c>
      <c r="G43">
        <v>140</v>
      </c>
      <c r="H43">
        <v>140</v>
      </c>
      <c r="I43">
        <v>2</v>
      </c>
      <c r="J43">
        <v>25</v>
      </c>
      <c r="K43" s="73" t="s">
        <v>10</v>
      </c>
    </row>
    <row r="44" spans="4:11" x14ac:dyDescent="0.25">
      <c r="D44" t="s">
        <v>138</v>
      </c>
      <c r="E44" t="s">
        <v>77</v>
      </c>
      <c r="F44" t="s">
        <v>72</v>
      </c>
      <c r="G44">
        <v>100</v>
      </c>
      <c r="H44">
        <v>100</v>
      </c>
      <c r="I44">
        <v>2</v>
      </c>
      <c r="J44">
        <v>25</v>
      </c>
      <c r="K44" s="73" t="s">
        <v>10</v>
      </c>
    </row>
    <row r="45" spans="4:11" x14ac:dyDescent="0.25">
      <c r="D45" t="s">
        <v>139</v>
      </c>
      <c r="E45" t="s">
        <v>78</v>
      </c>
      <c r="F45" t="s">
        <v>73</v>
      </c>
      <c r="G45">
        <v>100</v>
      </c>
      <c r="H45">
        <v>100</v>
      </c>
      <c r="I45">
        <v>2</v>
      </c>
      <c r="J45">
        <v>25</v>
      </c>
      <c r="K45" s="73" t="s">
        <v>10</v>
      </c>
    </row>
    <row r="46" spans="4:11" x14ac:dyDescent="0.25">
      <c r="D46" t="s">
        <v>124</v>
      </c>
      <c r="E46" t="s">
        <v>54</v>
      </c>
      <c r="F46" t="s">
        <v>32</v>
      </c>
      <c r="G46">
        <v>5000</v>
      </c>
      <c r="H46">
        <v>5000</v>
      </c>
      <c r="I46">
        <v>70</v>
      </c>
      <c r="J46">
        <v>75</v>
      </c>
      <c r="K46" s="73" t="s">
        <v>10</v>
      </c>
    </row>
    <row r="47" spans="4:11" x14ac:dyDescent="0.25">
      <c r="D47" t="s">
        <v>94</v>
      </c>
      <c r="E47" t="s">
        <v>22</v>
      </c>
      <c r="F47" t="s">
        <v>21</v>
      </c>
      <c r="G47">
        <v>260</v>
      </c>
      <c r="H47">
        <v>260</v>
      </c>
      <c r="I47">
        <v>20</v>
      </c>
      <c r="J47">
        <v>28</v>
      </c>
      <c r="K47" s="73" t="s">
        <v>10</v>
      </c>
    </row>
    <row r="48" spans="4:11" x14ac:dyDescent="0.25">
      <c r="D48" t="s">
        <v>125</v>
      </c>
      <c r="E48" t="s">
        <v>47</v>
      </c>
      <c r="F48" t="s">
        <v>41</v>
      </c>
      <c r="G48">
        <v>250</v>
      </c>
      <c r="H48">
        <v>250</v>
      </c>
      <c r="I48">
        <v>3</v>
      </c>
      <c r="J48">
        <v>48</v>
      </c>
      <c r="K48" s="73">
        <v>7</v>
      </c>
    </row>
    <row r="49" spans="4:11" x14ac:dyDescent="0.25">
      <c r="D49" t="s">
        <v>125</v>
      </c>
      <c r="E49" t="s">
        <v>296</v>
      </c>
      <c r="F49" t="s">
        <v>300</v>
      </c>
      <c r="G49">
        <v>250</v>
      </c>
      <c r="H49">
        <v>250</v>
      </c>
      <c r="I49">
        <v>3</v>
      </c>
      <c r="J49">
        <v>48</v>
      </c>
      <c r="K49" s="73">
        <v>7</v>
      </c>
    </row>
    <row r="50" spans="4:11" x14ac:dyDescent="0.25">
      <c r="D50" t="s">
        <v>126</v>
      </c>
      <c r="E50" t="s">
        <v>48</v>
      </c>
      <c r="F50" t="s">
        <v>42</v>
      </c>
      <c r="G50">
        <v>300</v>
      </c>
      <c r="H50">
        <v>300</v>
      </c>
      <c r="I50">
        <v>4</v>
      </c>
      <c r="J50">
        <v>195</v>
      </c>
      <c r="K50" s="73">
        <v>11</v>
      </c>
    </row>
    <row r="51" spans="4:11" x14ac:dyDescent="0.25">
      <c r="D51" t="s">
        <v>126</v>
      </c>
      <c r="E51" t="s">
        <v>297</v>
      </c>
      <c r="F51" t="s">
        <v>301</v>
      </c>
      <c r="G51">
        <v>300</v>
      </c>
      <c r="H51">
        <v>300</v>
      </c>
      <c r="I51">
        <v>4</v>
      </c>
      <c r="J51">
        <v>195</v>
      </c>
      <c r="K51" s="73">
        <v>11</v>
      </c>
    </row>
    <row r="52" spans="4:11" x14ac:dyDescent="0.25">
      <c r="D52" t="s">
        <v>127</v>
      </c>
      <c r="E52" t="s">
        <v>49</v>
      </c>
      <c r="F52" t="s">
        <v>43</v>
      </c>
      <c r="G52">
        <v>340</v>
      </c>
      <c r="H52">
        <v>340</v>
      </c>
      <c r="I52">
        <v>5</v>
      </c>
      <c r="J52">
        <v>263</v>
      </c>
      <c r="K52" s="73">
        <v>21</v>
      </c>
    </row>
    <row r="53" spans="4:11" x14ac:dyDescent="0.25">
      <c r="D53" t="s">
        <v>127</v>
      </c>
      <c r="E53" t="s">
        <v>298</v>
      </c>
      <c r="F53" t="s">
        <v>302</v>
      </c>
      <c r="G53">
        <v>340</v>
      </c>
      <c r="H53">
        <v>340</v>
      </c>
      <c r="I53">
        <v>5</v>
      </c>
      <c r="J53">
        <v>263</v>
      </c>
      <c r="K53" s="73">
        <v>21</v>
      </c>
    </row>
    <row r="54" spans="4:11" x14ac:dyDescent="0.25">
      <c r="D54" t="s">
        <v>96</v>
      </c>
      <c r="E54" t="s">
        <v>140</v>
      </c>
      <c r="F54" t="s">
        <v>24</v>
      </c>
      <c r="G54">
        <v>500</v>
      </c>
      <c r="H54">
        <v>500</v>
      </c>
      <c r="I54">
        <v>0</v>
      </c>
      <c r="J54">
        <v>75</v>
      </c>
      <c r="K54" s="73" t="s">
        <v>10</v>
      </c>
    </row>
    <row r="55" spans="4:11" x14ac:dyDescent="0.25">
      <c r="D55" t="s">
        <v>97</v>
      </c>
      <c r="E55" t="s">
        <v>141</v>
      </c>
      <c r="F55" t="s">
        <v>25</v>
      </c>
      <c r="G55">
        <v>500</v>
      </c>
      <c r="H55">
        <v>500</v>
      </c>
      <c r="I55">
        <v>0</v>
      </c>
      <c r="J55">
        <v>75</v>
      </c>
      <c r="K55" s="73" t="s">
        <v>10</v>
      </c>
    </row>
    <row r="56" spans="4:11" x14ac:dyDescent="0.25">
      <c r="D56" t="s">
        <v>128</v>
      </c>
      <c r="E56" t="s">
        <v>53</v>
      </c>
      <c r="F56" t="s">
        <v>33</v>
      </c>
      <c r="G56">
        <v>180</v>
      </c>
      <c r="H56">
        <v>180</v>
      </c>
      <c r="I56">
        <v>20</v>
      </c>
      <c r="J56">
        <v>25</v>
      </c>
      <c r="K56" s="73">
        <v>25</v>
      </c>
    </row>
    <row r="57" spans="4:11" x14ac:dyDescent="0.25">
      <c r="D57" t="s">
        <v>85</v>
      </c>
      <c r="E57" t="s">
        <v>18</v>
      </c>
      <c r="F57" t="s">
        <v>8</v>
      </c>
      <c r="G57">
        <v>220</v>
      </c>
      <c r="H57">
        <v>220</v>
      </c>
      <c r="I57">
        <v>25</v>
      </c>
      <c r="J57">
        <v>55</v>
      </c>
      <c r="K57" s="73" t="s">
        <v>10</v>
      </c>
    </row>
    <row r="58" spans="4:11" x14ac:dyDescent="0.25">
      <c r="D58" t="s">
        <v>85</v>
      </c>
      <c r="E58" t="s">
        <v>20</v>
      </c>
      <c r="F58" t="s">
        <v>19</v>
      </c>
      <c r="G58">
        <v>220</v>
      </c>
      <c r="H58">
        <v>220</v>
      </c>
      <c r="I58">
        <v>25</v>
      </c>
      <c r="J58">
        <v>55</v>
      </c>
      <c r="K58" s="73" t="s">
        <v>10</v>
      </c>
    </row>
    <row r="59" spans="4:11" x14ac:dyDescent="0.25">
      <c r="D59" t="s">
        <v>99</v>
      </c>
      <c r="E59" t="s">
        <v>30</v>
      </c>
      <c r="F59" t="s">
        <v>28</v>
      </c>
      <c r="G59">
        <v>200</v>
      </c>
      <c r="H59">
        <v>200</v>
      </c>
      <c r="I59">
        <v>20</v>
      </c>
      <c r="J59">
        <v>75</v>
      </c>
      <c r="K59" s="73">
        <v>40</v>
      </c>
    </row>
    <row r="60" spans="4:11" x14ac:dyDescent="0.25">
      <c r="D60" t="s">
        <v>129</v>
      </c>
      <c r="E60" t="s">
        <v>142</v>
      </c>
      <c r="F60" t="s">
        <v>34</v>
      </c>
      <c r="G60">
        <v>170</v>
      </c>
      <c r="H60">
        <v>170</v>
      </c>
      <c r="I60">
        <v>20</v>
      </c>
      <c r="J60">
        <v>55</v>
      </c>
      <c r="K60" s="73">
        <v>5</v>
      </c>
    </row>
    <row r="61" spans="4:11" x14ac:dyDescent="0.25">
      <c r="D61" t="s">
        <v>86</v>
      </c>
      <c r="E61" t="s">
        <v>16</v>
      </c>
      <c r="F61" t="s">
        <v>9</v>
      </c>
      <c r="G61">
        <v>280</v>
      </c>
      <c r="H61">
        <v>280</v>
      </c>
      <c r="I61">
        <v>20</v>
      </c>
      <c r="J61">
        <v>75</v>
      </c>
      <c r="K61" s="73">
        <v>14</v>
      </c>
    </row>
    <row r="62" spans="4:11" x14ac:dyDescent="0.25">
      <c r="D62" t="s">
        <v>130</v>
      </c>
      <c r="E62" t="s">
        <v>50</v>
      </c>
      <c r="F62" t="s">
        <v>35</v>
      </c>
      <c r="G62">
        <v>2500</v>
      </c>
      <c r="H62">
        <v>2500</v>
      </c>
      <c r="I62">
        <v>0</v>
      </c>
      <c r="J62">
        <v>263</v>
      </c>
      <c r="K62" s="73">
        <v>440</v>
      </c>
    </row>
    <row r="63" spans="4:11" x14ac:dyDescent="0.25">
      <c r="D63" t="s">
        <v>130</v>
      </c>
      <c r="E63" t="s">
        <v>51</v>
      </c>
      <c r="F63" t="s">
        <v>36</v>
      </c>
      <c r="G63">
        <v>2500</v>
      </c>
      <c r="H63">
        <v>2500</v>
      </c>
      <c r="I63">
        <v>0</v>
      </c>
      <c r="J63">
        <v>263</v>
      </c>
      <c r="K63" s="73">
        <v>440</v>
      </c>
    </row>
    <row r="64" spans="4:11" x14ac:dyDescent="0.25">
      <c r="D64" t="s">
        <v>131</v>
      </c>
      <c r="E64" t="s">
        <v>52</v>
      </c>
      <c r="F64" t="s">
        <v>37</v>
      </c>
      <c r="G64">
        <v>2000</v>
      </c>
      <c r="H64">
        <v>2000</v>
      </c>
      <c r="I64">
        <v>0</v>
      </c>
      <c r="J64">
        <v>175</v>
      </c>
      <c r="K64" s="73">
        <v>150</v>
      </c>
    </row>
    <row r="65" spans="4:11" x14ac:dyDescent="0.25">
      <c r="D65" t="s">
        <v>131</v>
      </c>
      <c r="E65" t="s">
        <v>314</v>
      </c>
      <c r="F65" t="s">
        <v>315</v>
      </c>
      <c r="G65">
        <v>2000</v>
      </c>
      <c r="H65">
        <v>2000</v>
      </c>
      <c r="I65">
        <v>0</v>
      </c>
      <c r="J65">
        <v>175</v>
      </c>
      <c r="K65" s="73">
        <v>150</v>
      </c>
    </row>
    <row r="66" spans="4:11" x14ac:dyDescent="0.25">
      <c r="D66" t="s">
        <v>317</v>
      </c>
      <c r="E66" t="s">
        <v>318</v>
      </c>
      <c r="F66" t="s">
        <v>319</v>
      </c>
      <c r="G66">
        <v>1500</v>
      </c>
      <c r="H66">
        <v>1500</v>
      </c>
      <c r="I66">
        <v>25</v>
      </c>
      <c r="J66">
        <v>130</v>
      </c>
      <c r="K66" s="73">
        <v>35</v>
      </c>
    </row>
    <row r="67" spans="4:11" x14ac:dyDescent="0.25">
      <c r="D67" t="s">
        <v>317</v>
      </c>
      <c r="E67" t="s">
        <v>320</v>
      </c>
      <c r="F67" t="s">
        <v>321</v>
      </c>
      <c r="G67">
        <v>1500</v>
      </c>
      <c r="H67">
        <v>1500</v>
      </c>
      <c r="I67">
        <v>25</v>
      </c>
      <c r="J67">
        <v>130</v>
      </c>
      <c r="K67" s="73">
        <v>35</v>
      </c>
    </row>
    <row r="68" spans="4:11" x14ac:dyDescent="0.25">
      <c r="D68" t="s">
        <v>133</v>
      </c>
      <c r="E68" t="s">
        <v>322</v>
      </c>
      <c r="F68" t="s">
        <v>323</v>
      </c>
      <c r="G68">
        <v>200</v>
      </c>
      <c r="H68">
        <v>200</v>
      </c>
      <c r="I68">
        <v>10</v>
      </c>
      <c r="J68">
        <v>55</v>
      </c>
      <c r="K68" s="73" t="s">
        <v>10</v>
      </c>
    </row>
    <row r="69" spans="4:11" x14ac:dyDescent="0.25">
      <c r="D69" t="s">
        <v>132</v>
      </c>
      <c r="E69" t="s">
        <v>324</v>
      </c>
      <c r="F69" t="s">
        <v>325</v>
      </c>
      <c r="G69">
        <v>140</v>
      </c>
      <c r="H69">
        <v>140</v>
      </c>
      <c r="I69">
        <v>6</v>
      </c>
      <c r="J69">
        <v>25</v>
      </c>
      <c r="K69" s="73" t="s">
        <v>10</v>
      </c>
    </row>
    <row r="70" spans="4:11" x14ac:dyDescent="0.25">
      <c r="D70" t="s">
        <v>326</v>
      </c>
      <c r="E70" t="s">
        <v>327</v>
      </c>
      <c r="F70" t="s">
        <v>328</v>
      </c>
      <c r="G70">
        <v>170</v>
      </c>
      <c r="H70">
        <v>170</v>
      </c>
      <c r="I70">
        <v>5</v>
      </c>
      <c r="J70">
        <v>28</v>
      </c>
      <c r="K70" s="73">
        <v>2</v>
      </c>
    </row>
    <row r="71" spans="4:11" x14ac:dyDescent="0.25">
      <c r="D71" t="s">
        <v>329</v>
      </c>
      <c r="E71" t="s">
        <v>330</v>
      </c>
      <c r="F71" t="s">
        <v>331</v>
      </c>
      <c r="G71">
        <v>220</v>
      </c>
      <c r="H71">
        <v>220</v>
      </c>
      <c r="I71">
        <v>15</v>
      </c>
      <c r="J71">
        <v>28</v>
      </c>
      <c r="K71" s="73">
        <v>8</v>
      </c>
    </row>
    <row r="72" spans="4:11" x14ac:dyDescent="0.25">
      <c r="D72" t="s">
        <v>332</v>
      </c>
      <c r="E72" t="s">
        <v>333</v>
      </c>
      <c r="F72" t="s">
        <v>334</v>
      </c>
      <c r="G72">
        <v>120</v>
      </c>
      <c r="H72">
        <v>120</v>
      </c>
      <c r="I72">
        <v>2</v>
      </c>
      <c r="J72">
        <v>25</v>
      </c>
      <c r="K72" s="73" t="s">
        <v>10</v>
      </c>
    </row>
    <row r="73" spans="4:11" x14ac:dyDescent="0.25">
      <c r="D73" t="s">
        <v>87</v>
      </c>
      <c r="E73" t="s">
        <v>335</v>
      </c>
      <c r="F73" t="s">
        <v>336</v>
      </c>
      <c r="G73">
        <v>260</v>
      </c>
      <c r="H73">
        <v>260</v>
      </c>
      <c r="I73">
        <v>15</v>
      </c>
      <c r="J73">
        <v>75</v>
      </c>
      <c r="K73" s="73" t="s">
        <v>10</v>
      </c>
    </row>
    <row r="74" spans="4:11" x14ac:dyDescent="0.25">
      <c r="D74" t="s">
        <v>87</v>
      </c>
      <c r="E74" t="s">
        <v>337</v>
      </c>
      <c r="F74" t="s">
        <v>338</v>
      </c>
      <c r="G74">
        <v>260</v>
      </c>
      <c r="H74">
        <v>260</v>
      </c>
      <c r="I74">
        <v>15</v>
      </c>
      <c r="J74">
        <v>75</v>
      </c>
      <c r="K74" s="73" t="s">
        <v>10</v>
      </c>
    </row>
    <row r="75" spans="4:11" x14ac:dyDescent="0.25">
      <c r="D75" t="s">
        <v>339</v>
      </c>
      <c r="E75" t="s">
        <v>340</v>
      </c>
      <c r="F75" t="s">
        <v>341</v>
      </c>
      <c r="G75">
        <v>350</v>
      </c>
      <c r="H75">
        <v>350</v>
      </c>
      <c r="I75">
        <v>30</v>
      </c>
      <c r="J75">
        <v>83</v>
      </c>
      <c r="K75" s="73">
        <v>15</v>
      </c>
    </row>
    <row r="76" spans="4:11" x14ac:dyDescent="0.25">
      <c r="D76" t="s">
        <v>88</v>
      </c>
      <c r="E76" t="s">
        <v>342</v>
      </c>
      <c r="F76" t="s">
        <v>343</v>
      </c>
      <c r="G76">
        <v>200</v>
      </c>
      <c r="H76">
        <v>200</v>
      </c>
      <c r="I76">
        <v>7</v>
      </c>
      <c r="J76">
        <v>75</v>
      </c>
      <c r="K76" s="73" t="s">
        <v>10</v>
      </c>
    </row>
    <row r="77" spans="4:11" x14ac:dyDescent="0.25">
      <c r="D77" t="s">
        <v>88</v>
      </c>
      <c r="E77" t="s">
        <v>344</v>
      </c>
      <c r="F77" t="s">
        <v>345</v>
      </c>
      <c r="G77">
        <v>200</v>
      </c>
      <c r="H77">
        <v>200</v>
      </c>
      <c r="I77">
        <v>7</v>
      </c>
      <c r="J77">
        <v>75</v>
      </c>
      <c r="K77" s="73" t="s">
        <v>10</v>
      </c>
    </row>
    <row r="78" spans="4:11" x14ac:dyDescent="0.25">
      <c r="D78" t="s">
        <v>346</v>
      </c>
      <c r="E78" t="s">
        <v>347</v>
      </c>
      <c r="F78" t="s">
        <v>348</v>
      </c>
      <c r="G78">
        <v>300</v>
      </c>
      <c r="H78">
        <v>300</v>
      </c>
      <c r="I78">
        <v>30</v>
      </c>
      <c r="J78">
        <v>105</v>
      </c>
      <c r="K78" s="73" t="s">
        <v>10</v>
      </c>
    </row>
    <row r="79" spans="4:11" x14ac:dyDescent="0.25">
      <c r="D79" t="s">
        <v>89</v>
      </c>
      <c r="E79" t="s">
        <v>349</v>
      </c>
      <c r="F79" t="s">
        <v>350</v>
      </c>
      <c r="G79">
        <v>310</v>
      </c>
      <c r="H79">
        <v>310</v>
      </c>
      <c r="I79">
        <v>50</v>
      </c>
      <c r="J79">
        <v>55</v>
      </c>
      <c r="K79" s="73">
        <v>40</v>
      </c>
    </row>
    <row r="80" spans="4:11" x14ac:dyDescent="0.25">
      <c r="D80" t="s">
        <v>89</v>
      </c>
      <c r="E80" t="s">
        <v>351</v>
      </c>
      <c r="F80" t="s">
        <v>352</v>
      </c>
      <c r="G80">
        <v>310</v>
      </c>
      <c r="H80">
        <v>310</v>
      </c>
      <c r="I80">
        <v>50</v>
      </c>
      <c r="J80">
        <v>55</v>
      </c>
      <c r="K80" s="73">
        <v>40</v>
      </c>
    </row>
    <row r="81" spans="4:11" x14ac:dyDescent="0.25">
      <c r="D81" t="s">
        <v>89</v>
      </c>
      <c r="E81" t="s">
        <v>353</v>
      </c>
      <c r="F81" t="s">
        <v>354</v>
      </c>
      <c r="G81">
        <v>310</v>
      </c>
      <c r="H81">
        <v>310</v>
      </c>
      <c r="I81">
        <v>50</v>
      </c>
      <c r="J81">
        <v>55</v>
      </c>
      <c r="K81" s="73">
        <v>40</v>
      </c>
    </row>
    <row r="82" spans="4:11" x14ac:dyDescent="0.25">
      <c r="D82" t="s">
        <v>100</v>
      </c>
      <c r="E82" t="s">
        <v>355</v>
      </c>
      <c r="F82" t="s">
        <v>356</v>
      </c>
      <c r="G82">
        <v>180</v>
      </c>
      <c r="H82">
        <v>180</v>
      </c>
      <c r="I82">
        <v>10</v>
      </c>
      <c r="J82">
        <v>75</v>
      </c>
      <c r="K82" s="73">
        <v>5</v>
      </c>
    </row>
    <row r="83" spans="4:11" x14ac:dyDescent="0.25">
      <c r="D83" t="s">
        <v>357</v>
      </c>
      <c r="E83" t="s">
        <v>358</v>
      </c>
      <c r="F83" t="s">
        <v>359</v>
      </c>
      <c r="G83">
        <v>170</v>
      </c>
      <c r="H83">
        <v>170</v>
      </c>
      <c r="I83">
        <v>20</v>
      </c>
      <c r="J83">
        <v>55</v>
      </c>
      <c r="K83" s="73">
        <v>10</v>
      </c>
    </row>
    <row r="84" spans="4:11" x14ac:dyDescent="0.25">
      <c r="D84" t="s">
        <v>90</v>
      </c>
      <c r="E84" t="s">
        <v>360</v>
      </c>
      <c r="F84" t="s">
        <v>361</v>
      </c>
      <c r="G84">
        <v>170</v>
      </c>
      <c r="H84">
        <v>170</v>
      </c>
      <c r="I84">
        <v>20</v>
      </c>
      <c r="J84">
        <v>55</v>
      </c>
      <c r="K84" s="73">
        <v>25</v>
      </c>
    </row>
    <row r="85" spans="4:11" x14ac:dyDescent="0.25">
      <c r="D85" t="s">
        <v>91</v>
      </c>
      <c r="E85" t="s">
        <v>362</v>
      </c>
      <c r="F85" t="s">
        <v>363</v>
      </c>
      <c r="G85">
        <v>150</v>
      </c>
      <c r="H85">
        <v>150</v>
      </c>
      <c r="I85">
        <v>4</v>
      </c>
      <c r="J85">
        <v>25</v>
      </c>
      <c r="K85" s="73" t="s">
        <v>10</v>
      </c>
    </row>
    <row r="86" spans="4:11" x14ac:dyDescent="0.25">
      <c r="D86" t="s">
        <v>91</v>
      </c>
      <c r="E86" t="s">
        <v>364</v>
      </c>
      <c r="F86" t="s">
        <v>365</v>
      </c>
      <c r="G86">
        <v>150</v>
      </c>
      <c r="H86">
        <v>150</v>
      </c>
      <c r="I86">
        <v>4</v>
      </c>
      <c r="J86">
        <v>25</v>
      </c>
      <c r="K86" s="73" t="s">
        <v>10</v>
      </c>
    </row>
    <row r="87" spans="4:11" x14ac:dyDescent="0.25">
      <c r="D87" t="s">
        <v>134</v>
      </c>
      <c r="E87" t="s">
        <v>366</v>
      </c>
      <c r="F87" t="s">
        <v>367</v>
      </c>
      <c r="G87">
        <v>180</v>
      </c>
      <c r="H87">
        <v>180</v>
      </c>
      <c r="I87">
        <v>3</v>
      </c>
      <c r="J87">
        <v>25</v>
      </c>
      <c r="K87" s="73" t="s">
        <v>10</v>
      </c>
    </row>
    <row r="88" spans="4:11" x14ac:dyDescent="0.25">
      <c r="D88" t="s">
        <v>134</v>
      </c>
      <c r="E88" t="s">
        <v>368</v>
      </c>
      <c r="F88" t="s">
        <v>367</v>
      </c>
      <c r="G88">
        <v>180</v>
      </c>
      <c r="H88">
        <v>180</v>
      </c>
      <c r="I88">
        <v>3</v>
      </c>
      <c r="J88">
        <v>25</v>
      </c>
      <c r="K88" s="73" t="s">
        <v>10</v>
      </c>
    </row>
    <row r="89" spans="4:11" x14ac:dyDescent="0.25">
      <c r="D89" t="s">
        <v>369</v>
      </c>
      <c r="E89" t="s">
        <v>370</v>
      </c>
      <c r="F89" t="s">
        <v>371</v>
      </c>
      <c r="G89">
        <v>420</v>
      </c>
      <c r="H89">
        <v>420</v>
      </c>
      <c r="I89">
        <v>80</v>
      </c>
      <c r="J89">
        <v>83</v>
      </c>
      <c r="K89" s="73">
        <v>60</v>
      </c>
    </row>
    <row r="90" spans="4:11" x14ac:dyDescent="0.25">
      <c r="D90" t="s">
        <v>92</v>
      </c>
      <c r="E90" t="s">
        <v>374</v>
      </c>
      <c r="F90" t="s">
        <v>375</v>
      </c>
      <c r="G90">
        <v>220</v>
      </c>
      <c r="H90">
        <v>220</v>
      </c>
      <c r="I90">
        <v>15</v>
      </c>
      <c r="J90">
        <v>50</v>
      </c>
      <c r="K90" s="73" t="s">
        <v>10</v>
      </c>
    </row>
    <row r="91" spans="4:11" x14ac:dyDescent="0.25">
      <c r="D91" t="s">
        <v>92</v>
      </c>
      <c r="E91" t="s">
        <v>376</v>
      </c>
      <c r="F91" t="s">
        <v>377</v>
      </c>
      <c r="G91">
        <v>220</v>
      </c>
      <c r="H91">
        <v>220</v>
      </c>
      <c r="I91">
        <v>15</v>
      </c>
      <c r="J91">
        <v>50</v>
      </c>
      <c r="K91" s="73" t="s">
        <v>10</v>
      </c>
    </row>
    <row r="92" spans="4:11" x14ac:dyDescent="0.25">
      <c r="D92" t="s">
        <v>93</v>
      </c>
      <c r="E92" t="s">
        <v>378</v>
      </c>
      <c r="F92" t="s">
        <v>379</v>
      </c>
      <c r="G92">
        <v>220</v>
      </c>
      <c r="H92">
        <v>220</v>
      </c>
      <c r="I92">
        <v>15</v>
      </c>
      <c r="J92">
        <v>50</v>
      </c>
      <c r="K92" s="73" t="s">
        <v>10</v>
      </c>
    </row>
    <row r="93" spans="4:11" x14ac:dyDescent="0.25">
      <c r="D93" t="s">
        <v>93</v>
      </c>
      <c r="E93" t="s">
        <v>380</v>
      </c>
      <c r="F93" t="s">
        <v>381</v>
      </c>
      <c r="G93">
        <v>220</v>
      </c>
      <c r="H93">
        <v>220</v>
      </c>
      <c r="I93">
        <v>15</v>
      </c>
      <c r="J93">
        <v>50</v>
      </c>
      <c r="K93" s="73" t="s">
        <v>10</v>
      </c>
    </row>
    <row r="94" spans="4:11" x14ac:dyDescent="0.25">
      <c r="D94" t="s">
        <v>135</v>
      </c>
      <c r="E94" t="s">
        <v>382</v>
      </c>
      <c r="F94" t="s">
        <v>383</v>
      </c>
      <c r="G94">
        <v>300</v>
      </c>
      <c r="H94">
        <v>300</v>
      </c>
      <c r="I94">
        <v>20</v>
      </c>
      <c r="J94">
        <v>55</v>
      </c>
      <c r="K94" s="73">
        <v>40</v>
      </c>
    </row>
    <row r="95" spans="4:11" x14ac:dyDescent="0.25">
      <c r="D95" t="s">
        <v>101</v>
      </c>
      <c r="E95" t="s">
        <v>384</v>
      </c>
      <c r="F95" t="s">
        <v>385</v>
      </c>
      <c r="G95">
        <v>200</v>
      </c>
      <c r="H95">
        <v>200</v>
      </c>
      <c r="I95">
        <v>8</v>
      </c>
      <c r="J95">
        <v>75</v>
      </c>
      <c r="K95" s="73" t="s">
        <v>10</v>
      </c>
    </row>
    <row r="96" spans="4:11" x14ac:dyDescent="0.25">
      <c r="D96" t="s">
        <v>101</v>
      </c>
      <c r="E96" t="s">
        <v>386</v>
      </c>
      <c r="F96" t="s">
        <v>387</v>
      </c>
      <c r="G96">
        <v>200</v>
      </c>
      <c r="H96">
        <v>200</v>
      </c>
      <c r="I96">
        <v>8</v>
      </c>
      <c r="J96">
        <v>75</v>
      </c>
      <c r="K96" s="73" t="s">
        <v>10</v>
      </c>
    </row>
    <row r="97" spans="4:11" x14ac:dyDescent="0.25">
      <c r="D97" t="s">
        <v>101</v>
      </c>
      <c r="E97" t="s">
        <v>388</v>
      </c>
      <c r="F97" t="s">
        <v>389</v>
      </c>
      <c r="G97">
        <v>200</v>
      </c>
      <c r="H97">
        <v>200</v>
      </c>
      <c r="I97">
        <v>8</v>
      </c>
      <c r="J97">
        <v>75</v>
      </c>
      <c r="K97" s="73" t="s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U270"/>
  <sheetViews>
    <sheetView topLeftCell="A40" workbookViewId="0">
      <selection activeCell="I45" sqref="I45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173</v>
      </c>
      <c r="K2" s="33" t="s">
        <v>171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93</v>
      </c>
      <c r="F5" s="23">
        <f>MOD(E5,60)</f>
        <v>33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164</v>
      </c>
      <c r="E7" s="23"/>
      <c r="F7" s="21" t="str">
        <f>IF(F5&gt;9,CONCATENATE(F6,":",F5),CONCATENATE(F6,":0",F5))</f>
        <v>1:33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93</v>
      </c>
      <c r="F9" s="23">
        <f>MOD(E9,60)</f>
        <v>33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165</v>
      </c>
      <c r="E11" s="23"/>
      <c r="F11" s="21" t="str">
        <f>IF(F9&gt;9,CONCATENATE(F10,":",F9),CONCATENATE(F10,":0",F9))</f>
        <v>1:33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166</v>
      </c>
      <c r="C14" s="43">
        <v>0</v>
      </c>
      <c r="E14" t="s">
        <v>157</v>
      </c>
      <c r="F14" s="43">
        <v>425</v>
      </c>
      <c r="I14" s="28"/>
    </row>
    <row r="15" spans="2:11" x14ac:dyDescent="0.25">
      <c r="B15" t="s">
        <v>157</v>
      </c>
      <c r="C15" s="45">
        <v>140</v>
      </c>
      <c r="E15" t="s">
        <v>198</v>
      </c>
      <c r="F15" s="44">
        <v>0.05</v>
      </c>
      <c r="I15" s="28"/>
    </row>
    <row r="16" spans="2:11" x14ac:dyDescent="0.25">
      <c r="B16" t="s">
        <v>158</v>
      </c>
      <c r="C16" s="45">
        <v>1.4</v>
      </c>
      <c r="E16" t="s">
        <v>199</v>
      </c>
      <c r="F16">
        <f>ROUND(F14*F15,2)</f>
        <v>21.25</v>
      </c>
      <c r="I16" s="28"/>
    </row>
    <row r="17" spans="2:19" x14ac:dyDescent="0.25">
      <c r="B17" t="s">
        <v>159</v>
      </c>
      <c r="C17" s="45">
        <v>8.0000000000000002E-3</v>
      </c>
      <c r="I17" s="28"/>
    </row>
    <row r="18" spans="2:19" x14ac:dyDescent="0.25">
      <c r="B18" t="s">
        <v>167</v>
      </c>
      <c r="C18" s="45">
        <v>30</v>
      </c>
      <c r="E18" t="s">
        <v>200</v>
      </c>
      <c r="F18" s="43">
        <v>10</v>
      </c>
      <c r="I18" s="28"/>
    </row>
    <row r="19" spans="2:19" x14ac:dyDescent="0.25">
      <c r="B19" t="s">
        <v>168</v>
      </c>
      <c r="C19" s="44">
        <v>0.5</v>
      </c>
      <c r="E19" t="s">
        <v>201</v>
      </c>
      <c r="F19" s="44">
        <v>0.4</v>
      </c>
      <c r="I19" s="28"/>
    </row>
    <row r="20" spans="2:19" x14ac:dyDescent="0.25">
      <c r="E20" t="s">
        <v>202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169</v>
      </c>
      <c r="E22" s="1" t="s">
        <v>143</v>
      </c>
      <c r="G22" s="20" t="s">
        <v>157</v>
      </c>
      <c r="I22" s="28"/>
    </row>
    <row r="23" spans="2:19" x14ac:dyDescent="0.25">
      <c r="B23" t="s">
        <v>161</v>
      </c>
      <c r="C23">
        <f>C14</f>
        <v>0</v>
      </c>
      <c r="E23">
        <f>C17*C23</f>
        <v>0</v>
      </c>
      <c r="G23">
        <f>C15</f>
        <v>140</v>
      </c>
      <c r="I23" s="28"/>
    </row>
    <row r="24" spans="2:19" x14ac:dyDescent="0.25">
      <c r="B24" s="1" t="s">
        <v>160</v>
      </c>
      <c r="C24">
        <f>C23+1</f>
        <v>1</v>
      </c>
      <c r="E24">
        <f>IF(C24&gt;$C$18,$C$16+(C24*$C$17),(($C$16)*$C$19)+(C24*$C$17))</f>
        <v>0.70799999999999996</v>
      </c>
      <c r="G24">
        <f>G23-E24</f>
        <v>139.292</v>
      </c>
      <c r="I24" s="28"/>
    </row>
    <row r="25" spans="2:19" x14ac:dyDescent="0.25">
      <c r="B25" s="1" t="s">
        <v>162</v>
      </c>
      <c r="C25">
        <f>C24+1</f>
        <v>2</v>
      </c>
      <c r="E25">
        <f t="shared" ref="E25:E88" si="0">IF(C25&gt;$C$18,$C$16+(C25*$C$17),(($C$16)*$C$19)+(C25*$C$17))</f>
        <v>0.71599999999999997</v>
      </c>
      <c r="G25">
        <f>G24-E25</f>
        <v>138.57599999999999</v>
      </c>
      <c r="I25" s="28"/>
    </row>
    <row r="26" spans="2:19" x14ac:dyDescent="0.25">
      <c r="B26" s="1" t="s">
        <v>163</v>
      </c>
      <c r="C26">
        <f t="shared" ref="C26:C73" si="1">C25+1</f>
        <v>3</v>
      </c>
      <c r="E26">
        <f t="shared" si="0"/>
        <v>0.72399999999999998</v>
      </c>
      <c r="G26">
        <f t="shared" ref="G26:G89" si="2">G25-E26</f>
        <v>137.852</v>
      </c>
      <c r="I26" s="28"/>
    </row>
    <row r="27" spans="2:19" x14ac:dyDescent="0.25">
      <c r="C27">
        <f t="shared" si="1"/>
        <v>4</v>
      </c>
      <c r="E27">
        <f t="shared" si="0"/>
        <v>0.73199999999999998</v>
      </c>
      <c r="G27">
        <f t="shared" si="2"/>
        <v>137.12</v>
      </c>
      <c r="I27" s="28"/>
    </row>
    <row r="28" spans="2:19" x14ac:dyDescent="0.25">
      <c r="C28">
        <f t="shared" si="1"/>
        <v>5</v>
      </c>
      <c r="E28">
        <f t="shared" si="0"/>
        <v>0.74</v>
      </c>
      <c r="G28">
        <f t="shared" si="2"/>
        <v>136.38</v>
      </c>
      <c r="I28" s="28"/>
    </row>
    <row r="29" spans="2:19" x14ac:dyDescent="0.25">
      <c r="C29">
        <f t="shared" si="1"/>
        <v>6</v>
      </c>
      <c r="E29">
        <f t="shared" si="0"/>
        <v>0.748</v>
      </c>
      <c r="G29">
        <f t="shared" si="2"/>
        <v>135.63200000000001</v>
      </c>
      <c r="I29" s="28"/>
    </row>
    <row r="30" spans="2:19" x14ac:dyDescent="0.25">
      <c r="C30">
        <f t="shared" si="1"/>
        <v>7</v>
      </c>
      <c r="E30">
        <f t="shared" si="0"/>
        <v>0.75600000000000001</v>
      </c>
      <c r="G30">
        <f t="shared" si="2"/>
        <v>134.876</v>
      </c>
      <c r="I30" s="28"/>
    </row>
    <row r="31" spans="2:19" x14ac:dyDescent="0.25">
      <c r="C31">
        <f t="shared" si="1"/>
        <v>8</v>
      </c>
      <c r="E31">
        <f t="shared" si="0"/>
        <v>0.76400000000000001</v>
      </c>
      <c r="G31">
        <f t="shared" si="2"/>
        <v>134.11199999999999</v>
      </c>
      <c r="I31" s="28"/>
      <c r="L31" s="2" t="s">
        <v>154</v>
      </c>
      <c r="M31" s="2" t="s">
        <v>155</v>
      </c>
      <c r="N31" t="s">
        <v>170</v>
      </c>
      <c r="O31" t="s">
        <v>177</v>
      </c>
      <c r="P31" t="s">
        <v>178</v>
      </c>
      <c r="Q31" t="s">
        <v>172</v>
      </c>
      <c r="S31" s="1" t="s">
        <v>181</v>
      </c>
    </row>
    <row r="32" spans="2:19" x14ac:dyDescent="0.25">
      <c r="C32">
        <f t="shared" si="1"/>
        <v>9</v>
      </c>
      <c r="E32">
        <f t="shared" si="0"/>
        <v>0.77200000000000002</v>
      </c>
      <c r="G32">
        <f t="shared" si="2"/>
        <v>133.34</v>
      </c>
      <c r="I32" s="28"/>
      <c r="K32" s="3" t="s">
        <v>144</v>
      </c>
      <c r="L32" s="10">
        <f>DATA_DRAGONS_CONTENT!H5</f>
        <v>65</v>
      </c>
      <c r="M32" s="10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35">
        <v>0</v>
      </c>
    </row>
    <row r="33" spans="3:19" x14ac:dyDescent="0.25">
      <c r="C33">
        <f t="shared" si="1"/>
        <v>10</v>
      </c>
      <c r="E33">
        <f t="shared" si="0"/>
        <v>0.77999999999999992</v>
      </c>
      <c r="G33">
        <f t="shared" si="2"/>
        <v>132.56</v>
      </c>
      <c r="I33" s="28"/>
      <c r="K33" s="5" t="s">
        <v>145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0.78799999999999992</v>
      </c>
      <c r="G34">
        <f t="shared" si="2"/>
        <v>131.77199999999999</v>
      </c>
      <c r="I34" s="28"/>
      <c r="K34" s="6" t="s">
        <v>147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0.79599999999999993</v>
      </c>
      <c r="G35">
        <f t="shared" si="2"/>
        <v>130.976</v>
      </c>
      <c r="I35" s="28"/>
      <c r="K35" s="6" t="s">
        <v>146</v>
      </c>
      <c r="L35" s="12">
        <f>DATA_DRAGONS_CONTENT!H8</f>
        <v>170</v>
      </c>
      <c r="M35" s="12">
        <f>DATA_DRAGONS_CONTENT!I8</f>
        <v>220</v>
      </c>
      <c r="N35">
        <f t="shared" si="3"/>
        <v>50</v>
      </c>
      <c r="O35">
        <v>10</v>
      </c>
      <c r="P35">
        <f t="shared" si="4"/>
        <v>5</v>
      </c>
      <c r="Q35">
        <f t="shared" si="5"/>
        <v>195</v>
      </c>
      <c r="S35" s="36">
        <f t="shared" si="6"/>
        <v>-30</v>
      </c>
    </row>
    <row r="36" spans="3:19" x14ac:dyDescent="0.25">
      <c r="C36">
        <f t="shared" si="1"/>
        <v>13</v>
      </c>
      <c r="E36">
        <f t="shared" si="0"/>
        <v>0.80399999999999994</v>
      </c>
      <c r="G36">
        <f t="shared" si="2"/>
        <v>130.172</v>
      </c>
      <c r="I36" s="28"/>
      <c r="K36" s="7" t="s">
        <v>149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-10</v>
      </c>
    </row>
    <row r="37" spans="3:19" x14ac:dyDescent="0.25">
      <c r="C37">
        <f t="shared" si="1"/>
        <v>14</v>
      </c>
      <c r="E37">
        <f t="shared" si="0"/>
        <v>0.81199999999999994</v>
      </c>
      <c r="G37">
        <f t="shared" si="2"/>
        <v>129.35999999999999</v>
      </c>
      <c r="I37" s="28"/>
      <c r="K37" s="7" t="s">
        <v>148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0.82</v>
      </c>
      <c r="G38">
        <f t="shared" si="2"/>
        <v>128.54</v>
      </c>
      <c r="I38" s="28"/>
      <c r="K38" s="8" t="s">
        <v>150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0.82799999999999996</v>
      </c>
      <c r="G39">
        <f t="shared" si="2"/>
        <v>127.71199999999999</v>
      </c>
      <c r="I39" s="28"/>
      <c r="K39" s="9" t="s">
        <v>152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0.83599999999999997</v>
      </c>
      <c r="G40">
        <f t="shared" si="2"/>
        <v>126.87599999999999</v>
      </c>
      <c r="I40" s="28"/>
      <c r="K40" s="9" t="s">
        <v>151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19" x14ac:dyDescent="0.25">
      <c r="C41">
        <f t="shared" si="1"/>
        <v>18</v>
      </c>
      <c r="E41">
        <f t="shared" si="0"/>
        <v>0.84399999999999997</v>
      </c>
      <c r="G41">
        <f t="shared" si="2"/>
        <v>126.032</v>
      </c>
      <c r="I41" s="28"/>
      <c r="K41" s="4" t="s">
        <v>153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0.85199999999999998</v>
      </c>
      <c r="G42">
        <f t="shared" si="2"/>
        <v>125.17999999999999</v>
      </c>
      <c r="I42" s="28"/>
    </row>
    <row r="43" spans="3:19" x14ac:dyDescent="0.25">
      <c r="C43">
        <f t="shared" si="1"/>
        <v>20</v>
      </c>
      <c r="E43">
        <f t="shared" si="0"/>
        <v>0.86</v>
      </c>
      <c r="G43">
        <f t="shared" si="2"/>
        <v>124.32</v>
      </c>
      <c r="I43" s="28"/>
    </row>
    <row r="44" spans="3:19" ht="15.75" thickBot="1" x14ac:dyDescent="0.3">
      <c r="C44">
        <f t="shared" si="1"/>
        <v>21</v>
      </c>
      <c r="E44">
        <f t="shared" si="0"/>
        <v>0.86799999999999999</v>
      </c>
      <c r="G44">
        <f t="shared" si="2"/>
        <v>123.452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0.87599999999999989</v>
      </c>
      <c r="G45">
        <f t="shared" si="2"/>
        <v>122.57599999999999</v>
      </c>
      <c r="I45" s="28"/>
      <c r="K45" s="33" t="s">
        <v>174</v>
      </c>
    </row>
    <row r="46" spans="3:19" ht="15.75" thickTop="1" x14ac:dyDescent="0.25">
      <c r="C46">
        <f t="shared" si="1"/>
        <v>23</v>
      </c>
      <c r="E46">
        <f t="shared" si="0"/>
        <v>0.8839999999999999</v>
      </c>
      <c r="G46">
        <f t="shared" si="2"/>
        <v>121.69199999999999</v>
      </c>
      <c r="I46" s="28"/>
    </row>
    <row r="47" spans="3:19" x14ac:dyDescent="0.25">
      <c r="C47">
        <f t="shared" si="1"/>
        <v>24</v>
      </c>
      <c r="E47">
        <f t="shared" si="0"/>
        <v>0.8919999999999999</v>
      </c>
      <c r="G47">
        <f t="shared" si="2"/>
        <v>120.8</v>
      </c>
      <c r="I47" s="28"/>
    </row>
    <row r="48" spans="3:19" x14ac:dyDescent="0.25">
      <c r="C48">
        <f t="shared" si="1"/>
        <v>25</v>
      </c>
      <c r="E48">
        <f t="shared" si="0"/>
        <v>0.89999999999999991</v>
      </c>
      <c r="G48">
        <f t="shared" si="2"/>
        <v>119.89999999999999</v>
      </c>
      <c r="I48" s="28"/>
      <c r="K48" s="34"/>
    </row>
    <row r="49" spans="3:14" x14ac:dyDescent="0.25">
      <c r="C49">
        <f t="shared" si="1"/>
        <v>26</v>
      </c>
      <c r="E49">
        <f t="shared" si="0"/>
        <v>0.90799999999999992</v>
      </c>
      <c r="G49">
        <f t="shared" si="2"/>
        <v>118.99199999999999</v>
      </c>
      <c r="I49" s="28"/>
      <c r="L49" s="2" t="s">
        <v>180</v>
      </c>
      <c r="N49" s="1" t="s">
        <v>181</v>
      </c>
    </row>
    <row r="50" spans="3:14" x14ac:dyDescent="0.25">
      <c r="C50">
        <f t="shared" si="1"/>
        <v>27</v>
      </c>
      <c r="E50">
        <f t="shared" si="0"/>
        <v>0.91599999999999993</v>
      </c>
      <c r="G50">
        <f t="shared" si="2"/>
        <v>118.07599999999999</v>
      </c>
      <c r="I50" s="28"/>
      <c r="K50" s="3" t="s">
        <v>144</v>
      </c>
      <c r="L50" s="10">
        <f>ROUND((DATA_DRAGONS_CONTENT!J5/DATA_DRAGONS_CONTENT!L5)/DATA_DRAGONS_CONTENT!K5,1)</f>
        <v>8.4</v>
      </c>
      <c r="N50" s="35">
        <v>0</v>
      </c>
    </row>
    <row r="51" spans="3:14" x14ac:dyDescent="0.25">
      <c r="C51">
        <f t="shared" si="1"/>
        <v>28</v>
      </c>
      <c r="E51">
        <f t="shared" si="0"/>
        <v>0.92399999999999993</v>
      </c>
      <c r="G51">
        <f t="shared" si="2"/>
        <v>117.15199999999999</v>
      </c>
      <c r="I51" s="28"/>
      <c r="K51" s="5" t="s">
        <v>145</v>
      </c>
      <c r="L51" s="11">
        <f>ROUND((DATA_DRAGONS_CONTENT!J6/DATA_DRAGONS_CONTENT!L6)/DATA_DRAGONS_CONTENT!K6,1)</f>
        <v>11</v>
      </c>
      <c r="N51" s="36">
        <f>L51-L50</f>
        <v>2.5999999999999996</v>
      </c>
    </row>
    <row r="52" spans="3:14" x14ac:dyDescent="0.25">
      <c r="C52">
        <f t="shared" si="1"/>
        <v>29</v>
      </c>
      <c r="E52">
        <f t="shared" si="0"/>
        <v>0.93199999999999994</v>
      </c>
      <c r="G52">
        <f t="shared" si="2"/>
        <v>116.21999999999998</v>
      </c>
      <c r="I52" s="28"/>
      <c r="K52" s="6" t="s">
        <v>147</v>
      </c>
      <c r="L52" s="12">
        <f>ROUND((DATA_DRAGONS_CONTENT!J7/DATA_DRAGONS_CONTENT!L7)/DATA_DRAGONS_CONTENT!K7,1)</f>
        <v>11.5</v>
      </c>
      <c r="N52" s="36">
        <f t="shared" ref="N52:N59" si="7">L52-L51</f>
        <v>0.5</v>
      </c>
    </row>
    <row r="53" spans="3:14" x14ac:dyDescent="0.25">
      <c r="C53">
        <f t="shared" si="1"/>
        <v>30</v>
      </c>
      <c r="E53">
        <f t="shared" si="0"/>
        <v>0.94</v>
      </c>
      <c r="G53">
        <f t="shared" si="2"/>
        <v>115.27999999999999</v>
      </c>
      <c r="I53" s="28"/>
      <c r="K53" s="6" t="s">
        <v>146</v>
      </c>
      <c r="L53" s="12">
        <f>ROUND((DATA_DRAGONS_CONTENT!J8/DATA_DRAGONS_CONTENT!L8)/DATA_DRAGONS_CONTENT!K8,1)</f>
        <v>13.7</v>
      </c>
      <c r="N53" s="36">
        <f t="shared" si="7"/>
        <v>2.1999999999999993</v>
      </c>
    </row>
    <row r="54" spans="3:14" x14ac:dyDescent="0.25">
      <c r="C54">
        <f t="shared" si="1"/>
        <v>31</v>
      </c>
      <c r="E54">
        <f t="shared" si="0"/>
        <v>1.6479999999999999</v>
      </c>
      <c r="G54">
        <f t="shared" si="2"/>
        <v>113.63199999999999</v>
      </c>
      <c r="I54" s="28"/>
      <c r="K54" s="7" t="s">
        <v>149</v>
      </c>
      <c r="L54" s="13">
        <f>ROUND((DATA_DRAGONS_CONTENT!J9/DATA_DRAGONS_CONTENT!L9)/DATA_DRAGONS_CONTENT!K9,1)</f>
        <v>15.4</v>
      </c>
      <c r="N54" s="36">
        <f t="shared" si="7"/>
        <v>1.7000000000000011</v>
      </c>
    </row>
    <row r="55" spans="3:14" x14ac:dyDescent="0.25">
      <c r="C55">
        <f t="shared" si="1"/>
        <v>32</v>
      </c>
      <c r="E55">
        <f t="shared" si="0"/>
        <v>1.6559999999999999</v>
      </c>
      <c r="G55">
        <f t="shared" si="2"/>
        <v>111.97599999999998</v>
      </c>
      <c r="I55" s="28"/>
      <c r="K55" s="7" t="s">
        <v>148</v>
      </c>
      <c r="L55" s="13">
        <f>ROUND((DATA_DRAGONS_CONTENT!J10/DATA_DRAGONS_CONTENT!L10)/DATA_DRAGONS_CONTENT!K10,1)</f>
        <v>16.8</v>
      </c>
      <c r="N55" s="36">
        <f t="shared" si="7"/>
        <v>1.4000000000000004</v>
      </c>
    </row>
    <row r="56" spans="3:14" x14ac:dyDescent="0.25">
      <c r="C56">
        <f t="shared" si="1"/>
        <v>33</v>
      </c>
      <c r="E56">
        <f t="shared" si="0"/>
        <v>1.6639999999999999</v>
      </c>
      <c r="G56">
        <f t="shared" si="2"/>
        <v>110.31199999999998</v>
      </c>
      <c r="I56" s="28"/>
      <c r="K56" s="8" t="s">
        <v>150</v>
      </c>
      <c r="L56" s="14">
        <f>ROUND((DATA_DRAGONS_CONTENT!J11/DATA_DRAGONS_CONTENT!L11)/DATA_DRAGONS_CONTENT!K11,1)</f>
        <v>17.8</v>
      </c>
      <c r="N56" s="36">
        <f t="shared" si="7"/>
        <v>1</v>
      </c>
    </row>
    <row r="57" spans="3:14" x14ac:dyDescent="0.25">
      <c r="C57">
        <f t="shared" si="1"/>
        <v>34</v>
      </c>
      <c r="E57">
        <f t="shared" si="0"/>
        <v>1.6719999999999999</v>
      </c>
      <c r="G57">
        <f t="shared" si="2"/>
        <v>108.63999999999999</v>
      </c>
      <c r="I57" s="28"/>
      <c r="K57" s="9" t="s">
        <v>152</v>
      </c>
      <c r="L57" s="15">
        <f>ROUND((DATA_DRAGONS_CONTENT!J12/DATA_DRAGONS_CONTENT!L12)/DATA_DRAGONS_CONTENT!K12,1)</f>
        <v>18.899999999999999</v>
      </c>
      <c r="N57" s="36">
        <f t="shared" si="7"/>
        <v>1.0999999999999979</v>
      </c>
    </row>
    <row r="58" spans="3:14" x14ac:dyDescent="0.25">
      <c r="C58">
        <f t="shared" si="1"/>
        <v>35</v>
      </c>
      <c r="E58">
        <f t="shared" si="0"/>
        <v>1.68</v>
      </c>
      <c r="G58">
        <f t="shared" si="2"/>
        <v>106.95999999999998</v>
      </c>
      <c r="I58" s="28"/>
      <c r="K58" s="9" t="s">
        <v>151</v>
      </c>
      <c r="L58" s="15">
        <f>ROUND((DATA_DRAGONS_CONTENT!J13/DATA_DRAGONS_CONTENT!L13)/DATA_DRAGONS_CONTENT!K13,1)</f>
        <v>19.600000000000001</v>
      </c>
      <c r="N58" s="36">
        <f t="shared" si="7"/>
        <v>0.70000000000000284</v>
      </c>
    </row>
    <row r="59" spans="3:14" x14ac:dyDescent="0.25">
      <c r="C59">
        <f t="shared" si="1"/>
        <v>36</v>
      </c>
      <c r="E59">
        <f t="shared" si="0"/>
        <v>1.6879999999999999</v>
      </c>
      <c r="G59">
        <f t="shared" si="2"/>
        <v>105.27199999999998</v>
      </c>
      <c r="I59" s="28"/>
      <c r="K59" s="4" t="s">
        <v>153</v>
      </c>
      <c r="L59" s="16">
        <f>ROUND((DATA_DRAGONS_CONTENT!J14/DATA_DRAGONS_CONTENT!L14)/DATA_DRAGONS_CONTENT!K14,1)</f>
        <v>20.2</v>
      </c>
      <c r="N59" s="18">
        <f t="shared" si="7"/>
        <v>0.59999999999999787</v>
      </c>
    </row>
    <row r="60" spans="3:14" x14ac:dyDescent="0.25">
      <c r="C60">
        <f t="shared" si="1"/>
        <v>37</v>
      </c>
      <c r="E60">
        <f t="shared" si="0"/>
        <v>1.696</v>
      </c>
      <c r="G60">
        <f t="shared" si="2"/>
        <v>103.57599999999998</v>
      </c>
      <c r="I60" s="28"/>
    </row>
    <row r="61" spans="3:14" ht="15.75" thickBot="1" x14ac:dyDescent="0.3">
      <c r="C61">
        <f t="shared" si="1"/>
        <v>38</v>
      </c>
      <c r="E61">
        <f t="shared" si="0"/>
        <v>1.704</v>
      </c>
      <c r="G61">
        <f t="shared" si="2"/>
        <v>101.87199999999999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1.712</v>
      </c>
      <c r="G62">
        <f t="shared" si="2"/>
        <v>100.15999999999998</v>
      </c>
      <c r="I62" s="28"/>
      <c r="K62" s="33" t="s">
        <v>182</v>
      </c>
    </row>
    <row r="63" spans="3:14" ht="15.75" thickTop="1" x14ac:dyDescent="0.25">
      <c r="C63">
        <f t="shared" si="1"/>
        <v>40</v>
      </c>
      <c r="E63">
        <f t="shared" si="0"/>
        <v>1.72</v>
      </c>
      <c r="G63">
        <f t="shared" si="2"/>
        <v>98.439999999999984</v>
      </c>
      <c r="I63" s="28"/>
    </row>
    <row r="64" spans="3:14" x14ac:dyDescent="0.25">
      <c r="C64">
        <f t="shared" si="1"/>
        <v>41</v>
      </c>
      <c r="E64">
        <f t="shared" si="0"/>
        <v>1.728</v>
      </c>
      <c r="G64">
        <f t="shared" si="2"/>
        <v>96.711999999999989</v>
      </c>
      <c r="I64" s="28"/>
    </row>
    <row r="65" spans="3:21" x14ac:dyDescent="0.25">
      <c r="C65">
        <f t="shared" si="1"/>
        <v>42</v>
      </c>
      <c r="E65">
        <f t="shared" si="0"/>
        <v>1.736</v>
      </c>
      <c r="G65">
        <f t="shared" si="2"/>
        <v>94.975999999999985</v>
      </c>
      <c r="I65" s="28"/>
      <c r="L65" s="2" t="s">
        <v>187</v>
      </c>
      <c r="M65" s="2" t="s">
        <v>188</v>
      </c>
      <c r="N65" s="2" t="s">
        <v>204</v>
      </c>
      <c r="O65" s="2" t="s">
        <v>190</v>
      </c>
      <c r="R65" s="17" t="s">
        <v>203</v>
      </c>
      <c r="U65" s="1" t="s">
        <v>189</v>
      </c>
    </row>
    <row r="66" spans="3:21" x14ac:dyDescent="0.25">
      <c r="C66">
        <f t="shared" si="1"/>
        <v>43</v>
      </c>
      <c r="E66">
        <f t="shared" si="0"/>
        <v>1.744</v>
      </c>
      <c r="G66">
        <f t="shared" si="2"/>
        <v>93.231999999999985</v>
      </c>
      <c r="I66" s="28"/>
      <c r="K66" s="3" t="s">
        <v>144</v>
      </c>
      <c r="L66" s="10">
        <f>DATA_DRAGONS_CONTENT!M5</f>
        <v>2</v>
      </c>
      <c r="M66" s="10">
        <f>ROUND(((DATA_DRAGONS_CONTENT!J5*Dragons!L66)/DATA_DRAGONS_CONTENT!L5)/DATA_DRAGONS_CONTENT!K5,1)</f>
        <v>16.8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1.7519999999999998</v>
      </c>
      <c r="G67">
        <f t="shared" si="2"/>
        <v>91.47999999999999</v>
      </c>
      <c r="I67" s="28"/>
      <c r="K67" s="5" t="s">
        <v>145</v>
      </c>
      <c r="L67" s="11">
        <f>DATA_DRAGONS_CONTENT!M6</f>
        <v>2</v>
      </c>
      <c r="M67" s="11">
        <f>ROUND(((DATA_DRAGONS_CONTENT!J6*Dragons!L67)/DATA_DRAGONS_CONTENT!L6)/DATA_DRAGONS_CONTENT!K6,1)</f>
        <v>22.1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8">ROUND(N67/O67,1)</f>
        <v>0.6</v>
      </c>
      <c r="U67" s="36">
        <f t="shared" ref="U67:U75" si="9">M67-M66</f>
        <v>5.3000000000000007</v>
      </c>
    </row>
    <row r="68" spans="3:21" x14ac:dyDescent="0.25">
      <c r="C68">
        <f t="shared" si="1"/>
        <v>45</v>
      </c>
      <c r="E68">
        <f t="shared" si="0"/>
        <v>1.7599999999999998</v>
      </c>
      <c r="G68">
        <f t="shared" si="2"/>
        <v>89.719999999999985</v>
      </c>
      <c r="I68" s="28"/>
      <c r="K68" s="6" t="s">
        <v>147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8"/>
        <v>0.7</v>
      </c>
      <c r="U68" s="36">
        <f t="shared" si="9"/>
        <v>-0.30000000000000071</v>
      </c>
    </row>
    <row r="69" spans="3:21" x14ac:dyDescent="0.25">
      <c r="C69">
        <f t="shared" si="1"/>
        <v>46</v>
      </c>
      <c r="E69">
        <f t="shared" si="0"/>
        <v>1.7679999999999998</v>
      </c>
      <c r="G69">
        <f t="shared" si="2"/>
        <v>87.951999999999984</v>
      </c>
      <c r="I69" s="28"/>
      <c r="K69" s="6" t="s">
        <v>146</v>
      </c>
      <c r="L69" s="12">
        <f>DATA_DRAGONS_CONTENT!M8</f>
        <v>2</v>
      </c>
      <c r="M69" s="12">
        <f>ROUND(((DATA_DRAGONS_CONTENT!J8*Dragons!L69)/DATA_DRAGONS_CONTENT!L8)/DATA_DRAGONS_CONTENT!K8,1)</f>
        <v>27.5</v>
      </c>
      <c r="N69" s="12">
        <f>ROUND(DATA_DRAGONS_CONTENT!N8/DATA_DRAGONS_CONTENT!O8,1)</f>
        <v>2.5</v>
      </c>
      <c r="O69" s="12">
        <f>ROUND(DATA_DRAGONS_CONTENT!N8/DATA_DRAGONS_CONTENT!P8,1)</f>
        <v>5</v>
      </c>
      <c r="R69" s="36">
        <f t="shared" si="8"/>
        <v>0.5</v>
      </c>
      <c r="U69" s="36">
        <f t="shared" si="9"/>
        <v>5.6999999999999993</v>
      </c>
    </row>
    <row r="70" spans="3:21" x14ac:dyDescent="0.25">
      <c r="C70">
        <f t="shared" si="1"/>
        <v>47</v>
      </c>
      <c r="E70">
        <f t="shared" si="0"/>
        <v>1.7759999999999998</v>
      </c>
      <c r="G70">
        <f t="shared" si="2"/>
        <v>86.175999999999988</v>
      </c>
      <c r="I70" s="28"/>
      <c r="K70" s="7" t="s">
        <v>149</v>
      </c>
      <c r="L70" s="13">
        <f>DATA_DRAGONS_CONTENT!M9</f>
        <v>1.8</v>
      </c>
      <c r="M70" s="13">
        <f>ROUND(((DATA_DRAGONS_CONTENT!J9*Dragons!L70)/DATA_DRAGONS_CONTENT!L9)/DATA_DRAGONS_CONTENT!K9,1)</f>
        <v>27.6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8"/>
        <v>0.7</v>
      </c>
      <c r="U70" s="36">
        <f t="shared" si="9"/>
        <v>0.10000000000000142</v>
      </c>
    </row>
    <row r="71" spans="3:21" x14ac:dyDescent="0.25">
      <c r="C71">
        <f t="shared" si="1"/>
        <v>48</v>
      </c>
      <c r="E71">
        <f t="shared" si="0"/>
        <v>1.7839999999999998</v>
      </c>
      <c r="G71">
        <f t="shared" si="2"/>
        <v>84.391999999999982</v>
      </c>
      <c r="I71" s="28"/>
      <c r="K71" s="7" t="s">
        <v>148</v>
      </c>
      <c r="L71" s="13">
        <f>DATA_DRAGONS_CONTENT!M10</f>
        <v>1.8</v>
      </c>
      <c r="M71" s="13">
        <f>ROUND(((DATA_DRAGONS_CONTENT!J10*Dragons!L71)/DATA_DRAGONS_CONTENT!L10)/DATA_DRAGONS_CONTENT!K10,1)</f>
        <v>30.3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8"/>
        <v>0.6</v>
      </c>
      <c r="U71" s="36">
        <f t="shared" si="9"/>
        <v>2.6999999999999993</v>
      </c>
    </row>
    <row r="72" spans="3:21" x14ac:dyDescent="0.25">
      <c r="C72">
        <f t="shared" si="1"/>
        <v>49</v>
      </c>
      <c r="E72">
        <f t="shared" si="0"/>
        <v>1.7919999999999998</v>
      </c>
      <c r="G72">
        <f t="shared" si="2"/>
        <v>82.59999999999998</v>
      </c>
      <c r="I72" s="28"/>
      <c r="K72" s="8" t="s">
        <v>150</v>
      </c>
      <c r="L72" s="14">
        <f>DATA_DRAGONS_CONTENT!M11</f>
        <v>1.8</v>
      </c>
      <c r="M72" s="14">
        <f>ROUND(((DATA_DRAGONS_CONTENT!J11*Dragons!L72)/DATA_DRAGONS_CONTENT!L11)/DATA_DRAGONS_CONTENT!K11,1)</f>
        <v>32.1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8"/>
        <v>0.6</v>
      </c>
      <c r="U72" s="36">
        <f t="shared" si="9"/>
        <v>1.8000000000000007</v>
      </c>
    </row>
    <row r="73" spans="3:21" x14ac:dyDescent="0.25">
      <c r="C73">
        <f t="shared" si="1"/>
        <v>50</v>
      </c>
      <c r="E73">
        <f t="shared" si="0"/>
        <v>1.7999999999999998</v>
      </c>
      <c r="G73">
        <f t="shared" si="2"/>
        <v>80.799999999999983</v>
      </c>
      <c r="I73" s="28"/>
      <c r="K73" s="9" t="s">
        <v>152</v>
      </c>
      <c r="L73" s="15">
        <f>DATA_DRAGONS_CONTENT!M12</f>
        <v>1.6</v>
      </c>
      <c r="M73" s="15">
        <f>ROUND(((DATA_DRAGONS_CONTENT!J12*Dragons!L73)/DATA_DRAGONS_CONTENT!L12)/DATA_DRAGONS_CONTENT!K12,1)</f>
        <v>30.3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8"/>
        <v>0.7</v>
      </c>
      <c r="U73" s="36">
        <f t="shared" si="9"/>
        <v>-1.8000000000000007</v>
      </c>
    </row>
    <row r="74" spans="3:21" x14ac:dyDescent="0.25">
      <c r="C74">
        <f>C73+1</f>
        <v>51</v>
      </c>
      <c r="E74">
        <f t="shared" si="0"/>
        <v>1.8079999999999998</v>
      </c>
      <c r="G74">
        <f t="shared" si="2"/>
        <v>78.99199999999999</v>
      </c>
      <c r="I74" s="28"/>
      <c r="K74" s="9" t="s">
        <v>151</v>
      </c>
      <c r="L74" s="15">
        <f>DATA_DRAGONS_CONTENT!M13</f>
        <v>1.6</v>
      </c>
      <c r="M74" s="15">
        <f>ROUND(((DATA_DRAGONS_CONTENT!J13*Dragons!L74)/DATA_DRAGONS_CONTENT!L13)/DATA_DRAGONS_CONTENT!K13,1)</f>
        <v>31.3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8"/>
        <v>0.6</v>
      </c>
      <c r="U74" s="36">
        <f t="shared" si="9"/>
        <v>1</v>
      </c>
    </row>
    <row r="75" spans="3:21" x14ac:dyDescent="0.25">
      <c r="C75">
        <f>C74+1</f>
        <v>52</v>
      </c>
      <c r="E75">
        <f t="shared" si="0"/>
        <v>1.8159999999999998</v>
      </c>
      <c r="G75">
        <f t="shared" si="2"/>
        <v>77.175999999999988</v>
      </c>
      <c r="I75" s="28"/>
      <c r="K75" s="4" t="s">
        <v>153</v>
      </c>
      <c r="L75" s="16">
        <f>DATA_DRAGONS_CONTENT!M14</f>
        <v>1.6</v>
      </c>
      <c r="M75" s="16">
        <f>ROUND(((DATA_DRAGONS_CONTENT!J14*Dragons!L75)/DATA_DRAGONS_CONTENT!L14)/DATA_DRAGONS_CONTENT!K14,1)</f>
        <v>32.299999999999997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8"/>
        <v>0.6</v>
      </c>
      <c r="U75" s="18">
        <f t="shared" si="9"/>
        <v>0.99999999999999645</v>
      </c>
    </row>
    <row r="76" spans="3:21" x14ac:dyDescent="0.25">
      <c r="C76">
        <f t="shared" ref="C76:C101" si="10">C75+1</f>
        <v>53</v>
      </c>
      <c r="E76">
        <f t="shared" si="0"/>
        <v>1.8239999999999998</v>
      </c>
      <c r="G76">
        <f t="shared" si="2"/>
        <v>75.35199999999999</v>
      </c>
      <c r="I76" s="28"/>
    </row>
    <row r="77" spans="3:21" x14ac:dyDescent="0.25">
      <c r="C77">
        <f t="shared" si="10"/>
        <v>54</v>
      </c>
      <c r="E77">
        <f t="shared" si="0"/>
        <v>1.8319999999999999</v>
      </c>
      <c r="G77">
        <f t="shared" si="2"/>
        <v>73.52</v>
      </c>
      <c r="I77" s="28"/>
    </row>
    <row r="78" spans="3:21" x14ac:dyDescent="0.25">
      <c r="C78">
        <f t="shared" si="10"/>
        <v>55</v>
      </c>
      <c r="E78">
        <f t="shared" si="0"/>
        <v>1.8399999999999999</v>
      </c>
      <c r="G78">
        <f t="shared" si="2"/>
        <v>71.679999999999993</v>
      </c>
      <c r="I78" s="28"/>
    </row>
    <row r="79" spans="3:21" x14ac:dyDescent="0.25">
      <c r="C79">
        <f t="shared" si="10"/>
        <v>56</v>
      </c>
      <c r="E79">
        <f t="shared" si="0"/>
        <v>1.8479999999999999</v>
      </c>
      <c r="G79">
        <f t="shared" si="2"/>
        <v>69.831999999999994</v>
      </c>
      <c r="I79" s="28"/>
    </row>
    <row r="80" spans="3:21" x14ac:dyDescent="0.25">
      <c r="C80">
        <f t="shared" si="10"/>
        <v>57</v>
      </c>
      <c r="E80">
        <f t="shared" si="0"/>
        <v>1.8559999999999999</v>
      </c>
      <c r="G80">
        <f t="shared" si="2"/>
        <v>67.975999999999999</v>
      </c>
      <c r="I80" s="28"/>
    </row>
    <row r="81" spans="3:9" x14ac:dyDescent="0.25">
      <c r="C81">
        <f t="shared" si="10"/>
        <v>58</v>
      </c>
      <c r="E81">
        <f t="shared" si="0"/>
        <v>1.8639999999999999</v>
      </c>
      <c r="G81">
        <f t="shared" si="2"/>
        <v>66.111999999999995</v>
      </c>
      <c r="I81" s="28"/>
    </row>
    <row r="82" spans="3:9" x14ac:dyDescent="0.25">
      <c r="C82">
        <f t="shared" si="10"/>
        <v>59</v>
      </c>
      <c r="E82">
        <f t="shared" si="0"/>
        <v>1.8719999999999999</v>
      </c>
      <c r="G82">
        <f t="shared" si="2"/>
        <v>64.239999999999995</v>
      </c>
      <c r="I82" s="28"/>
    </row>
    <row r="83" spans="3:9" x14ac:dyDescent="0.25">
      <c r="C83">
        <f t="shared" si="10"/>
        <v>60</v>
      </c>
      <c r="E83">
        <f t="shared" si="0"/>
        <v>1.88</v>
      </c>
      <c r="G83">
        <f t="shared" si="2"/>
        <v>62.359999999999992</v>
      </c>
      <c r="I83" s="28"/>
    </row>
    <row r="84" spans="3:9" x14ac:dyDescent="0.25">
      <c r="C84">
        <f t="shared" si="10"/>
        <v>61</v>
      </c>
      <c r="E84">
        <f t="shared" si="0"/>
        <v>1.8879999999999999</v>
      </c>
      <c r="G84">
        <f t="shared" si="2"/>
        <v>60.471999999999994</v>
      </c>
      <c r="I84" s="28"/>
    </row>
    <row r="85" spans="3:9" x14ac:dyDescent="0.25">
      <c r="C85">
        <f t="shared" si="10"/>
        <v>62</v>
      </c>
      <c r="E85">
        <f t="shared" si="0"/>
        <v>1.8959999999999999</v>
      </c>
      <c r="G85">
        <f t="shared" si="2"/>
        <v>58.575999999999993</v>
      </c>
      <c r="I85" s="28"/>
    </row>
    <row r="86" spans="3:9" x14ac:dyDescent="0.25">
      <c r="C86">
        <f t="shared" si="10"/>
        <v>63</v>
      </c>
      <c r="E86">
        <f t="shared" si="0"/>
        <v>1.9039999999999999</v>
      </c>
      <c r="G86">
        <f t="shared" si="2"/>
        <v>56.671999999999997</v>
      </c>
      <c r="I86" s="28"/>
    </row>
    <row r="87" spans="3:9" x14ac:dyDescent="0.25">
      <c r="C87">
        <f t="shared" si="10"/>
        <v>64</v>
      </c>
      <c r="E87">
        <f t="shared" si="0"/>
        <v>1.9119999999999999</v>
      </c>
      <c r="G87">
        <f t="shared" si="2"/>
        <v>54.76</v>
      </c>
      <c r="I87" s="28"/>
    </row>
    <row r="88" spans="3:9" x14ac:dyDescent="0.25">
      <c r="C88">
        <f t="shared" si="10"/>
        <v>65</v>
      </c>
      <c r="E88">
        <f t="shared" si="0"/>
        <v>1.92</v>
      </c>
      <c r="G88">
        <f t="shared" si="2"/>
        <v>52.839999999999996</v>
      </c>
      <c r="I88" s="28"/>
    </row>
    <row r="89" spans="3:9" x14ac:dyDescent="0.25">
      <c r="C89">
        <f t="shared" si="10"/>
        <v>66</v>
      </c>
      <c r="E89">
        <f t="shared" ref="E89:E152" si="11">IF(C89&gt;$C$18,$C$16+(C89*$C$17),(($C$16)*$C$19)+(C89*$C$17))</f>
        <v>1.9279999999999999</v>
      </c>
      <c r="G89">
        <f t="shared" si="2"/>
        <v>50.911999999999999</v>
      </c>
      <c r="I89" s="28"/>
    </row>
    <row r="90" spans="3:9" x14ac:dyDescent="0.25">
      <c r="C90">
        <f t="shared" si="10"/>
        <v>67</v>
      </c>
      <c r="E90">
        <f t="shared" si="11"/>
        <v>1.9359999999999999</v>
      </c>
      <c r="G90">
        <f t="shared" ref="G90:G153" si="12">G89-E90</f>
        <v>48.975999999999999</v>
      </c>
      <c r="I90" s="28"/>
    </row>
    <row r="91" spans="3:9" x14ac:dyDescent="0.25">
      <c r="C91">
        <f t="shared" si="10"/>
        <v>68</v>
      </c>
      <c r="E91">
        <f t="shared" si="11"/>
        <v>1.944</v>
      </c>
      <c r="G91">
        <f t="shared" si="12"/>
        <v>47.031999999999996</v>
      </c>
      <c r="I91" s="28"/>
    </row>
    <row r="92" spans="3:9" x14ac:dyDescent="0.25">
      <c r="C92">
        <f t="shared" si="10"/>
        <v>69</v>
      </c>
      <c r="E92">
        <f t="shared" si="11"/>
        <v>1.952</v>
      </c>
      <c r="G92">
        <f t="shared" si="12"/>
        <v>45.08</v>
      </c>
      <c r="I92" s="28"/>
    </row>
    <row r="93" spans="3:9" x14ac:dyDescent="0.25">
      <c r="C93">
        <f t="shared" si="10"/>
        <v>70</v>
      </c>
      <c r="E93">
        <f t="shared" si="11"/>
        <v>1.96</v>
      </c>
      <c r="G93">
        <f t="shared" si="12"/>
        <v>43.12</v>
      </c>
      <c r="I93" s="28"/>
    </row>
    <row r="94" spans="3:9" x14ac:dyDescent="0.25">
      <c r="C94">
        <f t="shared" si="10"/>
        <v>71</v>
      </c>
      <c r="E94">
        <f t="shared" si="11"/>
        <v>1.968</v>
      </c>
      <c r="G94">
        <f t="shared" si="12"/>
        <v>41.152000000000001</v>
      </c>
      <c r="I94" s="28"/>
    </row>
    <row r="95" spans="3:9" x14ac:dyDescent="0.25">
      <c r="C95">
        <f t="shared" si="10"/>
        <v>72</v>
      </c>
      <c r="E95">
        <f t="shared" si="11"/>
        <v>1.976</v>
      </c>
      <c r="G95">
        <f t="shared" si="12"/>
        <v>39.176000000000002</v>
      </c>
      <c r="I95" s="28"/>
    </row>
    <row r="96" spans="3:9" x14ac:dyDescent="0.25">
      <c r="C96">
        <f t="shared" si="10"/>
        <v>73</v>
      </c>
      <c r="E96">
        <f t="shared" si="11"/>
        <v>1.984</v>
      </c>
      <c r="G96">
        <f t="shared" si="12"/>
        <v>37.192</v>
      </c>
      <c r="I96" s="28"/>
    </row>
    <row r="97" spans="3:9" x14ac:dyDescent="0.25">
      <c r="C97">
        <f t="shared" si="10"/>
        <v>74</v>
      </c>
      <c r="E97">
        <f t="shared" si="11"/>
        <v>1.992</v>
      </c>
      <c r="G97">
        <f t="shared" si="12"/>
        <v>35.200000000000003</v>
      </c>
      <c r="I97" s="28"/>
    </row>
    <row r="98" spans="3:9" x14ac:dyDescent="0.25">
      <c r="C98">
        <f t="shared" si="10"/>
        <v>75</v>
      </c>
      <c r="E98">
        <f t="shared" si="11"/>
        <v>2</v>
      </c>
      <c r="G98">
        <f t="shared" si="12"/>
        <v>33.200000000000003</v>
      </c>
      <c r="I98" s="28"/>
    </row>
    <row r="99" spans="3:9" x14ac:dyDescent="0.25">
      <c r="C99">
        <f t="shared" si="10"/>
        <v>76</v>
      </c>
      <c r="E99">
        <f t="shared" si="11"/>
        <v>2.008</v>
      </c>
      <c r="G99">
        <f t="shared" si="12"/>
        <v>31.192000000000004</v>
      </c>
      <c r="I99" s="28"/>
    </row>
    <row r="100" spans="3:9" x14ac:dyDescent="0.25">
      <c r="C100">
        <f t="shared" si="10"/>
        <v>77</v>
      </c>
      <c r="E100">
        <f t="shared" si="11"/>
        <v>2.016</v>
      </c>
      <c r="G100">
        <f t="shared" si="12"/>
        <v>29.176000000000002</v>
      </c>
      <c r="I100" s="28"/>
    </row>
    <row r="101" spans="3:9" x14ac:dyDescent="0.25">
      <c r="C101">
        <f t="shared" si="10"/>
        <v>78</v>
      </c>
      <c r="E101">
        <f t="shared" si="11"/>
        <v>2.024</v>
      </c>
      <c r="G101">
        <f t="shared" si="12"/>
        <v>27.152000000000001</v>
      </c>
      <c r="I101" s="28"/>
    </row>
    <row r="102" spans="3:9" x14ac:dyDescent="0.25">
      <c r="C102">
        <f>C101+1</f>
        <v>79</v>
      </c>
      <c r="E102">
        <f t="shared" si="11"/>
        <v>2.032</v>
      </c>
      <c r="G102">
        <f t="shared" si="12"/>
        <v>25.12</v>
      </c>
      <c r="I102" s="28"/>
    </row>
    <row r="103" spans="3:9" x14ac:dyDescent="0.25">
      <c r="C103">
        <f>C102+1</f>
        <v>80</v>
      </c>
      <c r="E103">
        <f t="shared" si="11"/>
        <v>2.04</v>
      </c>
      <c r="G103">
        <f t="shared" si="12"/>
        <v>23.080000000000002</v>
      </c>
      <c r="I103" s="28"/>
    </row>
    <row r="104" spans="3:9" x14ac:dyDescent="0.25">
      <c r="C104">
        <f t="shared" ref="C104:C134" si="13">C103+1</f>
        <v>81</v>
      </c>
      <c r="E104">
        <f t="shared" si="11"/>
        <v>2.048</v>
      </c>
      <c r="G104">
        <f t="shared" si="12"/>
        <v>21.032000000000004</v>
      </c>
      <c r="I104" s="28"/>
    </row>
    <row r="105" spans="3:9" x14ac:dyDescent="0.25">
      <c r="C105">
        <f t="shared" si="13"/>
        <v>82</v>
      </c>
      <c r="E105">
        <f t="shared" si="11"/>
        <v>2.056</v>
      </c>
      <c r="G105">
        <f t="shared" si="12"/>
        <v>18.976000000000003</v>
      </c>
      <c r="I105" s="28"/>
    </row>
    <row r="106" spans="3:9" x14ac:dyDescent="0.25">
      <c r="C106">
        <f t="shared" si="13"/>
        <v>83</v>
      </c>
      <c r="E106">
        <f t="shared" si="11"/>
        <v>2.0640000000000001</v>
      </c>
      <c r="G106">
        <f t="shared" si="12"/>
        <v>16.912000000000003</v>
      </c>
      <c r="I106" s="28"/>
    </row>
    <row r="107" spans="3:9" x14ac:dyDescent="0.25">
      <c r="C107">
        <f t="shared" si="13"/>
        <v>84</v>
      </c>
      <c r="E107">
        <f t="shared" si="11"/>
        <v>2.0720000000000001</v>
      </c>
      <c r="G107">
        <f t="shared" si="12"/>
        <v>14.840000000000003</v>
      </c>
      <c r="I107" s="28"/>
    </row>
    <row r="108" spans="3:9" x14ac:dyDescent="0.25">
      <c r="C108">
        <f t="shared" si="13"/>
        <v>85</v>
      </c>
      <c r="E108">
        <f t="shared" si="11"/>
        <v>2.08</v>
      </c>
      <c r="G108">
        <f t="shared" si="12"/>
        <v>12.760000000000003</v>
      </c>
      <c r="I108" s="28"/>
    </row>
    <row r="109" spans="3:9" x14ac:dyDescent="0.25">
      <c r="C109">
        <f t="shared" si="13"/>
        <v>86</v>
      </c>
      <c r="E109">
        <f t="shared" si="11"/>
        <v>2.0880000000000001</v>
      </c>
      <c r="G109">
        <f t="shared" si="12"/>
        <v>10.672000000000004</v>
      </c>
      <c r="I109" s="28"/>
    </row>
    <row r="110" spans="3:9" x14ac:dyDescent="0.25">
      <c r="C110">
        <f t="shared" si="13"/>
        <v>87</v>
      </c>
      <c r="E110">
        <f t="shared" si="11"/>
        <v>2.0960000000000001</v>
      </c>
      <c r="G110">
        <f t="shared" si="12"/>
        <v>8.5760000000000041</v>
      </c>
      <c r="I110" s="28"/>
    </row>
    <row r="111" spans="3:9" x14ac:dyDescent="0.25">
      <c r="C111">
        <f t="shared" si="13"/>
        <v>88</v>
      </c>
      <c r="E111">
        <f t="shared" si="11"/>
        <v>2.1040000000000001</v>
      </c>
      <c r="G111">
        <f t="shared" si="12"/>
        <v>6.472000000000004</v>
      </c>
      <c r="I111" s="28"/>
    </row>
    <row r="112" spans="3:9" x14ac:dyDescent="0.25">
      <c r="C112">
        <f t="shared" si="13"/>
        <v>89</v>
      </c>
      <c r="E112">
        <f t="shared" si="11"/>
        <v>2.1120000000000001</v>
      </c>
      <c r="G112">
        <f t="shared" si="12"/>
        <v>4.3600000000000039</v>
      </c>
      <c r="I112" s="28"/>
    </row>
    <row r="113" spans="3:9" x14ac:dyDescent="0.25">
      <c r="C113">
        <f t="shared" si="13"/>
        <v>90</v>
      </c>
      <c r="E113">
        <f t="shared" si="11"/>
        <v>2.12</v>
      </c>
      <c r="G113">
        <f t="shared" si="12"/>
        <v>2.2400000000000038</v>
      </c>
      <c r="I113" s="28"/>
    </row>
    <row r="114" spans="3:9" x14ac:dyDescent="0.25">
      <c r="C114">
        <f t="shared" si="13"/>
        <v>91</v>
      </c>
      <c r="E114">
        <f t="shared" si="11"/>
        <v>2.1280000000000001</v>
      </c>
      <c r="G114">
        <f t="shared" si="12"/>
        <v>0.11200000000000365</v>
      </c>
      <c r="I114" s="28"/>
    </row>
    <row r="115" spans="3:9" x14ac:dyDescent="0.25">
      <c r="C115">
        <f t="shared" si="13"/>
        <v>92</v>
      </c>
      <c r="E115">
        <f t="shared" si="11"/>
        <v>2.1360000000000001</v>
      </c>
      <c r="G115">
        <f t="shared" si="12"/>
        <v>-2.0239999999999965</v>
      </c>
      <c r="I115" s="28"/>
    </row>
    <row r="116" spans="3:9" x14ac:dyDescent="0.25">
      <c r="C116">
        <f t="shared" si="13"/>
        <v>93</v>
      </c>
      <c r="E116">
        <f t="shared" si="11"/>
        <v>2.1440000000000001</v>
      </c>
      <c r="G116">
        <f t="shared" si="12"/>
        <v>-4.1679999999999966</v>
      </c>
      <c r="I116" s="28"/>
    </row>
    <row r="117" spans="3:9" x14ac:dyDescent="0.25">
      <c r="C117">
        <f t="shared" si="13"/>
        <v>94</v>
      </c>
      <c r="E117">
        <f t="shared" si="11"/>
        <v>2.1520000000000001</v>
      </c>
      <c r="G117">
        <f t="shared" si="12"/>
        <v>-6.3199999999999967</v>
      </c>
      <c r="I117" s="28"/>
    </row>
    <row r="118" spans="3:9" x14ac:dyDescent="0.25">
      <c r="C118">
        <f t="shared" si="13"/>
        <v>95</v>
      </c>
      <c r="E118">
        <f t="shared" si="11"/>
        <v>2.16</v>
      </c>
      <c r="G118">
        <f t="shared" si="12"/>
        <v>-8.4799999999999969</v>
      </c>
      <c r="I118" s="28"/>
    </row>
    <row r="119" spans="3:9" x14ac:dyDescent="0.25">
      <c r="C119">
        <f t="shared" si="13"/>
        <v>96</v>
      </c>
      <c r="E119">
        <f t="shared" si="11"/>
        <v>2.1680000000000001</v>
      </c>
      <c r="G119">
        <f t="shared" si="12"/>
        <v>-10.647999999999996</v>
      </c>
      <c r="I119" s="28"/>
    </row>
    <row r="120" spans="3:9" x14ac:dyDescent="0.25">
      <c r="C120">
        <f t="shared" si="13"/>
        <v>97</v>
      </c>
      <c r="E120">
        <f t="shared" si="11"/>
        <v>2.1760000000000002</v>
      </c>
      <c r="G120">
        <f t="shared" si="12"/>
        <v>-12.823999999999996</v>
      </c>
      <c r="I120" s="28"/>
    </row>
    <row r="121" spans="3:9" x14ac:dyDescent="0.25">
      <c r="C121">
        <f t="shared" si="13"/>
        <v>98</v>
      </c>
      <c r="E121">
        <f t="shared" si="11"/>
        <v>2.1840000000000002</v>
      </c>
      <c r="G121">
        <f t="shared" si="12"/>
        <v>-15.007999999999996</v>
      </c>
      <c r="I121" s="28"/>
    </row>
    <row r="122" spans="3:9" x14ac:dyDescent="0.25">
      <c r="C122">
        <f t="shared" si="13"/>
        <v>99</v>
      </c>
      <c r="E122">
        <f t="shared" si="11"/>
        <v>2.1920000000000002</v>
      </c>
      <c r="G122">
        <f t="shared" si="12"/>
        <v>-17.199999999999996</v>
      </c>
      <c r="I122" s="28"/>
    </row>
    <row r="123" spans="3:9" x14ac:dyDescent="0.25">
      <c r="C123">
        <f t="shared" si="13"/>
        <v>100</v>
      </c>
      <c r="E123">
        <f t="shared" si="11"/>
        <v>2.2000000000000002</v>
      </c>
      <c r="G123">
        <f t="shared" si="12"/>
        <v>-19.399999999999995</v>
      </c>
      <c r="I123" s="28"/>
    </row>
    <row r="124" spans="3:9" x14ac:dyDescent="0.25">
      <c r="C124">
        <f t="shared" si="13"/>
        <v>101</v>
      </c>
      <c r="E124">
        <f t="shared" si="11"/>
        <v>2.2080000000000002</v>
      </c>
      <c r="G124">
        <f t="shared" si="12"/>
        <v>-21.607999999999997</v>
      </c>
      <c r="I124" s="28"/>
    </row>
    <row r="125" spans="3:9" x14ac:dyDescent="0.25">
      <c r="C125">
        <f t="shared" si="13"/>
        <v>102</v>
      </c>
      <c r="E125">
        <f t="shared" si="11"/>
        <v>2.2160000000000002</v>
      </c>
      <c r="G125">
        <f t="shared" si="12"/>
        <v>-23.823999999999998</v>
      </c>
      <c r="I125" s="28"/>
    </row>
    <row r="126" spans="3:9" x14ac:dyDescent="0.25">
      <c r="C126">
        <f t="shared" si="13"/>
        <v>103</v>
      </c>
      <c r="E126">
        <f t="shared" si="11"/>
        <v>2.2240000000000002</v>
      </c>
      <c r="G126">
        <f t="shared" si="12"/>
        <v>-26.047999999999998</v>
      </c>
      <c r="I126" s="28"/>
    </row>
    <row r="127" spans="3:9" x14ac:dyDescent="0.25">
      <c r="C127">
        <f t="shared" si="13"/>
        <v>104</v>
      </c>
      <c r="E127">
        <f t="shared" si="11"/>
        <v>2.2320000000000002</v>
      </c>
      <c r="G127">
        <f t="shared" si="12"/>
        <v>-28.279999999999998</v>
      </c>
      <c r="I127" s="28"/>
    </row>
    <row r="128" spans="3:9" x14ac:dyDescent="0.25">
      <c r="C128">
        <f t="shared" si="13"/>
        <v>105</v>
      </c>
      <c r="E128">
        <f t="shared" si="11"/>
        <v>2.2399999999999998</v>
      </c>
      <c r="G128">
        <f t="shared" si="12"/>
        <v>-30.519999999999996</v>
      </c>
      <c r="I128" s="28"/>
    </row>
    <row r="129" spans="3:9" x14ac:dyDescent="0.25">
      <c r="C129">
        <f t="shared" si="13"/>
        <v>106</v>
      </c>
      <c r="E129">
        <f t="shared" si="11"/>
        <v>2.2479999999999998</v>
      </c>
      <c r="G129">
        <f t="shared" si="12"/>
        <v>-32.767999999999994</v>
      </c>
      <c r="I129" s="28"/>
    </row>
    <row r="130" spans="3:9" x14ac:dyDescent="0.25">
      <c r="C130">
        <f t="shared" si="13"/>
        <v>107</v>
      </c>
      <c r="E130">
        <f t="shared" si="11"/>
        <v>2.2559999999999998</v>
      </c>
      <c r="G130">
        <f t="shared" si="12"/>
        <v>-35.023999999999994</v>
      </c>
      <c r="I130" s="28"/>
    </row>
    <row r="131" spans="3:9" x14ac:dyDescent="0.25">
      <c r="C131">
        <f t="shared" si="13"/>
        <v>108</v>
      </c>
      <c r="E131">
        <f t="shared" si="11"/>
        <v>2.2639999999999998</v>
      </c>
      <c r="G131">
        <f t="shared" si="12"/>
        <v>-37.287999999999997</v>
      </c>
      <c r="I131" s="28"/>
    </row>
    <row r="132" spans="3:9" x14ac:dyDescent="0.25">
      <c r="C132">
        <f t="shared" si="13"/>
        <v>109</v>
      </c>
      <c r="E132">
        <f t="shared" si="11"/>
        <v>2.2719999999999998</v>
      </c>
      <c r="G132">
        <f t="shared" si="12"/>
        <v>-39.559999999999995</v>
      </c>
      <c r="I132" s="28"/>
    </row>
    <row r="133" spans="3:9" x14ac:dyDescent="0.25">
      <c r="C133">
        <f t="shared" si="13"/>
        <v>110</v>
      </c>
      <c r="E133">
        <f t="shared" si="11"/>
        <v>2.2799999999999998</v>
      </c>
      <c r="G133">
        <f t="shared" si="12"/>
        <v>-41.839999999999996</v>
      </c>
      <c r="I133" s="28"/>
    </row>
    <row r="134" spans="3:9" x14ac:dyDescent="0.25">
      <c r="C134">
        <f t="shared" si="13"/>
        <v>111</v>
      </c>
      <c r="E134">
        <f t="shared" si="11"/>
        <v>2.2879999999999998</v>
      </c>
      <c r="G134">
        <f t="shared" si="12"/>
        <v>-44.127999999999993</v>
      </c>
      <c r="I134" s="28"/>
    </row>
    <row r="135" spans="3:9" x14ac:dyDescent="0.25">
      <c r="C135">
        <f>C134+1</f>
        <v>112</v>
      </c>
      <c r="E135">
        <f t="shared" si="11"/>
        <v>2.2959999999999998</v>
      </c>
      <c r="G135">
        <f t="shared" si="12"/>
        <v>-46.423999999999992</v>
      </c>
      <c r="I135" s="28"/>
    </row>
    <row r="136" spans="3:9" x14ac:dyDescent="0.25">
      <c r="C136">
        <f>C135+1</f>
        <v>113</v>
      </c>
      <c r="E136">
        <f t="shared" si="11"/>
        <v>2.3039999999999998</v>
      </c>
      <c r="G136">
        <f t="shared" si="12"/>
        <v>-48.727999999999994</v>
      </c>
      <c r="I136" s="28"/>
    </row>
    <row r="137" spans="3:9" x14ac:dyDescent="0.25">
      <c r="C137">
        <f t="shared" ref="C137:C172" si="14">C136+1</f>
        <v>114</v>
      </c>
      <c r="E137">
        <f t="shared" si="11"/>
        <v>2.3119999999999998</v>
      </c>
      <c r="G137">
        <f t="shared" si="12"/>
        <v>-51.039999999999992</v>
      </c>
      <c r="I137" s="28"/>
    </row>
    <row r="138" spans="3:9" x14ac:dyDescent="0.25">
      <c r="C138">
        <f t="shared" si="14"/>
        <v>115</v>
      </c>
      <c r="E138">
        <f t="shared" si="11"/>
        <v>2.3199999999999998</v>
      </c>
      <c r="G138">
        <f t="shared" si="12"/>
        <v>-53.359999999999992</v>
      </c>
      <c r="I138" s="28"/>
    </row>
    <row r="139" spans="3:9" x14ac:dyDescent="0.25">
      <c r="C139">
        <f t="shared" si="14"/>
        <v>116</v>
      </c>
      <c r="E139">
        <f t="shared" si="11"/>
        <v>2.3279999999999998</v>
      </c>
      <c r="G139">
        <f t="shared" si="12"/>
        <v>-55.687999999999995</v>
      </c>
      <c r="I139" s="28"/>
    </row>
    <row r="140" spans="3:9" x14ac:dyDescent="0.25">
      <c r="C140">
        <f t="shared" si="14"/>
        <v>117</v>
      </c>
      <c r="E140">
        <f t="shared" si="11"/>
        <v>2.3359999999999999</v>
      </c>
      <c r="G140">
        <f t="shared" si="12"/>
        <v>-58.023999999999994</v>
      </c>
      <c r="I140" s="28"/>
    </row>
    <row r="141" spans="3:9" x14ac:dyDescent="0.25">
      <c r="C141">
        <f t="shared" si="14"/>
        <v>118</v>
      </c>
      <c r="E141">
        <f t="shared" si="11"/>
        <v>2.3439999999999999</v>
      </c>
      <c r="G141">
        <f t="shared" si="12"/>
        <v>-60.367999999999995</v>
      </c>
      <c r="I141" s="28"/>
    </row>
    <row r="142" spans="3:9" x14ac:dyDescent="0.25">
      <c r="C142">
        <f t="shared" si="14"/>
        <v>119</v>
      </c>
      <c r="E142">
        <f t="shared" si="11"/>
        <v>2.3519999999999999</v>
      </c>
      <c r="G142">
        <f t="shared" si="12"/>
        <v>-62.719999999999992</v>
      </c>
      <c r="I142" s="28"/>
    </row>
    <row r="143" spans="3:9" x14ac:dyDescent="0.25">
      <c r="C143">
        <f t="shared" si="14"/>
        <v>120</v>
      </c>
      <c r="E143">
        <f t="shared" si="11"/>
        <v>2.36</v>
      </c>
      <c r="G143">
        <f t="shared" si="12"/>
        <v>-65.08</v>
      </c>
      <c r="I143" s="28"/>
    </row>
    <row r="144" spans="3:9" x14ac:dyDescent="0.25">
      <c r="C144">
        <f t="shared" si="14"/>
        <v>121</v>
      </c>
      <c r="E144">
        <f t="shared" si="11"/>
        <v>2.3679999999999999</v>
      </c>
      <c r="G144">
        <f t="shared" si="12"/>
        <v>-67.447999999999993</v>
      </c>
      <c r="I144" s="28"/>
    </row>
    <row r="145" spans="3:9" x14ac:dyDescent="0.25">
      <c r="C145">
        <f t="shared" si="14"/>
        <v>122</v>
      </c>
      <c r="E145">
        <f t="shared" si="11"/>
        <v>2.3759999999999999</v>
      </c>
      <c r="G145">
        <f t="shared" si="12"/>
        <v>-69.823999999999998</v>
      </c>
      <c r="I145" s="28"/>
    </row>
    <row r="146" spans="3:9" x14ac:dyDescent="0.25">
      <c r="C146">
        <f t="shared" si="14"/>
        <v>123</v>
      </c>
      <c r="E146">
        <f t="shared" si="11"/>
        <v>2.3839999999999999</v>
      </c>
      <c r="G146">
        <f t="shared" si="12"/>
        <v>-72.207999999999998</v>
      </c>
      <c r="I146" s="28"/>
    </row>
    <row r="147" spans="3:9" x14ac:dyDescent="0.25">
      <c r="C147">
        <f t="shared" si="14"/>
        <v>124</v>
      </c>
      <c r="E147">
        <f t="shared" si="11"/>
        <v>2.3919999999999999</v>
      </c>
      <c r="G147">
        <f t="shared" si="12"/>
        <v>-74.599999999999994</v>
      </c>
      <c r="I147" s="28"/>
    </row>
    <row r="148" spans="3:9" x14ac:dyDescent="0.25">
      <c r="C148">
        <f t="shared" si="14"/>
        <v>125</v>
      </c>
      <c r="E148">
        <f t="shared" si="11"/>
        <v>2.4</v>
      </c>
      <c r="G148">
        <f t="shared" si="12"/>
        <v>-77</v>
      </c>
      <c r="I148" s="28"/>
    </row>
    <row r="149" spans="3:9" x14ac:dyDescent="0.25">
      <c r="C149">
        <f t="shared" si="14"/>
        <v>126</v>
      </c>
      <c r="E149">
        <f t="shared" si="11"/>
        <v>2.4079999999999999</v>
      </c>
      <c r="G149">
        <f t="shared" si="12"/>
        <v>-79.408000000000001</v>
      </c>
      <c r="I149" s="28"/>
    </row>
    <row r="150" spans="3:9" x14ac:dyDescent="0.25">
      <c r="C150">
        <f t="shared" si="14"/>
        <v>127</v>
      </c>
      <c r="E150">
        <f t="shared" si="11"/>
        <v>2.4159999999999999</v>
      </c>
      <c r="G150">
        <f t="shared" si="12"/>
        <v>-81.823999999999998</v>
      </c>
      <c r="I150" s="28"/>
    </row>
    <row r="151" spans="3:9" x14ac:dyDescent="0.25">
      <c r="C151">
        <f t="shared" si="14"/>
        <v>128</v>
      </c>
      <c r="E151">
        <f t="shared" si="11"/>
        <v>2.4239999999999999</v>
      </c>
      <c r="G151">
        <f t="shared" si="12"/>
        <v>-84.248000000000005</v>
      </c>
      <c r="I151" s="28"/>
    </row>
    <row r="152" spans="3:9" x14ac:dyDescent="0.25">
      <c r="C152">
        <f t="shared" si="14"/>
        <v>129</v>
      </c>
      <c r="E152">
        <f t="shared" si="11"/>
        <v>2.4319999999999999</v>
      </c>
      <c r="G152">
        <f t="shared" si="12"/>
        <v>-86.68</v>
      </c>
      <c r="I152" s="28"/>
    </row>
    <row r="153" spans="3:9" x14ac:dyDescent="0.25">
      <c r="C153">
        <f t="shared" si="14"/>
        <v>130</v>
      </c>
      <c r="E153">
        <f t="shared" ref="E153:E216" si="15">IF(C153&gt;$C$18,$C$16+(C153*$C$17),(($C$16)*$C$19)+(C153*$C$17))</f>
        <v>2.44</v>
      </c>
      <c r="G153">
        <f t="shared" si="12"/>
        <v>-89.12</v>
      </c>
      <c r="I153" s="28"/>
    </row>
    <row r="154" spans="3:9" x14ac:dyDescent="0.25">
      <c r="C154">
        <f t="shared" si="14"/>
        <v>131</v>
      </c>
      <c r="E154">
        <f t="shared" si="15"/>
        <v>2.448</v>
      </c>
      <c r="G154">
        <f t="shared" ref="G154:G217" si="16">G153-E154</f>
        <v>-91.567999999999998</v>
      </c>
      <c r="I154" s="28"/>
    </row>
    <row r="155" spans="3:9" x14ac:dyDescent="0.25">
      <c r="C155">
        <f t="shared" si="14"/>
        <v>132</v>
      </c>
      <c r="E155">
        <f t="shared" si="15"/>
        <v>2.456</v>
      </c>
      <c r="G155">
        <f t="shared" si="16"/>
        <v>-94.024000000000001</v>
      </c>
      <c r="I155" s="28"/>
    </row>
    <row r="156" spans="3:9" x14ac:dyDescent="0.25">
      <c r="C156">
        <f t="shared" si="14"/>
        <v>133</v>
      </c>
      <c r="E156">
        <f t="shared" si="15"/>
        <v>2.464</v>
      </c>
      <c r="G156">
        <f t="shared" si="16"/>
        <v>-96.488</v>
      </c>
      <c r="I156" s="28"/>
    </row>
    <row r="157" spans="3:9" x14ac:dyDescent="0.25">
      <c r="C157">
        <f t="shared" si="14"/>
        <v>134</v>
      </c>
      <c r="E157">
        <f t="shared" si="15"/>
        <v>2.472</v>
      </c>
      <c r="G157">
        <f t="shared" si="16"/>
        <v>-98.96</v>
      </c>
      <c r="I157" s="28"/>
    </row>
    <row r="158" spans="3:9" x14ac:dyDescent="0.25">
      <c r="C158">
        <f t="shared" si="14"/>
        <v>135</v>
      </c>
      <c r="E158">
        <f t="shared" si="15"/>
        <v>2.48</v>
      </c>
      <c r="G158">
        <f t="shared" si="16"/>
        <v>-101.44</v>
      </c>
      <c r="I158" s="28"/>
    </row>
    <row r="159" spans="3:9" x14ac:dyDescent="0.25">
      <c r="C159">
        <f t="shared" si="14"/>
        <v>136</v>
      </c>
      <c r="E159">
        <f t="shared" si="15"/>
        <v>2.488</v>
      </c>
      <c r="G159">
        <f t="shared" si="16"/>
        <v>-103.928</v>
      </c>
      <c r="I159" s="28"/>
    </row>
    <row r="160" spans="3:9" x14ac:dyDescent="0.25">
      <c r="C160">
        <f t="shared" si="14"/>
        <v>137</v>
      </c>
      <c r="E160">
        <f t="shared" si="15"/>
        <v>2.496</v>
      </c>
      <c r="G160">
        <f t="shared" si="16"/>
        <v>-106.42399999999999</v>
      </c>
      <c r="I160" s="28"/>
    </row>
    <row r="161" spans="3:9" x14ac:dyDescent="0.25">
      <c r="C161">
        <f t="shared" si="14"/>
        <v>138</v>
      </c>
      <c r="E161">
        <f t="shared" si="15"/>
        <v>2.504</v>
      </c>
      <c r="G161">
        <f t="shared" si="16"/>
        <v>-108.928</v>
      </c>
      <c r="I161" s="28"/>
    </row>
    <row r="162" spans="3:9" x14ac:dyDescent="0.25">
      <c r="C162">
        <f t="shared" si="14"/>
        <v>139</v>
      </c>
      <c r="E162">
        <f t="shared" si="15"/>
        <v>2.512</v>
      </c>
      <c r="G162">
        <f t="shared" si="16"/>
        <v>-111.44</v>
      </c>
      <c r="I162" s="28"/>
    </row>
    <row r="163" spans="3:9" x14ac:dyDescent="0.25">
      <c r="C163">
        <f t="shared" si="14"/>
        <v>140</v>
      </c>
      <c r="E163">
        <f t="shared" si="15"/>
        <v>2.52</v>
      </c>
      <c r="G163">
        <f t="shared" si="16"/>
        <v>-113.96</v>
      </c>
      <c r="I163" s="28"/>
    </row>
    <row r="164" spans="3:9" x14ac:dyDescent="0.25">
      <c r="C164">
        <f t="shared" si="14"/>
        <v>141</v>
      </c>
      <c r="E164">
        <f t="shared" si="15"/>
        <v>2.528</v>
      </c>
      <c r="G164">
        <f t="shared" si="16"/>
        <v>-116.488</v>
      </c>
      <c r="I164" s="28"/>
    </row>
    <row r="165" spans="3:9" x14ac:dyDescent="0.25">
      <c r="C165">
        <f t="shared" si="14"/>
        <v>142</v>
      </c>
      <c r="E165">
        <f t="shared" si="15"/>
        <v>2.536</v>
      </c>
      <c r="G165">
        <f t="shared" si="16"/>
        <v>-119.024</v>
      </c>
      <c r="I165" s="28"/>
    </row>
    <row r="166" spans="3:9" x14ac:dyDescent="0.25">
      <c r="C166">
        <f t="shared" si="14"/>
        <v>143</v>
      </c>
      <c r="E166">
        <f t="shared" si="15"/>
        <v>2.544</v>
      </c>
      <c r="G166">
        <f t="shared" si="16"/>
        <v>-121.568</v>
      </c>
      <c r="I166" s="28"/>
    </row>
    <row r="167" spans="3:9" x14ac:dyDescent="0.25">
      <c r="C167">
        <f t="shared" si="14"/>
        <v>144</v>
      </c>
      <c r="E167">
        <f t="shared" si="15"/>
        <v>2.552</v>
      </c>
      <c r="G167">
        <f t="shared" si="16"/>
        <v>-124.12</v>
      </c>
      <c r="I167" s="28"/>
    </row>
    <row r="168" spans="3:9" x14ac:dyDescent="0.25">
      <c r="C168">
        <f t="shared" si="14"/>
        <v>145</v>
      </c>
      <c r="E168">
        <f t="shared" si="15"/>
        <v>2.5599999999999996</v>
      </c>
      <c r="G168">
        <f t="shared" si="16"/>
        <v>-126.68</v>
      </c>
      <c r="I168" s="28"/>
    </row>
    <row r="169" spans="3:9" x14ac:dyDescent="0.25">
      <c r="C169">
        <f t="shared" si="14"/>
        <v>146</v>
      </c>
      <c r="E169">
        <f t="shared" si="15"/>
        <v>2.5679999999999996</v>
      </c>
      <c r="G169">
        <f t="shared" si="16"/>
        <v>-129.24800000000002</v>
      </c>
      <c r="I169" s="28"/>
    </row>
    <row r="170" spans="3:9" x14ac:dyDescent="0.25">
      <c r="C170">
        <f t="shared" si="14"/>
        <v>147</v>
      </c>
      <c r="E170">
        <f t="shared" si="15"/>
        <v>2.5759999999999996</v>
      </c>
      <c r="G170">
        <f t="shared" si="16"/>
        <v>-131.82400000000001</v>
      </c>
      <c r="I170" s="28"/>
    </row>
    <row r="171" spans="3:9" x14ac:dyDescent="0.25">
      <c r="C171">
        <f t="shared" si="14"/>
        <v>148</v>
      </c>
      <c r="E171">
        <f t="shared" si="15"/>
        <v>2.5839999999999996</v>
      </c>
      <c r="G171">
        <f t="shared" si="16"/>
        <v>-134.40800000000002</v>
      </c>
      <c r="I171" s="28"/>
    </row>
    <row r="172" spans="3:9" x14ac:dyDescent="0.25">
      <c r="C172">
        <f t="shared" si="14"/>
        <v>149</v>
      </c>
      <c r="E172">
        <f t="shared" si="15"/>
        <v>2.5919999999999996</v>
      </c>
      <c r="G172">
        <f t="shared" si="16"/>
        <v>-137.00000000000003</v>
      </c>
      <c r="I172" s="28"/>
    </row>
    <row r="173" spans="3:9" x14ac:dyDescent="0.25">
      <c r="C173">
        <f>C143+1</f>
        <v>121</v>
      </c>
      <c r="E173">
        <f t="shared" si="15"/>
        <v>2.3679999999999999</v>
      </c>
      <c r="G173">
        <f t="shared" si="16"/>
        <v>-139.36800000000002</v>
      </c>
      <c r="I173" s="28"/>
    </row>
    <row r="174" spans="3:9" x14ac:dyDescent="0.25">
      <c r="C174">
        <f>C173+1</f>
        <v>122</v>
      </c>
      <c r="E174">
        <f t="shared" si="15"/>
        <v>2.3759999999999999</v>
      </c>
      <c r="G174">
        <f t="shared" si="16"/>
        <v>-141.74400000000003</v>
      </c>
      <c r="I174" s="28"/>
    </row>
    <row r="175" spans="3:9" x14ac:dyDescent="0.25">
      <c r="C175">
        <f t="shared" ref="C175:C195" si="17">C174+1</f>
        <v>123</v>
      </c>
      <c r="E175">
        <f t="shared" si="15"/>
        <v>2.3839999999999999</v>
      </c>
      <c r="G175">
        <f t="shared" si="16"/>
        <v>-144.12800000000001</v>
      </c>
      <c r="I175" s="28"/>
    </row>
    <row r="176" spans="3:9" x14ac:dyDescent="0.25">
      <c r="C176">
        <f t="shared" si="17"/>
        <v>124</v>
      </c>
      <c r="E176">
        <f t="shared" si="15"/>
        <v>2.3919999999999999</v>
      </c>
      <c r="G176">
        <f t="shared" si="16"/>
        <v>-146.52000000000001</v>
      </c>
      <c r="I176" s="28"/>
    </row>
    <row r="177" spans="3:9" x14ac:dyDescent="0.25">
      <c r="C177">
        <f t="shared" si="17"/>
        <v>125</v>
      </c>
      <c r="E177">
        <f t="shared" si="15"/>
        <v>2.4</v>
      </c>
      <c r="G177">
        <f t="shared" si="16"/>
        <v>-148.92000000000002</v>
      </c>
      <c r="I177" s="28"/>
    </row>
    <row r="178" spans="3:9" x14ac:dyDescent="0.25">
      <c r="C178">
        <f t="shared" si="17"/>
        <v>126</v>
      </c>
      <c r="E178">
        <f t="shared" si="15"/>
        <v>2.4079999999999999</v>
      </c>
      <c r="G178">
        <f t="shared" si="16"/>
        <v>-151.328</v>
      </c>
      <c r="I178" s="28"/>
    </row>
    <row r="179" spans="3:9" x14ac:dyDescent="0.25">
      <c r="C179">
        <f t="shared" si="17"/>
        <v>127</v>
      </c>
      <c r="E179">
        <f t="shared" si="15"/>
        <v>2.4159999999999999</v>
      </c>
      <c r="G179">
        <f t="shared" si="16"/>
        <v>-153.744</v>
      </c>
      <c r="I179" s="28"/>
    </row>
    <row r="180" spans="3:9" x14ac:dyDescent="0.25">
      <c r="C180">
        <f t="shared" si="17"/>
        <v>128</v>
      </c>
      <c r="E180">
        <f t="shared" si="15"/>
        <v>2.4239999999999999</v>
      </c>
      <c r="G180">
        <f t="shared" si="16"/>
        <v>-156.16800000000001</v>
      </c>
      <c r="I180" s="28"/>
    </row>
    <row r="181" spans="3:9" x14ac:dyDescent="0.25">
      <c r="C181">
        <f t="shared" si="17"/>
        <v>129</v>
      </c>
      <c r="E181">
        <f t="shared" si="15"/>
        <v>2.4319999999999999</v>
      </c>
      <c r="G181">
        <f t="shared" si="16"/>
        <v>-158.6</v>
      </c>
      <c r="I181" s="28"/>
    </row>
    <row r="182" spans="3:9" x14ac:dyDescent="0.25">
      <c r="C182">
        <f t="shared" si="17"/>
        <v>130</v>
      </c>
      <c r="E182">
        <f t="shared" si="15"/>
        <v>2.44</v>
      </c>
      <c r="G182">
        <f t="shared" si="16"/>
        <v>-161.04</v>
      </c>
      <c r="I182" s="28"/>
    </row>
    <row r="183" spans="3:9" x14ac:dyDescent="0.25">
      <c r="C183">
        <f t="shared" si="17"/>
        <v>131</v>
      </c>
      <c r="E183">
        <f t="shared" si="15"/>
        <v>2.448</v>
      </c>
      <c r="G183">
        <f t="shared" si="16"/>
        <v>-163.488</v>
      </c>
      <c r="I183" s="28"/>
    </row>
    <row r="184" spans="3:9" x14ac:dyDescent="0.25">
      <c r="C184">
        <f t="shared" si="17"/>
        <v>132</v>
      </c>
      <c r="E184">
        <f t="shared" si="15"/>
        <v>2.456</v>
      </c>
      <c r="G184">
        <f t="shared" si="16"/>
        <v>-165.94399999999999</v>
      </c>
      <c r="I184" s="28"/>
    </row>
    <row r="185" spans="3:9" x14ac:dyDescent="0.25">
      <c r="C185">
        <f t="shared" si="17"/>
        <v>133</v>
      </c>
      <c r="E185">
        <f t="shared" si="15"/>
        <v>2.464</v>
      </c>
      <c r="G185">
        <f t="shared" si="16"/>
        <v>-168.40799999999999</v>
      </c>
      <c r="I185" s="28"/>
    </row>
    <row r="186" spans="3:9" x14ac:dyDescent="0.25">
      <c r="C186">
        <f t="shared" si="17"/>
        <v>134</v>
      </c>
      <c r="E186">
        <f t="shared" si="15"/>
        <v>2.472</v>
      </c>
      <c r="G186">
        <f t="shared" si="16"/>
        <v>-170.88</v>
      </c>
      <c r="I186" s="28"/>
    </row>
    <row r="187" spans="3:9" x14ac:dyDescent="0.25">
      <c r="C187">
        <f t="shared" si="17"/>
        <v>135</v>
      </c>
      <c r="E187">
        <f t="shared" si="15"/>
        <v>2.48</v>
      </c>
      <c r="G187">
        <f t="shared" si="16"/>
        <v>-173.35999999999999</v>
      </c>
      <c r="I187" s="28"/>
    </row>
    <row r="188" spans="3:9" x14ac:dyDescent="0.25">
      <c r="C188">
        <f t="shared" si="17"/>
        <v>136</v>
      </c>
      <c r="E188">
        <f t="shared" si="15"/>
        <v>2.488</v>
      </c>
      <c r="G188">
        <f t="shared" si="16"/>
        <v>-175.84799999999998</v>
      </c>
      <c r="I188" s="28"/>
    </row>
    <row r="189" spans="3:9" x14ac:dyDescent="0.25">
      <c r="C189">
        <f t="shared" si="17"/>
        <v>137</v>
      </c>
      <c r="E189">
        <f t="shared" si="15"/>
        <v>2.496</v>
      </c>
      <c r="G189">
        <f t="shared" si="16"/>
        <v>-178.34399999999999</v>
      </c>
      <c r="I189" s="28"/>
    </row>
    <row r="190" spans="3:9" x14ac:dyDescent="0.25">
      <c r="C190">
        <f t="shared" si="17"/>
        <v>138</v>
      </c>
      <c r="E190">
        <f t="shared" si="15"/>
        <v>2.504</v>
      </c>
      <c r="G190">
        <f t="shared" si="16"/>
        <v>-180.84799999999998</v>
      </c>
      <c r="I190" s="28"/>
    </row>
    <row r="191" spans="3:9" x14ac:dyDescent="0.25">
      <c r="C191">
        <f t="shared" si="17"/>
        <v>139</v>
      </c>
      <c r="E191">
        <f t="shared" si="15"/>
        <v>2.512</v>
      </c>
      <c r="G191">
        <f t="shared" si="16"/>
        <v>-183.35999999999999</v>
      </c>
      <c r="I191" s="28"/>
    </row>
    <row r="192" spans="3:9" x14ac:dyDescent="0.25">
      <c r="C192">
        <f t="shared" si="17"/>
        <v>140</v>
      </c>
      <c r="E192">
        <f t="shared" si="15"/>
        <v>2.52</v>
      </c>
      <c r="G192">
        <f t="shared" si="16"/>
        <v>-185.88</v>
      </c>
      <c r="I192" s="28"/>
    </row>
    <row r="193" spans="3:9" x14ac:dyDescent="0.25">
      <c r="C193">
        <f t="shared" si="17"/>
        <v>141</v>
      </c>
      <c r="E193">
        <f t="shared" si="15"/>
        <v>2.528</v>
      </c>
      <c r="G193">
        <f t="shared" si="16"/>
        <v>-188.40799999999999</v>
      </c>
      <c r="I193" s="28"/>
    </row>
    <row r="194" spans="3:9" x14ac:dyDescent="0.25">
      <c r="C194">
        <f t="shared" si="17"/>
        <v>142</v>
      </c>
      <c r="E194">
        <f t="shared" si="15"/>
        <v>2.536</v>
      </c>
      <c r="G194">
        <f t="shared" si="16"/>
        <v>-190.94399999999999</v>
      </c>
      <c r="I194" s="28"/>
    </row>
    <row r="195" spans="3:9" x14ac:dyDescent="0.25">
      <c r="C195">
        <f t="shared" si="17"/>
        <v>143</v>
      </c>
      <c r="E195">
        <f t="shared" si="15"/>
        <v>2.544</v>
      </c>
      <c r="G195">
        <f t="shared" si="16"/>
        <v>-193.488</v>
      </c>
      <c r="I195" s="28"/>
    </row>
    <row r="196" spans="3:9" x14ac:dyDescent="0.25">
      <c r="C196">
        <f>C166+1</f>
        <v>144</v>
      </c>
      <c r="E196">
        <f t="shared" si="15"/>
        <v>2.552</v>
      </c>
      <c r="G196">
        <f t="shared" si="16"/>
        <v>-196.04</v>
      </c>
      <c r="I196" s="28"/>
    </row>
    <row r="197" spans="3:9" x14ac:dyDescent="0.25">
      <c r="C197">
        <f>C196+1</f>
        <v>145</v>
      </c>
      <c r="E197">
        <f t="shared" si="15"/>
        <v>2.5599999999999996</v>
      </c>
      <c r="G197">
        <f t="shared" si="16"/>
        <v>-198.6</v>
      </c>
      <c r="I197" s="28"/>
    </row>
    <row r="198" spans="3:9" x14ac:dyDescent="0.25">
      <c r="C198">
        <f t="shared" ref="C198:C213" si="18">C197+1</f>
        <v>146</v>
      </c>
      <c r="E198">
        <f t="shared" si="15"/>
        <v>2.5679999999999996</v>
      </c>
      <c r="G198">
        <f t="shared" si="16"/>
        <v>-201.16800000000001</v>
      </c>
      <c r="I198" s="28"/>
    </row>
    <row r="199" spans="3:9" x14ac:dyDescent="0.25">
      <c r="C199">
        <f t="shared" si="18"/>
        <v>147</v>
      </c>
      <c r="E199">
        <f t="shared" si="15"/>
        <v>2.5759999999999996</v>
      </c>
      <c r="G199">
        <f t="shared" si="16"/>
        <v>-203.744</v>
      </c>
      <c r="I199" s="28"/>
    </row>
    <row r="200" spans="3:9" x14ac:dyDescent="0.25">
      <c r="C200">
        <f t="shared" si="18"/>
        <v>148</v>
      </c>
      <c r="E200">
        <f t="shared" si="15"/>
        <v>2.5839999999999996</v>
      </c>
      <c r="G200">
        <f t="shared" si="16"/>
        <v>-206.328</v>
      </c>
      <c r="I200" s="28"/>
    </row>
    <row r="201" spans="3:9" x14ac:dyDescent="0.25">
      <c r="C201">
        <f t="shared" si="18"/>
        <v>149</v>
      </c>
      <c r="E201">
        <f t="shared" si="15"/>
        <v>2.5919999999999996</v>
      </c>
      <c r="G201">
        <f t="shared" si="16"/>
        <v>-208.92000000000002</v>
      </c>
      <c r="I201" s="28"/>
    </row>
    <row r="202" spans="3:9" x14ac:dyDescent="0.25">
      <c r="C202">
        <f t="shared" si="18"/>
        <v>150</v>
      </c>
      <c r="E202">
        <f t="shared" si="15"/>
        <v>2.5999999999999996</v>
      </c>
      <c r="G202">
        <f t="shared" si="16"/>
        <v>-211.52</v>
      </c>
      <c r="I202" s="28"/>
    </row>
    <row r="203" spans="3:9" x14ac:dyDescent="0.25">
      <c r="C203">
        <f t="shared" si="18"/>
        <v>151</v>
      </c>
      <c r="E203">
        <f t="shared" si="15"/>
        <v>2.6079999999999997</v>
      </c>
      <c r="G203">
        <f t="shared" si="16"/>
        <v>-214.12800000000001</v>
      </c>
      <c r="I203" s="28"/>
    </row>
    <row r="204" spans="3:9" x14ac:dyDescent="0.25">
      <c r="C204">
        <f t="shared" si="18"/>
        <v>152</v>
      </c>
      <c r="E204">
        <f t="shared" si="15"/>
        <v>2.6159999999999997</v>
      </c>
      <c r="G204">
        <f t="shared" si="16"/>
        <v>-216.74400000000003</v>
      </c>
      <c r="I204" s="28"/>
    </row>
    <row r="205" spans="3:9" x14ac:dyDescent="0.25">
      <c r="C205">
        <f t="shared" si="18"/>
        <v>153</v>
      </c>
      <c r="E205">
        <f t="shared" si="15"/>
        <v>2.6239999999999997</v>
      </c>
      <c r="G205">
        <f t="shared" si="16"/>
        <v>-219.36800000000002</v>
      </c>
      <c r="I205" s="28"/>
    </row>
    <row r="206" spans="3:9" x14ac:dyDescent="0.25">
      <c r="C206">
        <f t="shared" si="18"/>
        <v>154</v>
      </c>
      <c r="E206">
        <f t="shared" si="15"/>
        <v>2.6319999999999997</v>
      </c>
      <c r="G206">
        <f t="shared" si="16"/>
        <v>-222.00000000000003</v>
      </c>
      <c r="I206" s="28"/>
    </row>
    <row r="207" spans="3:9" x14ac:dyDescent="0.25">
      <c r="C207">
        <f t="shared" si="18"/>
        <v>155</v>
      </c>
      <c r="E207">
        <f t="shared" si="15"/>
        <v>2.6399999999999997</v>
      </c>
      <c r="G207">
        <f t="shared" si="16"/>
        <v>-224.64000000000001</v>
      </c>
      <c r="I207" s="28"/>
    </row>
    <row r="208" spans="3:9" x14ac:dyDescent="0.25">
      <c r="C208">
        <f t="shared" si="18"/>
        <v>156</v>
      </c>
      <c r="E208">
        <f t="shared" si="15"/>
        <v>2.6479999999999997</v>
      </c>
      <c r="G208">
        <f t="shared" si="16"/>
        <v>-227.28800000000001</v>
      </c>
      <c r="I208" s="28"/>
    </row>
    <row r="209" spans="3:9" x14ac:dyDescent="0.25">
      <c r="C209">
        <f t="shared" si="18"/>
        <v>157</v>
      </c>
      <c r="E209">
        <f t="shared" si="15"/>
        <v>2.6559999999999997</v>
      </c>
      <c r="G209">
        <f t="shared" si="16"/>
        <v>-229.94400000000002</v>
      </c>
      <c r="I209" s="28"/>
    </row>
    <row r="210" spans="3:9" x14ac:dyDescent="0.25">
      <c r="C210">
        <f t="shared" si="18"/>
        <v>158</v>
      </c>
      <c r="E210">
        <f t="shared" si="15"/>
        <v>2.6639999999999997</v>
      </c>
      <c r="G210">
        <f t="shared" si="16"/>
        <v>-232.608</v>
      </c>
      <c r="I210" s="28"/>
    </row>
    <row r="211" spans="3:9" x14ac:dyDescent="0.25">
      <c r="C211">
        <f t="shared" si="18"/>
        <v>159</v>
      </c>
      <c r="E211">
        <f t="shared" si="15"/>
        <v>2.6719999999999997</v>
      </c>
      <c r="G211">
        <f t="shared" si="16"/>
        <v>-235.28</v>
      </c>
      <c r="I211" s="28"/>
    </row>
    <row r="212" spans="3:9" x14ac:dyDescent="0.25">
      <c r="C212">
        <f t="shared" si="18"/>
        <v>160</v>
      </c>
      <c r="E212">
        <f t="shared" si="15"/>
        <v>2.6799999999999997</v>
      </c>
      <c r="G212">
        <f t="shared" si="16"/>
        <v>-237.96</v>
      </c>
      <c r="I212" s="28"/>
    </row>
    <row r="213" spans="3:9" x14ac:dyDescent="0.25">
      <c r="C213">
        <f t="shared" si="18"/>
        <v>161</v>
      </c>
      <c r="E213">
        <f t="shared" si="15"/>
        <v>2.6879999999999997</v>
      </c>
      <c r="G213">
        <f t="shared" si="16"/>
        <v>-240.648</v>
      </c>
      <c r="I213" s="28"/>
    </row>
    <row r="214" spans="3:9" x14ac:dyDescent="0.25">
      <c r="C214">
        <f>C184+1</f>
        <v>133</v>
      </c>
      <c r="E214">
        <f t="shared" si="15"/>
        <v>2.464</v>
      </c>
      <c r="G214">
        <f t="shared" si="16"/>
        <v>-243.11199999999999</v>
      </c>
      <c r="I214" s="28"/>
    </row>
    <row r="215" spans="3:9" x14ac:dyDescent="0.25">
      <c r="C215">
        <f>C214+1</f>
        <v>134</v>
      </c>
      <c r="E215">
        <f t="shared" si="15"/>
        <v>2.472</v>
      </c>
      <c r="G215">
        <f t="shared" si="16"/>
        <v>-245.584</v>
      </c>
      <c r="I215" s="28"/>
    </row>
    <row r="216" spans="3:9" x14ac:dyDescent="0.25">
      <c r="C216">
        <f t="shared" ref="C216:C226" si="19">C215+1</f>
        <v>135</v>
      </c>
      <c r="E216">
        <f t="shared" si="15"/>
        <v>2.48</v>
      </c>
      <c r="G216">
        <f t="shared" si="16"/>
        <v>-248.06399999999999</v>
      </c>
      <c r="I216" s="28"/>
    </row>
    <row r="217" spans="3:9" x14ac:dyDescent="0.25">
      <c r="C217">
        <f t="shared" si="19"/>
        <v>136</v>
      </c>
      <c r="E217">
        <f t="shared" ref="E217:E270" si="20">IF(C217&gt;$C$18,$C$16+(C217*$C$17),(($C$16)*$C$19)+(C217*$C$17))</f>
        <v>2.488</v>
      </c>
      <c r="G217">
        <f t="shared" si="16"/>
        <v>-250.55199999999999</v>
      </c>
      <c r="I217" s="28"/>
    </row>
    <row r="218" spans="3:9" x14ac:dyDescent="0.25">
      <c r="C218">
        <f t="shared" si="19"/>
        <v>137</v>
      </c>
      <c r="E218">
        <f t="shared" si="20"/>
        <v>2.496</v>
      </c>
      <c r="G218">
        <f t="shared" ref="G218:G270" si="21">G217-E218</f>
        <v>-253.048</v>
      </c>
      <c r="I218" s="28"/>
    </row>
    <row r="219" spans="3:9" x14ac:dyDescent="0.25">
      <c r="C219">
        <f t="shared" si="19"/>
        <v>138</v>
      </c>
      <c r="E219">
        <f t="shared" si="20"/>
        <v>2.504</v>
      </c>
      <c r="G219">
        <f t="shared" si="21"/>
        <v>-255.55199999999999</v>
      </c>
      <c r="I219" s="28"/>
    </row>
    <row r="220" spans="3:9" x14ac:dyDescent="0.25">
      <c r="C220">
        <f t="shared" si="19"/>
        <v>139</v>
      </c>
      <c r="E220">
        <f t="shared" si="20"/>
        <v>2.512</v>
      </c>
      <c r="G220">
        <f t="shared" si="21"/>
        <v>-258.06399999999996</v>
      </c>
      <c r="I220" s="28"/>
    </row>
    <row r="221" spans="3:9" x14ac:dyDescent="0.25">
      <c r="C221">
        <f t="shared" si="19"/>
        <v>140</v>
      </c>
      <c r="E221">
        <f t="shared" si="20"/>
        <v>2.52</v>
      </c>
      <c r="G221">
        <f t="shared" si="21"/>
        <v>-260.58399999999995</v>
      </c>
      <c r="I221" s="28"/>
    </row>
    <row r="222" spans="3:9" x14ac:dyDescent="0.25">
      <c r="C222">
        <f t="shared" si="19"/>
        <v>141</v>
      </c>
      <c r="E222">
        <f t="shared" si="20"/>
        <v>2.528</v>
      </c>
      <c r="G222">
        <f t="shared" si="21"/>
        <v>-263.11199999999997</v>
      </c>
      <c r="I222" s="28"/>
    </row>
    <row r="223" spans="3:9" x14ac:dyDescent="0.25">
      <c r="C223">
        <f t="shared" si="19"/>
        <v>142</v>
      </c>
      <c r="E223">
        <f t="shared" si="20"/>
        <v>2.536</v>
      </c>
      <c r="G223">
        <f t="shared" si="21"/>
        <v>-265.64799999999997</v>
      </c>
      <c r="I223" s="28"/>
    </row>
    <row r="224" spans="3:9" x14ac:dyDescent="0.25">
      <c r="C224">
        <f t="shared" si="19"/>
        <v>143</v>
      </c>
      <c r="E224">
        <f t="shared" si="20"/>
        <v>2.544</v>
      </c>
      <c r="G224">
        <f t="shared" si="21"/>
        <v>-268.19199999999995</v>
      </c>
      <c r="I224" s="28"/>
    </row>
    <row r="225" spans="3:9" x14ac:dyDescent="0.25">
      <c r="C225">
        <f t="shared" si="19"/>
        <v>144</v>
      </c>
      <c r="E225">
        <f t="shared" si="20"/>
        <v>2.552</v>
      </c>
      <c r="G225">
        <f t="shared" si="21"/>
        <v>-270.74399999999997</v>
      </c>
      <c r="I225" s="28"/>
    </row>
    <row r="226" spans="3:9" x14ac:dyDescent="0.25">
      <c r="C226">
        <f t="shared" si="19"/>
        <v>145</v>
      </c>
      <c r="E226">
        <f t="shared" si="20"/>
        <v>2.5599999999999996</v>
      </c>
      <c r="G226">
        <f t="shared" si="21"/>
        <v>-273.30399999999997</v>
      </c>
      <c r="I226" s="28"/>
    </row>
    <row r="227" spans="3:9" x14ac:dyDescent="0.25">
      <c r="C227">
        <f>C197+1</f>
        <v>146</v>
      </c>
      <c r="E227">
        <f t="shared" si="20"/>
        <v>2.5679999999999996</v>
      </c>
      <c r="G227">
        <f t="shared" si="21"/>
        <v>-275.87199999999996</v>
      </c>
      <c r="I227" s="28"/>
    </row>
    <row r="228" spans="3:9" x14ac:dyDescent="0.25">
      <c r="C228">
        <f>C227+1</f>
        <v>147</v>
      </c>
      <c r="E228">
        <f t="shared" si="20"/>
        <v>2.5759999999999996</v>
      </c>
      <c r="G228">
        <f t="shared" si="21"/>
        <v>-278.44799999999998</v>
      </c>
      <c r="I228" s="28"/>
    </row>
    <row r="229" spans="3:9" x14ac:dyDescent="0.25">
      <c r="C229">
        <f t="shared" ref="C229:C238" si="22">C228+1</f>
        <v>148</v>
      </c>
      <c r="E229">
        <f t="shared" si="20"/>
        <v>2.5839999999999996</v>
      </c>
      <c r="G229">
        <f t="shared" si="21"/>
        <v>-281.03199999999998</v>
      </c>
      <c r="I229" s="28"/>
    </row>
    <row r="230" spans="3:9" x14ac:dyDescent="0.25">
      <c r="C230">
        <f t="shared" si="22"/>
        <v>149</v>
      </c>
      <c r="E230">
        <f t="shared" si="20"/>
        <v>2.5919999999999996</v>
      </c>
      <c r="G230">
        <f t="shared" si="21"/>
        <v>-283.62399999999997</v>
      </c>
      <c r="I230" s="28"/>
    </row>
    <row r="231" spans="3:9" x14ac:dyDescent="0.25">
      <c r="C231">
        <f t="shared" si="22"/>
        <v>150</v>
      </c>
      <c r="E231">
        <f t="shared" si="20"/>
        <v>2.5999999999999996</v>
      </c>
      <c r="G231">
        <f t="shared" si="21"/>
        <v>-286.22399999999999</v>
      </c>
      <c r="I231" s="28"/>
    </row>
    <row r="232" spans="3:9" x14ac:dyDescent="0.25">
      <c r="C232">
        <f t="shared" si="22"/>
        <v>151</v>
      </c>
      <c r="E232">
        <f t="shared" si="20"/>
        <v>2.6079999999999997</v>
      </c>
      <c r="G232">
        <f t="shared" si="21"/>
        <v>-288.83199999999999</v>
      </c>
      <c r="I232" s="28"/>
    </row>
    <row r="233" spans="3:9" x14ac:dyDescent="0.25">
      <c r="C233">
        <f t="shared" si="22"/>
        <v>152</v>
      </c>
      <c r="E233">
        <f t="shared" si="20"/>
        <v>2.6159999999999997</v>
      </c>
      <c r="G233">
        <f t="shared" si="21"/>
        <v>-291.44799999999998</v>
      </c>
      <c r="I233" s="28"/>
    </row>
    <row r="234" spans="3:9" x14ac:dyDescent="0.25">
      <c r="C234">
        <f t="shared" si="22"/>
        <v>153</v>
      </c>
      <c r="E234">
        <f t="shared" si="20"/>
        <v>2.6239999999999997</v>
      </c>
      <c r="G234">
        <f t="shared" si="21"/>
        <v>-294.072</v>
      </c>
      <c r="I234" s="28"/>
    </row>
    <row r="235" spans="3:9" x14ac:dyDescent="0.25">
      <c r="C235">
        <f t="shared" si="22"/>
        <v>154</v>
      </c>
      <c r="E235">
        <f t="shared" si="20"/>
        <v>2.6319999999999997</v>
      </c>
      <c r="G235">
        <f t="shared" si="21"/>
        <v>-296.70400000000001</v>
      </c>
      <c r="I235" s="28"/>
    </row>
    <row r="236" spans="3:9" x14ac:dyDescent="0.25">
      <c r="C236">
        <f t="shared" si="22"/>
        <v>155</v>
      </c>
      <c r="E236">
        <f t="shared" si="20"/>
        <v>2.6399999999999997</v>
      </c>
      <c r="G236">
        <f t="shared" si="21"/>
        <v>-299.34399999999999</v>
      </c>
      <c r="I236" s="28"/>
    </row>
    <row r="237" spans="3:9" x14ac:dyDescent="0.25">
      <c r="C237">
        <f t="shared" si="22"/>
        <v>156</v>
      </c>
      <c r="E237">
        <f t="shared" si="20"/>
        <v>2.6479999999999997</v>
      </c>
      <c r="G237">
        <f t="shared" si="21"/>
        <v>-301.99200000000002</v>
      </c>
      <c r="I237" s="28"/>
    </row>
    <row r="238" spans="3:9" x14ac:dyDescent="0.25">
      <c r="C238">
        <f t="shared" si="22"/>
        <v>157</v>
      </c>
      <c r="E238">
        <f t="shared" si="20"/>
        <v>2.6559999999999997</v>
      </c>
      <c r="G238">
        <f t="shared" si="21"/>
        <v>-304.64800000000002</v>
      </c>
      <c r="I238" s="28"/>
    </row>
    <row r="239" spans="3:9" x14ac:dyDescent="0.25">
      <c r="C239">
        <f>C209+1</f>
        <v>158</v>
      </c>
      <c r="E239">
        <f t="shared" si="20"/>
        <v>2.6639999999999997</v>
      </c>
      <c r="G239">
        <f t="shared" si="21"/>
        <v>-307.31200000000001</v>
      </c>
      <c r="I239" s="28"/>
    </row>
    <row r="240" spans="3:9" x14ac:dyDescent="0.25">
      <c r="C240">
        <f>C239+1</f>
        <v>159</v>
      </c>
      <c r="E240">
        <f t="shared" si="20"/>
        <v>2.6719999999999997</v>
      </c>
      <c r="G240">
        <f t="shared" si="21"/>
        <v>-309.98400000000004</v>
      </c>
      <c r="I240" s="28"/>
    </row>
    <row r="241" spans="3:9" x14ac:dyDescent="0.25">
      <c r="C241">
        <f t="shared" ref="C241:C270" si="23">C240+1</f>
        <v>160</v>
      </c>
      <c r="E241">
        <f t="shared" si="20"/>
        <v>2.6799999999999997</v>
      </c>
      <c r="G241">
        <f t="shared" si="21"/>
        <v>-312.66400000000004</v>
      </c>
      <c r="I241" s="28"/>
    </row>
    <row r="242" spans="3:9" x14ac:dyDescent="0.25">
      <c r="C242">
        <f t="shared" si="23"/>
        <v>161</v>
      </c>
      <c r="E242">
        <f t="shared" si="20"/>
        <v>2.6879999999999997</v>
      </c>
      <c r="G242">
        <f t="shared" si="21"/>
        <v>-315.35200000000003</v>
      </c>
      <c r="I242" s="28"/>
    </row>
    <row r="243" spans="3:9" x14ac:dyDescent="0.25">
      <c r="C243">
        <f t="shared" si="23"/>
        <v>162</v>
      </c>
      <c r="E243">
        <f t="shared" si="20"/>
        <v>2.6959999999999997</v>
      </c>
      <c r="G243">
        <f t="shared" si="21"/>
        <v>-318.04800000000006</v>
      </c>
      <c r="I243" s="28"/>
    </row>
    <row r="244" spans="3:9" x14ac:dyDescent="0.25">
      <c r="C244">
        <f t="shared" si="23"/>
        <v>163</v>
      </c>
      <c r="E244">
        <f t="shared" si="20"/>
        <v>2.7039999999999997</v>
      </c>
      <c r="G244">
        <f t="shared" si="21"/>
        <v>-320.75200000000007</v>
      </c>
      <c r="I244" s="28"/>
    </row>
    <row r="245" spans="3:9" x14ac:dyDescent="0.25">
      <c r="C245">
        <f t="shared" si="23"/>
        <v>164</v>
      </c>
      <c r="E245">
        <f t="shared" si="20"/>
        <v>2.7119999999999997</v>
      </c>
      <c r="G245">
        <f t="shared" si="21"/>
        <v>-323.46400000000006</v>
      </c>
      <c r="I245" s="28"/>
    </row>
    <row r="246" spans="3:9" x14ac:dyDescent="0.25">
      <c r="C246">
        <f t="shared" si="23"/>
        <v>165</v>
      </c>
      <c r="E246">
        <f t="shared" si="20"/>
        <v>2.7199999999999998</v>
      </c>
      <c r="G246">
        <f t="shared" si="21"/>
        <v>-326.18400000000008</v>
      </c>
      <c r="I246" s="28"/>
    </row>
    <row r="247" spans="3:9" x14ac:dyDescent="0.25">
      <c r="C247">
        <f t="shared" si="23"/>
        <v>166</v>
      </c>
      <c r="E247">
        <f t="shared" si="20"/>
        <v>2.7279999999999998</v>
      </c>
      <c r="G247">
        <f t="shared" si="21"/>
        <v>-328.91200000000009</v>
      </c>
      <c r="I247" s="28"/>
    </row>
    <row r="248" spans="3:9" x14ac:dyDescent="0.25">
      <c r="C248">
        <f t="shared" si="23"/>
        <v>167</v>
      </c>
      <c r="E248">
        <f t="shared" si="20"/>
        <v>2.7359999999999998</v>
      </c>
      <c r="G248">
        <f t="shared" si="21"/>
        <v>-331.64800000000008</v>
      </c>
      <c r="I248" s="28"/>
    </row>
    <row r="249" spans="3:9" x14ac:dyDescent="0.25">
      <c r="C249">
        <f t="shared" si="23"/>
        <v>168</v>
      </c>
      <c r="E249">
        <f t="shared" si="20"/>
        <v>2.7439999999999998</v>
      </c>
      <c r="G249">
        <f t="shared" si="21"/>
        <v>-334.39200000000005</v>
      </c>
      <c r="I249" s="28"/>
    </row>
    <row r="250" spans="3:9" x14ac:dyDescent="0.25">
      <c r="C250">
        <f t="shared" si="23"/>
        <v>169</v>
      </c>
      <c r="E250">
        <f t="shared" si="20"/>
        <v>2.7519999999999998</v>
      </c>
      <c r="G250">
        <f t="shared" si="21"/>
        <v>-337.14400000000006</v>
      </c>
      <c r="I250" s="28"/>
    </row>
    <row r="251" spans="3:9" x14ac:dyDescent="0.25">
      <c r="C251">
        <f t="shared" si="23"/>
        <v>170</v>
      </c>
      <c r="E251">
        <f t="shared" si="20"/>
        <v>2.76</v>
      </c>
      <c r="G251">
        <f t="shared" si="21"/>
        <v>-339.90400000000005</v>
      </c>
      <c r="I251" s="28"/>
    </row>
    <row r="252" spans="3:9" x14ac:dyDescent="0.25">
      <c r="C252">
        <f t="shared" si="23"/>
        <v>171</v>
      </c>
      <c r="E252">
        <f t="shared" si="20"/>
        <v>2.7679999999999998</v>
      </c>
      <c r="G252">
        <f t="shared" si="21"/>
        <v>-342.67200000000003</v>
      </c>
      <c r="I252" s="28"/>
    </row>
    <row r="253" spans="3:9" x14ac:dyDescent="0.25">
      <c r="C253">
        <f t="shared" si="23"/>
        <v>172</v>
      </c>
      <c r="E253">
        <f t="shared" si="20"/>
        <v>2.7759999999999998</v>
      </c>
      <c r="G253">
        <f t="shared" si="21"/>
        <v>-345.44800000000004</v>
      </c>
      <c r="I253" s="28"/>
    </row>
    <row r="254" spans="3:9" x14ac:dyDescent="0.25">
      <c r="C254">
        <f t="shared" si="23"/>
        <v>173</v>
      </c>
      <c r="E254">
        <f t="shared" si="20"/>
        <v>2.7839999999999998</v>
      </c>
      <c r="G254">
        <f t="shared" si="21"/>
        <v>-348.23200000000003</v>
      </c>
      <c r="I254" s="28"/>
    </row>
    <row r="255" spans="3:9" x14ac:dyDescent="0.25">
      <c r="C255">
        <f t="shared" si="23"/>
        <v>174</v>
      </c>
      <c r="E255">
        <f t="shared" si="20"/>
        <v>2.7919999999999998</v>
      </c>
      <c r="G255">
        <f t="shared" si="21"/>
        <v>-351.024</v>
      </c>
      <c r="I255" s="28"/>
    </row>
    <row r="256" spans="3:9" x14ac:dyDescent="0.25">
      <c r="C256">
        <f t="shared" si="23"/>
        <v>175</v>
      </c>
      <c r="E256">
        <f t="shared" si="20"/>
        <v>2.8</v>
      </c>
      <c r="G256">
        <f t="shared" si="21"/>
        <v>-353.82400000000001</v>
      </c>
      <c r="I256" s="28"/>
    </row>
    <row r="257" spans="3:9" x14ac:dyDescent="0.25">
      <c r="C257">
        <f t="shared" si="23"/>
        <v>176</v>
      </c>
      <c r="E257">
        <f t="shared" si="20"/>
        <v>2.8079999999999998</v>
      </c>
      <c r="G257">
        <f t="shared" si="21"/>
        <v>-356.63200000000001</v>
      </c>
      <c r="I257" s="28"/>
    </row>
    <row r="258" spans="3:9" x14ac:dyDescent="0.25">
      <c r="C258">
        <f t="shared" si="23"/>
        <v>177</v>
      </c>
      <c r="E258">
        <f t="shared" si="20"/>
        <v>2.8159999999999998</v>
      </c>
      <c r="G258">
        <f t="shared" si="21"/>
        <v>-359.44799999999998</v>
      </c>
      <c r="I258" s="28"/>
    </row>
    <row r="259" spans="3:9" x14ac:dyDescent="0.25">
      <c r="C259">
        <f t="shared" si="23"/>
        <v>178</v>
      </c>
      <c r="E259">
        <f t="shared" si="20"/>
        <v>2.8239999999999998</v>
      </c>
      <c r="G259">
        <f t="shared" si="21"/>
        <v>-362.27199999999999</v>
      </c>
      <c r="I259" s="28"/>
    </row>
    <row r="260" spans="3:9" x14ac:dyDescent="0.25">
      <c r="C260">
        <f t="shared" si="23"/>
        <v>179</v>
      </c>
      <c r="E260">
        <f t="shared" si="20"/>
        <v>2.8319999999999999</v>
      </c>
      <c r="G260">
        <f t="shared" si="21"/>
        <v>-365.10399999999998</v>
      </c>
      <c r="I260" s="28"/>
    </row>
    <row r="261" spans="3:9" x14ac:dyDescent="0.25">
      <c r="C261">
        <f t="shared" si="23"/>
        <v>180</v>
      </c>
      <c r="E261">
        <f t="shared" si="20"/>
        <v>2.84</v>
      </c>
      <c r="G261">
        <f t="shared" si="21"/>
        <v>-367.94399999999996</v>
      </c>
      <c r="I261" s="28"/>
    </row>
    <row r="262" spans="3:9" x14ac:dyDescent="0.25">
      <c r="C262">
        <f t="shared" si="23"/>
        <v>181</v>
      </c>
      <c r="E262">
        <f t="shared" si="20"/>
        <v>2.8479999999999999</v>
      </c>
      <c r="G262">
        <f t="shared" si="21"/>
        <v>-370.79199999999997</v>
      </c>
      <c r="I262" s="28"/>
    </row>
    <row r="263" spans="3:9" x14ac:dyDescent="0.25">
      <c r="C263">
        <f t="shared" si="23"/>
        <v>182</v>
      </c>
      <c r="E263">
        <f t="shared" si="20"/>
        <v>2.8559999999999999</v>
      </c>
      <c r="G263">
        <f t="shared" si="21"/>
        <v>-373.64799999999997</v>
      </c>
      <c r="I263" s="28"/>
    </row>
    <row r="264" spans="3:9" x14ac:dyDescent="0.25">
      <c r="C264">
        <f t="shared" si="23"/>
        <v>183</v>
      </c>
      <c r="E264">
        <f t="shared" si="20"/>
        <v>2.8639999999999999</v>
      </c>
      <c r="G264">
        <f t="shared" si="21"/>
        <v>-376.51199999999994</v>
      </c>
      <c r="I264" s="28"/>
    </row>
    <row r="265" spans="3:9" x14ac:dyDescent="0.25">
      <c r="C265">
        <f t="shared" si="23"/>
        <v>184</v>
      </c>
      <c r="E265">
        <f t="shared" si="20"/>
        <v>2.8719999999999999</v>
      </c>
      <c r="G265">
        <f t="shared" si="21"/>
        <v>-379.38399999999996</v>
      </c>
      <c r="I265" s="28"/>
    </row>
    <row r="266" spans="3:9" x14ac:dyDescent="0.25">
      <c r="C266">
        <f t="shared" si="23"/>
        <v>185</v>
      </c>
      <c r="E266">
        <f t="shared" si="20"/>
        <v>2.88</v>
      </c>
      <c r="G266">
        <f t="shared" si="21"/>
        <v>-382.26399999999995</v>
      </c>
      <c r="I266" s="28"/>
    </row>
    <row r="267" spans="3:9" x14ac:dyDescent="0.25">
      <c r="C267">
        <f t="shared" si="23"/>
        <v>186</v>
      </c>
      <c r="E267">
        <f t="shared" si="20"/>
        <v>2.8879999999999999</v>
      </c>
      <c r="G267">
        <f t="shared" si="21"/>
        <v>-385.15199999999993</v>
      </c>
      <c r="I267" s="28"/>
    </row>
    <row r="268" spans="3:9" x14ac:dyDescent="0.25">
      <c r="C268">
        <f t="shared" si="23"/>
        <v>187</v>
      </c>
      <c r="E268">
        <f t="shared" si="20"/>
        <v>2.8959999999999999</v>
      </c>
      <c r="G268">
        <f t="shared" si="21"/>
        <v>-388.04799999999994</v>
      </c>
      <c r="I268" s="28"/>
    </row>
    <row r="269" spans="3:9" x14ac:dyDescent="0.25">
      <c r="C269">
        <f t="shared" si="23"/>
        <v>188</v>
      </c>
      <c r="E269">
        <f t="shared" si="20"/>
        <v>2.9039999999999999</v>
      </c>
      <c r="G269">
        <f t="shared" si="21"/>
        <v>-390.95199999999994</v>
      </c>
      <c r="I269" s="28"/>
    </row>
    <row r="270" spans="3:9" x14ac:dyDescent="0.25">
      <c r="C270">
        <f t="shared" si="23"/>
        <v>189</v>
      </c>
      <c r="E270">
        <f t="shared" si="20"/>
        <v>2.9119999999999999</v>
      </c>
      <c r="G270">
        <f t="shared" si="21"/>
        <v>-393.86399999999992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2"/>
  <sheetViews>
    <sheetView workbookViewId="0">
      <selection activeCell="F20" sqref="F20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284</v>
      </c>
      <c r="D7" t="s">
        <v>281</v>
      </c>
      <c r="E7" t="s">
        <v>282</v>
      </c>
      <c r="F7" t="s">
        <v>283</v>
      </c>
    </row>
    <row r="8" spans="3:13" x14ac:dyDescent="0.25">
      <c r="C8" t="s">
        <v>285</v>
      </c>
      <c r="D8" t="s">
        <v>286</v>
      </c>
      <c r="E8">
        <f>DATA_SCENES_UNITY!D4</f>
        <v>35997</v>
      </c>
      <c r="F8">
        <v>0</v>
      </c>
      <c r="M8" s="1"/>
    </row>
    <row r="9" spans="3:13" x14ac:dyDescent="0.25">
      <c r="C9" t="s">
        <v>285</v>
      </c>
      <c r="D9" t="s">
        <v>287</v>
      </c>
      <c r="E9" t="s">
        <v>291</v>
      </c>
      <c r="F9">
        <f>ROUNDUP(E8*0.2,0)</f>
        <v>7200</v>
      </c>
    </row>
    <row r="10" spans="3:13" x14ac:dyDescent="0.25">
      <c r="C10" t="s">
        <v>285</v>
      </c>
      <c r="D10" t="s">
        <v>288</v>
      </c>
      <c r="E10" t="s">
        <v>291</v>
      </c>
      <c r="F10">
        <f>ROUNDUP(E8*0.1,0)</f>
        <v>3600</v>
      </c>
    </row>
    <row r="11" spans="3:13" x14ac:dyDescent="0.25">
      <c r="C11" t="s">
        <v>285</v>
      </c>
      <c r="D11" t="s">
        <v>289</v>
      </c>
      <c r="E11" t="s">
        <v>291</v>
      </c>
    </row>
    <row r="12" spans="3:13" x14ac:dyDescent="0.25">
      <c r="C12" t="s">
        <v>285</v>
      </c>
      <c r="D12" t="s">
        <v>290</v>
      </c>
      <c r="E12" t="s">
        <v>291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22"/>
  <sheetViews>
    <sheetView workbookViewId="0">
      <selection activeCell="E9" sqref="E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19" x14ac:dyDescent="0.25">
      <c r="G2" t="s">
        <v>191</v>
      </c>
    </row>
    <row r="4" spans="7:19" x14ac:dyDescent="0.25">
      <c r="H4" s="2" t="s">
        <v>154</v>
      </c>
      <c r="I4" s="2" t="s">
        <v>155</v>
      </c>
      <c r="J4" s="2" t="s">
        <v>175</v>
      </c>
      <c r="K4" s="2" t="s">
        <v>176</v>
      </c>
      <c r="L4" s="2" t="s">
        <v>179</v>
      </c>
      <c r="M4" s="2" t="s">
        <v>183</v>
      </c>
      <c r="N4" s="2" t="s">
        <v>184</v>
      </c>
      <c r="O4" s="2" t="s">
        <v>185</v>
      </c>
      <c r="P4" s="2" t="s">
        <v>186</v>
      </c>
      <c r="Q4" s="2" t="s">
        <v>205</v>
      </c>
      <c r="R4" s="2" t="s">
        <v>206</v>
      </c>
      <c r="S4" s="2" t="s">
        <v>207</v>
      </c>
    </row>
    <row r="5" spans="7:19" x14ac:dyDescent="0.25">
      <c r="G5" s="10" t="s">
        <v>144</v>
      </c>
      <c r="H5" s="10">
        <f>[1]dragons!$M$16</f>
        <v>65</v>
      </c>
      <c r="I5" s="10">
        <f>[1]dragons!$N$16</f>
        <v>105</v>
      </c>
      <c r="J5" s="10">
        <f>[1]dragons!$AV$16</f>
        <v>160</v>
      </c>
      <c r="K5" s="10">
        <f>[1]dragons!$AW$16</f>
        <v>2</v>
      </c>
      <c r="L5" s="10">
        <f>[1]dragons!$AX$16</f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</v>
      </c>
      <c r="R5" s="10">
        <f>[1]dragons!$Q$16</f>
        <v>7.0000000000000001E-3</v>
      </c>
      <c r="S5" s="10">
        <f>[1]dragons!$R$16</f>
        <v>30</v>
      </c>
    </row>
    <row r="6" spans="7:19" x14ac:dyDescent="0.25">
      <c r="G6" s="11" t="s">
        <v>145</v>
      </c>
      <c r="H6" s="11">
        <f>[1]dragons!$M$17</f>
        <v>95</v>
      </c>
      <c r="I6" s="11">
        <f>[1]dragons!$N$17</f>
        <v>145</v>
      </c>
      <c r="J6" s="11">
        <f>[1]dragons!$AV$17</f>
        <v>220</v>
      </c>
      <c r="K6" s="11">
        <f>[1]dragons!$AW$17</f>
        <v>2.1</v>
      </c>
      <c r="L6" s="11">
        <f>[1]dragons!$AX$17</f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1.05</v>
      </c>
      <c r="R6" s="11">
        <f>[1]dragons!$Q$17</f>
        <v>7.4999999999999997E-3</v>
      </c>
      <c r="S6" s="11">
        <f>[1]dragons!$R$17</f>
        <v>30</v>
      </c>
    </row>
    <row r="7" spans="7:19" x14ac:dyDescent="0.25">
      <c r="G7" s="11" t="s">
        <v>147</v>
      </c>
      <c r="H7" s="11">
        <f>[1]dragons!$M$18</f>
        <v>140</v>
      </c>
      <c r="I7" s="12">
        <f>[1]dragons!$N$18</f>
        <v>200</v>
      </c>
      <c r="J7" s="12">
        <f>[1]dragons!$AV$18</f>
        <v>240</v>
      </c>
      <c r="K7" s="12">
        <f>[1]dragons!$AW$18</f>
        <v>2.2000000000000002</v>
      </c>
      <c r="L7" s="12">
        <f>[1]dragons!$AX$18</f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1.4</v>
      </c>
      <c r="R7" s="12">
        <f>[1]dragons!$Q$18</f>
        <v>8.0000000000000002E-3</v>
      </c>
      <c r="S7" s="12">
        <f>[1]dragons!$R$18</f>
        <v>30</v>
      </c>
    </row>
    <row r="8" spans="7:19" x14ac:dyDescent="0.25">
      <c r="G8" s="11" t="s">
        <v>146</v>
      </c>
      <c r="H8" s="11">
        <f>[1]dragons!$M$19</f>
        <v>170</v>
      </c>
      <c r="I8" s="12">
        <f>[1]dragons!$N$19</f>
        <v>220</v>
      </c>
      <c r="J8" s="12">
        <f>[1]dragons!$AV$19</f>
        <v>300</v>
      </c>
      <c r="K8" s="12">
        <f>[1]dragons!$AW$19</f>
        <v>2.2999999999999998</v>
      </c>
      <c r="L8" s="12">
        <f>[1]dragons!$AX$19</f>
        <v>9.5</v>
      </c>
      <c r="M8" s="12">
        <f>[1]dragons!$W$19</f>
        <v>2</v>
      </c>
      <c r="N8" s="12">
        <f>[1]dragons!$X$19</f>
        <v>75</v>
      </c>
      <c r="O8" s="12">
        <f>[1]dragons!$Y$19</f>
        <v>30</v>
      </c>
      <c r="P8" s="12">
        <f>[1]dragons!$Z$19</f>
        <v>15</v>
      </c>
      <c r="Q8" s="12">
        <f>[1]dragons!$O$19</f>
        <v>1.34</v>
      </c>
      <c r="R8" s="12">
        <f>[1]dragons!$Q$19</f>
        <v>8.9999999999999993E-3</v>
      </c>
      <c r="S8" s="12">
        <f>[1]dragons!$R$19</f>
        <v>30</v>
      </c>
    </row>
    <row r="9" spans="7:19" x14ac:dyDescent="0.25">
      <c r="G9" s="13" t="s">
        <v>149</v>
      </c>
      <c r="H9" s="13">
        <f>[1]dragons!$M$20</f>
        <v>210</v>
      </c>
      <c r="I9" s="13">
        <f>[1]dragons!$N$20</f>
        <v>270</v>
      </c>
      <c r="J9" s="13">
        <f>[1]dragons!$AV$20</f>
        <v>350</v>
      </c>
      <c r="K9" s="13">
        <f>[1]dragons!$AW$20</f>
        <v>2.4</v>
      </c>
      <c r="L9" s="13">
        <f>[1]dragons!$AX$20</f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1.6</v>
      </c>
      <c r="R9" s="13">
        <f>[1]dragons!$Q$20</f>
        <v>1.0999999999999999E-2</v>
      </c>
      <c r="S9" s="13">
        <f>[1]dragons!$R$20</f>
        <v>30</v>
      </c>
    </row>
    <row r="10" spans="7:19" x14ac:dyDescent="0.25">
      <c r="G10" s="13" t="s">
        <v>148</v>
      </c>
      <c r="H10" s="13">
        <f>[1]dragons!$M$21</f>
        <v>250</v>
      </c>
      <c r="I10" s="13">
        <f>[1]dragons!$N$21</f>
        <v>310</v>
      </c>
      <c r="J10" s="13">
        <f>[1]dragons!$AV$21</f>
        <v>400</v>
      </c>
      <c r="K10" s="13">
        <f>[1]dragons!$AW$21</f>
        <v>2.5</v>
      </c>
      <c r="L10" s="13">
        <f>[1]dragons!$AX$21</f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1.8</v>
      </c>
      <c r="R10" s="13">
        <f>[1]dragons!$Q$21</f>
        <v>1.0999999999999999E-2</v>
      </c>
      <c r="S10" s="13">
        <f>[1]dragons!$R$21</f>
        <v>30</v>
      </c>
    </row>
    <row r="11" spans="7:19" x14ac:dyDescent="0.25">
      <c r="G11" s="14" t="s">
        <v>150</v>
      </c>
      <c r="H11" s="14">
        <f>[1]dragons!$M$22</f>
        <v>290</v>
      </c>
      <c r="I11" s="14">
        <f>[1]dragons!$N$22</f>
        <v>350</v>
      </c>
      <c r="J11" s="14">
        <f>[1]dragons!$AV$22</f>
        <v>440</v>
      </c>
      <c r="K11" s="14">
        <f>[1]dragons!$AW$22</f>
        <v>2.6</v>
      </c>
      <c r="L11" s="14">
        <f>[1]dragons!$AX$22</f>
        <v>9.5</v>
      </c>
      <c r="M11" s="14">
        <f>[1]dragons!$W$22</f>
        <v>1.8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</v>
      </c>
      <c r="R11" s="14">
        <f>[1]dragons!$Q$22</f>
        <v>1.2E-2</v>
      </c>
      <c r="S11" s="14">
        <f>[1]dragons!$R$22</f>
        <v>25</v>
      </c>
    </row>
    <row r="12" spans="7:19" x14ac:dyDescent="0.25">
      <c r="G12" s="15" t="s">
        <v>152</v>
      </c>
      <c r="H12" s="15">
        <f>[1]dragons!$M$23</f>
        <v>330</v>
      </c>
      <c r="I12" s="15">
        <f>[1]dragons!$N$23</f>
        <v>400</v>
      </c>
      <c r="J12" s="15">
        <f>[1]dragons!$AV$23</f>
        <v>575</v>
      </c>
      <c r="K12" s="15">
        <f>[1]dragons!$AW$23</f>
        <v>3.2</v>
      </c>
      <c r="L12" s="15">
        <f>[1]dragons!$AX$23</f>
        <v>9.5</v>
      </c>
      <c r="M12" s="15">
        <f>[1]dragons!$W$23</f>
        <v>1.6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2.2000000000000002</v>
      </c>
      <c r="R12" s="15">
        <f>[1]dragons!$Q$23</f>
        <v>1.2999999999999999E-2</v>
      </c>
      <c r="S12" s="15">
        <f>[1]dragons!$R$23</f>
        <v>25</v>
      </c>
    </row>
    <row r="13" spans="7:19" x14ac:dyDescent="0.25">
      <c r="G13" s="15" t="s">
        <v>151</v>
      </c>
      <c r="H13" s="15">
        <f>[1]dragons!$M$24</f>
        <v>375</v>
      </c>
      <c r="I13" s="15">
        <f>[1]dragons!$N$24</f>
        <v>445</v>
      </c>
      <c r="J13" s="15">
        <f>[1]dragons!$AV$24</f>
        <v>725</v>
      </c>
      <c r="K13" s="15">
        <f>[1]dragons!$AW$24</f>
        <v>3.9</v>
      </c>
      <c r="L13" s="15">
        <f>[1]dragons!$AX$24</f>
        <v>9.5</v>
      </c>
      <c r="M13" s="15">
        <f>[1]dragons!$W$24</f>
        <v>1.6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2.2000000000000002</v>
      </c>
      <c r="R13" s="15">
        <f>[1]dragons!$Q$24</f>
        <v>1.4E-2</v>
      </c>
      <c r="S13" s="15">
        <f>[1]dragons!$R$24</f>
        <v>25</v>
      </c>
    </row>
    <row r="14" spans="7:19" x14ac:dyDescent="0.25">
      <c r="G14" s="16" t="s">
        <v>153</v>
      </c>
      <c r="H14" s="16">
        <f>[1]dragons!$M$25</f>
        <v>425</v>
      </c>
      <c r="I14" s="16">
        <f>[1]dragons!$N$25</f>
        <v>500</v>
      </c>
      <c r="J14" s="16">
        <f>[1]dragons!$AV$25</f>
        <v>900</v>
      </c>
      <c r="K14" s="16">
        <f>[1]dragons!$AW$25</f>
        <v>4.7</v>
      </c>
      <c r="L14" s="16">
        <f>[1]dragons!$AX$25</f>
        <v>9.5</v>
      </c>
      <c r="M14" s="16">
        <f>[1]dragons!$W$25</f>
        <v>1.6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2.2999999999999998</v>
      </c>
      <c r="R14" s="16">
        <f>[1]dragons!$Q$25</f>
        <v>1.4999999999999999E-2</v>
      </c>
      <c r="S14" s="16">
        <f>[1]dragons!$R$25</f>
        <v>20</v>
      </c>
    </row>
    <row r="17" spans="7:9" x14ac:dyDescent="0.25">
      <c r="G17" t="s">
        <v>192</v>
      </c>
    </row>
    <row r="19" spans="7:9" x14ac:dyDescent="0.25">
      <c r="H19" s="42" t="s">
        <v>196</v>
      </c>
      <c r="I19" s="2" t="s">
        <v>197</v>
      </c>
    </row>
    <row r="20" spans="7:9" x14ac:dyDescent="0.25">
      <c r="G20" s="37" t="s">
        <v>193</v>
      </c>
      <c r="H20" s="39">
        <f>[1]dragons!$D$37</f>
        <v>0.25</v>
      </c>
      <c r="I20" s="40">
        <f>[1]dragons!$E$37</f>
        <v>1</v>
      </c>
    </row>
    <row r="21" spans="7:9" x14ac:dyDescent="0.25">
      <c r="G21" s="37" t="s">
        <v>194</v>
      </c>
      <c r="H21" s="38">
        <f>[1]dragons!$D$38</f>
        <v>0.1</v>
      </c>
      <c r="I21" s="41">
        <f>[1]dragons!$E$38</f>
        <v>0.7</v>
      </c>
    </row>
    <row r="22" spans="7:9" x14ac:dyDescent="0.25">
      <c r="G22" s="37" t="s">
        <v>195</v>
      </c>
      <c r="H22" s="38">
        <f>[1]dragons!$D$39</f>
        <v>0.05</v>
      </c>
      <c r="I22" s="41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22"/>
  <sheetViews>
    <sheetView workbookViewId="0">
      <selection activeCell="P20" sqref="P20"/>
    </sheetView>
  </sheetViews>
  <sheetFormatPr defaultRowHeight="15" x14ac:dyDescent="0.25"/>
  <cols>
    <col min="6" max="6" width="27.85546875" customWidth="1"/>
    <col min="7" max="7" width="25.7109375" customWidth="1"/>
    <col min="8" max="8" width="17.28515625" customWidth="1"/>
    <col min="9" max="9" width="21" customWidth="1"/>
    <col min="11" max="11" width="13.42578125" customWidth="1"/>
    <col min="12" max="12" width="12.42578125" customWidth="1"/>
  </cols>
  <sheetData>
    <row r="2" spans="2:16" x14ac:dyDescent="0.25">
      <c r="B2" s="1" t="s">
        <v>292</v>
      </c>
      <c r="D2" s="1" t="s">
        <v>285</v>
      </c>
    </row>
    <row r="3" spans="2:16" x14ac:dyDescent="0.25">
      <c r="B3" s="1" t="s">
        <v>233</v>
      </c>
      <c r="C3" s="1"/>
      <c r="D3" s="1" t="s">
        <v>234</v>
      </c>
      <c r="N3" s="1" t="s">
        <v>292</v>
      </c>
      <c r="P3" s="1" t="s">
        <v>285</v>
      </c>
    </row>
    <row r="4" spans="2:16" x14ac:dyDescent="0.25">
      <c r="B4" s="1" t="s">
        <v>235</v>
      </c>
      <c r="C4" s="1"/>
      <c r="D4" s="72">
        <f>ROUNDUP(SUM(Table245[total xp]),0)</f>
        <v>35997</v>
      </c>
      <c r="N4" s="1" t="s">
        <v>233</v>
      </c>
      <c r="O4" s="1"/>
      <c r="P4" s="1" t="s">
        <v>405</v>
      </c>
    </row>
    <row r="5" spans="2:16" x14ac:dyDescent="0.25">
      <c r="B5" s="1" t="s">
        <v>398</v>
      </c>
      <c r="D5" s="72">
        <f>COUNTA(Table245[spawner_sku])</f>
        <v>514</v>
      </c>
    </row>
    <row r="6" spans="2:16" x14ac:dyDescent="0.25">
      <c r="B6" s="1" t="s">
        <v>403</v>
      </c>
      <c r="D6" s="75">
        <f>COUNTIF(Table245[Aggresive],"yes")</f>
        <v>200</v>
      </c>
      <c r="F6" t="s">
        <v>312</v>
      </c>
    </row>
    <row r="7" spans="2:16" x14ac:dyDescent="0.25">
      <c r="B7" s="1" t="s">
        <v>404</v>
      </c>
      <c r="D7" s="75">
        <f>COUNTIF(Table245[Aggresive],"no")</f>
        <v>314</v>
      </c>
    </row>
    <row r="8" spans="2:16" x14ac:dyDescent="0.25">
      <c r="F8" s="1" t="s">
        <v>236</v>
      </c>
      <c r="G8" s="1" t="s">
        <v>237</v>
      </c>
      <c r="H8" s="1" t="s">
        <v>238</v>
      </c>
      <c r="I8" s="1" t="s">
        <v>239</v>
      </c>
      <c r="J8" s="1" t="s">
        <v>232</v>
      </c>
      <c r="K8" s="1" t="s">
        <v>240</v>
      </c>
      <c r="L8" s="1" t="s">
        <v>400</v>
      </c>
    </row>
    <row r="9" spans="2:16" x14ac:dyDescent="0.25">
      <c r="B9" s="1" t="s">
        <v>399</v>
      </c>
      <c r="D9" s="72">
        <f>SUM(Table245[entity_spawned (AVG)])</f>
        <v>889</v>
      </c>
      <c r="F9" s="74" t="s">
        <v>241</v>
      </c>
      <c r="G9">
        <v>11</v>
      </c>
      <c r="H9">
        <v>280</v>
      </c>
      <c r="I9">
        <v>100</v>
      </c>
      <c r="J9">
        <v>25</v>
      </c>
      <c r="K9">
        <f>ROUND((Table245[[#This Row],[XP]]*Table245[[#This Row],[entity_spawned (AVG)]])*(Table245[[#This Row],[activating_chance]]/100),0)</f>
        <v>275</v>
      </c>
      <c r="L9" s="73" t="s">
        <v>401</v>
      </c>
    </row>
    <row r="10" spans="2:16" x14ac:dyDescent="0.25">
      <c r="F10" s="74" t="s">
        <v>241</v>
      </c>
      <c r="G10">
        <v>10</v>
      </c>
      <c r="H10">
        <v>250</v>
      </c>
      <c r="I10">
        <v>100</v>
      </c>
      <c r="J10">
        <v>25</v>
      </c>
      <c r="K10">
        <f>ROUND((Table245[[#This Row],[XP]]*Table245[[#This Row],[entity_spawned (AVG)]])*(Table245[[#This Row],[activating_chance]]/100),0)</f>
        <v>250</v>
      </c>
      <c r="L10" s="73" t="s">
        <v>401</v>
      </c>
    </row>
    <row r="11" spans="2:16" x14ac:dyDescent="0.25">
      <c r="F11" s="74" t="s">
        <v>242</v>
      </c>
      <c r="G11">
        <v>7</v>
      </c>
      <c r="H11">
        <v>160</v>
      </c>
      <c r="I11">
        <v>100</v>
      </c>
      <c r="J11">
        <v>25</v>
      </c>
      <c r="K11">
        <f>ROUND((Table245[[#This Row],[XP]]*Table245[[#This Row],[entity_spawned (AVG)]])*(Table245[[#This Row],[activating_chance]]/100),0)</f>
        <v>175</v>
      </c>
      <c r="L11" s="73" t="s">
        <v>401</v>
      </c>
    </row>
    <row r="12" spans="2:16" x14ac:dyDescent="0.25">
      <c r="F12" s="74" t="s">
        <v>242</v>
      </c>
      <c r="G12">
        <v>3</v>
      </c>
      <c r="H12">
        <v>140</v>
      </c>
      <c r="I12">
        <v>40</v>
      </c>
      <c r="J12">
        <v>25</v>
      </c>
      <c r="K12">
        <f>ROUND((Table245[[#This Row],[XP]]*Table245[[#This Row],[entity_spawned (AVG)]])*(Table245[[#This Row],[activating_chance]]/100),0)</f>
        <v>30</v>
      </c>
      <c r="L12" s="73" t="s">
        <v>401</v>
      </c>
    </row>
    <row r="13" spans="2:16" x14ac:dyDescent="0.25">
      <c r="F13" s="74" t="s">
        <v>242</v>
      </c>
      <c r="G13">
        <v>1</v>
      </c>
      <c r="H13">
        <v>80</v>
      </c>
      <c r="I13">
        <v>40</v>
      </c>
      <c r="J13">
        <v>25</v>
      </c>
      <c r="K13">
        <f>ROUND((Table245[[#This Row],[XP]]*Table245[[#This Row],[entity_spawned (AVG)]])*(Table245[[#This Row],[activating_chance]]/100),0)</f>
        <v>10</v>
      </c>
      <c r="L13" s="73" t="s">
        <v>401</v>
      </c>
    </row>
    <row r="14" spans="2:16" x14ac:dyDescent="0.25">
      <c r="F14" s="74" t="s">
        <v>242</v>
      </c>
      <c r="G14">
        <v>1</v>
      </c>
      <c r="H14">
        <v>60</v>
      </c>
      <c r="I14">
        <v>100</v>
      </c>
      <c r="J14">
        <v>25</v>
      </c>
      <c r="K14">
        <f>ROUND((Table245[[#This Row],[XP]]*Table245[[#This Row],[entity_spawned (AVG)]])*(Table245[[#This Row],[activating_chance]]/100),0)</f>
        <v>25</v>
      </c>
      <c r="L14" s="73" t="s">
        <v>401</v>
      </c>
    </row>
    <row r="15" spans="2:16" x14ac:dyDescent="0.25">
      <c r="F15" s="74" t="s">
        <v>242</v>
      </c>
      <c r="G15">
        <v>2</v>
      </c>
      <c r="H15">
        <v>80</v>
      </c>
      <c r="I15">
        <v>100</v>
      </c>
      <c r="J15">
        <v>25</v>
      </c>
      <c r="K15">
        <f>ROUND((Table245[[#This Row],[XP]]*Table245[[#This Row],[entity_spawned (AVG)]])*(Table245[[#This Row],[activating_chance]]/100),0)</f>
        <v>50</v>
      </c>
      <c r="L15" s="73" t="s">
        <v>401</v>
      </c>
    </row>
    <row r="16" spans="2:16" x14ac:dyDescent="0.25">
      <c r="F16" s="74" t="s">
        <v>242</v>
      </c>
      <c r="G16">
        <v>1</v>
      </c>
      <c r="H16">
        <v>40</v>
      </c>
      <c r="I16">
        <v>100</v>
      </c>
      <c r="J16">
        <v>25</v>
      </c>
      <c r="K16">
        <f>ROUND((Table245[[#This Row],[XP]]*Table245[[#This Row],[entity_spawned (AVG)]])*(Table245[[#This Row],[activating_chance]]/100),0)</f>
        <v>25</v>
      </c>
      <c r="L16" s="73" t="s">
        <v>401</v>
      </c>
    </row>
    <row r="17" spans="6:12" x14ac:dyDescent="0.25">
      <c r="F17" s="74" t="s">
        <v>242</v>
      </c>
      <c r="G17">
        <v>2</v>
      </c>
      <c r="H17">
        <v>90</v>
      </c>
      <c r="I17">
        <v>80</v>
      </c>
      <c r="J17">
        <v>25</v>
      </c>
      <c r="K17">
        <f>ROUND((Table245[[#This Row],[XP]]*Table245[[#This Row],[entity_spawned (AVG)]])*(Table245[[#This Row],[activating_chance]]/100),0)</f>
        <v>40</v>
      </c>
      <c r="L17" s="73" t="s">
        <v>401</v>
      </c>
    </row>
    <row r="18" spans="6:12" x14ac:dyDescent="0.25">
      <c r="F18" s="74" t="s">
        <v>242</v>
      </c>
      <c r="G18">
        <v>1</v>
      </c>
      <c r="H18">
        <v>80</v>
      </c>
      <c r="I18">
        <v>60</v>
      </c>
      <c r="J18">
        <v>25</v>
      </c>
      <c r="K18">
        <f>ROUND((Table245[[#This Row],[XP]]*Table245[[#This Row],[entity_spawned (AVG)]])*(Table245[[#This Row],[activating_chance]]/100),0)</f>
        <v>15</v>
      </c>
      <c r="L18" s="73" t="s">
        <v>401</v>
      </c>
    </row>
    <row r="19" spans="6:12" x14ac:dyDescent="0.25">
      <c r="F19" s="74" t="s">
        <v>242</v>
      </c>
      <c r="G19">
        <v>3</v>
      </c>
      <c r="H19">
        <v>120</v>
      </c>
      <c r="I19">
        <v>100</v>
      </c>
      <c r="J19">
        <v>25</v>
      </c>
      <c r="K19">
        <f>ROUND((Table245[[#This Row],[XP]]*Table245[[#This Row],[entity_spawned (AVG)]])*(Table245[[#This Row],[activating_chance]]/100),0)</f>
        <v>75</v>
      </c>
      <c r="L19" s="73" t="s">
        <v>401</v>
      </c>
    </row>
    <row r="20" spans="6:12" x14ac:dyDescent="0.25">
      <c r="F20" s="74" t="s">
        <v>242</v>
      </c>
      <c r="G20">
        <v>1</v>
      </c>
      <c r="H20">
        <v>40</v>
      </c>
      <c r="I20">
        <v>60</v>
      </c>
      <c r="J20">
        <v>25</v>
      </c>
      <c r="K20">
        <f>ROUND((Table245[[#This Row],[XP]]*Table245[[#This Row],[entity_spawned (AVG)]])*(Table245[[#This Row],[activating_chance]]/100),0)</f>
        <v>15</v>
      </c>
      <c r="L20" s="73" t="s">
        <v>401</v>
      </c>
    </row>
    <row r="21" spans="6:12" x14ac:dyDescent="0.25">
      <c r="F21" s="74" t="s">
        <v>242</v>
      </c>
      <c r="G21">
        <v>1</v>
      </c>
      <c r="H21">
        <v>40</v>
      </c>
      <c r="I21">
        <v>100</v>
      </c>
      <c r="J21">
        <v>25</v>
      </c>
      <c r="K21">
        <f>ROUND((Table245[[#This Row],[XP]]*Table245[[#This Row],[entity_spawned (AVG)]])*(Table245[[#This Row],[activating_chance]]/100),0)</f>
        <v>25</v>
      </c>
      <c r="L21" s="73" t="s">
        <v>401</v>
      </c>
    </row>
    <row r="22" spans="6:12" x14ac:dyDescent="0.25">
      <c r="F22" s="74" t="s">
        <v>242</v>
      </c>
      <c r="G22">
        <v>2</v>
      </c>
      <c r="H22">
        <v>90</v>
      </c>
      <c r="I22">
        <v>100</v>
      </c>
      <c r="J22">
        <v>25</v>
      </c>
      <c r="K22">
        <f>ROUND((Table245[[#This Row],[XP]]*Table245[[#This Row],[entity_spawned (AVG)]])*(Table245[[#This Row],[activating_chance]]/100),0)</f>
        <v>50</v>
      </c>
      <c r="L22" s="73" t="s">
        <v>401</v>
      </c>
    </row>
    <row r="23" spans="6:12" x14ac:dyDescent="0.25">
      <c r="F23" s="74" t="s">
        <v>242</v>
      </c>
      <c r="G23">
        <v>3</v>
      </c>
      <c r="H23">
        <v>110</v>
      </c>
      <c r="I23">
        <v>100</v>
      </c>
      <c r="J23">
        <v>25</v>
      </c>
      <c r="K23">
        <f>ROUND((Table245[[#This Row],[XP]]*Table245[[#This Row],[entity_spawned (AVG)]])*(Table245[[#This Row],[activating_chance]]/100),0)</f>
        <v>75</v>
      </c>
      <c r="L23" s="73" t="s">
        <v>401</v>
      </c>
    </row>
    <row r="24" spans="6:12" x14ac:dyDescent="0.25">
      <c r="F24" s="74" t="s">
        <v>242</v>
      </c>
      <c r="G24">
        <v>4</v>
      </c>
      <c r="H24">
        <v>120</v>
      </c>
      <c r="I24">
        <v>100</v>
      </c>
      <c r="J24">
        <v>25</v>
      </c>
      <c r="K24">
        <f>ROUND((Table245[[#This Row],[XP]]*Table245[[#This Row],[entity_spawned (AVG)]])*(Table245[[#This Row],[activating_chance]]/100),0)</f>
        <v>100</v>
      </c>
      <c r="L24" s="73" t="s">
        <v>401</v>
      </c>
    </row>
    <row r="25" spans="6:12" x14ac:dyDescent="0.25">
      <c r="F25" s="74" t="s">
        <v>242</v>
      </c>
      <c r="G25">
        <v>1</v>
      </c>
      <c r="H25">
        <v>90</v>
      </c>
      <c r="I25">
        <v>100</v>
      </c>
      <c r="J25">
        <v>25</v>
      </c>
      <c r="K25">
        <f>ROUND((Table245[[#This Row],[XP]]*Table245[[#This Row],[entity_spawned (AVG)]])*(Table245[[#This Row],[activating_chance]]/100),0)</f>
        <v>25</v>
      </c>
      <c r="L25" s="73" t="s">
        <v>401</v>
      </c>
    </row>
    <row r="26" spans="6:12" x14ac:dyDescent="0.25">
      <c r="F26" s="74" t="s">
        <v>242</v>
      </c>
      <c r="G26">
        <v>8</v>
      </c>
      <c r="H26">
        <v>180</v>
      </c>
      <c r="I26">
        <v>100</v>
      </c>
      <c r="J26">
        <v>25</v>
      </c>
      <c r="K26">
        <f>ROUND((Table245[[#This Row],[XP]]*Table245[[#This Row],[entity_spawned (AVG)]])*(Table245[[#This Row],[activating_chance]]/100),0)</f>
        <v>200</v>
      </c>
      <c r="L26" s="73" t="s">
        <v>401</v>
      </c>
    </row>
    <row r="27" spans="6:12" x14ac:dyDescent="0.25">
      <c r="F27" s="74" t="s">
        <v>242</v>
      </c>
      <c r="G27">
        <v>5</v>
      </c>
      <c r="H27">
        <v>130</v>
      </c>
      <c r="I27">
        <v>100</v>
      </c>
      <c r="J27">
        <v>25</v>
      </c>
      <c r="K27">
        <f>ROUND((Table245[[#This Row],[XP]]*Table245[[#This Row],[entity_spawned (AVG)]])*(Table245[[#This Row],[activating_chance]]/100),0)</f>
        <v>125</v>
      </c>
      <c r="L27" s="73" t="s">
        <v>401</v>
      </c>
    </row>
    <row r="28" spans="6:12" x14ac:dyDescent="0.25">
      <c r="F28" s="74" t="s">
        <v>242</v>
      </c>
      <c r="G28">
        <v>1</v>
      </c>
      <c r="H28">
        <v>60</v>
      </c>
      <c r="I28">
        <v>100</v>
      </c>
      <c r="J28">
        <v>25</v>
      </c>
      <c r="K28">
        <f>ROUND((Table245[[#This Row],[XP]]*Table245[[#This Row],[entity_spawned (AVG)]])*(Table245[[#This Row],[activating_chance]]/100),0)</f>
        <v>25</v>
      </c>
      <c r="L28" s="73" t="s">
        <v>401</v>
      </c>
    </row>
    <row r="29" spans="6:12" x14ac:dyDescent="0.25">
      <c r="F29" s="74" t="s">
        <v>242</v>
      </c>
      <c r="G29">
        <v>1</v>
      </c>
      <c r="H29">
        <v>60</v>
      </c>
      <c r="I29">
        <v>100</v>
      </c>
      <c r="J29">
        <v>25</v>
      </c>
      <c r="K29">
        <f>ROUND((Table245[[#This Row],[XP]]*Table245[[#This Row],[entity_spawned (AVG)]])*(Table245[[#This Row],[activating_chance]]/100),0)</f>
        <v>25</v>
      </c>
      <c r="L29" s="73" t="s">
        <v>401</v>
      </c>
    </row>
    <row r="30" spans="6:12" x14ac:dyDescent="0.25">
      <c r="F30" s="74" t="s">
        <v>242</v>
      </c>
      <c r="G30">
        <v>2</v>
      </c>
      <c r="H30">
        <v>90</v>
      </c>
      <c r="I30">
        <v>100</v>
      </c>
      <c r="J30">
        <v>25</v>
      </c>
      <c r="K30">
        <f>ROUND((Table245[[#This Row],[XP]]*Table245[[#This Row],[entity_spawned (AVG)]])*(Table245[[#This Row],[activating_chance]]/100),0)</f>
        <v>50</v>
      </c>
      <c r="L30" s="73" t="s">
        <v>401</v>
      </c>
    </row>
    <row r="31" spans="6:12" x14ac:dyDescent="0.25">
      <c r="F31" s="74" t="s">
        <v>242</v>
      </c>
      <c r="G31">
        <v>4</v>
      </c>
      <c r="H31">
        <v>140</v>
      </c>
      <c r="I31">
        <v>100</v>
      </c>
      <c r="J31">
        <v>25</v>
      </c>
      <c r="K31">
        <f>ROUND((Table245[[#This Row],[XP]]*Table245[[#This Row],[entity_spawned (AVG)]])*(Table245[[#This Row],[activating_chance]]/100),0)</f>
        <v>100</v>
      </c>
      <c r="L31" s="73" t="s">
        <v>401</v>
      </c>
    </row>
    <row r="32" spans="6:12" x14ac:dyDescent="0.25">
      <c r="F32" s="74" t="s">
        <v>242</v>
      </c>
      <c r="G32">
        <v>1</v>
      </c>
      <c r="H32">
        <v>70</v>
      </c>
      <c r="I32">
        <v>100</v>
      </c>
      <c r="J32">
        <v>25</v>
      </c>
      <c r="K32">
        <f>ROUND((Table245[[#This Row],[XP]]*Table245[[#This Row],[entity_spawned (AVG)]])*(Table245[[#This Row],[activating_chance]]/100),0)</f>
        <v>25</v>
      </c>
      <c r="L32" s="73" t="s">
        <v>401</v>
      </c>
    </row>
    <row r="33" spans="6:12" x14ac:dyDescent="0.25">
      <c r="F33" s="74" t="s">
        <v>242</v>
      </c>
      <c r="G33">
        <v>8</v>
      </c>
      <c r="H33">
        <v>180</v>
      </c>
      <c r="I33">
        <v>100</v>
      </c>
      <c r="J33">
        <v>25</v>
      </c>
      <c r="K33">
        <f>ROUND((Table245[[#This Row],[XP]]*Table245[[#This Row],[entity_spawned (AVG)]])*(Table245[[#This Row],[activating_chance]]/100),0)</f>
        <v>200</v>
      </c>
      <c r="L33" s="73" t="s">
        <v>401</v>
      </c>
    </row>
    <row r="34" spans="6:12" x14ac:dyDescent="0.25">
      <c r="F34" s="74" t="s">
        <v>242</v>
      </c>
      <c r="G34">
        <v>1</v>
      </c>
      <c r="H34">
        <v>50</v>
      </c>
      <c r="I34">
        <v>100</v>
      </c>
      <c r="J34">
        <v>25</v>
      </c>
      <c r="K34">
        <f>ROUND((Table245[[#This Row],[XP]]*Table245[[#This Row],[entity_spawned (AVG)]])*(Table245[[#This Row],[activating_chance]]/100),0)</f>
        <v>25</v>
      </c>
      <c r="L34" s="73" t="s">
        <v>401</v>
      </c>
    </row>
    <row r="35" spans="6:12" x14ac:dyDescent="0.25">
      <c r="F35" s="74" t="s">
        <v>242</v>
      </c>
      <c r="G35">
        <v>2</v>
      </c>
      <c r="H35">
        <v>90</v>
      </c>
      <c r="I35">
        <v>100</v>
      </c>
      <c r="J35">
        <v>25</v>
      </c>
      <c r="K35">
        <f>ROUND((Table245[[#This Row],[XP]]*Table245[[#This Row],[entity_spawned (AVG)]])*(Table245[[#This Row],[activating_chance]]/100),0)</f>
        <v>50</v>
      </c>
      <c r="L35" s="73" t="s">
        <v>401</v>
      </c>
    </row>
    <row r="36" spans="6:12" x14ac:dyDescent="0.25">
      <c r="F36" s="74" t="s">
        <v>242</v>
      </c>
      <c r="G36">
        <v>3</v>
      </c>
      <c r="H36">
        <v>140</v>
      </c>
      <c r="I36">
        <v>100</v>
      </c>
      <c r="J36">
        <v>25</v>
      </c>
      <c r="K36">
        <f>ROUND((Table245[[#This Row],[XP]]*Table245[[#This Row],[entity_spawned (AVG)]])*(Table245[[#This Row],[activating_chance]]/100),0)</f>
        <v>75</v>
      </c>
      <c r="L36" s="73" t="s">
        <v>401</v>
      </c>
    </row>
    <row r="37" spans="6:12" x14ac:dyDescent="0.25">
      <c r="F37" s="74" t="s">
        <v>242</v>
      </c>
      <c r="G37">
        <v>2</v>
      </c>
      <c r="H37">
        <v>110</v>
      </c>
      <c r="I37">
        <v>40</v>
      </c>
      <c r="J37">
        <v>25</v>
      </c>
      <c r="K37">
        <f>ROUND((Table245[[#This Row],[XP]]*Table245[[#This Row],[entity_spawned (AVG)]])*(Table245[[#This Row],[activating_chance]]/100),0)</f>
        <v>20</v>
      </c>
      <c r="L37" s="73" t="s">
        <v>401</v>
      </c>
    </row>
    <row r="38" spans="6:12" x14ac:dyDescent="0.25">
      <c r="F38" s="74" t="s">
        <v>242</v>
      </c>
      <c r="G38">
        <v>1</v>
      </c>
      <c r="H38">
        <v>50</v>
      </c>
      <c r="I38">
        <v>40</v>
      </c>
      <c r="J38">
        <v>25</v>
      </c>
      <c r="K38">
        <f>ROUND((Table245[[#This Row],[XP]]*Table245[[#This Row],[entity_spawned (AVG)]])*(Table245[[#This Row],[activating_chance]]/100),0)</f>
        <v>10</v>
      </c>
      <c r="L38" s="73" t="s">
        <v>401</v>
      </c>
    </row>
    <row r="39" spans="6:12" x14ac:dyDescent="0.25">
      <c r="F39" s="74" t="s">
        <v>242</v>
      </c>
      <c r="G39">
        <v>5</v>
      </c>
      <c r="H39">
        <v>140</v>
      </c>
      <c r="I39">
        <v>40</v>
      </c>
      <c r="J39">
        <v>25</v>
      </c>
      <c r="K39">
        <f>ROUND((Table245[[#This Row],[XP]]*Table245[[#This Row],[entity_spawned (AVG)]])*(Table245[[#This Row],[activating_chance]]/100),0)</f>
        <v>50</v>
      </c>
      <c r="L39" s="73" t="s">
        <v>401</v>
      </c>
    </row>
    <row r="40" spans="6:12" x14ac:dyDescent="0.25">
      <c r="F40" s="74" t="s">
        <v>242</v>
      </c>
      <c r="G40">
        <v>2</v>
      </c>
      <c r="H40">
        <v>120</v>
      </c>
      <c r="I40">
        <v>80</v>
      </c>
      <c r="J40">
        <v>25</v>
      </c>
      <c r="K40">
        <f>ROUND((Table245[[#This Row],[XP]]*Table245[[#This Row],[entity_spawned (AVG)]])*(Table245[[#This Row],[activating_chance]]/100),0)</f>
        <v>40</v>
      </c>
      <c r="L40" s="73" t="s">
        <v>401</v>
      </c>
    </row>
    <row r="41" spans="6:12" x14ac:dyDescent="0.25">
      <c r="F41" s="74" t="s">
        <v>242</v>
      </c>
      <c r="G41">
        <v>1</v>
      </c>
      <c r="H41">
        <v>40</v>
      </c>
      <c r="I41">
        <v>100</v>
      </c>
      <c r="J41">
        <v>25</v>
      </c>
      <c r="K41">
        <f>ROUND((Table245[[#This Row],[XP]]*Table245[[#This Row],[entity_spawned (AVG)]])*(Table245[[#This Row],[activating_chance]]/100),0)</f>
        <v>25</v>
      </c>
      <c r="L41" s="73" t="s">
        <v>401</v>
      </c>
    </row>
    <row r="42" spans="6:12" x14ac:dyDescent="0.25">
      <c r="F42" s="74" t="s">
        <v>242</v>
      </c>
      <c r="G42">
        <v>1</v>
      </c>
      <c r="H42">
        <v>40</v>
      </c>
      <c r="I42">
        <v>100</v>
      </c>
      <c r="J42">
        <v>25</v>
      </c>
      <c r="K42">
        <f>ROUND((Table245[[#This Row],[XP]]*Table245[[#This Row],[entity_spawned (AVG)]])*(Table245[[#This Row],[activating_chance]]/100),0)</f>
        <v>25</v>
      </c>
      <c r="L42" s="73" t="s">
        <v>401</v>
      </c>
    </row>
    <row r="43" spans="6:12" x14ac:dyDescent="0.25">
      <c r="F43" s="74" t="s">
        <v>242</v>
      </c>
      <c r="G43">
        <v>1</v>
      </c>
      <c r="H43">
        <v>70</v>
      </c>
      <c r="I43">
        <v>100</v>
      </c>
      <c r="J43">
        <v>25</v>
      </c>
      <c r="K43">
        <f>ROUND((Table245[[#This Row],[XP]]*Table245[[#This Row],[entity_spawned (AVG)]])*(Table245[[#This Row],[activating_chance]]/100),0)</f>
        <v>25</v>
      </c>
      <c r="L43" s="73" t="s">
        <v>401</v>
      </c>
    </row>
    <row r="44" spans="6:12" x14ac:dyDescent="0.25">
      <c r="F44" s="74" t="s">
        <v>242</v>
      </c>
      <c r="G44">
        <v>1</v>
      </c>
      <c r="H44">
        <v>40</v>
      </c>
      <c r="I44">
        <v>100</v>
      </c>
      <c r="J44">
        <v>25</v>
      </c>
      <c r="K44">
        <f>ROUND((Table245[[#This Row],[XP]]*Table245[[#This Row],[entity_spawned (AVG)]])*(Table245[[#This Row],[activating_chance]]/100),0)</f>
        <v>25</v>
      </c>
      <c r="L44" s="73" t="s">
        <v>401</v>
      </c>
    </row>
    <row r="45" spans="6:12" x14ac:dyDescent="0.25">
      <c r="F45" s="74" t="s">
        <v>242</v>
      </c>
      <c r="G45">
        <v>2</v>
      </c>
      <c r="H45">
        <v>110</v>
      </c>
      <c r="I45">
        <v>100</v>
      </c>
      <c r="J45">
        <v>25</v>
      </c>
      <c r="K45">
        <f>ROUND((Table245[[#This Row],[XP]]*Table245[[#This Row],[entity_spawned (AVG)]])*(Table245[[#This Row],[activating_chance]]/100),0)</f>
        <v>50</v>
      </c>
      <c r="L45" s="73" t="s">
        <v>401</v>
      </c>
    </row>
    <row r="46" spans="6:12" x14ac:dyDescent="0.25">
      <c r="F46" s="74" t="s">
        <v>242</v>
      </c>
      <c r="G46">
        <v>1</v>
      </c>
      <c r="H46">
        <v>60</v>
      </c>
      <c r="I46">
        <v>100</v>
      </c>
      <c r="J46">
        <v>25</v>
      </c>
      <c r="K46">
        <f>ROUND((Table245[[#This Row],[XP]]*Table245[[#This Row],[entity_spawned (AVG)]])*(Table245[[#This Row],[activating_chance]]/100),0)</f>
        <v>25</v>
      </c>
      <c r="L46" s="73" t="s">
        <v>401</v>
      </c>
    </row>
    <row r="47" spans="6:12" x14ac:dyDescent="0.25">
      <c r="F47" s="74" t="s">
        <v>242</v>
      </c>
      <c r="G47">
        <v>2</v>
      </c>
      <c r="H47">
        <v>110</v>
      </c>
      <c r="I47">
        <v>80</v>
      </c>
      <c r="J47">
        <v>25</v>
      </c>
      <c r="K47">
        <f>ROUND((Table245[[#This Row],[XP]]*Table245[[#This Row],[entity_spawned (AVG)]])*(Table245[[#This Row],[activating_chance]]/100),0)</f>
        <v>40</v>
      </c>
      <c r="L47" s="73" t="s">
        <v>401</v>
      </c>
    </row>
    <row r="48" spans="6:12" x14ac:dyDescent="0.25">
      <c r="F48" s="74" t="s">
        <v>242</v>
      </c>
      <c r="G48">
        <v>1</v>
      </c>
      <c r="H48">
        <v>60</v>
      </c>
      <c r="I48">
        <v>80</v>
      </c>
      <c r="J48">
        <v>25</v>
      </c>
      <c r="K48">
        <f>ROUND((Table245[[#This Row],[XP]]*Table245[[#This Row],[entity_spawned (AVG)]])*(Table245[[#This Row],[activating_chance]]/100),0)</f>
        <v>20</v>
      </c>
      <c r="L48" s="73" t="s">
        <v>401</v>
      </c>
    </row>
    <row r="49" spans="6:12" x14ac:dyDescent="0.25">
      <c r="F49" s="74" t="s">
        <v>242</v>
      </c>
      <c r="G49">
        <v>9</v>
      </c>
      <c r="H49">
        <v>170</v>
      </c>
      <c r="I49">
        <v>100</v>
      </c>
      <c r="J49">
        <v>25</v>
      </c>
      <c r="K49">
        <f>ROUND((Table245[[#This Row],[XP]]*Table245[[#This Row],[entity_spawned (AVG)]])*(Table245[[#This Row],[activating_chance]]/100),0)</f>
        <v>225</v>
      </c>
      <c r="L49" s="73" t="s">
        <v>401</v>
      </c>
    </row>
    <row r="50" spans="6:12" x14ac:dyDescent="0.25">
      <c r="F50" s="74" t="s">
        <v>242</v>
      </c>
      <c r="G50">
        <v>1</v>
      </c>
      <c r="H50">
        <v>40</v>
      </c>
      <c r="I50">
        <v>20</v>
      </c>
      <c r="J50">
        <v>25</v>
      </c>
      <c r="K50">
        <f>ROUND((Table245[[#This Row],[XP]]*Table245[[#This Row],[entity_spawned (AVG)]])*(Table245[[#This Row],[activating_chance]]/100),0)</f>
        <v>5</v>
      </c>
      <c r="L50" s="73" t="s">
        <v>401</v>
      </c>
    </row>
    <row r="51" spans="6:12" x14ac:dyDescent="0.25">
      <c r="F51" s="74" t="s">
        <v>242</v>
      </c>
      <c r="G51">
        <v>1</v>
      </c>
      <c r="H51">
        <v>50</v>
      </c>
      <c r="I51">
        <v>100</v>
      </c>
      <c r="J51">
        <v>25</v>
      </c>
      <c r="K51">
        <f>ROUND((Table245[[#This Row],[XP]]*Table245[[#This Row],[entity_spawned (AVG)]])*(Table245[[#This Row],[activating_chance]]/100),0)</f>
        <v>25</v>
      </c>
      <c r="L51" s="73" t="s">
        <v>401</v>
      </c>
    </row>
    <row r="52" spans="6:12" x14ac:dyDescent="0.25">
      <c r="F52" s="74" t="s">
        <v>242</v>
      </c>
      <c r="G52">
        <v>2</v>
      </c>
      <c r="H52">
        <v>110</v>
      </c>
      <c r="I52">
        <v>100</v>
      </c>
      <c r="J52">
        <v>25</v>
      </c>
      <c r="K52">
        <f>ROUND((Table245[[#This Row],[XP]]*Table245[[#This Row],[entity_spawned (AVG)]])*(Table245[[#This Row],[activating_chance]]/100),0)</f>
        <v>50</v>
      </c>
      <c r="L52" s="73" t="s">
        <v>401</v>
      </c>
    </row>
    <row r="53" spans="6:12" x14ac:dyDescent="0.25">
      <c r="F53" s="74" t="s">
        <v>242</v>
      </c>
      <c r="G53">
        <v>3</v>
      </c>
      <c r="H53">
        <v>120</v>
      </c>
      <c r="I53">
        <v>80</v>
      </c>
      <c r="J53">
        <v>25</v>
      </c>
      <c r="K53">
        <f>ROUND((Table245[[#This Row],[XP]]*Table245[[#This Row],[entity_spawned (AVG)]])*(Table245[[#This Row],[activating_chance]]/100),0)</f>
        <v>60</v>
      </c>
      <c r="L53" s="73" t="s">
        <v>401</v>
      </c>
    </row>
    <row r="54" spans="6:12" x14ac:dyDescent="0.25">
      <c r="F54" s="74" t="s">
        <v>242</v>
      </c>
      <c r="G54">
        <v>3</v>
      </c>
      <c r="H54">
        <v>110</v>
      </c>
      <c r="I54">
        <v>80</v>
      </c>
      <c r="J54">
        <v>25</v>
      </c>
      <c r="K54">
        <f>ROUND((Table245[[#This Row],[XP]]*Table245[[#This Row],[entity_spawned (AVG)]])*(Table245[[#This Row],[activating_chance]]/100),0)</f>
        <v>60</v>
      </c>
      <c r="L54" s="73" t="s">
        <v>401</v>
      </c>
    </row>
    <row r="55" spans="6:12" x14ac:dyDescent="0.25">
      <c r="F55" s="74" t="s">
        <v>242</v>
      </c>
      <c r="G55">
        <v>1</v>
      </c>
      <c r="H55">
        <v>70</v>
      </c>
      <c r="I55">
        <v>100</v>
      </c>
      <c r="J55">
        <v>25</v>
      </c>
      <c r="K55">
        <f>ROUND((Table245[[#This Row],[XP]]*Table245[[#This Row],[entity_spawned (AVG)]])*(Table245[[#This Row],[activating_chance]]/100),0)</f>
        <v>25</v>
      </c>
      <c r="L55" s="73" t="s">
        <v>401</v>
      </c>
    </row>
    <row r="56" spans="6:12" x14ac:dyDescent="0.25">
      <c r="F56" s="74" t="s">
        <v>242</v>
      </c>
      <c r="G56">
        <v>1</v>
      </c>
      <c r="H56">
        <v>50</v>
      </c>
      <c r="I56">
        <v>80</v>
      </c>
      <c r="J56">
        <v>25</v>
      </c>
      <c r="K56">
        <f>ROUND((Table245[[#This Row],[XP]]*Table245[[#This Row],[entity_spawned (AVG)]])*(Table245[[#This Row],[activating_chance]]/100),0)</f>
        <v>20</v>
      </c>
      <c r="L56" s="73" t="s">
        <v>401</v>
      </c>
    </row>
    <row r="57" spans="6:12" x14ac:dyDescent="0.25">
      <c r="F57" s="74" t="s">
        <v>242</v>
      </c>
      <c r="G57">
        <v>3</v>
      </c>
      <c r="H57">
        <v>100</v>
      </c>
      <c r="I57">
        <v>100</v>
      </c>
      <c r="J57">
        <v>25</v>
      </c>
      <c r="K57">
        <f>ROUND((Table245[[#This Row],[XP]]*Table245[[#This Row],[entity_spawned (AVG)]])*(Table245[[#This Row],[activating_chance]]/100),0)</f>
        <v>75</v>
      </c>
      <c r="L57" s="73" t="s">
        <v>401</v>
      </c>
    </row>
    <row r="58" spans="6:12" x14ac:dyDescent="0.25">
      <c r="F58" s="74" t="s">
        <v>242</v>
      </c>
      <c r="G58">
        <v>1</v>
      </c>
      <c r="H58">
        <v>80</v>
      </c>
      <c r="I58">
        <v>20</v>
      </c>
      <c r="J58">
        <v>25</v>
      </c>
      <c r="K58">
        <f>ROUND((Table245[[#This Row],[XP]]*Table245[[#This Row],[entity_spawned (AVG)]])*(Table245[[#This Row],[activating_chance]]/100),0)</f>
        <v>5</v>
      </c>
      <c r="L58" s="73" t="s">
        <v>401</v>
      </c>
    </row>
    <row r="59" spans="6:12" x14ac:dyDescent="0.25">
      <c r="F59" s="74" t="s">
        <v>242</v>
      </c>
      <c r="G59">
        <v>1</v>
      </c>
      <c r="H59">
        <v>60</v>
      </c>
      <c r="I59">
        <v>100</v>
      </c>
      <c r="J59">
        <v>25</v>
      </c>
      <c r="K59">
        <f>ROUND((Table245[[#This Row],[XP]]*Table245[[#This Row],[entity_spawned (AVG)]])*(Table245[[#This Row],[activating_chance]]/100),0)</f>
        <v>25</v>
      </c>
      <c r="L59" s="73" t="s">
        <v>401</v>
      </c>
    </row>
    <row r="60" spans="6:12" x14ac:dyDescent="0.25">
      <c r="F60" s="74" t="s">
        <v>242</v>
      </c>
      <c r="G60">
        <v>2</v>
      </c>
      <c r="H60">
        <v>110</v>
      </c>
      <c r="I60">
        <v>60</v>
      </c>
      <c r="J60">
        <v>25</v>
      </c>
      <c r="K60">
        <f>ROUND((Table245[[#This Row],[XP]]*Table245[[#This Row],[entity_spawned (AVG)]])*(Table245[[#This Row],[activating_chance]]/100),0)</f>
        <v>30</v>
      </c>
      <c r="L60" s="73" t="s">
        <v>401</v>
      </c>
    </row>
    <row r="61" spans="6:12" x14ac:dyDescent="0.25">
      <c r="F61" s="74" t="s">
        <v>242</v>
      </c>
      <c r="G61">
        <v>1</v>
      </c>
      <c r="H61">
        <v>80</v>
      </c>
      <c r="I61">
        <v>100</v>
      </c>
      <c r="J61">
        <v>25</v>
      </c>
      <c r="K61">
        <f>ROUND((Table245[[#This Row],[XP]]*Table245[[#This Row],[entity_spawned (AVG)]])*(Table245[[#This Row],[activating_chance]]/100),0)</f>
        <v>25</v>
      </c>
      <c r="L61" s="73" t="s">
        <v>401</v>
      </c>
    </row>
    <row r="62" spans="6:12" x14ac:dyDescent="0.25">
      <c r="F62" s="74" t="s">
        <v>242</v>
      </c>
      <c r="G62">
        <v>9</v>
      </c>
      <c r="H62">
        <v>180</v>
      </c>
      <c r="I62">
        <v>100</v>
      </c>
      <c r="J62">
        <v>25</v>
      </c>
      <c r="K62">
        <f>ROUND((Table245[[#This Row],[XP]]*Table245[[#This Row],[entity_spawned (AVG)]])*(Table245[[#This Row],[activating_chance]]/100),0)</f>
        <v>225</v>
      </c>
      <c r="L62" s="73" t="s">
        <v>401</v>
      </c>
    </row>
    <row r="63" spans="6:12" x14ac:dyDescent="0.25">
      <c r="F63" s="74" t="s">
        <v>242</v>
      </c>
      <c r="G63">
        <v>4</v>
      </c>
      <c r="H63">
        <v>140</v>
      </c>
      <c r="I63">
        <v>100</v>
      </c>
      <c r="J63">
        <v>25</v>
      </c>
      <c r="K63">
        <f>ROUND((Table245[[#This Row],[XP]]*Table245[[#This Row],[entity_spawned (AVG)]])*(Table245[[#This Row],[activating_chance]]/100),0)</f>
        <v>100</v>
      </c>
      <c r="L63" s="73" t="s">
        <v>401</v>
      </c>
    </row>
    <row r="64" spans="6:12" x14ac:dyDescent="0.25">
      <c r="F64" s="74" t="s">
        <v>242</v>
      </c>
      <c r="G64">
        <v>1</v>
      </c>
      <c r="H64">
        <v>60</v>
      </c>
      <c r="I64">
        <v>40</v>
      </c>
      <c r="J64">
        <v>25</v>
      </c>
      <c r="K64">
        <f>ROUND((Table245[[#This Row],[XP]]*Table245[[#This Row],[entity_spawned (AVG)]])*(Table245[[#This Row],[activating_chance]]/100),0)</f>
        <v>10</v>
      </c>
      <c r="L64" s="73" t="s">
        <v>401</v>
      </c>
    </row>
    <row r="65" spans="6:12" x14ac:dyDescent="0.25">
      <c r="F65" s="74" t="s">
        <v>242</v>
      </c>
      <c r="G65">
        <v>1</v>
      </c>
      <c r="H65">
        <v>120</v>
      </c>
      <c r="I65">
        <v>60</v>
      </c>
      <c r="J65">
        <v>25</v>
      </c>
      <c r="K65">
        <f>ROUND((Table245[[#This Row],[XP]]*Table245[[#This Row],[entity_spawned (AVG)]])*(Table245[[#This Row],[activating_chance]]/100),0)</f>
        <v>15</v>
      </c>
      <c r="L65" s="73" t="s">
        <v>401</v>
      </c>
    </row>
    <row r="66" spans="6:12" x14ac:dyDescent="0.25">
      <c r="F66" s="74" t="s">
        <v>242</v>
      </c>
      <c r="G66">
        <v>1</v>
      </c>
      <c r="H66">
        <v>80</v>
      </c>
      <c r="I66">
        <v>85</v>
      </c>
      <c r="J66">
        <v>25</v>
      </c>
      <c r="K66">
        <f>ROUND((Table245[[#This Row],[XP]]*Table245[[#This Row],[entity_spawned (AVG)]])*(Table245[[#This Row],[activating_chance]]/100),0)</f>
        <v>21</v>
      </c>
      <c r="L66" s="73" t="s">
        <v>401</v>
      </c>
    </row>
    <row r="67" spans="6:12" x14ac:dyDescent="0.25">
      <c r="F67" s="74" t="s">
        <v>242</v>
      </c>
      <c r="G67">
        <v>2</v>
      </c>
      <c r="H67">
        <v>90</v>
      </c>
      <c r="I67">
        <v>100</v>
      </c>
      <c r="J67">
        <v>25</v>
      </c>
      <c r="K67">
        <f>ROUND((Table245[[#This Row],[XP]]*Table245[[#This Row],[entity_spawned (AVG)]])*(Table245[[#This Row],[activating_chance]]/100),0)</f>
        <v>50</v>
      </c>
      <c r="L67" s="73" t="s">
        <v>401</v>
      </c>
    </row>
    <row r="68" spans="6:12" x14ac:dyDescent="0.25">
      <c r="F68" s="74" t="s">
        <v>242</v>
      </c>
      <c r="G68">
        <v>1</v>
      </c>
      <c r="H68">
        <v>60</v>
      </c>
      <c r="I68">
        <v>100</v>
      </c>
      <c r="J68">
        <v>25</v>
      </c>
      <c r="K68">
        <f>ROUND((Table245[[#This Row],[XP]]*Table245[[#This Row],[entity_spawned (AVG)]])*(Table245[[#This Row],[activating_chance]]/100),0)</f>
        <v>25</v>
      </c>
      <c r="L68" s="73" t="s">
        <v>401</v>
      </c>
    </row>
    <row r="69" spans="6:12" x14ac:dyDescent="0.25">
      <c r="F69" s="74" t="s">
        <v>242</v>
      </c>
      <c r="G69">
        <v>4</v>
      </c>
      <c r="H69">
        <v>140</v>
      </c>
      <c r="I69">
        <v>100</v>
      </c>
      <c r="J69">
        <v>25</v>
      </c>
      <c r="K69">
        <f>ROUND((Table245[[#This Row],[XP]]*Table245[[#This Row],[entity_spawned (AVG)]])*(Table245[[#This Row],[activating_chance]]/100),0)</f>
        <v>100</v>
      </c>
      <c r="L69" s="73" t="s">
        <v>401</v>
      </c>
    </row>
    <row r="70" spans="6:12" x14ac:dyDescent="0.25">
      <c r="F70" s="74" t="s">
        <v>242</v>
      </c>
      <c r="G70">
        <v>4</v>
      </c>
      <c r="H70">
        <v>140</v>
      </c>
      <c r="I70">
        <v>80</v>
      </c>
      <c r="J70">
        <v>25</v>
      </c>
      <c r="K70">
        <f>ROUND((Table245[[#This Row],[XP]]*Table245[[#This Row],[entity_spawned (AVG)]])*(Table245[[#This Row],[activating_chance]]/100),0)</f>
        <v>80</v>
      </c>
      <c r="L70" s="73" t="s">
        <v>401</v>
      </c>
    </row>
    <row r="71" spans="6:12" x14ac:dyDescent="0.25">
      <c r="F71" s="74" t="s">
        <v>242</v>
      </c>
      <c r="G71">
        <v>2</v>
      </c>
      <c r="H71">
        <v>100</v>
      </c>
      <c r="I71">
        <v>70</v>
      </c>
      <c r="J71">
        <v>25</v>
      </c>
      <c r="K71">
        <f>ROUND((Table245[[#This Row],[XP]]*Table245[[#This Row],[entity_spawned (AVG)]])*(Table245[[#This Row],[activating_chance]]/100),0)</f>
        <v>35</v>
      </c>
      <c r="L71" s="73" t="s">
        <v>401</v>
      </c>
    </row>
    <row r="72" spans="6:12" x14ac:dyDescent="0.25">
      <c r="F72" s="74" t="s">
        <v>242</v>
      </c>
      <c r="G72">
        <v>2</v>
      </c>
      <c r="H72">
        <v>110</v>
      </c>
      <c r="I72">
        <v>100</v>
      </c>
      <c r="J72">
        <v>25</v>
      </c>
      <c r="K72">
        <f>ROUND((Table245[[#This Row],[XP]]*Table245[[#This Row],[entity_spawned (AVG)]])*(Table245[[#This Row],[activating_chance]]/100),0)</f>
        <v>50</v>
      </c>
      <c r="L72" s="73" t="s">
        <v>401</v>
      </c>
    </row>
    <row r="73" spans="6:12" x14ac:dyDescent="0.25">
      <c r="F73" s="74" t="s">
        <v>242</v>
      </c>
      <c r="G73">
        <v>1</v>
      </c>
      <c r="H73">
        <v>60</v>
      </c>
      <c r="I73">
        <v>100</v>
      </c>
      <c r="J73">
        <v>25</v>
      </c>
      <c r="K73">
        <f>ROUND((Table245[[#This Row],[XP]]*Table245[[#This Row],[entity_spawned (AVG)]])*(Table245[[#This Row],[activating_chance]]/100),0)</f>
        <v>25</v>
      </c>
      <c r="L73" s="73" t="s">
        <v>401</v>
      </c>
    </row>
    <row r="74" spans="6:12" x14ac:dyDescent="0.25">
      <c r="F74" s="74" t="s">
        <v>242</v>
      </c>
      <c r="G74">
        <v>2</v>
      </c>
      <c r="H74">
        <v>90</v>
      </c>
      <c r="I74">
        <v>20</v>
      </c>
      <c r="J74">
        <v>25</v>
      </c>
      <c r="K74">
        <f>ROUND((Table245[[#This Row],[XP]]*Table245[[#This Row],[entity_spawned (AVG)]])*(Table245[[#This Row],[activating_chance]]/100),0)</f>
        <v>10</v>
      </c>
      <c r="L74" s="73" t="s">
        <v>401</v>
      </c>
    </row>
    <row r="75" spans="6:12" x14ac:dyDescent="0.25">
      <c r="F75" s="74" t="s">
        <v>242</v>
      </c>
      <c r="G75">
        <v>4</v>
      </c>
      <c r="H75">
        <v>140</v>
      </c>
      <c r="I75">
        <v>40</v>
      </c>
      <c r="J75">
        <v>25</v>
      </c>
      <c r="K75">
        <f>ROUND((Table245[[#This Row],[XP]]*Table245[[#This Row],[entity_spawned (AVG)]])*(Table245[[#This Row],[activating_chance]]/100),0)</f>
        <v>40</v>
      </c>
      <c r="L75" s="73" t="s">
        <v>401</v>
      </c>
    </row>
    <row r="76" spans="6:12" x14ac:dyDescent="0.25">
      <c r="F76" s="74" t="s">
        <v>242</v>
      </c>
      <c r="G76">
        <v>3</v>
      </c>
      <c r="H76">
        <v>120</v>
      </c>
      <c r="I76">
        <v>100</v>
      </c>
      <c r="J76">
        <v>25</v>
      </c>
      <c r="K76">
        <f>ROUND((Table245[[#This Row],[XP]]*Table245[[#This Row],[entity_spawned (AVG)]])*(Table245[[#This Row],[activating_chance]]/100),0)</f>
        <v>75</v>
      </c>
      <c r="L76" s="73" t="s">
        <v>401</v>
      </c>
    </row>
    <row r="77" spans="6:12" x14ac:dyDescent="0.25">
      <c r="F77" s="74" t="s">
        <v>242</v>
      </c>
      <c r="G77">
        <v>5</v>
      </c>
      <c r="H77">
        <v>150</v>
      </c>
      <c r="I77">
        <v>100</v>
      </c>
      <c r="J77">
        <v>25</v>
      </c>
      <c r="K77">
        <f>ROUND((Table245[[#This Row],[XP]]*Table245[[#This Row],[entity_spawned (AVG)]])*(Table245[[#This Row],[activating_chance]]/100),0)</f>
        <v>125</v>
      </c>
      <c r="L77" s="73" t="s">
        <v>401</v>
      </c>
    </row>
    <row r="78" spans="6:12" x14ac:dyDescent="0.25">
      <c r="F78" s="74" t="s">
        <v>242</v>
      </c>
      <c r="G78">
        <v>1</v>
      </c>
      <c r="H78">
        <v>40</v>
      </c>
      <c r="I78">
        <v>100</v>
      </c>
      <c r="J78">
        <v>25</v>
      </c>
      <c r="K78">
        <f>ROUND((Table245[[#This Row],[XP]]*Table245[[#This Row],[entity_spawned (AVG)]])*(Table245[[#This Row],[activating_chance]]/100),0)</f>
        <v>25</v>
      </c>
      <c r="L78" s="73" t="s">
        <v>401</v>
      </c>
    </row>
    <row r="79" spans="6:12" x14ac:dyDescent="0.25">
      <c r="F79" s="74" t="s">
        <v>242</v>
      </c>
      <c r="G79">
        <v>7</v>
      </c>
      <c r="H79">
        <v>160</v>
      </c>
      <c r="I79">
        <v>100</v>
      </c>
      <c r="J79">
        <v>25</v>
      </c>
      <c r="K79">
        <f>ROUND((Table245[[#This Row],[XP]]*Table245[[#This Row],[entity_spawned (AVG)]])*(Table245[[#This Row],[activating_chance]]/100),0)</f>
        <v>175</v>
      </c>
      <c r="L79" s="73" t="s">
        <v>401</v>
      </c>
    </row>
    <row r="80" spans="6:12" x14ac:dyDescent="0.25">
      <c r="F80" s="74" t="s">
        <v>242</v>
      </c>
      <c r="G80">
        <v>4</v>
      </c>
      <c r="H80">
        <v>140</v>
      </c>
      <c r="I80">
        <v>10</v>
      </c>
      <c r="J80">
        <v>25</v>
      </c>
      <c r="K80">
        <f>ROUND((Table245[[#This Row],[XP]]*Table245[[#This Row],[entity_spawned (AVG)]])*(Table245[[#This Row],[activating_chance]]/100),0)</f>
        <v>10</v>
      </c>
      <c r="L80" s="73" t="s">
        <v>401</v>
      </c>
    </row>
    <row r="81" spans="6:12" x14ac:dyDescent="0.25">
      <c r="F81" s="74" t="s">
        <v>242</v>
      </c>
      <c r="G81">
        <v>3</v>
      </c>
      <c r="H81">
        <v>140</v>
      </c>
      <c r="I81">
        <v>40</v>
      </c>
      <c r="J81">
        <v>25</v>
      </c>
      <c r="K81">
        <f>ROUND((Table245[[#This Row],[XP]]*Table245[[#This Row],[entity_spawned (AVG)]])*(Table245[[#This Row],[activating_chance]]/100),0)</f>
        <v>30</v>
      </c>
      <c r="L81" s="73" t="s">
        <v>401</v>
      </c>
    </row>
    <row r="82" spans="6:12" x14ac:dyDescent="0.25">
      <c r="F82" s="74" t="s">
        <v>242</v>
      </c>
      <c r="G82">
        <v>4</v>
      </c>
      <c r="H82">
        <v>120</v>
      </c>
      <c r="I82">
        <v>85</v>
      </c>
      <c r="J82">
        <v>25</v>
      </c>
      <c r="K82">
        <f>ROUND((Table245[[#This Row],[XP]]*Table245[[#This Row],[entity_spawned (AVG)]])*(Table245[[#This Row],[activating_chance]]/100),0)</f>
        <v>85</v>
      </c>
      <c r="L82" s="73" t="s">
        <v>401</v>
      </c>
    </row>
    <row r="83" spans="6:12" x14ac:dyDescent="0.25">
      <c r="F83" s="74" t="s">
        <v>242</v>
      </c>
      <c r="G83">
        <v>1</v>
      </c>
      <c r="H83">
        <v>60</v>
      </c>
      <c r="I83">
        <v>90</v>
      </c>
      <c r="J83">
        <v>25</v>
      </c>
      <c r="K83">
        <f>ROUND((Table245[[#This Row],[XP]]*Table245[[#This Row],[entity_spawned (AVG)]])*(Table245[[#This Row],[activating_chance]]/100),0)</f>
        <v>23</v>
      </c>
      <c r="L83" s="73" t="s">
        <v>401</v>
      </c>
    </row>
    <row r="84" spans="6:12" x14ac:dyDescent="0.25">
      <c r="F84" s="74" t="s">
        <v>242</v>
      </c>
      <c r="G84">
        <v>3</v>
      </c>
      <c r="H84">
        <v>120</v>
      </c>
      <c r="I84">
        <v>60</v>
      </c>
      <c r="J84">
        <v>25</v>
      </c>
      <c r="K84">
        <f>ROUND((Table245[[#This Row],[XP]]*Table245[[#This Row],[entity_spawned (AVG)]])*(Table245[[#This Row],[activating_chance]]/100),0)</f>
        <v>45</v>
      </c>
      <c r="L84" s="73" t="s">
        <v>401</v>
      </c>
    </row>
    <row r="85" spans="6:12" x14ac:dyDescent="0.25">
      <c r="F85" s="74" t="s">
        <v>242</v>
      </c>
      <c r="G85">
        <v>1</v>
      </c>
      <c r="H85">
        <v>60</v>
      </c>
      <c r="I85">
        <v>100</v>
      </c>
      <c r="J85">
        <v>25</v>
      </c>
      <c r="K85">
        <f>ROUND((Table245[[#This Row],[XP]]*Table245[[#This Row],[entity_spawned (AVG)]])*(Table245[[#This Row],[activating_chance]]/100),0)</f>
        <v>25</v>
      </c>
      <c r="L85" s="73" t="s">
        <v>401</v>
      </c>
    </row>
    <row r="86" spans="6:12" x14ac:dyDescent="0.25">
      <c r="F86" s="74" t="s">
        <v>242</v>
      </c>
      <c r="G86">
        <v>2</v>
      </c>
      <c r="H86">
        <v>100</v>
      </c>
      <c r="I86">
        <v>100</v>
      </c>
      <c r="J86">
        <v>25</v>
      </c>
      <c r="K86">
        <f>ROUND((Table245[[#This Row],[XP]]*Table245[[#This Row],[entity_spawned (AVG)]])*(Table245[[#This Row],[activating_chance]]/100),0)</f>
        <v>50</v>
      </c>
      <c r="L86" s="73" t="s">
        <v>401</v>
      </c>
    </row>
    <row r="87" spans="6:12" x14ac:dyDescent="0.25">
      <c r="F87" s="74" t="s">
        <v>242</v>
      </c>
      <c r="G87">
        <v>1</v>
      </c>
      <c r="H87">
        <v>90</v>
      </c>
      <c r="I87">
        <v>90</v>
      </c>
      <c r="J87">
        <v>25</v>
      </c>
      <c r="K87">
        <f>ROUND((Table245[[#This Row],[XP]]*Table245[[#This Row],[entity_spawned (AVG)]])*(Table245[[#This Row],[activating_chance]]/100),0)</f>
        <v>23</v>
      </c>
      <c r="L87" s="73" t="s">
        <v>401</v>
      </c>
    </row>
    <row r="88" spans="6:12" x14ac:dyDescent="0.25">
      <c r="F88" s="74" t="s">
        <v>242</v>
      </c>
      <c r="G88">
        <v>1</v>
      </c>
      <c r="H88">
        <v>40</v>
      </c>
      <c r="I88">
        <v>100</v>
      </c>
      <c r="J88">
        <v>25</v>
      </c>
      <c r="K88">
        <f>ROUND((Table245[[#This Row],[XP]]*Table245[[#This Row],[entity_spawned (AVG)]])*(Table245[[#This Row],[activating_chance]]/100),0)</f>
        <v>25</v>
      </c>
      <c r="L88" s="73" t="s">
        <v>401</v>
      </c>
    </row>
    <row r="89" spans="6:12" x14ac:dyDescent="0.25">
      <c r="F89" s="74" t="s">
        <v>242</v>
      </c>
      <c r="G89">
        <v>1</v>
      </c>
      <c r="H89">
        <v>90</v>
      </c>
      <c r="I89">
        <v>85</v>
      </c>
      <c r="J89">
        <v>25</v>
      </c>
      <c r="K89">
        <f>ROUND((Table245[[#This Row],[XP]]*Table245[[#This Row],[entity_spawned (AVG)]])*(Table245[[#This Row],[activating_chance]]/100),0)</f>
        <v>21</v>
      </c>
      <c r="L89" s="73" t="s">
        <v>401</v>
      </c>
    </row>
    <row r="90" spans="6:12" x14ac:dyDescent="0.25">
      <c r="F90" s="74" t="s">
        <v>242</v>
      </c>
      <c r="G90">
        <v>7</v>
      </c>
      <c r="H90">
        <v>150</v>
      </c>
      <c r="I90">
        <v>100</v>
      </c>
      <c r="J90">
        <v>25</v>
      </c>
      <c r="K90">
        <f>ROUND((Table245[[#This Row],[XP]]*Table245[[#This Row],[entity_spawned (AVG)]])*(Table245[[#This Row],[activating_chance]]/100),0)</f>
        <v>175</v>
      </c>
      <c r="L90" s="73" t="s">
        <v>401</v>
      </c>
    </row>
    <row r="91" spans="6:12" x14ac:dyDescent="0.25">
      <c r="F91" s="74" t="s">
        <v>242</v>
      </c>
      <c r="G91">
        <v>5</v>
      </c>
      <c r="H91">
        <v>140</v>
      </c>
      <c r="I91">
        <v>20</v>
      </c>
      <c r="J91">
        <v>25</v>
      </c>
      <c r="K91">
        <f>ROUND((Table245[[#This Row],[XP]]*Table245[[#This Row],[entity_spawned (AVG)]])*(Table245[[#This Row],[activating_chance]]/100),0)</f>
        <v>25</v>
      </c>
      <c r="L91" s="73" t="s">
        <v>401</v>
      </c>
    </row>
    <row r="92" spans="6:12" x14ac:dyDescent="0.25">
      <c r="F92" s="74" t="s">
        <v>242</v>
      </c>
      <c r="G92">
        <v>1</v>
      </c>
      <c r="H92">
        <v>60</v>
      </c>
      <c r="I92">
        <v>100</v>
      </c>
      <c r="J92">
        <v>25</v>
      </c>
      <c r="K92">
        <f>ROUND((Table245[[#This Row],[XP]]*Table245[[#This Row],[entity_spawned (AVG)]])*(Table245[[#This Row],[activating_chance]]/100),0)</f>
        <v>25</v>
      </c>
      <c r="L92" s="73" t="s">
        <v>401</v>
      </c>
    </row>
    <row r="93" spans="6:12" x14ac:dyDescent="0.25">
      <c r="F93" s="74" t="s">
        <v>242</v>
      </c>
      <c r="G93">
        <v>2</v>
      </c>
      <c r="H93">
        <v>90</v>
      </c>
      <c r="I93">
        <v>100</v>
      </c>
      <c r="J93">
        <v>25</v>
      </c>
      <c r="K93">
        <f>ROUND((Table245[[#This Row],[XP]]*Table245[[#This Row],[entity_spawned (AVG)]])*(Table245[[#This Row],[activating_chance]]/100),0)</f>
        <v>50</v>
      </c>
      <c r="L93" s="73" t="s">
        <v>401</v>
      </c>
    </row>
    <row r="94" spans="6:12" x14ac:dyDescent="0.25">
      <c r="F94" s="74" t="s">
        <v>242</v>
      </c>
      <c r="G94">
        <v>2</v>
      </c>
      <c r="H94">
        <v>90</v>
      </c>
      <c r="I94">
        <v>100</v>
      </c>
      <c r="J94">
        <v>25</v>
      </c>
      <c r="K94">
        <f>ROUND((Table245[[#This Row],[XP]]*Table245[[#This Row],[entity_spawned (AVG)]])*(Table245[[#This Row],[activating_chance]]/100),0)</f>
        <v>50</v>
      </c>
      <c r="L94" s="73" t="s">
        <v>401</v>
      </c>
    </row>
    <row r="95" spans="6:12" x14ac:dyDescent="0.25">
      <c r="F95" s="74" t="s">
        <v>242</v>
      </c>
      <c r="G95">
        <v>1</v>
      </c>
      <c r="H95">
        <v>80</v>
      </c>
      <c r="I95">
        <v>100</v>
      </c>
      <c r="J95">
        <v>25</v>
      </c>
      <c r="K95">
        <f>ROUND((Table245[[#This Row],[XP]]*Table245[[#This Row],[entity_spawned (AVG)]])*(Table245[[#This Row],[activating_chance]]/100),0)</f>
        <v>25</v>
      </c>
      <c r="L95" s="73" t="s">
        <v>401</v>
      </c>
    </row>
    <row r="96" spans="6:12" x14ac:dyDescent="0.25">
      <c r="F96" s="74" t="s">
        <v>242</v>
      </c>
      <c r="G96">
        <v>1</v>
      </c>
      <c r="H96">
        <v>100</v>
      </c>
      <c r="I96">
        <v>60</v>
      </c>
      <c r="J96">
        <v>25</v>
      </c>
      <c r="K96">
        <f>ROUND((Table245[[#This Row],[XP]]*Table245[[#This Row],[entity_spawned (AVG)]])*(Table245[[#This Row],[activating_chance]]/100),0)</f>
        <v>15</v>
      </c>
      <c r="L96" s="73" t="s">
        <v>401</v>
      </c>
    </row>
    <row r="97" spans="6:12" x14ac:dyDescent="0.25">
      <c r="F97" s="74" t="s">
        <v>242</v>
      </c>
      <c r="G97">
        <v>7</v>
      </c>
      <c r="H97">
        <v>160</v>
      </c>
      <c r="I97">
        <v>100</v>
      </c>
      <c r="J97">
        <v>25</v>
      </c>
      <c r="K97">
        <f>ROUND((Table245[[#This Row],[XP]]*Table245[[#This Row],[entity_spawned (AVG)]])*(Table245[[#This Row],[activating_chance]]/100),0)</f>
        <v>175</v>
      </c>
      <c r="L97" s="73" t="s">
        <v>401</v>
      </c>
    </row>
    <row r="98" spans="6:12" x14ac:dyDescent="0.25">
      <c r="F98" s="74" t="s">
        <v>242</v>
      </c>
      <c r="G98">
        <v>1</v>
      </c>
      <c r="H98">
        <v>60</v>
      </c>
      <c r="I98">
        <v>100</v>
      </c>
      <c r="J98">
        <v>25</v>
      </c>
      <c r="K98">
        <f>ROUND((Table245[[#This Row],[XP]]*Table245[[#This Row],[entity_spawned (AVG)]])*(Table245[[#This Row],[activating_chance]]/100),0)</f>
        <v>25</v>
      </c>
      <c r="L98" s="73" t="s">
        <v>401</v>
      </c>
    </row>
    <row r="99" spans="6:12" x14ac:dyDescent="0.25">
      <c r="F99" s="74" t="s">
        <v>242</v>
      </c>
      <c r="G99">
        <v>1</v>
      </c>
      <c r="H99">
        <v>70</v>
      </c>
      <c r="I99">
        <v>100</v>
      </c>
      <c r="J99">
        <v>25</v>
      </c>
      <c r="K99">
        <f>ROUND((Table245[[#This Row],[XP]]*Table245[[#This Row],[entity_spawned (AVG)]])*(Table245[[#This Row],[activating_chance]]/100),0)</f>
        <v>25</v>
      </c>
      <c r="L99" s="73" t="s">
        <v>401</v>
      </c>
    </row>
    <row r="100" spans="6:12" x14ac:dyDescent="0.25">
      <c r="F100" s="74" t="s">
        <v>242</v>
      </c>
      <c r="G100">
        <v>1</v>
      </c>
      <c r="H100">
        <v>60</v>
      </c>
      <c r="I100">
        <v>100</v>
      </c>
      <c r="J100">
        <v>25</v>
      </c>
      <c r="K100">
        <f>ROUND((Table245[[#This Row],[XP]]*Table245[[#This Row],[entity_spawned (AVG)]])*(Table245[[#This Row],[activating_chance]]/100),0)</f>
        <v>25</v>
      </c>
      <c r="L100" s="73" t="s">
        <v>401</v>
      </c>
    </row>
    <row r="101" spans="6:12" x14ac:dyDescent="0.25">
      <c r="F101" s="74" t="s">
        <v>242</v>
      </c>
      <c r="G101">
        <v>1</v>
      </c>
      <c r="H101">
        <v>40</v>
      </c>
      <c r="I101">
        <v>85</v>
      </c>
      <c r="J101">
        <v>25</v>
      </c>
      <c r="K101">
        <f>ROUND((Table245[[#This Row],[XP]]*Table245[[#This Row],[entity_spawned (AVG)]])*(Table245[[#This Row],[activating_chance]]/100),0)</f>
        <v>21</v>
      </c>
      <c r="L101" s="73" t="s">
        <v>401</v>
      </c>
    </row>
    <row r="102" spans="6:12" x14ac:dyDescent="0.25">
      <c r="F102" s="74" t="s">
        <v>242</v>
      </c>
      <c r="G102">
        <v>2</v>
      </c>
      <c r="H102">
        <v>100</v>
      </c>
      <c r="I102">
        <v>30</v>
      </c>
      <c r="J102">
        <v>25</v>
      </c>
      <c r="K102">
        <f>ROUND((Table245[[#This Row],[XP]]*Table245[[#This Row],[entity_spawned (AVG)]])*(Table245[[#This Row],[activating_chance]]/100),0)</f>
        <v>15</v>
      </c>
      <c r="L102" s="73" t="s">
        <v>401</v>
      </c>
    </row>
    <row r="103" spans="6:12" x14ac:dyDescent="0.25">
      <c r="F103" s="74" t="s">
        <v>242</v>
      </c>
      <c r="G103">
        <v>4</v>
      </c>
      <c r="H103">
        <v>140</v>
      </c>
      <c r="I103">
        <v>100</v>
      </c>
      <c r="J103">
        <v>25</v>
      </c>
      <c r="K103">
        <f>ROUND((Table245[[#This Row],[XP]]*Table245[[#This Row],[entity_spawned (AVG)]])*(Table245[[#This Row],[activating_chance]]/100),0)</f>
        <v>100</v>
      </c>
      <c r="L103" s="73" t="s">
        <v>401</v>
      </c>
    </row>
    <row r="104" spans="6:12" x14ac:dyDescent="0.25">
      <c r="F104" s="74" t="s">
        <v>242</v>
      </c>
      <c r="G104">
        <v>1</v>
      </c>
      <c r="H104">
        <v>80</v>
      </c>
      <c r="I104">
        <v>60</v>
      </c>
      <c r="J104">
        <v>25</v>
      </c>
      <c r="K104">
        <f>ROUND((Table245[[#This Row],[XP]]*Table245[[#This Row],[entity_spawned (AVG)]])*(Table245[[#This Row],[activating_chance]]/100),0)</f>
        <v>15</v>
      </c>
      <c r="L104" s="73" t="s">
        <v>401</v>
      </c>
    </row>
    <row r="105" spans="6:12" x14ac:dyDescent="0.25">
      <c r="F105" s="74" t="s">
        <v>242</v>
      </c>
      <c r="G105">
        <v>4</v>
      </c>
      <c r="H105">
        <v>120</v>
      </c>
      <c r="I105">
        <v>20</v>
      </c>
      <c r="J105">
        <v>25</v>
      </c>
      <c r="K105">
        <f>ROUND((Table245[[#This Row],[XP]]*Table245[[#This Row],[entity_spawned (AVG)]])*(Table245[[#This Row],[activating_chance]]/100),0)</f>
        <v>20</v>
      </c>
      <c r="L105" s="73" t="s">
        <v>401</v>
      </c>
    </row>
    <row r="106" spans="6:12" x14ac:dyDescent="0.25">
      <c r="F106" s="74" t="s">
        <v>242</v>
      </c>
      <c r="G106">
        <v>4</v>
      </c>
      <c r="H106">
        <v>140</v>
      </c>
      <c r="I106">
        <v>100</v>
      </c>
      <c r="J106">
        <v>25</v>
      </c>
      <c r="K106">
        <f>ROUND((Table245[[#This Row],[XP]]*Table245[[#This Row],[entity_spawned (AVG)]])*(Table245[[#This Row],[activating_chance]]/100),0)</f>
        <v>100</v>
      </c>
      <c r="L106" s="73" t="s">
        <v>401</v>
      </c>
    </row>
    <row r="107" spans="6:12" x14ac:dyDescent="0.25">
      <c r="F107" s="74" t="s">
        <v>242</v>
      </c>
      <c r="G107">
        <v>1</v>
      </c>
      <c r="H107">
        <v>40</v>
      </c>
      <c r="I107">
        <v>20</v>
      </c>
      <c r="J107">
        <v>25</v>
      </c>
      <c r="K107">
        <f>ROUND((Table245[[#This Row],[XP]]*Table245[[#This Row],[entity_spawned (AVG)]])*(Table245[[#This Row],[activating_chance]]/100),0)</f>
        <v>5</v>
      </c>
      <c r="L107" s="73" t="s">
        <v>401</v>
      </c>
    </row>
    <row r="108" spans="6:12" x14ac:dyDescent="0.25">
      <c r="F108" s="74" t="s">
        <v>242</v>
      </c>
      <c r="G108">
        <v>3</v>
      </c>
      <c r="H108">
        <v>140</v>
      </c>
      <c r="I108">
        <v>100</v>
      </c>
      <c r="J108">
        <v>25</v>
      </c>
      <c r="K108">
        <f>ROUND((Table245[[#This Row],[XP]]*Table245[[#This Row],[entity_spawned (AVG)]])*(Table245[[#This Row],[activating_chance]]/100),0)</f>
        <v>75</v>
      </c>
      <c r="L108" s="73" t="s">
        <v>401</v>
      </c>
    </row>
    <row r="109" spans="6:12" x14ac:dyDescent="0.25">
      <c r="F109" s="74" t="s">
        <v>242</v>
      </c>
      <c r="G109">
        <v>1</v>
      </c>
      <c r="H109">
        <v>60</v>
      </c>
      <c r="I109">
        <v>40</v>
      </c>
      <c r="J109">
        <v>25</v>
      </c>
      <c r="K109">
        <f>ROUND((Table245[[#This Row],[XP]]*Table245[[#This Row],[entity_spawned (AVG)]])*(Table245[[#This Row],[activating_chance]]/100),0)</f>
        <v>10</v>
      </c>
      <c r="L109" s="73" t="s">
        <v>401</v>
      </c>
    </row>
    <row r="110" spans="6:12" x14ac:dyDescent="0.25">
      <c r="F110" s="74" t="s">
        <v>242</v>
      </c>
      <c r="G110">
        <v>1</v>
      </c>
      <c r="H110">
        <v>40</v>
      </c>
      <c r="I110">
        <v>100</v>
      </c>
      <c r="J110">
        <v>25</v>
      </c>
      <c r="K110">
        <f>ROUND((Table245[[#This Row],[XP]]*Table245[[#This Row],[entity_spawned (AVG)]])*(Table245[[#This Row],[activating_chance]]/100),0)</f>
        <v>25</v>
      </c>
      <c r="L110" s="73" t="s">
        <v>401</v>
      </c>
    </row>
    <row r="111" spans="6:12" x14ac:dyDescent="0.25">
      <c r="F111" s="74" t="s">
        <v>242</v>
      </c>
      <c r="G111">
        <v>2</v>
      </c>
      <c r="H111">
        <v>90</v>
      </c>
      <c r="I111">
        <v>100</v>
      </c>
      <c r="J111">
        <v>25</v>
      </c>
      <c r="K111">
        <f>ROUND((Table245[[#This Row],[XP]]*Table245[[#This Row],[entity_spawned (AVG)]])*(Table245[[#This Row],[activating_chance]]/100),0)</f>
        <v>50</v>
      </c>
      <c r="L111" s="73" t="s">
        <v>401</v>
      </c>
    </row>
    <row r="112" spans="6:12" x14ac:dyDescent="0.25">
      <c r="F112" s="74" t="s">
        <v>242</v>
      </c>
      <c r="G112">
        <v>2</v>
      </c>
      <c r="H112">
        <v>90</v>
      </c>
      <c r="I112">
        <v>100</v>
      </c>
      <c r="J112">
        <v>25</v>
      </c>
      <c r="K112">
        <f>ROUND((Table245[[#This Row],[XP]]*Table245[[#This Row],[entity_spawned (AVG)]])*(Table245[[#This Row],[activating_chance]]/100),0)</f>
        <v>50</v>
      </c>
      <c r="L112" s="73" t="s">
        <v>401</v>
      </c>
    </row>
    <row r="113" spans="6:12" x14ac:dyDescent="0.25">
      <c r="F113" s="74" t="s">
        <v>242</v>
      </c>
      <c r="G113">
        <v>4</v>
      </c>
      <c r="H113">
        <v>140</v>
      </c>
      <c r="I113">
        <v>100</v>
      </c>
      <c r="J113">
        <v>25</v>
      </c>
      <c r="K113">
        <f>ROUND((Table245[[#This Row],[XP]]*Table245[[#This Row],[entity_spawned (AVG)]])*(Table245[[#This Row],[activating_chance]]/100),0)</f>
        <v>100</v>
      </c>
      <c r="L113" s="73" t="s">
        <v>401</v>
      </c>
    </row>
    <row r="114" spans="6:12" x14ac:dyDescent="0.25">
      <c r="F114" s="74" t="s">
        <v>242</v>
      </c>
      <c r="G114">
        <v>11</v>
      </c>
      <c r="H114">
        <v>180</v>
      </c>
      <c r="I114">
        <v>100</v>
      </c>
      <c r="J114">
        <v>25</v>
      </c>
      <c r="K114">
        <f>ROUND((Table245[[#This Row],[XP]]*Table245[[#This Row],[entity_spawned (AVG)]])*(Table245[[#This Row],[activating_chance]]/100),0)</f>
        <v>275</v>
      </c>
      <c r="L114" s="73" t="s">
        <v>401</v>
      </c>
    </row>
    <row r="115" spans="6:12" x14ac:dyDescent="0.25">
      <c r="F115" s="74" t="s">
        <v>242</v>
      </c>
      <c r="G115">
        <v>3</v>
      </c>
      <c r="H115">
        <v>100</v>
      </c>
      <c r="I115">
        <v>80</v>
      </c>
      <c r="J115">
        <v>25</v>
      </c>
      <c r="K115">
        <f>ROUND((Table245[[#This Row],[XP]]*Table245[[#This Row],[entity_spawned (AVG)]])*(Table245[[#This Row],[activating_chance]]/100),0)</f>
        <v>60</v>
      </c>
      <c r="L115" s="73" t="s">
        <v>401</v>
      </c>
    </row>
    <row r="116" spans="6:12" x14ac:dyDescent="0.25">
      <c r="F116" s="74" t="s">
        <v>242</v>
      </c>
      <c r="G116">
        <v>1</v>
      </c>
      <c r="H116">
        <v>60</v>
      </c>
      <c r="I116">
        <v>60</v>
      </c>
      <c r="J116">
        <v>25</v>
      </c>
      <c r="K116">
        <f>ROUND((Table245[[#This Row],[XP]]*Table245[[#This Row],[entity_spawned (AVG)]])*(Table245[[#This Row],[activating_chance]]/100),0)</f>
        <v>15</v>
      </c>
      <c r="L116" s="73" t="s">
        <v>401</v>
      </c>
    </row>
    <row r="117" spans="6:12" x14ac:dyDescent="0.25">
      <c r="F117" s="74" t="s">
        <v>242</v>
      </c>
      <c r="G117">
        <v>3</v>
      </c>
      <c r="H117">
        <v>110</v>
      </c>
      <c r="I117">
        <v>100</v>
      </c>
      <c r="J117">
        <v>25</v>
      </c>
      <c r="K117">
        <f>ROUND((Table245[[#This Row],[XP]]*Table245[[#This Row],[entity_spawned (AVG)]])*(Table245[[#This Row],[activating_chance]]/100),0)</f>
        <v>75</v>
      </c>
      <c r="L117" s="73" t="s">
        <v>401</v>
      </c>
    </row>
    <row r="118" spans="6:12" x14ac:dyDescent="0.25">
      <c r="F118" s="74" t="s">
        <v>242</v>
      </c>
      <c r="G118">
        <v>2</v>
      </c>
      <c r="H118">
        <v>90</v>
      </c>
      <c r="I118">
        <v>40</v>
      </c>
      <c r="J118">
        <v>25</v>
      </c>
      <c r="K118">
        <f>ROUND((Table245[[#This Row],[XP]]*Table245[[#This Row],[entity_spawned (AVG)]])*(Table245[[#This Row],[activating_chance]]/100),0)</f>
        <v>20</v>
      </c>
      <c r="L118" s="73" t="s">
        <v>401</v>
      </c>
    </row>
    <row r="119" spans="6:12" x14ac:dyDescent="0.25">
      <c r="F119" s="74" t="s">
        <v>242</v>
      </c>
      <c r="G119">
        <v>4</v>
      </c>
      <c r="H119">
        <v>120</v>
      </c>
      <c r="I119">
        <v>100</v>
      </c>
      <c r="J119">
        <v>25</v>
      </c>
      <c r="K119">
        <f>ROUND((Table245[[#This Row],[XP]]*Table245[[#This Row],[entity_spawned (AVG)]])*(Table245[[#This Row],[activating_chance]]/100),0)</f>
        <v>100</v>
      </c>
      <c r="L119" s="73" t="s">
        <v>401</v>
      </c>
    </row>
    <row r="120" spans="6:12" x14ac:dyDescent="0.25">
      <c r="F120" s="74" t="s">
        <v>242</v>
      </c>
      <c r="G120">
        <v>1</v>
      </c>
      <c r="H120">
        <v>60</v>
      </c>
      <c r="I120">
        <v>100</v>
      </c>
      <c r="J120">
        <v>25</v>
      </c>
      <c r="K120">
        <f>ROUND((Table245[[#This Row],[XP]]*Table245[[#This Row],[entity_spawned (AVG)]])*(Table245[[#This Row],[activating_chance]]/100),0)</f>
        <v>25</v>
      </c>
      <c r="L120" s="73" t="s">
        <v>401</v>
      </c>
    </row>
    <row r="121" spans="6:12" x14ac:dyDescent="0.25">
      <c r="F121" s="74" t="s">
        <v>242</v>
      </c>
      <c r="G121">
        <v>1</v>
      </c>
      <c r="H121">
        <v>60</v>
      </c>
      <c r="I121">
        <v>100</v>
      </c>
      <c r="J121">
        <v>25</v>
      </c>
      <c r="K121">
        <f>ROUND((Table245[[#This Row],[XP]]*Table245[[#This Row],[entity_spawned (AVG)]])*(Table245[[#This Row],[activating_chance]]/100),0)</f>
        <v>25</v>
      </c>
      <c r="L121" s="73" t="s">
        <v>401</v>
      </c>
    </row>
    <row r="122" spans="6:12" x14ac:dyDescent="0.25">
      <c r="F122" s="74" t="s">
        <v>242</v>
      </c>
      <c r="G122">
        <v>1</v>
      </c>
      <c r="H122">
        <v>60</v>
      </c>
      <c r="I122">
        <v>100</v>
      </c>
      <c r="J122">
        <v>25</v>
      </c>
      <c r="K122">
        <f>ROUND((Table245[[#This Row],[XP]]*Table245[[#This Row],[entity_spawned (AVG)]])*(Table245[[#This Row],[activating_chance]]/100),0)</f>
        <v>25</v>
      </c>
      <c r="L122" s="73" t="s">
        <v>401</v>
      </c>
    </row>
    <row r="123" spans="6:12" x14ac:dyDescent="0.25">
      <c r="F123" s="74" t="s">
        <v>242</v>
      </c>
      <c r="G123">
        <v>1</v>
      </c>
      <c r="H123">
        <v>70</v>
      </c>
      <c r="I123">
        <v>85</v>
      </c>
      <c r="J123">
        <v>25</v>
      </c>
      <c r="K123">
        <f>ROUND((Table245[[#This Row],[XP]]*Table245[[#This Row],[entity_spawned (AVG)]])*(Table245[[#This Row],[activating_chance]]/100),0)</f>
        <v>21</v>
      </c>
      <c r="L123" s="73" t="s">
        <v>401</v>
      </c>
    </row>
    <row r="124" spans="6:12" x14ac:dyDescent="0.25">
      <c r="F124" s="74" t="s">
        <v>242</v>
      </c>
      <c r="G124">
        <v>4</v>
      </c>
      <c r="H124">
        <v>140</v>
      </c>
      <c r="I124">
        <v>100</v>
      </c>
      <c r="J124">
        <v>25</v>
      </c>
      <c r="K124">
        <f>ROUND((Table245[[#This Row],[XP]]*Table245[[#This Row],[entity_spawned (AVG)]])*(Table245[[#This Row],[activating_chance]]/100),0)</f>
        <v>100</v>
      </c>
      <c r="L124" s="73" t="s">
        <v>401</v>
      </c>
    </row>
    <row r="125" spans="6:12" x14ac:dyDescent="0.25">
      <c r="F125" s="74" t="s">
        <v>242</v>
      </c>
      <c r="G125">
        <v>1</v>
      </c>
      <c r="H125">
        <v>60</v>
      </c>
      <c r="I125">
        <v>100</v>
      </c>
      <c r="J125">
        <v>25</v>
      </c>
      <c r="K125">
        <f>ROUND((Table245[[#This Row],[XP]]*Table245[[#This Row],[entity_spawned (AVG)]])*(Table245[[#This Row],[activating_chance]]/100),0)</f>
        <v>25</v>
      </c>
      <c r="L125" s="73" t="s">
        <v>401</v>
      </c>
    </row>
    <row r="126" spans="6:12" x14ac:dyDescent="0.25">
      <c r="F126" s="74" t="s">
        <v>242</v>
      </c>
      <c r="G126">
        <v>1</v>
      </c>
      <c r="H126">
        <v>140</v>
      </c>
      <c r="I126">
        <v>30</v>
      </c>
      <c r="J126">
        <v>25</v>
      </c>
      <c r="K126">
        <f>ROUND((Table245[[#This Row],[XP]]*Table245[[#This Row],[entity_spawned (AVG)]])*(Table245[[#This Row],[activating_chance]]/100),0)</f>
        <v>8</v>
      </c>
      <c r="L126" s="73" t="s">
        <v>401</v>
      </c>
    </row>
    <row r="127" spans="6:12" x14ac:dyDescent="0.25">
      <c r="F127" s="74" t="s">
        <v>242</v>
      </c>
      <c r="G127">
        <v>4</v>
      </c>
      <c r="H127">
        <v>140</v>
      </c>
      <c r="I127">
        <v>100</v>
      </c>
      <c r="J127">
        <v>25</v>
      </c>
      <c r="K127">
        <f>ROUND((Table245[[#This Row],[XP]]*Table245[[#This Row],[entity_spawned (AVG)]])*(Table245[[#This Row],[activating_chance]]/100),0)</f>
        <v>100</v>
      </c>
      <c r="L127" s="73" t="s">
        <v>401</v>
      </c>
    </row>
    <row r="128" spans="6:12" x14ac:dyDescent="0.25">
      <c r="F128" s="74" t="s">
        <v>243</v>
      </c>
      <c r="G128">
        <v>2</v>
      </c>
      <c r="H128">
        <v>110</v>
      </c>
      <c r="I128">
        <v>100</v>
      </c>
      <c r="J128">
        <v>25</v>
      </c>
      <c r="K128">
        <f>ROUND((Table245[[#This Row],[XP]]*Table245[[#This Row],[entity_spawned (AVG)]])*(Table245[[#This Row],[activating_chance]]/100),0)</f>
        <v>50</v>
      </c>
      <c r="L128" s="73" t="s">
        <v>401</v>
      </c>
    </row>
    <row r="129" spans="6:12" x14ac:dyDescent="0.25">
      <c r="F129" s="74" t="s">
        <v>243</v>
      </c>
      <c r="G129">
        <v>6</v>
      </c>
      <c r="H129">
        <v>120</v>
      </c>
      <c r="I129">
        <v>100</v>
      </c>
      <c r="J129">
        <v>25</v>
      </c>
      <c r="K129">
        <f>ROUND((Table245[[#This Row],[XP]]*Table245[[#This Row],[entity_spawned (AVG)]])*(Table245[[#This Row],[activating_chance]]/100),0)</f>
        <v>150</v>
      </c>
      <c r="L129" s="73" t="s">
        <v>401</v>
      </c>
    </row>
    <row r="130" spans="6:12" x14ac:dyDescent="0.25">
      <c r="F130" s="74" t="s">
        <v>243</v>
      </c>
      <c r="G130">
        <v>2</v>
      </c>
      <c r="H130">
        <v>110</v>
      </c>
      <c r="I130">
        <v>80</v>
      </c>
      <c r="J130">
        <v>25</v>
      </c>
      <c r="K130">
        <f>ROUND((Table245[[#This Row],[XP]]*Table245[[#This Row],[entity_spawned (AVG)]])*(Table245[[#This Row],[activating_chance]]/100),0)</f>
        <v>40</v>
      </c>
      <c r="L130" s="73" t="s">
        <v>401</v>
      </c>
    </row>
    <row r="131" spans="6:12" x14ac:dyDescent="0.25">
      <c r="F131" s="74" t="s">
        <v>243</v>
      </c>
      <c r="G131">
        <v>6</v>
      </c>
      <c r="H131">
        <v>120</v>
      </c>
      <c r="I131">
        <v>100</v>
      </c>
      <c r="J131">
        <v>25</v>
      </c>
      <c r="K131">
        <f>ROUND((Table245[[#This Row],[XP]]*Table245[[#This Row],[entity_spawned (AVG)]])*(Table245[[#This Row],[activating_chance]]/100),0)</f>
        <v>150</v>
      </c>
      <c r="L131" s="73" t="s">
        <v>401</v>
      </c>
    </row>
    <row r="132" spans="6:12" x14ac:dyDescent="0.25">
      <c r="F132" s="74" t="s">
        <v>243</v>
      </c>
      <c r="G132">
        <v>2</v>
      </c>
      <c r="H132">
        <v>80</v>
      </c>
      <c r="I132">
        <v>100</v>
      </c>
      <c r="J132">
        <v>25</v>
      </c>
      <c r="K132">
        <f>ROUND((Table245[[#This Row],[XP]]*Table245[[#This Row],[entity_spawned (AVG)]])*(Table245[[#This Row],[activating_chance]]/100),0)</f>
        <v>50</v>
      </c>
      <c r="L132" s="73" t="s">
        <v>401</v>
      </c>
    </row>
    <row r="133" spans="6:12" x14ac:dyDescent="0.25">
      <c r="F133" s="74" t="s">
        <v>243</v>
      </c>
      <c r="G133">
        <v>1</v>
      </c>
      <c r="H133">
        <v>60</v>
      </c>
      <c r="I133">
        <v>80</v>
      </c>
      <c r="J133">
        <v>25</v>
      </c>
      <c r="K133">
        <f>ROUND((Table245[[#This Row],[XP]]*Table245[[#This Row],[entity_spawned (AVG)]])*(Table245[[#This Row],[activating_chance]]/100),0)</f>
        <v>20</v>
      </c>
      <c r="L133" s="73" t="s">
        <v>401</v>
      </c>
    </row>
    <row r="134" spans="6:12" x14ac:dyDescent="0.25">
      <c r="F134" s="74" t="s">
        <v>243</v>
      </c>
      <c r="G134">
        <v>7</v>
      </c>
      <c r="H134">
        <v>120</v>
      </c>
      <c r="I134">
        <v>100</v>
      </c>
      <c r="J134">
        <v>25</v>
      </c>
      <c r="K134">
        <f>ROUND((Table245[[#This Row],[XP]]*Table245[[#This Row],[entity_spawned (AVG)]])*(Table245[[#This Row],[activating_chance]]/100),0)</f>
        <v>175</v>
      </c>
      <c r="L134" s="73" t="s">
        <v>401</v>
      </c>
    </row>
    <row r="135" spans="6:12" x14ac:dyDescent="0.25">
      <c r="F135" s="74" t="s">
        <v>243</v>
      </c>
      <c r="G135">
        <v>2</v>
      </c>
      <c r="H135">
        <v>100</v>
      </c>
      <c r="I135">
        <v>100</v>
      </c>
      <c r="J135">
        <v>25</v>
      </c>
      <c r="K135">
        <f>ROUND((Table245[[#This Row],[XP]]*Table245[[#This Row],[entity_spawned (AVG)]])*(Table245[[#This Row],[activating_chance]]/100),0)</f>
        <v>50</v>
      </c>
      <c r="L135" s="73" t="s">
        <v>401</v>
      </c>
    </row>
    <row r="136" spans="6:12" x14ac:dyDescent="0.25">
      <c r="F136" s="74" t="s">
        <v>243</v>
      </c>
      <c r="G136">
        <v>1</v>
      </c>
      <c r="H136">
        <v>60</v>
      </c>
      <c r="I136">
        <v>60</v>
      </c>
      <c r="J136">
        <v>25</v>
      </c>
      <c r="K136">
        <f>ROUND((Table245[[#This Row],[XP]]*Table245[[#This Row],[entity_spawned (AVG)]])*(Table245[[#This Row],[activating_chance]]/100),0)</f>
        <v>15</v>
      </c>
      <c r="L136" s="73" t="s">
        <v>401</v>
      </c>
    </row>
    <row r="137" spans="6:12" x14ac:dyDescent="0.25">
      <c r="F137" s="74" t="s">
        <v>243</v>
      </c>
      <c r="G137">
        <v>1</v>
      </c>
      <c r="H137">
        <v>40</v>
      </c>
      <c r="I137">
        <v>85</v>
      </c>
      <c r="J137">
        <v>25</v>
      </c>
      <c r="K137">
        <f>ROUND((Table245[[#This Row],[XP]]*Table245[[#This Row],[entity_spawned (AVG)]])*(Table245[[#This Row],[activating_chance]]/100),0)</f>
        <v>21</v>
      </c>
      <c r="L137" s="73" t="s">
        <v>401</v>
      </c>
    </row>
    <row r="138" spans="6:12" x14ac:dyDescent="0.25">
      <c r="F138" s="74" t="s">
        <v>243</v>
      </c>
      <c r="G138">
        <v>3</v>
      </c>
      <c r="H138">
        <v>90</v>
      </c>
      <c r="I138">
        <v>100</v>
      </c>
      <c r="J138">
        <v>25</v>
      </c>
      <c r="K138">
        <f>ROUND((Table245[[#This Row],[XP]]*Table245[[#This Row],[entity_spawned (AVG)]])*(Table245[[#This Row],[activating_chance]]/100),0)</f>
        <v>75</v>
      </c>
      <c r="L138" s="73" t="s">
        <v>401</v>
      </c>
    </row>
    <row r="139" spans="6:12" x14ac:dyDescent="0.25">
      <c r="F139" s="74" t="s">
        <v>243</v>
      </c>
      <c r="G139">
        <v>10</v>
      </c>
      <c r="H139">
        <v>180</v>
      </c>
      <c r="I139">
        <v>80</v>
      </c>
      <c r="J139">
        <v>25</v>
      </c>
      <c r="K139">
        <f>ROUND((Table245[[#This Row],[XP]]*Table245[[#This Row],[entity_spawned (AVG)]])*(Table245[[#This Row],[activating_chance]]/100),0)</f>
        <v>200</v>
      </c>
      <c r="L139" s="73" t="s">
        <v>401</v>
      </c>
    </row>
    <row r="140" spans="6:12" x14ac:dyDescent="0.25">
      <c r="F140" s="74" t="s">
        <v>243</v>
      </c>
      <c r="G140">
        <v>7</v>
      </c>
      <c r="H140">
        <v>150</v>
      </c>
      <c r="I140">
        <v>40</v>
      </c>
      <c r="J140">
        <v>25</v>
      </c>
      <c r="K140">
        <f>ROUND((Table245[[#This Row],[XP]]*Table245[[#This Row],[entity_spawned (AVG)]])*(Table245[[#This Row],[activating_chance]]/100),0)</f>
        <v>70</v>
      </c>
      <c r="L140" s="73" t="s">
        <v>401</v>
      </c>
    </row>
    <row r="141" spans="6:12" x14ac:dyDescent="0.25">
      <c r="F141" s="74" t="s">
        <v>243</v>
      </c>
      <c r="G141">
        <v>6</v>
      </c>
      <c r="H141">
        <v>120</v>
      </c>
      <c r="I141">
        <v>20</v>
      </c>
      <c r="J141">
        <v>25</v>
      </c>
      <c r="K141">
        <f>ROUND((Table245[[#This Row],[XP]]*Table245[[#This Row],[entity_spawned (AVG)]])*(Table245[[#This Row],[activating_chance]]/100),0)</f>
        <v>30</v>
      </c>
      <c r="L141" s="73" t="s">
        <v>401</v>
      </c>
    </row>
    <row r="142" spans="6:12" x14ac:dyDescent="0.25">
      <c r="F142" s="74" t="s">
        <v>243</v>
      </c>
      <c r="G142">
        <v>1</v>
      </c>
      <c r="H142">
        <v>40</v>
      </c>
      <c r="I142">
        <v>20</v>
      </c>
      <c r="J142">
        <v>25</v>
      </c>
      <c r="K142">
        <f>ROUND((Table245[[#This Row],[XP]]*Table245[[#This Row],[entity_spawned (AVG)]])*(Table245[[#This Row],[activating_chance]]/100),0)</f>
        <v>5</v>
      </c>
      <c r="L142" s="73" t="s">
        <v>401</v>
      </c>
    </row>
    <row r="143" spans="6:12" x14ac:dyDescent="0.25">
      <c r="F143" s="74" t="s">
        <v>243</v>
      </c>
      <c r="G143">
        <v>3</v>
      </c>
      <c r="H143">
        <v>110</v>
      </c>
      <c r="I143">
        <v>100</v>
      </c>
      <c r="J143">
        <v>25</v>
      </c>
      <c r="K143">
        <f>ROUND((Table245[[#This Row],[XP]]*Table245[[#This Row],[entity_spawned (AVG)]])*(Table245[[#This Row],[activating_chance]]/100),0)</f>
        <v>75</v>
      </c>
      <c r="L143" s="73" t="s">
        <v>401</v>
      </c>
    </row>
    <row r="144" spans="6:12" x14ac:dyDescent="0.25">
      <c r="F144" s="74" t="s">
        <v>243</v>
      </c>
      <c r="G144">
        <v>1</v>
      </c>
      <c r="H144">
        <v>40</v>
      </c>
      <c r="I144">
        <v>60</v>
      </c>
      <c r="J144">
        <v>25</v>
      </c>
      <c r="K144">
        <f>ROUND((Table245[[#This Row],[XP]]*Table245[[#This Row],[entity_spawned (AVG)]])*(Table245[[#This Row],[activating_chance]]/100),0)</f>
        <v>15</v>
      </c>
      <c r="L144" s="73" t="s">
        <v>401</v>
      </c>
    </row>
    <row r="145" spans="6:12" x14ac:dyDescent="0.25">
      <c r="F145" s="74" t="s">
        <v>243</v>
      </c>
      <c r="G145">
        <v>2</v>
      </c>
      <c r="H145">
        <v>110</v>
      </c>
      <c r="I145">
        <v>20</v>
      </c>
      <c r="J145">
        <v>25</v>
      </c>
      <c r="K145">
        <f>ROUND((Table245[[#This Row],[XP]]*Table245[[#This Row],[entity_spawned (AVG)]])*(Table245[[#This Row],[activating_chance]]/100),0)</f>
        <v>10</v>
      </c>
      <c r="L145" s="73" t="s">
        <v>401</v>
      </c>
    </row>
    <row r="146" spans="6:12" x14ac:dyDescent="0.25">
      <c r="F146" s="74" t="s">
        <v>244</v>
      </c>
      <c r="G146">
        <v>3</v>
      </c>
      <c r="H146">
        <v>110</v>
      </c>
      <c r="I146">
        <v>100</v>
      </c>
      <c r="J146">
        <v>25</v>
      </c>
      <c r="K146">
        <f>ROUND((Table245[[#This Row],[XP]]*Table245[[#This Row],[entity_spawned (AVG)]])*(Table245[[#This Row],[activating_chance]]/100),0)</f>
        <v>75</v>
      </c>
      <c r="L146" s="73" t="s">
        <v>401</v>
      </c>
    </row>
    <row r="147" spans="6:12" x14ac:dyDescent="0.25">
      <c r="F147" s="74" t="s">
        <v>244</v>
      </c>
      <c r="G147">
        <v>1</v>
      </c>
      <c r="H147">
        <v>60</v>
      </c>
      <c r="I147">
        <v>100</v>
      </c>
      <c r="J147">
        <v>25</v>
      </c>
      <c r="K147">
        <f>ROUND((Table245[[#This Row],[XP]]*Table245[[#This Row],[entity_spawned (AVG)]])*(Table245[[#This Row],[activating_chance]]/100),0)</f>
        <v>25</v>
      </c>
      <c r="L147" s="73" t="s">
        <v>401</v>
      </c>
    </row>
    <row r="148" spans="6:12" x14ac:dyDescent="0.25">
      <c r="F148" s="74" t="s">
        <v>244</v>
      </c>
      <c r="G148">
        <v>7</v>
      </c>
      <c r="H148">
        <v>150</v>
      </c>
      <c r="I148">
        <v>100</v>
      </c>
      <c r="J148">
        <v>25</v>
      </c>
      <c r="K148">
        <f>ROUND((Table245[[#This Row],[XP]]*Table245[[#This Row],[entity_spawned (AVG)]])*(Table245[[#This Row],[activating_chance]]/100),0)</f>
        <v>175</v>
      </c>
      <c r="L148" s="73" t="s">
        <v>401</v>
      </c>
    </row>
    <row r="149" spans="6:12" x14ac:dyDescent="0.25">
      <c r="F149" s="74" t="s">
        <v>244</v>
      </c>
      <c r="G149">
        <v>3</v>
      </c>
      <c r="H149">
        <v>100</v>
      </c>
      <c r="I149">
        <v>60</v>
      </c>
      <c r="J149">
        <v>25</v>
      </c>
      <c r="K149">
        <f>ROUND((Table245[[#This Row],[XP]]*Table245[[#This Row],[entity_spawned (AVG)]])*(Table245[[#This Row],[activating_chance]]/100),0)</f>
        <v>45</v>
      </c>
      <c r="L149" s="73" t="s">
        <v>401</v>
      </c>
    </row>
    <row r="150" spans="6:12" x14ac:dyDescent="0.25">
      <c r="F150" s="74" t="s">
        <v>244</v>
      </c>
      <c r="G150">
        <v>3</v>
      </c>
      <c r="H150">
        <v>120</v>
      </c>
      <c r="I150">
        <v>100</v>
      </c>
      <c r="J150">
        <v>25</v>
      </c>
      <c r="K150">
        <f>ROUND((Table245[[#This Row],[XP]]*Table245[[#This Row],[entity_spawned (AVG)]])*(Table245[[#This Row],[activating_chance]]/100),0)</f>
        <v>75</v>
      </c>
      <c r="L150" s="73" t="s">
        <v>401</v>
      </c>
    </row>
    <row r="151" spans="6:12" x14ac:dyDescent="0.25">
      <c r="F151" s="74" t="s">
        <v>244</v>
      </c>
      <c r="G151">
        <v>1</v>
      </c>
      <c r="H151">
        <v>90</v>
      </c>
      <c r="I151">
        <v>100</v>
      </c>
      <c r="J151">
        <v>25</v>
      </c>
      <c r="K151">
        <f>ROUND((Table245[[#This Row],[XP]]*Table245[[#This Row],[entity_spawned (AVG)]])*(Table245[[#This Row],[activating_chance]]/100),0)</f>
        <v>25</v>
      </c>
      <c r="L151" s="73" t="s">
        <v>401</v>
      </c>
    </row>
    <row r="152" spans="6:12" x14ac:dyDescent="0.25">
      <c r="F152" s="74" t="s">
        <v>244</v>
      </c>
      <c r="G152">
        <v>7</v>
      </c>
      <c r="H152">
        <v>130</v>
      </c>
      <c r="I152">
        <v>100</v>
      </c>
      <c r="J152">
        <v>25</v>
      </c>
      <c r="K152">
        <f>ROUND((Table245[[#This Row],[XP]]*Table245[[#This Row],[entity_spawned (AVG)]])*(Table245[[#This Row],[activating_chance]]/100),0)</f>
        <v>175</v>
      </c>
      <c r="L152" s="73" t="s">
        <v>401</v>
      </c>
    </row>
    <row r="153" spans="6:12" x14ac:dyDescent="0.25">
      <c r="F153" s="74" t="s">
        <v>244</v>
      </c>
      <c r="G153">
        <v>5</v>
      </c>
      <c r="H153">
        <v>150</v>
      </c>
      <c r="I153">
        <v>100</v>
      </c>
      <c r="J153">
        <v>25</v>
      </c>
      <c r="K153">
        <f>ROUND((Table245[[#This Row],[XP]]*Table245[[#This Row],[entity_spawned (AVG)]])*(Table245[[#This Row],[activating_chance]]/100),0)</f>
        <v>125</v>
      </c>
      <c r="L153" s="73" t="s">
        <v>401</v>
      </c>
    </row>
    <row r="154" spans="6:12" x14ac:dyDescent="0.25">
      <c r="F154" s="74" t="s">
        <v>244</v>
      </c>
      <c r="G154">
        <v>7</v>
      </c>
      <c r="H154">
        <v>140</v>
      </c>
      <c r="I154">
        <v>100</v>
      </c>
      <c r="J154">
        <v>25</v>
      </c>
      <c r="K154">
        <f>ROUND((Table245[[#This Row],[XP]]*Table245[[#This Row],[entity_spawned (AVG)]])*(Table245[[#This Row],[activating_chance]]/100),0)</f>
        <v>175</v>
      </c>
      <c r="L154" s="73" t="s">
        <v>401</v>
      </c>
    </row>
    <row r="155" spans="6:12" x14ac:dyDescent="0.25">
      <c r="F155" s="74" t="s">
        <v>244</v>
      </c>
      <c r="G155">
        <v>3</v>
      </c>
      <c r="H155">
        <v>100</v>
      </c>
      <c r="I155">
        <v>100</v>
      </c>
      <c r="J155">
        <v>25</v>
      </c>
      <c r="K155">
        <f>ROUND((Table245[[#This Row],[XP]]*Table245[[#This Row],[entity_spawned (AVG)]])*(Table245[[#This Row],[activating_chance]]/100),0)</f>
        <v>75</v>
      </c>
      <c r="L155" s="73" t="s">
        <v>401</v>
      </c>
    </row>
    <row r="156" spans="6:12" x14ac:dyDescent="0.25">
      <c r="F156" s="74" t="s">
        <v>244</v>
      </c>
      <c r="G156">
        <v>11</v>
      </c>
      <c r="H156">
        <v>170</v>
      </c>
      <c r="I156">
        <v>100</v>
      </c>
      <c r="J156">
        <v>25</v>
      </c>
      <c r="K156">
        <f>ROUND((Table245[[#This Row],[XP]]*Table245[[#This Row],[entity_spawned (AVG)]])*(Table245[[#This Row],[activating_chance]]/100),0)</f>
        <v>275</v>
      </c>
      <c r="L156" s="73" t="s">
        <v>401</v>
      </c>
    </row>
    <row r="157" spans="6:12" x14ac:dyDescent="0.25">
      <c r="F157" s="74" t="s">
        <v>244</v>
      </c>
      <c r="G157">
        <v>1</v>
      </c>
      <c r="H157">
        <v>90</v>
      </c>
      <c r="I157">
        <v>80</v>
      </c>
      <c r="J157">
        <v>25</v>
      </c>
      <c r="K157">
        <f>ROUND((Table245[[#This Row],[XP]]*Table245[[#This Row],[entity_spawned (AVG)]])*(Table245[[#This Row],[activating_chance]]/100),0)</f>
        <v>20</v>
      </c>
      <c r="L157" s="73" t="s">
        <v>401</v>
      </c>
    </row>
    <row r="158" spans="6:12" x14ac:dyDescent="0.25">
      <c r="F158" s="74" t="s">
        <v>244</v>
      </c>
      <c r="G158">
        <v>1</v>
      </c>
      <c r="H158">
        <v>90</v>
      </c>
      <c r="I158">
        <v>100</v>
      </c>
      <c r="J158">
        <v>25</v>
      </c>
      <c r="K158">
        <f>ROUND((Table245[[#This Row],[XP]]*Table245[[#This Row],[entity_spawned (AVG)]])*(Table245[[#This Row],[activating_chance]]/100),0)</f>
        <v>25</v>
      </c>
      <c r="L158" s="73" t="s">
        <v>401</v>
      </c>
    </row>
    <row r="159" spans="6:12" x14ac:dyDescent="0.25">
      <c r="F159" s="74" t="s">
        <v>244</v>
      </c>
      <c r="G159">
        <v>1</v>
      </c>
      <c r="H159">
        <v>90</v>
      </c>
      <c r="I159">
        <v>100</v>
      </c>
      <c r="J159">
        <v>25</v>
      </c>
      <c r="K159">
        <f>ROUND((Table245[[#This Row],[XP]]*Table245[[#This Row],[entity_spawned (AVG)]])*(Table245[[#This Row],[activating_chance]]/100),0)</f>
        <v>25</v>
      </c>
      <c r="L159" s="73" t="s">
        <v>401</v>
      </c>
    </row>
    <row r="160" spans="6:12" x14ac:dyDescent="0.25">
      <c r="F160" s="74" t="s">
        <v>244</v>
      </c>
      <c r="G160">
        <v>10</v>
      </c>
      <c r="H160">
        <v>180</v>
      </c>
      <c r="I160">
        <v>100</v>
      </c>
      <c r="J160">
        <v>25</v>
      </c>
      <c r="K160">
        <f>ROUND((Table245[[#This Row],[XP]]*Table245[[#This Row],[entity_spawned (AVG)]])*(Table245[[#This Row],[activating_chance]]/100),0)</f>
        <v>250</v>
      </c>
      <c r="L160" s="73" t="s">
        <v>401</v>
      </c>
    </row>
    <row r="161" spans="6:12" x14ac:dyDescent="0.25">
      <c r="F161" s="74" t="s">
        <v>244</v>
      </c>
      <c r="G161">
        <v>7</v>
      </c>
      <c r="H161">
        <v>150</v>
      </c>
      <c r="I161">
        <v>100</v>
      </c>
      <c r="J161">
        <v>25</v>
      </c>
      <c r="K161">
        <f>ROUND((Table245[[#This Row],[XP]]*Table245[[#This Row],[entity_spawned (AVG)]])*(Table245[[#This Row],[activating_chance]]/100),0)</f>
        <v>175</v>
      </c>
      <c r="L161" s="73" t="s">
        <v>401</v>
      </c>
    </row>
    <row r="162" spans="6:12" x14ac:dyDescent="0.25">
      <c r="F162" s="74" t="s">
        <v>244</v>
      </c>
      <c r="G162">
        <v>10</v>
      </c>
      <c r="H162">
        <v>180</v>
      </c>
      <c r="I162">
        <v>100</v>
      </c>
      <c r="J162">
        <v>25</v>
      </c>
      <c r="K162">
        <f>ROUND((Table245[[#This Row],[XP]]*Table245[[#This Row],[entity_spawned (AVG)]])*(Table245[[#This Row],[activating_chance]]/100),0)</f>
        <v>250</v>
      </c>
      <c r="L162" s="73" t="s">
        <v>401</v>
      </c>
    </row>
    <row r="163" spans="6:12" x14ac:dyDescent="0.25">
      <c r="F163" s="74" t="s">
        <v>244</v>
      </c>
      <c r="G163">
        <v>3</v>
      </c>
      <c r="H163">
        <v>100</v>
      </c>
      <c r="I163">
        <v>100</v>
      </c>
      <c r="J163">
        <v>25</v>
      </c>
      <c r="K163">
        <f>ROUND((Table245[[#This Row],[XP]]*Table245[[#This Row],[entity_spawned (AVG)]])*(Table245[[#This Row],[activating_chance]]/100),0)</f>
        <v>75</v>
      </c>
      <c r="L163" s="73" t="s">
        <v>401</v>
      </c>
    </row>
    <row r="164" spans="6:12" x14ac:dyDescent="0.25">
      <c r="F164" s="74" t="s">
        <v>244</v>
      </c>
      <c r="G164">
        <v>6</v>
      </c>
      <c r="H164">
        <v>130</v>
      </c>
      <c r="I164">
        <v>100</v>
      </c>
      <c r="J164">
        <v>25</v>
      </c>
      <c r="K164">
        <f>ROUND((Table245[[#This Row],[XP]]*Table245[[#This Row],[entity_spawned (AVG)]])*(Table245[[#This Row],[activating_chance]]/100),0)</f>
        <v>150</v>
      </c>
      <c r="L164" s="73" t="s">
        <v>401</v>
      </c>
    </row>
    <row r="165" spans="6:12" x14ac:dyDescent="0.25">
      <c r="F165" s="74" t="s">
        <v>244</v>
      </c>
      <c r="G165">
        <v>5</v>
      </c>
      <c r="H165">
        <v>25</v>
      </c>
      <c r="I165">
        <v>100</v>
      </c>
      <c r="J165">
        <v>25</v>
      </c>
      <c r="K165">
        <f>ROUND((Table245[[#This Row],[XP]]*Table245[[#This Row],[entity_spawned (AVG)]])*(Table245[[#This Row],[activating_chance]]/100),0)</f>
        <v>125</v>
      </c>
      <c r="L165" s="73" t="s">
        <v>401</v>
      </c>
    </row>
    <row r="166" spans="6:12" x14ac:dyDescent="0.25">
      <c r="F166" s="74" t="s">
        <v>245</v>
      </c>
      <c r="G166">
        <v>1</v>
      </c>
      <c r="H166">
        <v>220</v>
      </c>
      <c r="I166">
        <v>100</v>
      </c>
      <c r="J166">
        <v>50</v>
      </c>
      <c r="K166">
        <f>ROUND((Table245[[#This Row],[XP]]*Table245[[#This Row],[entity_spawned (AVG)]])*(Table245[[#This Row],[activating_chance]]/100),0)</f>
        <v>50</v>
      </c>
      <c r="L166" s="73" t="s">
        <v>402</v>
      </c>
    </row>
    <row r="167" spans="6:12" x14ac:dyDescent="0.25">
      <c r="F167" s="74" t="s">
        <v>245</v>
      </c>
      <c r="G167">
        <v>1</v>
      </c>
      <c r="H167">
        <v>220</v>
      </c>
      <c r="I167">
        <v>100</v>
      </c>
      <c r="J167">
        <v>50</v>
      </c>
      <c r="K167">
        <f>ROUND((Table245[[#This Row],[XP]]*Table245[[#This Row],[entity_spawned (AVG)]])*(Table245[[#This Row],[activating_chance]]/100),0)</f>
        <v>50</v>
      </c>
      <c r="L167" s="73" t="s">
        <v>402</v>
      </c>
    </row>
    <row r="168" spans="6:12" x14ac:dyDescent="0.25">
      <c r="F168" s="74" t="s">
        <v>245</v>
      </c>
      <c r="G168">
        <v>1</v>
      </c>
      <c r="H168">
        <v>220</v>
      </c>
      <c r="I168">
        <v>100</v>
      </c>
      <c r="J168">
        <v>50</v>
      </c>
      <c r="K168">
        <f>ROUND((Table245[[#This Row],[XP]]*Table245[[#This Row],[entity_spawned (AVG)]])*(Table245[[#This Row],[activating_chance]]/100),0)</f>
        <v>50</v>
      </c>
      <c r="L168" s="73" t="s">
        <v>402</v>
      </c>
    </row>
    <row r="169" spans="6:12" x14ac:dyDescent="0.25">
      <c r="F169" s="74" t="s">
        <v>245</v>
      </c>
      <c r="G169">
        <v>1</v>
      </c>
      <c r="H169">
        <v>220</v>
      </c>
      <c r="I169">
        <v>100</v>
      </c>
      <c r="J169">
        <v>50</v>
      </c>
      <c r="K169">
        <f>ROUND((Table245[[#This Row],[XP]]*Table245[[#This Row],[entity_spawned (AVG)]])*(Table245[[#This Row],[activating_chance]]/100),0)</f>
        <v>50</v>
      </c>
      <c r="L169" s="73" t="s">
        <v>402</v>
      </c>
    </row>
    <row r="170" spans="6:12" x14ac:dyDescent="0.25">
      <c r="F170" s="74" t="s">
        <v>245</v>
      </c>
      <c r="G170">
        <v>1</v>
      </c>
      <c r="H170">
        <v>220</v>
      </c>
      <c r="I170">
        <v>100</v>
      </c>
      <c r="J170">
        <v>50</v>
      </c>
      <c r="K170">
        <f>ROUND((Table245[[#This Row],[XP]]*Table245[[#This Row],[entity_spawned (AVG)]])*(Table245[[#This Row],[activating_chance]]/100),0)</f>
        <v>50</v>
      </c>
      <c r="L170" s="73" t="s">
        <v>402</v>
      </c>
    </row>
    <row r="171" spans="6:12" x14ac:dyDescent="0.25">
      <c r="F171" s="74" t="s">
        <v>245</v>
      </c>
      <c r="G171">
        <v>1</v>
      </c>
      <c r="H171">
        <v>220</v>
      </c>
      <c r="I171">
        <v>100</v>
      </c>
      <c r="J171">
        <v>50</v>
      </c>
      <c r="K171">
        <f>ROUND((Table245[[#This Row],[XP]]*Table245[[#This Row],[entity_spawned (AVG)]])*(Table245[[#This Row],[activating_chance]]/100),0)</f>
        <v>50</v>
      </c>
      <c r="L171" s="73" t="s">
        <v>402</v>
      </c>
    </row>
    <row r="172" spans="6:12" x14ac:dyDescent="0.25">
      <c r="F172" s="74" t="s">
        <v>245</v>
      </c>
      <c r="G172">
        <v>1</v>
      </c>
      <c r="H172">
        <v>220</v>
      </c>
      <c r="I172">
        <v>100</v>
      </c>
      <c r="J172">
        <v>50</v>
      </c>
      <c r="K172">
        <f>ROUND((Table245[[#This Row],[XP]]*Table245[[#This Row],[entity_spawned (AVG)]])*(Table245[[#This Row],[activating_chance]]/100),0)</f>
        <v>50</v>
      </c>
      <c r="L172" s="73" t="s">
        <v>402</v>
      </c>
    </row>
    <row r="173" spans="6:12" x14ac:dyDescent="0.25">
      <c r="F173" s="74" t="s">
        <v>246</v>
      </c>
      <c r="G173">
        <v>1</v>
      </c>
      <c r="H173">
        <v>240</v>
      </c>
      <c r="I173">
        <v>100</v>
      </c>
      <c r="J173">
        <v>55</v>
      </c>
      <c r="K173">
        <f>ROUND((Table245[[#This Row],[XP]]*Table245[[#This Row],[entity_spawned (AVG)]])*(Table245[[#This Row],[activating_chance]]/100),0)</f>
        <v>55</v>
      </c>
      <c r="L173" s="73" t="s">
        <v>402</v>
      </c>
    </row>
    <row r="174" spans="6:12" x14ac:dyDescent="0.25">
      <c r="F174" s="74" t="s">
        <v>246</v>
      </c>
      <c r="G174">
        <v>1</v>
      </c>
      <c r="H174">
        <v>240</v>
      </c>
      <c r="I174">
        <v>100</v>
      </c>
      <c r="J174">
        <v>55</v>
      </c>
      <c r="K174">
        <f>ROUND((Table245[[#This Row],[XP]]*Table245[[#This Row],[entity_spawned (AVG)]])*(Table245[[#This Row],[activating_chance]]/100),0)</f>
        <v>55</v>
      </c>
      <c r="L174" s="73" t="s">
        <v>402</v>
      </c>
    </row>
    <row r="175" spans="6:12" x14ac:dyDescent="0.25">
      <c r="F175" s="74" t="s">
        <v>246</v>
      </c>
      <c r="G175">
        <v>1</v>
      </c>
      <c r="H175">
        <v>240</v>
      </c>
      <c r="I175">
        <v>100</v>
      </c>
      <c r="J175">
        <v>55</v>
      </c>
      <c r="K175">
        <f>ROUND((Table245[[#This Row],[XP]]*Table245[[#This Row],[entity_spawned (AVG)]])*(Table245[[#This Row],[activating_chance]]/100),0)</f>
        <v>55</v>
      </c>
      <c r="L175" s="73" t="s">
        <v>402</v>
      </c>
    </row>
    <row r="176" spans="6:12" x14ac:dyDescent="0.25">
      <c r="F176" s="74" t="s">
        <v>247</v>
      </c>
      <c r="G176">
        <v>1</v>
      </c>
      <c r="H176">
        <v>260</v>
      </c>
      <c r="I176">
        <v>100</v>
      </c>
      <c r="J176">
        <v>105</v>
      </c>
      <c r="K176">
        <f>ROUND((Table245[[#This Row],[XP]]*Table245[[#This Row],[entity_spawned (AVG)]])*(Table245[[#This Row],[activating_chance]]/100),0)</f>
        <v>105</v>
      </c>
      <c r="L176" s="73" t="s">
        <v>402</v>
      </c>
    </row>
    <row r="177" spans="6:12" x14ac:dyDescent="0.25">
      <c r="F177" s="74" t="s">
        <v>247</v>
      </c>
      <c r="G177">
        <v>1</v>
      </c>
      <c r="H177">
        <v>260</v>
      </c>
      <c r="I177">
        <v>100</v>
      </c>
      <c r="J177">
        <v>105</v>
      </c>
      <c r="K177">
        <f>ROUND((Table245[[#This Row],[XP]]*Table245[[#This Row],[entity_spawned (AVG)]])*(Table245[[#This Row],[activating_chance]]/100),0)</f>
        <v>105</v>
      </c>
      <c r="L177" s="73" t="s">
        <v>402</v>
      </c>
    </row>
    <row r="178" spans="6:12" x14ac:dyDescent="0.25">
      <c r="F178" s="74" t="s">
        <v>247</v>
      </c>
      <c r="G178">
        <v>1</v>
      </c>
      <c r="H178">
        <v>260</v>
      </c>
      <c r="I178">
        <v>100</v>
      </c>
      <c r="J178">
        <v>105</v>
      </c>
      <c r="K178">
        <f>ROUND((Table245[[#This Row],[XP]]*Table245[[#This Row],[entity_spawned (AVG)]])*(Table245[[#This Row],[activating_chance]]/100),0)</f>
        <v>105</v>
      </c>
      <c r="L178" s="73" t="s">
        <v>402</v>
      </c>
    </row>
    <row r="179" spans="6:12" x14ac:dyDescent="0.25">
      <c r="F179" s="74" t="s">
        <v>247</v>
      </c>
      <c r="G179">
        <v>1</v>
      </c>
      <c r="H179">
        <v>260</v>
      </c>
      <c r="I179">
        <v>100</v>
      </c>
      <c r="J179">
        <v>105</v>
      </c>
      <c r="K179">
        <f>ROUND((Table245[[#This Row],[XP]]*Table245[[#This Row],[entity_spawned (AVG)]])*(Table245[[#This Row],[activating_chance]]/100),0)</f>
        <v>105</v>
      </c>
      <c r="L179" s="73" t="s">
        <v>402</v>
      </c>
    </row>
    <row r="180" spans="6:12" x14ac:dyDescent="0.25">
      <c r="F180" s="74" t="s">
        <v>247</v>
      </c>
      <c r="G180">
        <v>1</v>
      </c>
      <c r="H180">
        <v>260</v>
      </c>
      <c r="I180">
        <v>100</v>
      </c>
      <c r="J180">
        <v>105</v>
      </c>
      <c r="K180">
        <f>ROUND((Table245[[#This Row],[XP]]*Table245[[#This Row],[entity_spawned (AVG)]])*(Table245[[#This Row],[activating_chance]]/100),0)</f>
        <v>105</v>
      </c>
      <c r="L180" s="73" t="s">
        <v>402</v>
      </c>
    </row>
    <row r="181" spans="6:12" x14ac:dyDescent="0.25">
      <c r="F181" s="74" t="s">
        <v>248</v>
      </c>
      <c r="G181">
        <v>1</v>
      </c>
      <c r="H181">
        <v>280</v>
      </c>
      <c r="I181">
        <v>100</v>
      </c>
      <c r="J181">
        <v>143</v>
      </c>
      <c r="K181">
        <f>ROUND((Table245[[#This Row],[XP]]*Table245[[#This Row],[entity_spawned (AVG)]])*(Table245[[#This Row],[activating_chance]]/100),0)</f>
        <v>143</v>
      </c>
      <c r="L181" s="73" t="s">
        <v>402</v>
      </c>
    </row>
    <row r="182" spans="6:12" x14ac:dyDescent="0.25">
      <c r="F182" s="74" t="s">
        <v>249</v>
      </c>
      <c r="G182">
        <v>1</v>
      </c>
      <c r="H182">
        <v>5000</v>
      </c>
      <c r="I182">
        <v>25</v>
      </c>
      <c r="J182">
        <v>75</v>
      </c>
      <c r="K182">
        <f>ROUND((Table245[[#This Row],[XP]]*Table245[[#This Row],[entity_spawned (AVG)]])*(Table245[[#This Row],[activating_chance]]/100),0)</f>
        <v>19</v>
      </c>
      <c r="L182" s="73" t="s">
        <v>401</v>
      </c>
    </row>
    <row r="183" spans="6:12" x14ac:dyDescent="0.25">
      <c r="F183" s="74" t="s">
        <v>249</v>
      </c>
      <c r="G183">
        <v>1</v>
      </c>
      <c r="H183">
        <v>5000</v>
      </c>
      <c r="I183">
        <v>40</v>
      </c>
      <c r="J183">
        <v>75</v>
      </c>
      <c r="K183">
        <f>ROUND((Table245[[#This Row],[XP]]*Table245[[#This Row],[entity_spawned (AVG)]])*(Table245[[#This Row],[activating_chance]]/100),0)</f>
        <v>30</v>
      </c>
      <c r="L183" s="73" t="s">
        <v>401</v>
      </c>
    </row>
    <row r="184" spans="6:12" x14ac:dyDescent="0.25">
      <c r="F184" s="74" t="s">
        <v>249</v>
      </c>
      <c r="G184">
        <v>1</v>
      </c>
      <c r="H184">
        <v>5000</v>
      </c>
      <c r="I184">
        <v>40</v>
      </c>
      <c r="J184">
        <v>75</v>
      </c>
      <c r="K184">
        <f>ROUND((Table245[[#This Row],[XP]]*Table245[[#This Row],[entity_spawned (AVG)]])*(Table245[[#This Row],[activating_chance]]/100),0)</f>
        <v>30</v>
      </c>
      <c r="L184" s="73" t="s">
        <v>401</v>
      </c>
    </row>
    <row r="185" spans="6:12" x14ac:dyDescent="0.25">
      <c r="F185" s="74" t="s">
        <v>249</v>
      </c>
      <c r="G185">
        <v>1</v>
      </c>
      <c r="H185">
        <v>5000</v>
      </c>
      <c r="I185">
        <v>30</v>
      </c>
      <c r="J185">
        <v>75</v>
      </c>
      <c r="K185">
        <f>ROUND((Table245[[#This Row],[XP]]*Table245[[#This Row],[entity_spawned (AVG)]])*(Table245[[#This Row],[activating_chance]]/100),0)</f>
        <v>23</v>
      </c>
      <c r="L185" s="73" t="s">
        <v>401</v>
      </c>
    </row>
    <row r="186" spans="6:12" x14ac:dyDescent="0.25">
      <c r="F186" s="74" t="s">
        <v>249</v>
      </c>
      <c r="G186">
        <v>1</v>
      </c>
      <c r="H186">
        <v>5000</v>
      </c>
      <c r="I186">
        <v>15</v>
      </c>
      <c r="J186">
        <v>75</v>
      </c>
      <c r="K186">
        <f>ROUND((Table245[[#This Row],[XP]]*Table245[[#This Row],[entity_spawned (AVG)]])*(Table245[[#This Row],[activating_chance]]/100),0)</f>
        <v>11</v>
      </c>
      <c r="L186" s="73" t="s">
        <v>401</v>
      </c>
    </row>
    <row r="187" spans="6:12" x14ac:dyDescent="0.25">
      <c r="F187" s="74" t="s">
        <v>249</v>
      </c>
      <c r="G187">
        <v>1</v>
      </c>
      <c r="H187">
        <v>5000</v>
      </c>
      <c r="I187">
        <v>30</v>
      </c>
      <c r="J187">
        <v>75</v>
      </c>
      <c r="K187">
        <f>ROUND((Table245[[#This Row],[XP]]*Table245[[#This Row],[entity_spawned (AVG)]])*(Table245[[#This Row],[activating_chance]]/100),0)</f>
        <v>23</v>
      </c>
      <c r="L187" s="73" t="s">
        <v>401</v>
      </c>
    </row>
    <row r="188" spans="6:12" x14ac:dyDescent="0.25">
      <c r="F188" s="74" t="s">
        <v>249</v>
      </c>
      <c r="G188">
        <v>1</v>
      </c>
      <c r="H188">
        <v>5000</v>
      </c>
      <c r="I188">
        <v>15</v>
      </c>
      <c r="J188">
        <v>75</v>
      </c>
      <c r="K188">
        <f>ROUND((Table245[[#This Row],[XP]]*Table245[[#This Row],[entity_spawned (AVG)]])*(Table245[[#This Row],[activating_chance]]/100),0)</f>
        <v>11</v>
      </c>
      <c r="L188" s="73" t="s">
        <v>401</v>
      </c>
    </row>
    <row r="189" spans="6:12" x14ac:dyDescent="0.25">
      <c r="F189" s="74" t="s">
        <v>249</v>
      </c>
      <c r="G189">
        <v>1</v>
      </c>
      <c r="H189">
        <v>5000</v>
      </c>
      <c r="I189">
        <v>40</v>
      </c>
      <c r="J189">
        <v>75</v>
      </c>
      <c r="K189">
        <f>ROUND((Table245[[#This Row],[XP]]*Table245[[#This Row],[entity_spawned (AVG)]])*(Table245[[#This Row],[activating_chance]]/100),0)</f>
        <v>30</v>
      </c>
      <c r="L189" s="73" t="s">
        <v>401</v>
      </c>
    </row>
    <row r="190" spans="6:12" x14ac:dyDescent="0.25">
      <c r="F190" s="74" t="s">
        <v>250</v>
      </c>
      <c r="G190">
        <v>1</v>
      </c>
      <c r="H190">
        <v>180</v>
      </c>
      <c r="I190">
        <v>100</v>
      </c>
      <c r="J190">
        <v>48</v>
      </c>
      <c r="K190">
        <f>ROUND((Table245[[#This Row],[XP]]*Table245[[#This Row],[entity_spawned (AVG)]])*(Table245[[#This Row],[activating_chance]]/100),0)</f>
        <v>48</v>
      </c>
      <c r="L190" s="73" t="s">
        <v>402</v>
      </c>
    </row>
    <row r="191" spans="6:12" x14ac:dyDescent="0.25">
      <c r="F191" s="74" t="s">
        <v>250</v>
      </c>
      <c r="G191">
        <v>1</v>
      </c>
      <c r="H191">
        <v>180</v>
      </c>
      <c r="I191">
        <v>100</v>
      </c>
      <c r="J191">
        <v>48</v>
      </c>
      <c r="K191">
        <f>ROUND((Table245[[#This Row],[XP]]*Table245[[#This Row],[entity_spawned (AVG)]])*(Table245[[#This Row],[activating_chance]]/100),0)</f>
        <v>48</v>
      </c>
      <c r="L191" s="73" t="s">
        <v>402</v>
      </c>
    </row>
    <row r="192" spans="6:12" x14ac:dyDescent="0.25">
      <c r="F192" s="74" t="s">
        <v>250</v>
      </c>
      <c r="G192">
        <v>1</v>
      </c>
      <c r="H192">
        <v>200</v>
      </c>
      <c r="I192">
        <v>60</v>
      </c>
      <c r="J192">
        <v>48</v>
      </c>
      <c r="K192">
        <f>ROUND((Table245[[#This Row],[XP]]*Table245[[#This Row],[entity_spawned (AVG)]])*(Table245[[#This Row],[activating_chance]]/100),0)</f>
        <v>29</v>
      </c>
      <c r="L192" s="73" t="s">
        <v>402</v>
      </c>
    </row>
    <row r="193" spans="6:12" x14ac:dyDescent="0.25">
      <c r="F193" s="74" t="s">
        <v>250</v>
      </c>
      <c r="G193">
        <v>1</v>
      </c>
      <c r="H193">
        <v>180</v>
      </c>
      <c r="I193">
        <v>100</v>
      </c>
      <c r="J193">
        <v>48</v>
      </c>
      <c r="K193">
        <f>ROUND((Table245[[#This Row],[XP]]*Table245[[#This Row],[entity_spawned (AVG)]])*(Table245[[#This Row],[activating_chance]]/100),0)</f>
        <v>48</v>
      </c>
      <c r="L193" s="73" t="s">
        <v>402</v>
      </c>
    </row>
    <row r="194" spans="6:12" x14ac:dyDescent="0.25">
      <c r="F194" s="74" t="s">
        <v>250</v>
      </c>
      <c r="G194">
        <v>1</v>
      </c>
      <c r="H194">
        <v>200</v>
      </c>
      <c r="I194">
        <v>100</v>
      </c>
      <c r="J194">
        <v>48</v>
      </c>
      <c r="K194">
        <f>ROUND((Table245[[#This Row],[XP]]*Table245[[#This Row],[entity_spawned (AVG)]])*(Table245[[#This Row],[activating_chance]]/100),0)</f>
        <v>48</v>
      </c>
      <c r="L194" s="73" t="s">
        <v>402</v>
      </c>
    </row>
    <row r="195" spans="6:12" x14ac:dyDescent="0.25">
      <c r="F195" s="74" t="s">
        <v>250</v>
      </c>
      <c r="G195">
        <v>1</v>
      </c>
      <c r="H195">
        <v>250</v>
      </c>
      <c r="I195">
        <v>80</v>
      </c>
      <c r="J195">
        <v>48</v>
      </c>
      <c r="K195">
        <f>ROUND((Table245[[#This Row],[XP]]*Table245[[#This Row],[entity_spawned (AVG)]])*(Table245[[#This Row],[activating_chance]]/100),0)</f>
        <v>38</v>
      </c>
      <c r="L195" s="73" t="s">
        <v>402</v>
      </c>
    </row>
    <row r="196" spans="6:12" x14ac:dyDescent="0.25">
      <c r="F196" s="74" t="s">
        <v>250</v>
      </c>
      <c r="G196">
        <v>1</v>
      </c>
      <c r="H196">
        <v>250</v>
      </c>
      <c r="I196">
        <v>60</v>
      </c>
      <c r="J196">
        <v>48</v>
      </c>
      <c r="K196">
        <f>ROUND((Table245[[#This Row],[XP]]*Table245[[#This Row],[entity_spawned (AVG)]])*(Table245[[#This Row],[activating_chance]]/100),0)</f>
        <v>29</v>
      </c>
      <c r="L196" s="73" t="s">
        <v>402</v>
      </c>
    </row>
    <row r="197" spans="6:12" x14ac:dyDescent="0.25">
      <c r="F197" s="74" t="s">
        <v>250</v>
      </c>
      <c r="G197">
        <v>1</v>
      </c>
      <c r="H197">
        <v>180</v>
      </c>
      <c r="I197">
        <v>80</v>
      </c>
      <c r="J197">
        <v>48</v>
      </c>
      <c r="K197">
        <f>ROUND((Table245[[#This Row],[XP]]*Table245[[#This Row],[entity_spawned (AVG)]])*(Table245[[#This Row],[activating_chance]]/100),0)</f>
        <v>38</v>
      </c>
      <c r="L197" s="73" t="s">
        <v>402</v>
      </c>
    </row>
    <row r="198" spans="6:12" x14ac:dyDescent="0.25">
      <c r="F198" s="74" t="s">
        <v>250</v>
      </c>
      <c r="G198">
        <v>1</v>
      </c>
      <c r="H198">
        <v>180</v>
      </c>
      <c r="I198">
        <v>100</v>
      </c>
      <c r="J198">
        <v>48</v>
      </c>
      <c r="K198">
        <f>ROUND((Table245[[#This Row],[XP]]*Table245[[#This Row],[entity_spawned (AVG)]])*(Table245[[#This Row],[activating_chance]]/100),0)</f>
        <v>48</v>
      </c>
      <c r="L198" s="73" t="s">
        <v>402</v>
      </c>
    </row>
    <row r="199" spans="6:12" x14ac:dyDescent="0.25">
      <c r="F199" s="74" t="s">
        <v>250</v>
      </c>
      <c r="G199">
        <v>1</v>
      </c>
      <c r="H199">
        <v>250</v>
      </c>
      <c r="I199">
        <v>100</v>
      </c>
      <c r="J199">
        <v>48</v>
      </c>
      <c r="K199">
        <f>ROUND((Table245[[#This Row],[XP]]*Table245[[#This Row],[entity_spawned (AVG)]])*(Table245[[#This Row],[activating_chance]]/100),0)</f>
        <v>48</v>
      </c>
      <c r="L199" s="73" t="s">
        <v>402</v>
      </c>
    </row>
    <row r="200" spans="6:12" x14ac:dyDescent="0.25">
      <c r="F200" s="74" t="s">
        <v>250</v>
      </c>
      <c r="G200">
        <v>1</v>
      </c>
      <c r="H200">
        <v>250</v>
      </c>
      <c r="I200">
        <v>90</v>
      </c>
      <c r="J200">
        <v>48</v>
      </c>
      <c r="K200">
        <f>ROUND((Table245[[#This Row],[XP]]*Table245[[#This Row],[entity_spawned (AVG)]])*(Table245[[#This Row],[activating_chance]]/100),0)</f>
        <v>43</v>
      </c>
      <c r="L200" s="73" t="s">
        <v>402</v>
      </c>
    </row>
    <row r="201" spans="6:12" x14ac:dyDescent="0.25">
      <c r="F201" s="74" t="s">
        <v>250</v>
      </c>
      <c r="G201">
        <v>1</v>
      </c>
      <c r="H201">
        <v>250</v>
      </c>
      <c r="I201">
        <v>90</v>
      </c>
      <c r="J201">
        <v>48</v>
      </c>
      <c r="K201">
        <f>ROUND((Table245[[#This Row],[XP]]*Table245[[#This Row],[entity_spawned (AVG)]])*(Table245[[#This Row],[activating_chance]]/100),0)</f>
        <v>43</v>
      </c>
      <c r="L201" s="73" t="s">
        <v>402</v>
      </c>
    </row>
    <row r="202" spans="6:12" x14ac:dyDescent="0.25">
      <c r="F202" s="74" t="s">
        <v>250</v>
      </c>
      <c r="G202">
        <v>1</v>
      </c>
      <c r="H202">
        <v>180</v>
      </c>
      <c r="I202">
        <v>100</v>
      </c>
      <c r="J202">
        <v>48</v>
      </c>
      <c r="K202">
        <f>ROUND((Table245[[#This Row],[XP]]*Table245[[#This Row],[entity_spawned (AVG)]])*(Table245[[#This Row],[activating_chance]]/100),0)</f>
        <v>48</v>
      </c>
      <c r="L202" s="73" t="s">
        <v>402</v>
      </c>
    </row>
    <row r="203" spans="6:12" x14ac:dyDescent="0.25">
      <c r="F203" s="74" t="s">
        <v>250</v>
      </c>
      <c r="G203">
        <v>1</v>
      </c>
      <c r="H203">
        <v>250</v>
      </c>
      <c r="I203">
        <v>100</v>
      </c>
      <c r="J203">
        <v>48</v>
      </c>
      <c r="K203">
        <f>ROUND((Table245[[#This Row],[XP]]*Table245[[#This Row],[entity_spawned (AVG)]])*(Table245[[#This Row],[activating_chance]]/100),0)</f>
        <v>48</v>
      </c>
      <c r="L203" s="73" t="s">
        <v>402</v>
      </c>
    </row>
    <row r="204" spans="6:12" x14ac:dyDescent="0.25">
      <c r="F204" s="74" t="s">
        <v>250</v>
      </c>
      <c r="G204">
        <v>1</v>
      </c>
      <c r="H204">
        <v>250</v>
      </c>
      <c r="I204">
        <v>100</v>
      </c>
      <c r="J204">
        <v>48</v>
      </c>
      <c r="K204">
        <f>ROUND((Table245[[#This Row],[XP]]*Table245[[#This Row],[entity_spawned (AVG)]])*(Table245[[#This Row],[activating_chance]]/100),0)</f>
        <v>48</v>
      </c>
      <c r="L204" s="73" t="s">
        <v>402</v>
      </c>
    </row>
    <row r="205" spans="6:12" x14ac:dyDescent="0.25">
      <c r="F205" s="74" t="s">
        <v>250</v>
      </c>
      <c r="G205">
        <v>1</v>
      </c>
      <c r="H205">
        <v>200</v>
      </c>
      <c r="I205">
        <v>100</v>
      </c>
      <c r="J205">
        <v>48</v>
      </c>
      <c r="K205">
        <f>ROUND((Table245[[#This Row],[XP]]*Table245[[#This Row],[entity_spawned (AVG)]])*(Table245[[#This Row],[activating_chance]]/100),0)</f>
        <v>48</v>
      </c>
      <c r="L205" s="73" t="s">
        <v>402</v>
      </c>
    </row>
    <row r="206" spans="6:12" x14ac:dyDescent="0.25">
      <c r="F206" s="74" t="s">
        <v>250</v>
      </c>
      <c r="G206">
        <v>1</v>
      </c>
      <c r="H206">
        <v>250</v>
      </c>
      <c r="I206">
        <v>100</v>
      </c>
      <c r="J206">
        <v>48</v>
      </c>
      <c r="K206">
        <f>ROUND((Table245[[#This Row],[XP]]*Table245[[#This Row],[entity_spawned (AVG)]])*(Table245[[#This Row],[activating_chance]]/100),0)</f>
        <v>48</v>
      </c>
      <c r="L206" s="73" t="s">
        <v>402</v>
      </c>
    </row>
    <row r="207" spans="6:12" x14ac:dyDescent="0.25">
      <c r="F207" s="74" t="s">
        <v>250</v>
      </c>
      <c r="G207">
        <v>1</v>
      </c>
      <c r="H207">
        <v>250</v>
      </c>
      <c r="I207">
        <v>100</v>
      </c>
      <c r="J207">
        <v>48</v>
      </c>
      <c r="K207">
        <f>ROUND((Table245[[#This Row],[XP]]*Table245[[#This Row],[entity_spawned (AVG)]])*(Table245[[#This Row],[activating_chance]]/100),0)</f>
        <v>48</v>
      </c>
      <c r="L207" s="73" t="s">
        <v>402</v>
      </c>
    </row>
    <row r="208" spans="6:12" x14ac:dyDescent="0.25">
      <c r="F208" s="74" t="s">
        <v>250</v>
      </c>
      <c r="G208">
        <v>1</v>
      </c>
      <c r="H208">
        <v>180</v>
      </c>
      <c r="I208">
        <v>100</v>
      </c>
      <c r="J208">
        <v>48</v>
      </c>
      <c r="K208">
        <f>ROUND((Table245[[#This Row],[XP]]*Table245[[#This Row],[entity_spawned (AVG)]])*(Table245[[#This Row],[activating_chance]]/100),0)</f>
        <v>48</v>
      </c>
      <c r="L208" s="73" t="s">
        <v>402</v>
      </c>
    </row>
    <row r="209" spans="6:12" x14ac:dyDescent="0.25">
      <c r="F209" s="74" t="s">
        <v>250</v>
      </c>
      <c r="G209">
        <v>1</v>
      </c>
      <c r="H209">
        <v>230</v>
      </c>
      <c r="I209">
        <v>100</v>
      </c>
      <c r="J209">
        <v>48</v>
      </c>
      <c r="K209">
        <f>ROUND((Table245[[#This Row],[XP]]*Table245[[#This Row],[entity_spawned (AVG)]])*(Table245[[#This Row],[activating_chance]]/100),0)</f>
        <v>48</v>
      </c>
      <c r="L209" s="73" t="s">
        <v>402</v>
      </c>
    </row>
    <row r="210" spans="6:12" x14ac:dyDescent="0.25">
      <c r="F210" s="74" t="s">
        <v>250</v>
      </c>
      <c r="G210">
        <v>1</v>
      </c>
      <c r="H210">
        <v>180</v>
      </c>
      <c r="I210">
        <v>100</v>
      </c>
      <c r="J210">
        <v>48</v>
      </c>
      <c r="K210">
        <f>ROUND((Table245[[#This Row],[XP]]*Table245[[#This Row],[entity_spawned (AVG)]])*(Table245[[#This Row],[activating_chance]]/100),0)</f>
        <v>48</v>
      </c>
      <c r="L210" s="73" t="s">
        <v>402</v>
      </c>
    </row>
    <row r="211" spans="6:12" x14ac:dyDescent="0.25">
      <c r="F211" s="74" t="s">
        <v>250</v>
      </c>
      <c r="G211">
        <v>1</v>
      </c>
      <c r="H211">
        <v>200</v>
      </c>
      <c r="I211">
        <v>100</v>
      </c>
      <c r="J211">
        <v>48</v>
      </c>
      <c r="K211">
        <f>ROUND((Table245[[#This Row],[XP]]*Table245[[#This Row],[entity_spawned (AVG)]])*(Table245[[#This Row],[activating_chance]]/100),0)</f>
        <v>48</v>
      </c>
      <c r="L211" s="73" t="s">
        <v>402</v>
      </c>
    </row>
    <row r="212" spans="6:12" x14ac:dyDescent="0.25">
      <c r="F212" s="74" t="s">
        <v>250</v>
      </c>
      <c r="G212">
        <v>1</v>
      </c>
      <c r="H212">
        <v>180</v>
      </c>
      <c r="I212">
        <v>100</v>
      </c>
      <c r="J212">
        <v>48</v>
      </c>
      <c r="K212">
        <f>ROUND((Table245[[#This Row],[XP]]*Table245[[#This Row],[entity_spawned (AVG)]])*(Table245[[#This Row],[activating_chance]]/100),0)</f>
        <v>48</v>
      </c>
      <c r="L212" s="73" t="s">
        <v>402</v>
      </c>
    </row>
    <row r="213" spans="6:12" x14ac:dyDescent="0.25">
      <c r="F213" s="74" t="s">
        <v>250</v>
      </c>
      <c r="G213">
        <v>1</v>
      </c>
      <c r="H213">
        <v>180</v>
      </c>
      <c r="I213">
        <v>100</v>
      </c>
      <c r="J213">
        <v>48</v>
      </c>
      <c r="K213">
        <f>ROUND((Table245[[#This Row],[XP]]*Table245[[#This Row],[entity_spawned (AVG)]])*(Table245[[#This Row],[activating_chance]]/100),0)</f>
        <v>48</v>
      </c>
      <c r="L213" s="73" t="s">
        <v>402</v>
      </c>
    </row>
    <row r="214" spans="6:12" x14ac:dyDescent="0.25">
      <c r="F214" s="74" t="s">
        <v>250</v>
      </c>
      <c r="G214">
        <v>1</v>
      </c>
      <c r="H214">
        <v>250</v>
      </c>
      <c r="I214">
        <v>100</v>
      </c>
      <c r="J214">
        <v>48</v>
      </c>
      <c r="K214">
        <f>ROUND((Table245[[#This Row],[XP]]*Table245[[#This Row],[entity_spawned (AVG)]])*(Table245[[#This Row],[activating_chance]]/100),0)</f>
        <v>48</v>
      </c>
      <c r="L214" s="73" t="s">
        <v>402</v>
      </c>
    </row>
    <row r="215" spans="6:12" x14ac:dyDescent="0.25">
      <c r="F215" s="74" t="s">
        <v>250</v>
      </c>
      <c r="G215">
        <v>1</v>
      </c>
      <c r="H215">
        <v>250</v>
      </c>
      <c r="I215">
        <v>80</v>
      </c>
      <c r="J215">
        <v>48</v>
      </c>
      <c r="K215">
        <f>ROUND((Table245[[#This Row],[XP]]*Table245[[#This Row],[entity_spawned (AVG)]])*(Table245[[#This Row],[activating_chance]]/100),0)</f>
        <v>38</v>
      </c>
      <c r="L215" s="73" t="s">
        <v>402</v>
      </c>
    </row>
    <row r="216" spans="6:12" x14ac:dyDescent="0.25">
      <c r="F216" s="74" t="s">
        <v>250</v>
      </c>
      <c r="G216">
        <v>1</v>
      </c>
      <c r="H216">
        <v>250</v>
      </c>
      <c r="I216">
        <v>100</v>
      </c>
      <c r="J216">
        <v>48</v>
      </c>
      <c r="K216">
        <f>ROUND((Table245[[#This Row],[XP]]*Table245[[#This Row],[entity_spawned (AVG)]])*(Table245[[#This Row],[activating_chance]]/100),0)</f>
        <v>48</v>
      </c>
      <c r="L216" s="73" t="s">
        <v>402</v>
      </c>
    </row>
    <row r="217" spans="6:12" x14ac:dyDescent="0.25">
      <c r="F217" s="74" t="s">
        <v>250</v>
      </c>
      <c r="G217">
        <v>1</v>
      </c>
      <c r="H217">
        <v>180</v>
      </c>
      <c r="I217">
        <v>100</v>
      </c>
      <c r="J217">
        <v>48</v>
      </c>
      <c r="K217">
        <f>ROUND((Table245[[#This Row],[XP]]*Table245[[#This Row],[entity_spawned (AVG)]])*(Table245[[#This Row],[activating_chance]]/100),0)</f>
        <v>48</v>
      </c>
      <c r="L217" s="73" t="s">
        <v>402</v>
      </c>
    </row>
    <row r="218" spans="6:12" x14ac:dyDescent="0.25">
      <c r="F218" s="74" t="s">
        <v>250</v>
      </c>
      <c r="G218">
        <v>1</v>
      </c>
      <c r="H218">
        <v>200</v>
      </c>
      <c r="I218">
        <v>90</v>
      </c>
      <c r="J218">
        <v>48</v>
      </c>
      <c r="K218">
        <f>ROUND((Table245[[#This Row],[XP]]*Table245[[#This Row],[entity_spawned (AVG)]])*(Table245[[#This Row],[activating_chance]]/100),0)</f>
        <v>43</v>
      </c>
      <c r="L218" s="73" t="s">
        <v>402</v>
      </c>
    </row>
    <row r="219" spans="6:12" x14ac:dyDescent="0.25">
      <c r="F219" s="74" t="s">
        <v>250</v>
      </c>
      <c r="G219">
        <v>1</v>
      </c>
      <c r="H219">
        <v>180</v>
      </c>
      <c r="I219">
        <v>100</v>
      </c>
      <c r="J219">
        <v>48</v>
      </c>
      <c r="K219">
        <f>ROUND((Table245[[#This Row],[XP]]*Table245[[#This Row],[entity_spawned (AVG)]])*(Table245[[#This Row],[activating_chance]]/100),0)</f>
        <v>48</v>
      </c>
      <c r="L219" s="73" t="s">
        <v>402</v>
      </c>
    </row>
    <row r="220" spans="6:12" x14ac:dyDescent="0.25">
      <c r="F220" s="74" t="s">
        <v>250</v>
      </c>
      <c r="G220">
        <v>1</v>
      </c>
      <c r="H220">
        <v>250</v>
      </c>
      <c r="I220">
        <v>100</v>
      </c>
      <c r="J220">
        <v>48</v>
      </c>
      <c r="K220">
        <f>ROUND((Table245[[#This Row],[XP]]*Table245[[#This Row],[entity_spawned (AVG)]])*(Table245[[#This Row],[activating_chance]]/100),0)</f>
        <v>48</v>
      </c>
      <c r="L220" s="73" t="s">
        <v>402</v>
      </c>
    </row>
    <row r="221" spans="6:12" x14ac:dyDescent="0.25">
      <c r="F221" s="74" t="s">
        <v>250</v>
      </c>
      <c r="G221">
        <v>1</v>
      </c>
      <c r="H221">
        <v>200</v>
      </c>
      <c r="I221">
        <v>100</v>
      </c>
      <c r="J221">
        <v>48</v>
      </c>
      <c r="K221">
        <f>ROUND((Table245[[#This Row],[XP]]*Table245[[#This Row],[entity_spawned (AVG)]])*(Table245[[#This Row],[activating_chance]]/100),0)</f>
        <v>48</v>
      </c>
      <c r="L221" s="73" t="s">
        <v>402</v>
      </c>
    </row>
    <row r="222" spans="6:12" x14ac:dyDescent="0.25">
      <c r="F222" s="74" t="s">
        <v>250</v>
      </c>
      <c r="G222">
        <v>1</v>
      </c>
      <c r="H222">
        <v>180</v>
      </c>
      <c r="I222">
        <v>60</v>
      </c>
      <c r="J222">
        <v>48</v>
      </c>
      <c r="K222">
        <f>ROUND((Table245[[#This Row],[XP]]*Table245[[#This Row],[entity_spawned (AVG)]])*(Table245[[#This Row],[activating_chance]]/100),0)</f>
        <v>29</v>
      </c>
      <c r="L222" s="73" t="s">
        <v>402</v>
      </c>
    </row>
    <row r="223" spans="6:12" x14ac:dyDescent="0.25">
      <c r="F223" s="74" t="s">
        <v>250</v>
      </c>
      <c r="G223">
        <v>1</v>
      </c>
      <c r="H223">
        <v>180</v>
      </c>
      <c r="I223">
        <v>100</v>
      </c>
      <c r="J223">
        <v>48</v>
      </c>
      <c r="K223">
        <f>ROUND((Table245[[#This Row],[XP]]*Table245[[#This Row],[entity_spawned (AVG)]])*(Table245[[#This Row],[activating_chance]]/100),0)</f>
        <v>48</v>
      </c>
      <c r="L223" s="73" t="s">
        <v>402</v>
      </c>
    </row>
    <row r="224" spans="6:12" x14ac:dyDescent="0.25">
      <c r="F224" s="74" t="s">
        <v>250</v>
      </c>
      <c r="G224">
        <v>1</v>
      </c>
      <c r="H224">
        <v>200</v>
      </c>
      <c r="I224">
        <v>100</v>
      </c>
      <c r="J224">
        <v>48</v>
      </c>
      <c r="K224">
        <f>ROUND((Table245[[#This Row],[XP]]*Table245[[#This Row],[entity_spawned (AVG)]])*(Table245[[#This Row],[activating_chance]]/100),0)</f>
        <v>48</v>
      </c>
      <c r="L224" s="73" t="s">
        <v>402</v>
      </c>
    </row>
    <row r="225" spans="6:12" x14ac:dyDescent="0.25">
      <c r="F225" s="74" t="s">
        <v>250</v>
      </c>
      <c r="G225">
        <v>1</v>
      </c>
      <c r="H225">
        <v>250</v>
      </c>
      <c r="I225">
        <v>100</v>
      </c>
      <c r="J225">
        <v>48</v>
      </c>
      <c r="K225">
        <f>ROUND((Table245[[#This Row],[XP]]*Table245[[#This Row],[entity_spawned (AVG)]])*(Table245[[#This Row],[activating_chance]]/100),0)</f>
        <v>48</v>
      </c>
      <c r="L225" s="73" t="s">
        <v>402</v>
      </c>
    </row>
    <row r="226" spans="6:12" x14ac:dyDescent="0.25">
      <c r="F226" s="74" t="s">
        <v>250</v>
      </c>
      <c r="G226">
        <v>1</v>
      </c>
      <c r="H226">
        <v>180</v>
      </c>
      <c r="I226">
        <v>100</v>
      </c>
      <c r="J226">
        <v>48</v>
      </c>
      <c r="K226">
        <f>ROUND((Table245[[#This Row],[XP]]*Table245[[#This Row],[entity_spawned (AVG)]])*(Table245[[#This Row],[activating_chance]]/100),0)</f>
        <v>48</v>
      </c>
      <c r="L226" s="73" t="s">
        <v>402</v>
      </c>
    </row>
    <row r="227" spans="6:12" x14ac:dyDescent="0.25">
      <c r="F227" s="74" t="s">
        <v>250</v>
      </c>
      <c r="G227">
        <v>1</v>
      </c>
      <c r="H227">
        <v>180</v>
      </c>
      <c r="I227">
        <v>100</v>
      </c>
      <c r="J227">
        <v>48</v>
      </c>
      <c r="K227">
        <f>ROUND((Table245[[#This Row],[XP]]*Table245[[#This Row],[entity_spawned (AVG)]])*(Table245[[#This Row],[activating_chance]]/100),0)</f>
        <v>48</v>
      </c>
      <c r="L227" s="73" t="s">
        <v>402</v>
      </c>
    </row>
    <row r="228" spans="6:12" x14ac:dyDescent="0.25">
      <c r="F228" s="74" t="s">
        <v>250</v>
      </c>
      <c r="G228">
        <v>1</v>
      </c>
      <c r="H228">
        <v>180</v>
      </c>
      <c r="I228">
        <v>40</v>
      </c>
      <c r="J228">
        <v>48</v>
      </c>
      <c r="K228">
        <f>ROUND((Table245[[#This Row],[XP]]*Table245[[#This Row],[entity_spawned (AVG)]])*(Table245[[#This Row],[activating_chance]]/100),0)</f>
        <v>19</v>
      </c>
      <c r="L228" s="73" t="s">
        <v>402</v>
      </c>
    </row>
    <row r="229" spans="6:12" x14ac:dyDescent="0.25">
      <c r="F229" s="74" t="s">
        <v>250</v>
      </c>
      <c r="G229">
        <v>1</v>
      </c>
      <c r="H229">
        <v>180</v>
      </c>
      <c r="I229">
        <v>100</v>
      </c>
      <c r="J229">
        <v>48</v>
      </c>
      <c r="K229">
        <f>ROUND((Table245[[#This Row],[XP]]*Table245[[#This Row],[entity_spawned (AVG)]])*(Table245[[#This Row],[activating_chance]]/100),0)</f>
        <v>48</v>
      </c>
      <c r="L229" s="73" t="s">
        <v>402</v>
      </c>
    </row>
    <row r="230" spans="6:12" x14ac:dyDescent="0.25">
      <c r="F230" s="74" t="s">
        <v>250</v>
      </c>
      <c r="G230">
        <v>1</v>
      </c>
      <c r="H230">
        <v>180</v>
      </c>
      <c r="I230">
        <v>100</v>
      </c>
      <c r="J230">
        <v>48</v>
      </c>
      <c r="K230">
        <f>ROUND((Table245[[#This Row],[XP]]*Table245[[#This Row],[entity_spawned (AVG)]])*(Table245[[#This Row],[activating_chance]]/100),0)</f>
        <v>48</v>
      </c>
      <c r="L230" s="73" t="s">
        <v>402</v>
      </c>
    </row>
    <row r="231" spans="6:12" x14ac:dyDescent="0.25">
      <c r="F231" s="74" t="s">
        <v>250</v>
      </c>
      <c r="G231">
        <v>1</v>
      </c>
      <c r="H231">
        <v>200</v>
      </c>
      <c r="I231">
        <v>100</v>
      </c>
      <c r="J231">
        <v>48</v>
      </c>
      <c r="K231">
        <f>ROUND((Table245[[#This Row],[XP]]*Table245[[#This Row],[entity_spawned (AVG)]])*(Table245[[#This Row],[activating_chance]]/100),0)</f>
        <v>48</v>
      </c>
      <c r="L231" s="73" t="s">
        <v>402</v>
      </c>
    </row>
    <row r="232" spans="6:12" x14ac:dyDescent="0.25">
      <c r="F232" s="74" t="s">
        <v>250</v>
      </c>
      <c r="G232">
        <v>1</v>
      </c>
      <c r="H232">
        <v>180</v>
      </c>
      <c r="I232">
        <v>100</v>
      </c>
      <c r="J232">
        <v>48</v>
      </c>
      <c r="K232">
        <f>ROUND((Table245[[#This Row],[XP]]*Table245[[#This Row],[entity_spawned (AVG)]])*(Table245[[#This Row],[activating_chance]]/100),0)</f>
        <v>48</v>
      </c>
      <c r="L232" s="73" t="s">
        <v>402</v>
      </c>
    </row>
    <row r="233" spans="6:12" x14ac:dyDescent="0.25">
      <c r="F233" s="74" t="s">
        <v>250</v>
      </c>
      <c r="G233">
        <v>1</v>
      </c>
      <c r="H233">
        <v>250</v>
      </c>
      <c r="I233">
        <v>100</v>
      </c>
      <c r="J233">
        <v>48</v>
      </c>
      <c r="K233">
        <f>ROUND((Table245[[#This Row],[XP]]*Table245[[#This Row],[entity_spawned (AVG)]])*(Table245[[#This Row],[activating_chance]]/100),0)</f>
        <v>48</v>
      </c>
      <c r="L233" s="73" t="s">
        <v>402</v>
      </c>
    </row>
    <row r="234" spans="6:12" x14ac:dyDescent="0.25">
      <c r="F234" s="74" t="s">
        <v>250</v>
      </c>
      <c r="G234">
        <v>1</v>
      </c>
      <c r="H234">
        <v>180</v>
      </c>
      <c r="I234">
        <v>60</v>
      </c>
      <c r="J234">
        <v>48</v>
      </c>
      <c r="K234">
        <f>ROUND((Table245[[#This Row],[XP]]*Table245[[#This Row],[entity_spawned (AVG)]])*(Table245[[#This Row],[activating_chance]]/100),0)</f>
        <v>29</v>
      </c>
      <c r="L234" s="73" t="s">
        <v>402</v>
      </c>
    </row>
    <row r="235" spans="6:12" x14ac:dyDescent="0.25">
      <c r="F235" s="74" t="s">
        <v>391</v>
      </c>
      <c r="G235">
        <v>1</v>
      </c>
      <c r="H235">
        <v>250</v>
      </c>
      <c r="I235">
        <v>100</v>
      </c>
      <c r="J235">
        <v>48</v>
      </c>
      <c r="K235">
        <f>ROUND((Table245[[#This Row],[XP]]*Table245[[#This Row],[entity_spawned (AVG)]])*(Table245[[#This Row],[activating_chance]]/100),0)</f>
        <v>48</v>
      </c>
      <c r="L235" s="73" t="s">
        <v>402</v>
      </c>
    </row>
    <row r="236" spans="6:12" x14ac:dyDescent="0.25">
      <c r="F236" s="74" t="s">
        <v>391</v>
      </c>
      <c r="G236">
        <v>1</v>
      </c>
      <c r="H236">
        <v>250</v>
      </c>
      <c r="I236">
        <v>100</v>
      </c>
      <c r="J236">
        <v>48</v>
      </c>
      <c r="K236">
        <f>ROUND((Table245[[#This Row],[XP]]*Table245[[#This Row],[entity_spawned (AVG)]])*(Table245[[#This Row],[activating_chance]]/100),0)</f>
        <v>48</v>
      </c>
      <c r="L236" s="73" t="s">
        <v>402</v>
      </c>
    </row>
    <row r="237" spans="6:12" x14ac:dyDescent="0.25">
      <c r="F237" s="74" t="s">
        <v>251</v>
      </c>
      <c r="G237">
        <v>1</v>
      </c>
      <c r="H237">
        <v>300</v>
      </c>
      <c r="I237">
        <v>100</v>
      </c>
      <c r="J237">
        <v>195</v>
      </c>
      <c r="K237">
        <f>ROUND((Table245[[#This Row],[XP]]*Table245[[#This Row],[entity_spawned (AVG)]])*(Table245[[#This Row],[activating_chance]]/100),0)</f>
        <v>195</v>
      </c>
      <c r="L237" s="73" t="s">
        <v>402</v>
      </c>
    </row>
    <row r="238" spans="6:12" x14ac:dyDescent="0.25">
      <c r="F238" s="74" t="s">
        <v>251</v>
      </c>
      <c r="G238">
        <v>1</v>
      </c>
      <c r="H238">
        <v>300</v>
      </c>
      <c r="I238">
        <v>100</v>
      </c>
      <c r="J238">
        <v>195</v>
      </c>
      <c r="K238">
        <f>ROUND((Table245[[#This Row],[XP]]*Table245[[#This Row],[entity_spawned (AVG)]])*(Table245[[#This Row],[activating_chance]]/100),0)</f>
        <v>195</v>
      </c>
      <c r="L238" s="73" t="s">
        <v>402</v>
      </c>
    </row>
    <row r="239" spans="6:12" x14ac:dyDescent="0.25">
      <c r="F239" s="74" t="s">
        <v>251</v>
      </c>
      <c r="G239">
        <v>1</v>
      </c>
      <c r="H239">
        <v>300</v>
      </c>
      <c r="I239">
        <v>100</v>
      </c>
      <c r="J239">
        <v>195</v>
      </c>
      <c r="K239">
        <f>ROUND((Table245[[#This Row],[XP]]*Table245[[#This Row],[entity_spawned (AVG)]])*(Table245[[#This Row],[activating_chance]]/100),0)</f>
        <v>195</v>
      </c>
      <c r="L239" s="73" t="s">
        <v>402</v>
      </c>
    </row>
    <row r="240" spans="6:12" x14ac:dyDescent="0.25">
      <c r="F240" s="74" t="s">
        <v>251</v>
      </c>
      <c r="G240">
        <v>1</v>
      </c>
      <c r="H240">
        <v>300</v>
      </c>
      <c r="I240">
        <v>100</v>
      </c>
      <c r="J240">
        <v>195</v>
      </c>
      <c r="K240">
        <f>ROUND((Table245[[#This Row],[XP]]*Table245[[#This Row],[entity_spawned (AVG)]])*(Table245[[#This Row],[activating_chance]]/100),0)</f>
        <v>195</v>
      </c>
      <c r="L240" s="73" t="s">
        <v>402</v>
      </c>
    </row>
    <row r="241" spans="6:12" x14ac:dyDescent="0.25">
      <c r="F241" s="74" t="s">
        <v>251</v>
      </c>
      <c r="G241">
        <v>1</v>
      </c>
      <c r="H241">
        <v>300</v>
      </c>
      <c r="I241">
        <v>100</v>
      </c>
      <c r="J241">
        <v>195</v>
      </c>
      <c r="K241">
        <f>ROUND((Table245[[#This Row],[XP]]*Table245[[#This Row],[entity_spawned (AVG)]])*(Table245[[#This Row],[activating_chance]]/100),0)</f>
        <v>195</v>
      </c>
      <c r="L241" s="73" t="s">
        <v>402</v>
      </c>
    </row>
    <row r="242" spans="6:12" x14ac:dyDescent="0.25">
      <c r="F242" s="74" t="s">
        <v>251</v>
      </c>
      <c r="G242">
        <v>1</v>
      </c>
      <c r="H242">
        <v>300</v>
      </c>
      <c r="I242">
        <v>100</v>
      </c>
      <c r="J242">
        <v>195</v>
      </c>
      <c r="K242">
        <f>ROUND((Table245[[#This Row],[XP]]*Table245[[#This Row],[entity_spawned (AVG)]])*(Table245[[#This Row],[activating_chance]]/100),0)</f>
        <v>195</v>
      </c>
      <c r="L242" s="73" t="s">
        <v>402</v>
      </c>
    </row>
    <row r="243" spans="6:12" x14ac:dyDescent="0.25">
      <c r="F243" s="74" t="s">
        <v>251</v>
      </c>
      <c r="G243">
        <v>1</v>
      </c>
      <c r="H243">
        <v>300</v>
      </c>
      <c r="I243">
        <v>100</v>
      </c>
      <c r="J243">
        <v>195</v>
      </c>
      <c r="K243">
        <f>ROUND((Table245[[#This Row],[XP]]*Table245[[#This Row],[entity_spawned (AVG)]])*(Table245[[#This Row],[activating_chance]]/100),0)</f>
        <v>195</v>
      </c>
      <c r="L243" s="73" t="s">
        <v>402</v>
      </c>
    </row>
    <row r="244" spans="6:12" x14ac:dyDescent="0.25">
      <c r="F244" s="74" t="s">
        <v>251</v>
      </c>
      <c r="G244">
        <v>1</v>
      </c>
      <c r="H244">
        <v>300</v>
      </c>
      <c r="I244">
        <v>100</v>
      </c>
      <c r="J244">
        <v>195</v>
      </c>
      <c r="K244">
        <f>ROUND((Table245[[#This Row],[XP]]*Table245[[#This Row],[entity_spawned (AVG)]])*(Table245[[#This Row],[activating_chance]]/100),0)</f>
        <v>195</v>
      </c>
      <c r="L244" s="73" t="s">
        <v>402</v>
      </c>
    </row>
    <row r="245" spans="6:12" x14ac:dyDescent="0.25">
      <c r="F245" s="74" t="s">
        <v>251</v>
      </c>
      <c r="G245">
        <v>1</v>
      </c>
      <c r="H245">
        <v>300</v>
      </c>
      <c r="I245">
        <v>100</v>
      </c>
      <c r="J245">
        <v>195</v>
      </c>
      <c r="K245">
        <f>ROUND((Table245[[#This Row],[XP]]*Table245[[#This Row],[entity_spawned (AVG)]])*(Table245[[#This Row],[activating_chance]]/100),0)</f>
        <v>195</v>
      </c>
      <c r="L245" s="73" t="s">
        <v>402</v>
      </c>
    </row>
    <row r="246" spans="6:12" x14ac:dyDescent="0.25">
      <c r="F246" s="74" t="s">
        <v>251</v>
      </c>
      <c r="G246">
        <v>1</v>
      </c>
      <c r="H246">
        <v>300</v>
      </c>
      <c r="I246">
        <v>100</v>
      </c>
      <c r="J246">
        <v>195</v>
      </c>
      <c r="K246">
        <f>ROUND((Table245[[#This Row],[XP]]*Table245[[#This Row],[entity_spawned (AVG)]])*(Table245[[#This Row],[activating_chance]]/100),0)</f>
        <v>195</v>
      </c>
      <c r="L246" s="73" t="s">
        <v>402</v>
      </c>
    </row>
    <row r="247" spans="6:12" x14ac:dyDescent="0.25">
      <c r="F247" s="74" t="s">
        <v>251</v>
      </c>
      <c r="G247">
        <v>1</v>
      </c>
      <c r="H247">
        <v>300</v>
      </c>
      <c r="I247">
        <v>100</v>
      </c>
      <c r="J247">
        <v>195</v>
      </c>
      <c r="K247">
        <f>ROUND((Table245[[#This Row],[XP]]*Table245[[#This Row],[entity_spawned (AVG)]])*(Table245[[#This Row],[activating_chance]]/100),0)</f>
        <v>195</v>
      </c>
      <c r="L247" s="73" t="s">
        <v>402</v>
      </c>
    </row>
    <row r="248" spans="6:12" x14ac:dyDescent="0.25">
      <c r="F248" s="74" t="s">
        <v>393</v>
      </c>
      <c r="G248">
        <v>1</v>
      </c>
      <c r="H248">
        <v>300</v>
      </c>
      <c r="I248">
        <v>80</v>
      </c>
      <c r="J248">
        <v>195</v>
      </c>
      <c r="K248">
        <f>ROUND((Table245[[#This Row],[XP]]*Table245[[#This Row],[entity_spawned (AVG)]])*(Table245[[#This Row],[activating_chance]]/100),0)</f>
        <v>156</v>
      </c>
      <c r="L248" s="73" t="s">
        <v>402</v>
      </c>
    </row>
    <row r="249" spans="6:12" x14ac:dyDescent="0.25">
      <c r="F249" s="74" t="s">
        <v>252</v>
      </c>
      <c r="G249">
        <v>1</v>
      </c>
      <c r="H249">
        <v>340</v>
      </c>
      <c r="I249">
        <v>100</v>
      </c>
      <c r="J249">
        <v>263</v>
      </c>
      <c r="K249">
        <f>ROUND((Table245[[#This Row],[XP]]*Table245[[#This Row],[entity_spawned (AVG)]])*(Table245[[#This Row],[activating_chance]]/100),0)</f>
        <v>263</v>
      </c>
      <c r="L249" s="73" t="s">
        <v>402</v>
      </c>
    </row>
    <row r="250" spans="6:12" x14ac:dyDescent="0.25">
      <c r="F250" s="74" t="s">
        <v>252</v>
      </c>
      <c r="G250">
        <v>1</v>
      </c>
      <c r="H250">
        <v>340</v>
      </c>
      <c r="I250">
        <v>100</v>
      </c>
      <c r="J250">
        <v>263</v>
      </c>
      <c r="K250">
        <f>ROUND((Table245[[#This Row],[XP]]*Table245[[#This Row],[entity_spawned (AVG)]])*(Table245[[#This Row],[activating_chance]]/100),0)</f>
        <v>263</v>
      </c>
      <c r="L250" s="73" t="s">
        <v>402</v>
      </c>
    </row>
    <row r="251" spans="6:12" x14ac:dyDescent="0.25">
      <c r="F251" s="74" t="s">
        <v>252</v>
      </c>
      <c r="G251">
        <v>1</v>
      </c>
      <c r="H251">
        <v>340</v>
      </c>
      <c r="I251">
        <v>100</v>
      </c>
      <c r="J251">
        <v>263</v>
      </c>
      <c r="K251">
        <f>ROUND((Table245[[#This Row],[XP]]*Table245[[#This Row],[entity_spawned (AVG)]])*(Table245[[#This Row],[activating_chance]]/100),0)</f>
        <v>263</v>
      </c>
      <c r="L251" s="73" t="s">
        <v>402</v>
      </c>
    </row>
    <row r="252" spans="6:12" x14ac:dyDescent="0.25">
      <c r="F252" s="74" t="s">
        <v>252</v>
      </c>
      <c r="G252">
        <v>1</v>
      </c>
      <c r="H252">
        <v>340</v>
      </c>
      <c r="I252">
        <v>100</v>
      </c>
      <c r="J252">
        <v>263</v>
      </c>
      <c r="K252">
        <f>ROUND((Table245[[#This Row],[XP]]*Table245[[#This Row],[entity_spawned (AVG)]])*(Table245[[#This Row],[activating_chance]]/100),0)</f>
        <v>263</v>
      </c>
      <c r="L252" s="73" t="s">
        <v>402</v>
      </c>
    </row>
    <row r="253" spans="6:12" x14ac:dyDescent="0.25">
      <c r="F253" s="74" t="s">
        <v>252</v>
      </c>
      <c r="G253">
        <v>1</v>
      </c>
      <c r="H253">
        <v>340</v>
      </c>
      <c r="I253">
        <v>100</v>
      </c>
      <c r="J253">
        <v>263</v>
      </c>
      <c r="K253">
        <f>ROUND((Table245[[#This Row],[XP]]*Table245[[#This Row],[entity_spawned (AVG)]])*(Table245[[#This Row],[activating_chance]]/100),0)</f>
        <v>263</v>
      </c>
      <c r="L253" s="73" t="s">
        <v>402</v>
      </c>
    </row>
    <row r="254" spans="6:12" x14ac:dyDescent="0.25">
      <c r="F254" s="74" t="s">
        <v>252</v>
      </c>
      <c r="G254">
        <v>1</v>
      </c>
      <c r="H254">
        <v>340</v>
      </c>
      <c r="I254">
        <v>100</v>
      </c>
      <c r="J254">
        <v>263</v>
      </c>
      <c r="K254">
        <f>ROUND((Table245[[#This Row],[XP]]*Table245[[#This Row],[entity_spawned (AVG)]])*(Table245[[#This Row],[activating_chance]]/100),0)</f>
        <v>263</v>
      </c>
      <c r="L254" s="73" t="s">
        <v>402</v>
      </c>
    </row>
    <row r="255" spans="6:12" x14ac:dyDescent="0.25">
      <c r="F255" s="74" t="s">
        <v>252</v>
      </c>
      <c r="G255">
        <v>1</v>
      </c>
      <c r="H255">
        <v>340</v>
      </c>
      <c r="I255">
        <v>100</v>
      </c>
      <c r="J255">
        <v>263</v>
      </c>
      <c r="K255">
        <f>ROUND((Table245[[#This Row],[XP]]*Table245[[#This Row],[entity_spawned (AVG)]])*(Table245[[#This Row],[activating_chance]]/100),0)</f>
        <v>263</v>
      </c>
      <c r="L255" s="73" t="s">
        <v>402</v>
      </c>
    </row>
    <row r="256" spans="6:12" x14ac:dyDescent="0.25">
      <c r="F256" s="74" t="s">
        <v>252</v>
      </c>
      <c r="G256">
        <v>1</v>
      </c>
      <c r="H256">
        <v>340</v>
      </c>
      <c r="I256">
        <v>100</v>
      </c>
      <c r="J256">
        <v>263</v>
      </c>
      <c r="K256">
        <f>ROUND((Table245[[#This Row],[XP]]*Table245[[#This Row],[entity_spawned (AVG)]])*(Table245[[#This Row],[activating_chance]]/100),0)</f>
        <v>263</v>
      </c>
      <c r="L256" s="73" t="s">
        <v>402</v>
      </c>
    </row>
    <row r="257" spans="6:12" x14ac:dyDescent="0.25">
      <c r="F257" s="74" t="s">
        <v>252</v>
      </c>
      <c r="G257">
        <v>1</v>
      </c>
      <c r="H257">
        <v>340</v>
      </c>
      <c r="I257">
        <v>100</v>
      </c>
      <c r="J257">
        <v>263</v>
      </c>
      <c r="K257">
        <f>ROUND((Table245[[#This Row],[XP]]*Table245[[#This Row],[entity_spawned (AVG)]])*(Table245[[#This Row],[activating_chance]]/100),0)</f>
        <v>263</v>
      </c>
      <c r="L257" s="73" t="s">
        <v>402</v>
      </c>
    </row>
    <row r="258" spans="6:12" x14ac:dyDescent="0.25">
      <c r="F258" s="74" t="s">
        <v>252</v>
      </c>
      <c r="G258">
        <v>1</v>
      </c>
      <c r="H258">
        <v>340</v>
      </c>
      <c r="I258">
        <v>100</v>
      </c>
      <c r="J258">
        <v>263</v>
      </c>
      <c r="K258">
        <f>ROUND((Table245[[#This Row],[XP]]*Table245[[#This Row],[entity_spawned (AVG)]])*(Table245[[#This Row],[activating_chance]]/100),0)</f>
        <v>263</v>
      </c>
      <c r="L258" s="73" t="s">
        <v>402</v>
      </c>
    </row>
    <row r="259" spans="6:12" x14ac:dyDescent="0.25">
      <c r="F259" s="74" t="s">
        <v>252</v>
      </c>
      <c r="G259">
        <v>1</v>
      </c>
      <c r="H259">
        <v>340</v>
      </c>
      <c r="I259">
        <v>100</v>
      </c>
      <c r="J259">
        <v>263</v>
      </c>
      <c r="K259">
        <f>ROUND((Table245[[#This Row],[XP]]*Table245[[#This Row],[entity_spawned (AVG)]])*(Table245[[#This Row],[activating_chance]]/100),0)</f>
        <v>263</v>
      </c>
      <c r="L259" s="73" t="s">
        <v>402</v>
      </c>
    </row>
    <row r="260" spans="6:12" x14ac:dyDescent="0.25">
      <c r="F260" s="74" t="s">
        <v>252</v>
      </c>
      <c r="G260">
        <v>1</v>
      </c>
      <c r="H260">
        <v>340</v>
      </c>
      <c r="I260">
        <v>100</v>
      </c>
      <c r="J260">
        <v>263</v>
      </c>
      <c r="K260">
        <f>ROUND((Table245[[#This Row],[XP]]*Table245[[#This Row],[entity_spawned (AVG)]])*(Table245[[#This Row],[activating_chance]]/100),0)</f>
        <v>263</v>
      </c>
      <c r="L260" s="73" t="s">
        <v>402</v>
      </c>
    </row>
    <row r="261" spans="6:12" x14ac:dyDescent="0.25">
      <c r="F261" s="74" t="s">
        <v>252</v>
      </c>
      <c r="G261">
        <v>1</v>
      </c>
      <c r="H261">
        <v>340</v>
      </c>
      <c r="I261">
        <v>100</v>
      </c>
      <c r="J261">
        <v>263</v>
      </c>
      <c r="K261">
        <f>ROUND((Table245[[#This Row],[XP]]*Table245[[#This Row],[entity_spawned (AVG)]])*(Table245[[#This Row],[activating_chance]]/100),0)</f>
        <v>263</v>
      </c>
      <c r="L261" s="73" t="s">
        <v>402</v>
      </c>
    </row>
    <row r="262" spans="6:12" x14ac:dyDescent="0.25">
      <c r="F262" s="74" t="s">
        <v>252</v>
      </c>
      <c r="G262">
        <v>1</v>
      </c>
      <c r="H262">
        <v>340</v>
      </c>
      <c r="I262">
        <v>100</v>
      </c>
      <c r="J262">
        <v>263</v>
      </c>
      <c r="K262">
        <f>ROUND((Table245[[#This Row],[XP]]*Table245[[#This Row],[entity_spawned (AVG)]])*(Table245[[#This Row],[activating_chance]]/100),0)</f>
        <v>263</v>
      </c>
      <c r="L262" s="73" t="s">
        <v>402</v>
      </c>
    </row>
    <row r="263" spans="6:12" x14ac:dyDescent="0.25">
      <c r="F263" s="74" t="s">
        <v>252</v>
      </c>
      <c r="G263">
        <v>1</v>
      </c>
      <c r="H263">
        <v>340</v>
      </c>
      <c r="I263">
        <v>100</v>
      </c>
      <c r="J263">
        <v>263</v>
      </c>
      <c r="K263">
        <f>ROUND((Table245[[#This Row],[XP]]*Table245[[#This Row],[entity_spawned (AVG)]])*(Table245[[#This Row],[activating_chance]]/100),0)</f>
        <v>263</v>
      </c>
      <c r="L263" s="73" t="s">
        <v>402</v>
      </c>
    </row>
    <row r="264" spans="6:12" x14ac:dyDescent="0.25">
      <c r="F264" s="74" t="s">
        <v>252</v>
      </c>
      <c r="G264">
        <v>1</v>
      </c>
      <c r="H264">
        <v>340</v>
      </c>
      <c r="I264">
        <v>100</v>
      </c>
      <c r="J264">
        <v>263</v>
      </c>
      <c r="K264">
        <f>ROUND((Table245[[#This Row],[XP]]*Table245[[#This Row],[entity_spawned (AVG)]])*(Table245[[#This Row],[activating_chance]]/100),0)</f>
        <v>263</v>
      </c>
      <c r="L264" s="73" t="s">
        <v>402</v>
      </c>
    </row>
    <row r="265" spans="6:12" x14ac:dyDescent="0.25">
      <c r="F265" s="74" t="s">
        <v>252</v>
      </c>
      <c r="G265">
        <v>1</v>
      </c>
      <c r="H265">
        <v>340</v>
      </c>
      <c r="I265">
        <v>100</v>
      </c>
      <c r="J265">
        <v>263</v>
      </c>
      <c r="K265">
        <f>ROUND((Table245[[#This Row],[XP]]*Table245[[#This Row],[entity_spawned (AVG)]])*(Table245[[#This Row],[activating_chance]]/100),0)</f>
        <v>263</v>
      </c>
      <c r="L265" s="73" t="s">
        <v>402</v>
      </c>
    </row>
    <row r="266" spans="6:12" x14ac:dyDescent="0.25">
      <c r="F266" s="74" t="s">
        <v>253</v>
      </c>
      <c r="G266">
        <v>1</v>
      </c>
      <c r="H266">
        <v>180</v>
      </c>
      <c r="I266">
        <v>100</v>
      </c>
      <c r="J266">
        <v>25</v>
      </c>
      <c r="K266">
        <f>ROUND((Table245[[#This Row],[XP]]*Table245[[#This Row],[entity_spawned (AVG)]])*(Table245[[#This Row],[activating_chance]]/100),0)</f>
        <v>25</v>
      </c>
      <c r="L266" s="73" t="s">
        <v>402</v>
      </c>
    </row>
    <row r="267" spans="6:12" x14ac:dyDescent="0.25">
      <c r="F267" s="74" t="s">
        <v>253</v>
      </c>
      <c r="G267">
        <v>1</v>
      </c>
      <c r="H267">
        <v>180</v>
      </c>
      <c r="I267">
        <v>100</v>
      </c>
      <c r="J267">
        <v>25</v>
      </c>
      <c r="K267">
        <f>ROUND((Table245[[#This Row],[XP]]*Table245[[#This Row],[entity_spawned (AVG)]])*(Table245[[#This Row],[activating_chance]]/100),0)</f>
        <v>25</v>
      </c>
      <c r="L267" s="73" t="s">
        <v>402</v>
      </c>
    </row>
    <row r="268" spans="6:12" x14ac:dyDescent="0.25">
      <c r="F268" s="74" t="s">
        <v>253</v>
      </c>
      <c r="G268">
        <v>1</v>
      </c>
      <c r="H268">
        <v>180</v>
      </c>
      <c r="I268">
        <v>100</v>
      </c>
      <c r="J268">
        <v>25</v>
      </c>
      <c r="K268">
        <f>ROUND((Table245[[#This Row],[XP]]*Table245[[#This Row],[entity_spawned (AVG)]])*(Table245[[#This Row],[activating_chance]]/100),0)</f>
        <v>25</v>
      </c>
      <c r="L268" s="73" t="s">
        <v>402</v>
      </c>
    </row>
    <row r="269" spans="6:12" x14ac:dyDescent="0.25">
      <c r="F269" s="74" t="s">
        <v>253</v>
      </c>
      <c r="G269">
        <v>1</v>
      </c>
      <c r="H269">
        <v>180</v>
      </c>
      <c r="I269">
        <v>100</v>
      </c>
      <c r="J269">
        <v>25</v>
      </c>
      <c r="K269">
        <f>ROUND((Table245[[#This Row],[XP]]*Table245[[#This Row],[entity_spawned (AVG)]])*(Table245[[#This Row],[activating_chance]]/100),0)</f>
        <v>25</v>
      </c>
      <c r="L269" s="73" t="s">
        <v>402</v>
      </c>
    </row>
    <row r="270" spans="6:12" x14ac:dyDescent="0.25">
      <c r="F270" s="74" t="s">
        <v>253</v>
      </c>
      <c r="G270">
        <v>1</v>
      </c>
      <c r="H270">
        <v>180</v>
      </c>
      <c r="I270">
        <v>100</v>
      </c>
      <c r="J270">
        <v>25</v>
      </c>
      <c r="K270">
        <f>ROUND((Table245[[#This Row],[XP]]*Table245[[#This Row],[entity_spawned (AVG)]])*(Table245[[#This Row],[activating_chance]]/100),0)</f>
        <v>25</v>
      </c>
      <c r="L270" s="73" t="s">
        <v>402</v>
      </c>
    </row>
    <row r="271" spans="6:12" x14ac:dyDescent="0.25">
      <c r="F271" s="74" t="s">
        <v>254</v>
      </c>
      <c r="G271">
        <v>1</v>
      </c>
      <c r="H271">
        <v>170</v>
      </c>
      <c r="I271">
        <v>100</v>
      </c>
      <c r="J271">
        <v>55</v>
      </c>
      <c r="K271">
        <f>ROUND((Table245[[#This Row],[XP]]*Table245[[#This Row],[entity_spawned (AVG)]])*(Table245[[#This Row],[activating_chance]]/100),0)</f>
        <v>55</v>
      </c>
      <c r="L271" s="73" t="s">
        <v>402</v>
      </c>
    </row>
    <row r="272" spans="6:12" x14ac:dyDescent="0.25">
      <c r="F272" s="74" t="s">
        <v>254</v>
      </c>
      <c r="G272">
        <v>1</v>
      </c>
      <c r="H272">
        <v>170</v>
      </c>
      <c r="I272">
        <v>100</v>
      </c>
      <c r="J272">
        <v>55</v>
      </c>
      <c r="K272">
        <f>ROUND((Table245[[#This Row],[XP]]*Table245[[#This Row],[entity_spawned (AVG)]])*(Table245[[#This Row],[activating_chance]]/100),0)</f>
        <v>55</v>
      </c>
      <c r="L272" s="73" t="s">
        <v>402</v>
      </c>
    </row>
    <row r="273" spans="6:12" x14ac:dyDescent="0.25">
      <c r="F273" s="74" t="s">
        <v>254</v>
      </c>
      <c r="G273">
        <v>1</v>
      </c>
      <c r="H273">
        <v>170</v>
      </c>
      <c r="I273">
        <v>100</v>
      </c>
      <c r="J273">
        <v>55</v>
      </c>
      <c r="K273">
        <f>ROUND((Table245[[#This Row],[XP]]*Table245[[#This Row],[entity_spawned (AVG)]])*(Table245[[#This Row],[activating_chance]]/100),0)</f>
        <v>55</v>
      </c>
      <c r="L273" s="73" t="s">
        <v>402</v>
      </c>
    </row>
    <row r="274" spans="6:12" x14ac:dyDescent="0.25">
      <c r="F274" s="74" t="s">
        <v>254</v>
      </c>
      <c r="G274">
        <v>1</v>
      </c>
      <c r="H274">
        <v>170</v>
      </c>
      <c r="I274">
        <v>100</v>
      </c>
      <c r="J274">
        <v>55</v>
      </c>
      <c r="K274">
        <f>ROUND((Table245[[#This Row],[XP]]*Table245[[#This Row],[entity_spawned (AVG)]])*(Table245[[#This Row],[activating_chance]]/100),0)</f>
        <v>55</v>
      </c>
      <c r="L274" s="73" t="s">
        <v>402</v>
      </c>
    </row>
    <row r="275" spans="6:12" x14ac:dyDescent="0.25">
      <c r="F275" s="74" t="s">
        <v>254</v>
      </c>
      <c r="G275">
        <v>1</v>
      </c>
      <c r="H275">
        <v>170</v>
      </c>
      <c r="I275">
        <v>100</v>
      </c>
      <c r="J275">
        <v>55</v>
      </c>
      <c r="K275">
        <f>ROUND((Table245[[#This Row],[XP]]*Table245[[#This Row],[entity_spawned (AVG)]])*(Table245[[#This Row],[activating_chance]]/100),0)</f>
        <v>55</v>
      </c>
      <c r="L275" s="73" t="s">
        <v>402</v>
      </c>
    </row>
    <row r="276" spans="6:12" x14ac:dyDescent="0.25">
      <c r="F276" s="74" t="s">
        <v>254</v>
      </c>
      <c r="G276">
        <v>1</v>
      </c>
      <c r="H276">
        <v>170</v>
      </c>
      <c r="I276">
        <v>100</v>
      </c>
      <c r="J276">
        <v>55</v>
      </c>
      <c r="K276">
        <f>ROUND((Table245[[#This Row],[XP]]*Table245[[#This Row],[entity_spawned (AVG)]])*(Table245[[#This Row],[activating_chance]]/100),0)</f>
        <v>55</v>
      </c>
      <c r="L276" s="73" t="s">
        <v>402</v>
      </c>
    </row>
    <row r="277" spans="6:12" x14ac:dyDescent="0.25">
      <c r="F277" s="74" t="s">
        <v>254</v>
      </c>
      <c r="G277">
        <v>1</v>
      </c>
      <c r="H277">
        <v>170</v>
      </c>
      <c r="I277">
        <v>100</v>
      </c>
      <c r="J277">
        <v>55</v>
      </c>
      <c r="K277">
        <f>ROUND((Table245[[#This Row],[XP]]*Table245[[#This Row],[entity_spawned (AVG)]])*(Table245[[#This Row],[activating_chance]]/100),0)</f>
        <v>55</v>
      </c>
      <c r="L277" s="73" t="s">
        <v>402</v>
      </c>
    </row>
    <row r="278" spans="6:12" x14ac:dyDescent="0.25">
      <c r="F278" s="74" t="s">
        <v>254</v>
      </c>
      <c r="G278">
        <v>1</v>
      </c>
      <c r="H278">
        <v>170</v>
      </c>
      <c r="I278">
        <v>100</v>
      </c>
      <c r="J278">
        <v>55</v>
      </c>
      <c r="K278">
        <f>ROUND((Table245[[#This Row],[XP]]*Table245[[#This Row],[entity_spawned (AVG)]])*(Table245[[#This Row],[activating_chance]]/100),0)</f>
        <v>55</v>
      </c>
      <c r="L278" s="73" t="s">
        <v>402</v>
      </c>
    </row>
    <row r="279" spans="6:12" x14ac:dyDescent="0.25">
      <c r="F279" s="74" t="s">
        <v>254</v>
      </c>
      <c r="G279">
        <v>1</v>
      </c>
      <c r="H279">
        <v>170</v>
      </c>
      <c r="I279">
        <v>100</v>
      </c>
      <c r="J279">
        <v>55</v>
      </c>
      <c r="K279">
        <f>ROUND((Table245[[#This Row],[XP]]*Table245[[#This Row],[entity_spawned (AVG)]])*(Table245[[#This Row],[activating_chance]]/100),0)</f>
        <v>55</v>
      </c>
      <c r="L279" s="73" t="s">
        <v>402</v>
      </c>
    </row>
    <row r="280" spans="6:12" x14ac:dyDescent="0.25">
      <c r="F280" s="74" t="s">
        <v>255</v>
      </c>
      <c r="G280">
        <v>1</v>
      </c>
      <c r="H280">
        <v>2500</v>
      </c>
      <c r="I280">
        <v>100</v>
      </c>
      <c r="J280">
        <v>263</v>
      </c>
      <c r="K280">
        <f>ROUND((Table245[[#This Row],[XP]]*Table245[[#This Row],[entity_spawned (AVG)]])*(Table245[[#This Row],[activating_chance]]/100),0)</f>
        <v>263</v>
      </c>
      <c r="L280" s="73" t="s">
        <v>402</v>
      </c>
    </row>
    <row r="281" spans="6:12" x14ac:dyDescent="0.25">
      <c r="F281" s="74" t="s">
        <v>255</v>
      </c>
      <c r="G281">
        <v>1</v>
      </c>
      <c r="H281">
        <v>2500</v>
      </c>
      <c r="I281">
        <v>100</v>
      </c>
      <c r="J281">
        <v>263</v>
      </c>
      <c r="K281">
        <f>ROUND((Table245[[#This Row],[XP]]*Table245[[#This Row],[entity_spawned (AVG)]])*(Table245[[#This Row],[activating_chance]]/100),0)</f>
        <v>263</v>
      </c>
      <c r="L281" s="73" t="s">
        <v>402</v>
      </c>
    </row>
    <row r="282" spans="6:12" x14ac:dyDescent="0.25">
      <c r="F282" s="74" t="s">
        <v>256</v>
      </c>
      <c r="G282">
        <v>1</v>
      </c>
      <c r="H282">
        <v>2500</v>
      </c>
      <c r="I282">
        <v>100</v>
      </c>
      <c r="J282">
        <v>263</v>
      </c>
      <c r="K282">
        <f>ROUND((Table245[[#This Row],[XP]]*Table245[[#This Row],[entity_spawned (AVG)]])*(Table245[[#This Row],[activating_chance]]/100),0)</f>
        <v>263</v>
      </c>
      <c r="L282" s="73" t="s">
        <v>402</v>
      </c>
    </row>
    <row r="283" spans="6:12" x14ac:dyDescent="0.25">
      <c r="F283" s="74" t="s">
        <v>256</v>
      </c>
      <c r="G283">
        <v>1</v>
      </c>
      <c r="H283">
        <v>2500</v>
      </c>
      <c r="I283">
        <v>100</v>
      </c>
      <c r="J283">
        <v>263</v>
      </c>
      <c r="K283">
        <f>ROUND((Table245[[#This Row],[XP]]*Table245[[#This Row],[entity_spawned (AVG)]])*(Table245[[#This Row],[activating_chance]]/100),0)</f>
        <v>263</v>
      </c>
      <c r="L283" s="73" t="s">
        <v>402</v>
      </c>
    </row>
    <row r="284" spans="6:12" x14ac:dyDescent="0.25">
      <c r="F284" s="74" t="s">
        <v>257</v>
      </c>
      <c r="G284">
        <v>1</v>
      </c>
      <c r="H284">
        <v>2000</v>
      </c>
      <c r="I284">
        <v>100</v>
      </c>
      <c r="J284">
        <v>175</v>
      </c>
      <c r="K284">
        <f>ROUND((Table245[[#This Row],[XP]]*Table245[[#This Row],[entity_spawned (AVG)]])*(Table245[[#This Row],[activating_chance]]/100),0)</f>
        <v>175</v>
      </c>
      <c r="L284" s="73" t="s">
        <v>402</v>
      </c>
    </row>
    <row r="285" spans="6:12" x14ac:dyDescent="0.25">
      <c r="F285" s="74" t="s">
        <v>257</v>
      </c>
      <c r="G285">
        <v>1</v>
      </c>
      <c r="H285">
        <v>2000</v>
      </c>
      <c r="I285">
        <v>100</v>
      </c>
      <c r="J285">
        <v>175</v>
      </c>
      <c r="K285">
        <f>ROUND((Table245[[#This Row],[XP]]*Table245[[#This Row],[entity_spawned (AVG)]])*(Table245[[#This Row],[activating_chance]]/100),0)</f>
        <v>175</v>
      </c>
      <c r="L285" s="73" t="s">
        <v>402</v>
      </c>
    </row>
    <row r="286" spans="6:12" x14ac:dyDescent="0.25">
      <c r="F286" s="74" t="s">
        <v>258</v>
      </c>
      <c r="G286">
        <v>1</v>
      </c>
      <c r="H286">
        <v>2000</v>
      </c>
      <c r="I286">
        <v>100</v>
      </c>
      <c r="J286">
        <v>175</v>
      </c>
      <c r="K286">
        <f>ROUND((Table245[[#This Row],[XP]]*Table245[[#This Row],[entity_spawned (AVG)]])*(Table245[[#This Row],[activating_chance]]/100),0)</f>
        <v>175</v>
      </c>
      <c r="L286" s="73" t="s">
        <v>402</v>
      </c>
    </row>
    <row r="287" spans="6:12" x14ac:dyDescent="0.25">
      <c r="F287" s="74" t="s">
        <v>258</v>
      </c>
      <c r="G287">
        <v>1</v>
      </c>
      <c r="H287">
        <v>2000</v>
      </c>
      <c r="I287">
        <v>100</v>
      </c>
      <c r="J287">
        <v>175</v>
      </c>
      <c r="K287">
        <f>ROUND((Table245[[#This Row],[XP]]*Table245[[#This Row],[entity_spawned (AVG)]])*(Table245[[#This Row],[activating_chance]]/100),0)</f>
        <v>175</v>
      </c>
      <c r="L287" s="73" t="s">
        <v>402</v>
      </c>
    </row>
    <row r="288" spans="6:12" x14ac:dyDescent="0.25">
      <c r="F288" s="74" t="s">
        <v>258</v>
      </c>
      <c r="G288">
        <v>1</v>
      </c>
      <c r="H288">
        <v>2000</v>
      </c>
      <c r="I288">
        <v>100</v>
      </c>
      <c r="J288">
        <v>175</v>
      </c>
      <c r="K288">
        <f>ROUND((Table245[[#This Row],[XP]]*Table245[[#This Row],[entity_spawned (AVG)]])*(Table245[[#This Row],[activating_chance]]/100),0)</f>
        <v>175</v>
      </c>
      <c r="L288" s="73" t="s">
        <v>402</v>
      </c>
    </row>
    <row r="289" spans="6:12" x14ac:dyDescent="0.25">
      <c r="F289" s="74" t="s">
        <v>258</v>
      </c>
      <c r="G289">
        <v>1</v>
      </c>
      <c r="H289">
        <v>2000</v>
      </c>
      <c r="I289">
        <v>100</v>
      </c>
      <c r="J289">
        <v>175</v>
      </c>
      <c r="K289">
        <f>ROUND((Table245[[#This Row],[XP]]*Table245[[#This Row],[entity_spawned (AVG)]])*(Table245[[#This Row],[activating_chance]]/100),0)</f>
        <v>175</v>
      </c>
      <c r="L289" s="73" t="s">
        <v>402</v>
      </c>
    </row>
    <row r="290" spans="6:12" x14ac:dyDescent="0.25">
      <c r="F290" s="74" t="s">
        <v>258</v>
      </c>
      <c r="G290">
        <v>1</v>
      </c>
      <c r="H290">
        <v>2000</v>
      </c>
      <c r="I290">
        <v>100</v>
      </c>
      <c r="J290">
        <v>175</v>
      </c>
      <c r="K290">
        <f>ROUND((Table245[[#This Row],[XP]]*Table245[[#This Row],[entity_spawned (AVG)]])*(Table245[[#This Row],[activating_chance]]/100),0)</f>
        <v>175</v>
      </c>
      <c r="L290" s="73" t="s">
        <v>402</v>
      </c>
    </row>
    <row r="291" spans="6:12" x14ac:dyDescent="0.25">
      <c r="F291" s="74" t="s">
        <v>258</v>
      </c>
      <c r="G291">
        <v>1</v>
      </c>
      <c r="H291">
        <v>2000</v>
      </c>
      <c r="I291">
        <v>100</v>
      </c>
      <c r="J291">
        <v>175</v>
      </c>
      <c r="K291">
        <f>ROUND((Table245[[#This Row],[XP]]*Table245[[#This Row],[entity_spawned (AVG)]])*(Table245[[#This Row],[activating_chance]]/100),0)</f>
        <v>175</v>
      </c>
      <c r="L291" s="73" t="s">
        <v>402</v>
      </c>
    </row>
    <row r="292" spans="6:12" x14ac:dyDescent="0.25">
      <c r="F292" s="74" t="s">
        <v>258</v>
      </c>
      <c r="G292">
        <v>1</v>
      </c>
      <c r="H292">
        <v>2000</v>
      </c>
      <c r="I292">
        <v>100</v>
      </c>
      <c r="J292">
        <v>175</v>
      </c>
      <c r="K292">
        <f>ROUND((Table245[[#This Row],[XP]]*Table245[[#This Row],[entity_spawned (AVG)]])*(Table245[[#This Row],[activating_chance]]/100),0)</f>
        <v>175</v>
      </c>
      <c r="L292" s="73" t="s">
        <v>402</v>
      </c>
    </row>
    <row r="293" spans="6:12" x14ac:dyDescent="0.25">
      <c r="F293" s="74" t="s">
        <v>259</v>
      </c>
      <c r="G293">
        <v>1</v>
      </c>
      <c r="H293">
        <v>1500</v>
      </c>
      <c r="I293">
        <v>100</v>
      </c>
      <c r="J293">
        <v>130</v>
      </c>
      <c r="K293">
        <f>ROUND((Table245[[#This Row],[XP]]*Table245[[#This Row],[entity_spawned (AVG)]])*(Table245[[#This Row],[activating_chance]]/100),0)</f>
        <v>130</v>
      </c>
      <c r="L293" s="73" t="s">
        <v>402</v>
      </c>
    </row>
    <row r="294" spans="6:12" x14ac:dyDescent="0.25">
      <c r="F294" s="74" t="s">
        <v>259</v>
      </c>
      <c r="G294">
        <v>1</v>
      </c>
      <c r="H294">
        <v>1500</v>
      </c>
      <c r="I294">
        <v>100</v>
      </c>
      <c r="J294">
        <v>130</v>
      </c>
      <c r="K294">
        <f>ROUND((Table245[[#This Row],[XP]]*Table245[[#This Row],[entity_spawned (AVG)]])*(Table245[[#This Row],[activating_chance]]/100),0)</f>
        <v>130</v>
      </c>
      <c r="L294" s="73" t="s">
        <v>402</v>
      </c>
    </row>
    <row r="295" spans="6:12" x14ac:dyDescent="0.25">
      <c r="F295" s="74" t="s">
        <v>259</v>
      </c>
      <c r="G295">
        <v>1</v>
      </c>
      <c r="H295">
        <v>1500</v>
      </c>
      <c r="I295">
        <v>100</v>
      </c>
      <c r="J295">
        <v>130</v>
      </c>
      <c r="K295">
        <f>ROUND((Table245[[#This Row],[XP]]*Table245[[#This Row],[entity_spawned (AVG)]])*(Table245[[#This Row],[activating_chance]]/100),0)</f>
        <v>130</v>
      </c>
      <c r="L295" s="73" t="s">
        <v>402</v>
      </c>
    </row>
    <row r="296" spans="6:12" x14ac:dyDescent="0.25">
      <c r="F296" s="74" t="s">
        <v>259</v>
      </c>
      <c r="G296">
        <v>1</v>
      </c>
      <c r="H296">
        <v>1500</v>
      </c>
      <c r="I296">
        <v>100</v>
      </c>
      <c r="J296">
        <v>130</v>
      </c>
      <c r="K296">
        <f>ROUND((Table245[[#This Row],[XP]]*Table245[[#This Row],[entity_spawned (AVG)]])*(Table245[[#This Row],[activating_chance]]/100),0)</f>
        <v>130</v>
      </c>
      <c r="L296" s="73" t="s">
        <v>402</v>
      </c>
    </row>
    <row r="297" spans="6:12" x14ac:dyDescent="0.25">
      <c r="F297" s="74" t="s">
        <v>259</v>
      </c>
      <c r="G297">
        <v>1</v>
      </c>
      <c r="H297">
        <v>1500</v>
      </c>
      <c r="I297">
        <v>100</v>
      </c>
      <c r="J297">
        <v>130</v>
      </c>
      <c r="K297">
        <f>ROUND((Table245[[#This Row],[XP]]*Table245[[#This Row],[entity_spawned (AVG)]])*(Table245[[#This Row],[activating_chance]]/100),0)</f>
        <v>130</v>
      </c>
      <c r="L297" s="73" t="s">
        <v>402</v>
      </c>
    </row>
    <row r="298" spans="6:12" x14ac:dyDescent="0.25">
      <c r="F298" s="74" t="s">
        <v>259</v>
      </c>
      <c r="G298">
        <v>1</v>
      </c>
      <c r="H298">
        <v>1500</v>
      </c>
      <c r="I298">
        <v>100</v>
      </c>
      <c r="J298">
        <v>130</v>
      </c>
      <c r="K298">
        <f>ROUND((Table245[[#This Row],[XP]]*Table245[[#This Row],[entity_spawned (AVG)]])*(Table245[[#This Row],[activating_chance]]/100),0)</f>
        <v>130</v>
      </c>
      <c r="L298" s="73" t="s">
        <v>402</v>
      </c>
    </row>
    <row r="299" spans="6:12" x14ac:dyDescent="0.25">
      <c r="F299" s="74" t="s">
        <v>259</v>
      </c>
      <c r="G299">
        <v>1</v>
      </c>
      <c r="H299">
        <v>1500</v>
      </c>
      <c r="I299">
        <v>100</v>
      </c>
      <c r="J299">
        <v>130</v>
      </c>
      <c r="K299">
        <f>ROUND((Table245[[#This Row],[XP]]*Table245[[#This Row],[entity_spawned (AVG)]])*(Table245[[#This Row],[activating_chance]]/100),0)</f>
        <v>130</v>
      </c>
      <c r="L299" s="73" t="s">
        <v>402</v>
      </c>
    </row>
    <row r="300" spans="6:12" x14ac:dyDescent="0.25">
      <c r="F300" s="74" t="s">
        <v>260</v>
      </c>
      <c r="G300">
        <v>1</v>
      </c>
      <c r="H300">
        <v>1500</v>
      </c>
      <c r="I300">
        <v>80</v>
      </c>
      <c r="J300">
        <v>130</v>
      </c>
      <c r="K300">
        <f>ROUND((Table245[[#This Row],[XP]]*Table245[[#This Row],[entity_spawned (AVG)]])*(Table245[[#This Row],[activating_chance]]/100),0)</f>
        <v>104</v>
      </c>
      <c r="L300" s="73" t="s">
        <v>402</v>
      </c>
    </row>
    <row r="301" spans="6:12" x14ac:dyDescent="0.25">
      <c r="F301" s="74" t="s">
        <v>260</v>
      </c>
      <c r="G301">
        <v>1</v>
      </c>
      <c r="H301">
        <v>1500</v>
      </c>
      <c r="I301">
        <v>40</v>
      </c>
      <c r="J301">
        <v>130</v>
      </c>
      <c r="K301">
        <f>ROUND((Table245[[#This Row],[XP]]*Table245[[#This Row],[entity_spawned (AVG)]])*(Table245[[#This Row],[activating_chance]]/100),0)</f>
        <v>52</v>
      </c>
      <c r="L301" s="73" t="s">
        <v>402</v>
      </c>
    </row>
    <row r="302" spans="6:12" x14ac:dyDescent="0.25">
      <c r="F302" s="74" t="s">
        <v>260</v>
      </c>
      <c r="G302">
        <v>1</v>
      </c>
      <c r="H302">
        <v>1500</v>
      </c>
      <c r="I302">
        <v>60</v>
      </c>
      <c r="J302">
        <v>130</v>
      </c>
      <c r="K302">
        <f>ROUND((Table245[[#This Row],[XP]]*Table245[[#This Row],[entity_spawned (AVG)]])*(Table245[[#This Row],[activating_chance]]/100),0)</f>
        <v>78</v>
      </c>
      <c r="L302" s="73" t="s">
        <v>402</v>
      </c>
    </row>
    <row r="303" spans="6:12" x14ac:dyDescent="0.25">
      <c r="F303" s="74" t="s">
        <v>260</v>
      </c>
      <c r="G303">
        <v>1</v>
      </c>
      <c r="H303">
        <v>1500</v>
      </c>
      <c r="I303">
        <v>100</v>
      </c>
      <c r="J303">
        <v>130</v>
      </c>
      <c r="K303">
        <f>ROUND((Table245[[#This Row],[XP]]*Table245[[#This Row],[entity_spawned (AVG)]])*(Table245[[#This Row],[activating_chance]]/100),0)</f>
        <v>130</v>
      </c>
      <c r="L303" s="73" t="s">
        <v>402</v>
      </c>
    </row>
    <row r="304" spans="6:12" x14ac:dyDescent="0.25">
      <c r="F304" s="74" t="s">
        <v>260</v>
      </c>
      <c r="G304">
        <v>1</v>
      </c>
      <c r="H304">
        <v>1500</v>
      </c>
      <c r="I304">
        <v>80</v>
      </c>
      <c r="J304">
        <v>130</v>
      </c>
      <c r="K304">
        <f>ROUND((Table245[[#This Row],[XP]]*Table245[[#This Row],[entity_spawned (AVG)]])*(Table245[[#This Row],[activating_chance]]/100),0)</f>
        <v>104</v>
      </c>
      <c r="L304" s="73" t="s">
        <v>402</v>
      </c>
    </row>
    <row r="305" spans="6:12" x14ac:dyDescent="0.25">
      <c r="F305" s="74" t="s">
        <v>260</v>
      </c>
      <c r="G305">
        <v>1</v>
      </c>
      <c r="H305">
        <v>1500</v>
      </c>
      <c r="I305">
        <v>100</v>
      </c>
      <c r="J305">
        <v>130</v>
      </c>
      <c r="K305">
        <f>ROUND((Table245[[#This Row],[XP]]*Table245[[#This Row],[entity_spawned (AVG)]])*(Table245[[#This Row],[activating_chance]]/100),0)</f>
        <v>130</v>
      </c>
      <c r="L305" s="73" t="s">
        <v>402</v>
      </c>
    </row>
    <row r="306" spans="6:12" x14ac:dyDescent="0.25">
      <c r="F306" s="74" t="s">
        <v>260</v>
      </c>
      <c r="G306">
        <v>1</v>
      </c>
      <c r="H306">
        <v>1500</v>
      </c>
      <c r="I306">
        <v>100</v>
      </c>
      <c r="J306">
        <v>130</v>
      </c>
      <c r="K306">
        <f>ROUND((Table245[[#This Row],[XP]]*Table245[[#This Row],[entity_spawned (AVG)]])*(Table245[[#This Row],[activating_chance]]/100),0)</f>
        <v>130</v>
      </c>
      <c r="L306" s="73" t="s">
        <v>402</v>
      </c>
    </row>
    <row r="307" spans="6:12" x14ac:dyDescent="0.25">
      <c r="F307" s="74" t="s">
        <v>260</v>
      </c>
      <c r="G307">
        <v>1</v>
      </c>
      <c r="H307">
        <v>1500</v>
      </c>
      <c r="I307">
        <v>100</v>
      </c>
      <c r="J307">
        <v>130</v>
      </c>
      <c r="K307">
        <f>ROUND((Table245[[#This Row],[XP]]*Table245[[#This Row],[entity_spawned (AVG)]])*(Table245[[#This Row],[activating_chance]]/100),0)</f>
        <v>130</v>
      </c>
      <c r="L307" s="73" t="s">
        <v>402</v>
      </c>
    </row>
    <row r="308" spans="6:12" x14ac:dyDescent="0.25">
      <c r="F308" s="74" t="s">
        <v>260</v>
      </c>
      <c r="G308">
        <v>1</v>
      </c>
      <c r="H308">
        <v>1500</v>
      </c>
      <c r="I308">
        <v>100</v>
      </c>
      <c r="J308">
        <v>130</v>
      </c>
      <c r="K308">
        <f>ROUND((Table245[[#This Row],[XP]]*Table245[[#This Row],[entity_spawned (AVG)]])*(Table245[[#This Row],[activating_chance]]/100),0)</f>
        <v>130</v>
      </c>
      <c r="L308" s="73" t="s">
        <v>402</v>
      </c>
    </row>
    <row r="309" spans="6:12" x14ac:dyDescent="0.25">
      <c r="F309" s="74" t="s">
        <v>260</v>
      </c>
      <c r="G309">
        <v>1</v>
      </c>
      <c r="H309">
        <v>1500</v>
      </c>
      <c r="I309">
        <v>100</v>
      </c>
      <c r="J309">
        <v>130</v>
      </c>
      <c r="K309">
        <f>ROUND((Table245[[#This Row],[XP]]*Table245[[#This Row],[entity_spawned (AVG)]])*(Table245[[#This Row],[activating_chance]]/100),0)</f>
        <v>130</v>
      </c>
      <c r="L309" s="73" t="s">
        <v>402</v>
      </c>
    </row>
    <row r="310" spans="6:12" x14ac:dyDescent="0.25">
      <c r="F310" s="74" t="s">
        <v>260</v>
      </c>
      <c r="G310">
        <v>1</v>
      </c>
      <c r="H310">
        <v>1500</v>
      </c>
      <c r="I310">
        <v>100</v>
      </c>
      <c r="J310">
        <v>130</v>
      </c>
      <c r="K310">
        <f>ROUND((Table245[[#This Row],[XP]]*Table245[[#This Row],[entity_spawned (AVG)]])*(Table245[[#This Row],[activating_chance]]/100),0)</f>
        <v>130</v>
      </c>
      <c r="L310" s="73" t="s">
        <v>402</v>
      </c>
    </row>
    <row r="311" spans="6:12" x14ac:dyDescent="0.25">
      <c r="F311" s="74" t="s">
        <v>260</v>
      </c>
      <c r="G311">
        <v>1</v>
      </c>
      <c r="H311">
        <v>1500</v>
      </c>
      <c r="I311">
        <v>100</v>
      </c>
      <c r="J311">
        <v>130</v>
      </c>
      <c r="K311">
        <f>ROUND((Table245[[#This Row],[XP]]*Table245[[#This Row],[entity_spawned (AVG)]])*(Table245[[#This Row],[activating_chance]]/100),0)</f>
        <v>130</v>
      </c>
      <c r="L311" s="73" t="s">
        <v>402</v>
      </c>
    </row>
    <row r="312" spans="6:12" x14ac:dyDescent="0.25">
      <c r="F312" s="74" t="s">
        <v>260</v>
      </c>
      <c r="G312">
        <v>1</v>
      </c>
      <c r="H312">
        <v>1500</v>
      </c>
      <c r="I312">
        <v>100</v>
      </c>
      <c r="J312">
        <v>130</v>
      </c>
      <c r="K312">
        <f>ROUND((Table245[[#This Row],[XP]]*Table245[[#This Row],[entity_spawned (AVG)]])*(Table245[[#This Row],[activating_chance]]/100),0)</f>
        <v>130</v>
      </c>
      <c r="L312" s="73" t="s">
        <v>402</v>
      </c>
    </row>
    <row r="313" spans="6:12" x14ac:dyDescent="0.25">
      <c r="F313" s="74" t="s">
        <v>260</v>
      </c>
      <c r="G313">
        <v>1</v>
      </c>
      <c r="H313">
        <v>1500</v>
      </c>
      <c r="I313">
        <v>60</v>
      </c>
      <c r="J313">
        <v>130</v>
      </c>
      <c r="K313">
        <f>ROUND((Table245[[#This Row],[XP]]*Table245[[#This Row],[entity_spawned (AVG)]])*(Table245[[#This Row],[activating_chance]]/100),0)</f>
        <v>78</v>
      </c>
      <c r="L313" s="73" t="s">
        <v>402</v>
      </c>
    </row>
    <row r="314" spans="6:12" x14ac:dyDescent="0.25">
      <c r="F314" s="74" t="s">
        <v>260</v>
      </c>
      <c r="G314">
        <v>1</v>
      </c>
      <c r="H314">
        <v>1500</v>
      </c>
      <c r="I314">
        <v>40</v>
      </c>
      <c r="J314">
        <v>130</v>
      </c>
      <c r="K314">
        <f>ROUND((Table245[[#This Row],[XP]]*Table245[[#This Row],[entity_spawned (AVG)]])*(Table245[[#This Row],[activating_chance]]/100),0)</f>
        <v>52</v>
      </c>
      <c r="L314" s="73" t="s">
        <v>402</v>
      </c>
    </row>
    <row r="315" spans="6:12" x14ac:dyDescent="0.25">
      <c r="F315" s="74" t="s">
        <v>260</v>
      </c>
      <c r="G315">
        <v>1</v>
      </c>
      <c r="H315">
        <v>1500</v>
      </c>
      <c r="I315">
        <v>100</v>
      </c>
      <c r="J315">
        <v>130</v>
      </c>
      <c r="K315">
        <f>ROUND((Table245[[#This Row],[XP]]*Table245[[#This Row],[entity_spawned (AVG)]])*(Table245[[#This Row],[activating_chance]]/100),0)</f>
        <v>130</v>
      </c>
      <c r="L315" s="73" t="s">
        <v>402</v>
      </c>
    </row>
    <row r="316" spans="6:12" x14ac:dyDescent="0.25">
      <c r="F316" s="74" t="s">
        <v>260</v>
      </c>
      <c r="G316">
        <v>1</v>
      </c>
      <c r="H316">
        <v>1500</v>
      </c>
      <c r="I316">
        <v>100</v>
      </c>
      <c r="J316">
        <v>130</v>
      </c>
      <c r="K316">
        <f>ROUND((Table245[[#This Row],[XP]]*Table245[[#This Row],[entity_spawned (AVG)]])*(Table245[[#This Row],[activating_chance]]/100),0)</f>
        <v>130</v>
      </c>
      <c r="L316" s="73" t="s">
        <v>402</v>
      </c>
    </row>
    <row r="317" spans="6:12" x14ac:dyDescent="0.25">
      <c r="F317" s="74" t="s">
        <v>260</v>
      </c>
      <c r="G317">
        <v>1</v>
      </c>
      <c r="H317">
        <v>1500</v>
      </c>
      <c r="I317">
        <v>100</v>
      </c>
      <c r="J317">
        <v>130</v>
      </c>
      <c r="K317">
        <f>ROUND((Table245[[#This Row],[XP]]*Table245[[#This Row],[entity_spawned (AVG)]])*(Table245[[#This Row],[activating_chance]]/100),0)</f>
        <v>130</v>
      </c>
      <c r="L317" s="73" t="s">
        <v>402</v>
      </c>
    </row>
    <row r="318" spans="6:12" x14ac:dyDescent="0.25">
      <c r="F318" s="74" t="s">
        <v>260</v>
      </c>
      <c r="G318">
        <v>1</v>
      </c>
      <c r="H318">
        <v>1500</v>
      </c>
      <c r="I318">
        <v>100</v>
      </c>
      <c r="J318">
        <v>130</v>
      </c>
      <c r="K318">
        <f>ROUND((Table245[[#This Row],[XP]]*Table245[[#This Row],[entity_spawned (AVG)]])*(Table245[[#This Row],[activating_chance]]/100),0)</f>
        <v>130</v>
      </c>
      <c r="L318" s="73" t="s">
        <v>402</v>
      </c>
    </row>
    <row r="319" spans="6:12" x14ac:dyDescent="0.25">
      <c r="F319" s="74" t="s">
        <v>260</v>
      </c>
      <c r="G319">
        <v>1</v>
      </c>
      <c r="H319">
        <v>1500</v>
      </c>
      <c r="I319">
        <v>100</v>
      </c>
      <c r="J319">
        <v>130</v>
      </c>
      <c r="K319">
        <f>ROUND((Table245[[#This Row],[XP]]*Table245[[#This Row],[entity_spawned (AVG)]])*(Table245[[#This Row],[activating_chance]]/100),0)</f>
        <v>130</v>
      </c>
      <c r="L319" s="73" t="s">
        <v>402</v>
      </c>
    </row>
    <row r="320" spans="6:12" x14ac:dyDescent="0.25">
      <c r="F320" s="74" t="s">
        <v>260</v>
      </c>
      <c r="G320">
        <v>1</v>
      </c>
      <c r="H320">
        <v>1500</v>
      </c>
      <c r="I320">
        <v>100</v>
      </c>
      <c r="J320">
        <v>130</v>
      </c>
      <c r="K320">
        <f>ROUND((Table245[[#This Row],[XP]]*Table245[[#This Row],[entity_spawned (AVG)]])*(Table245[[#This Row],[activating_chance]]/100),0)</f>
        <v>130</v>
      </c>
      <c r="L320" s="73" t="s">
        <v>402</v>
      </c>
    </row>
    <row r="321" spans="6:12" x14ac:dyDescent="0.25">
      <c r="F321" s="74" t="s">
        <v>260</v>
      </c>
      <c r="G321">
        <v>1</v>
      </c>
      <c r="H321">
        <v>1500</v>
      </c>
      <c r="I321">
        <v>100</v>
      </c>
      <c r="J321">
        <v>130</v>
      </c>
      <c r="K321">
        <f>ROUND((Table245[[#This Row],[XP]]*Table245[[#This Row],[entity_spawned (AVG)]])*(Table245[[#This Row],[activating_chance]]/100),0)</f>
        <v>130</v>
      </c>
      <c r="L321" s="73" t="s">
        <v>402</v>
      </c>
    </row>
    <row r="322" spans="6:12" x14ac:dyDescent="0.25">
      <c r="F322" s="74" t="s">
        <v>260</v>
      </c>
      <c r="G322">
        <v>1</v>
      </c>
      <c r="H322">
        <v>1500</v>
      </c>
      <c r="I322">
        <v>100</v>
      </c>
      <c r="J322">
        <v>130</v>
      </c>
      <c r="K322">
        <f>ROUND((Table245[[#This Row],[XP]]*Table245[[#This Row],[entity_spawned (AVG)]])*(Table245[[#This Row],[activating_chance]]/100),0)</f>
        <v>130</v>
      </c>
      <c r="L322" s="73" t="s">
        <v>402</v>
      </c>
    </row>
    <row r="323" spans="6:12" x14ac:dyDescent="0.25">
      <c r="F323" s="74" t="s">
        <v>260</v>
      </c>
      <c r="G323">
        <v>1</v>
      </c>
      <c r="H323">
        <v>1500</v>
      </c>
      <c r="I323">
        <v>100</v>
      </c>
      <c r="J323">
        <v>130</v>
      </c>
      <c r="K323">
        <f>ROUND((Table245[[#This Row],[XP]]*Table245[[#This Row],[entity_spawned (AVG)]])*(Table245[[#This Row],[activating_chance]]/100),0)</f>
        <v>130</v>
      </c>
      <c r="L323" s="73" t="s">
        <v>402</v>
      </c>
    </row>
    <row r="324" spans="6:12" x14ac:dyDescent="0.25">
      <c r="F324" s="74" t="s">
        <v>260</v>
      </c>
      <c r="G324">
        <v>1</v>
      </c>
      <c r="H324">
        <v>1500</v>
      </c>
      <c r="I324">
        <v>100</v>
      </c>
      <c r="J324">
        <v>130</v>
      </c>
      <c r="K324">
        <f>ROUND((Table245[[#This Row],[XP]]*Table245[[#This Row],[entity_spawned (AVG)]])*(Table245[[#This Row],[activating_chance]]/100),0)</f>
        <v>130</v>
      </c>
      <c r="L324" s="73" t="s">
        <v>402</v>
      </c>
    </row>
    <row r="325" spans="6:12" x14ac:dyDescent="0.25">
      <c r="F325" s="74" t="s">
        <v>260</v>
      </c>
      <c r="G325">
        <v>1</v>
      </c>
      <c r="H325">
        <v>1500</v>
      </c>
      <c r="I325">
        <v>100</v>
      </c>
      <c r="J325">
        <v>130</v>
      </c>
      <c r="K325">
        <f>ROUND((Table245[[#This Row],[XP]]*Table245[[#This Row],[entity_spawned (AVG)]])*(Table245[[#This Row],[activating_chance]]/100),0)</f>
        <v>130</v>
      </c>
      <c r="L325" s="73" t="s">
        <v>402</v>
      </c>
    </row>
    <row r="326" spans="6:12" x14ac:dyDescent="0.25">
      <c r="F326" s="74" t="s">
        <v>260</v>
      </c>
      <c r="G326">
        <v>1</v>
      </c>
      <c r="H326">
        <v>1500</v>
      </c>
      <c r="I326">
        <v>80</v>
      </c>
      <c r="J326">
        <v>130</v>
      </c>
      <c r="K326">
        <f>ROUND((Table245[[#This Row],[XP]]*Table245[[#This Row],[entity_spawned (AVG)]])*(Table245[[#This Row],[activating_chance]]/100),0)</f>
        <v>104</v>
      </c>
      <c r="L326" s="73" t="s">
        <v>402</v>
      </c>
    </row>
    <row r="327" spans="6:12" x14ac:dyDescent="0.25">
      <c r="F327" s="74" t="s">
        <v>261</v>
      </c>
      <c r="G327">
        <v>1</v>
      </c>
      <c r="H327">
        <v>200</v>
      </c>
      <c r="I327">
        <v>80</v>
      </c>
      <c r="J327">
        <v>55</v>
      </c>
      <c r="K327">
        <f>ROUND((Table245[[#This Row],[XP]]*Table245[[#This Row],[entity_spawned (AVG)]])*(Table245[[#This Row],[activating_chance]]/100),0)</f>
        <v>44</v>
      </c>
      <c r="L327" s="73" t="s">
        <v>401</v>
      </c>
    </row>
    <row r="328" spans="6:12" x14ac:dyDescent="0.25">
      <c r="F328" s="74" t="s">
        <v>261</v>
      </c>
      <c r="G328">
        <v>1</v>
      </c>
      <c r="H328">
        <v>200</v>
      </c>
      <c r="I328">
        <v>60</v>
      </c>
      <c r="J328">
        <v>55</v>
      </c>
      <c r="K328">
        <f>ROUND((Table245[[#This Row],[XP]]*Table245[[#This Row],[entity_spawned (AVG)]])*(Table245[[#This Row],[activating_chance]]/100),0)</f>
        <v>33</v>
      </c>
      <c r="L328" s="73" t="s">
        <v>401</v>
      </c>
    </row>
    <row r="329" spans="6:12" x14ac:dyDescent="0.25">
      <c r="F329" s="74" t="s">
        <v>261</v>
      </c>
      <c r="G329">
        <v>1</v>
      </c>
      <c r="H329">
        <v>200</v>
      </c>
      <c r="I329">
        <v>40</v>
      </c>
      <c r="J329">
        <v>55</v>
      </c>
      <c r="K329">
        <f>ROUND((Table245[[#This Row],[XP]]*Table245[[#This Row],[entity_spawned (AVG)]])*(Table245[[#This Row],[activating_chance]]/100),0)</f>
        <v>22</v>
      </c>
      <c r="L329" s="73" t="s">
        <v>401</v>
      </c>
    </row>
    <row r="330" spans="6:12" x14ac:dyDescent="0.25">
      <c r="F330" s="74" t="s">
        <v>262</v>
      </c>
      <c r="G330">
        <v>1</v>
      </c>
      <c r="H330">
        <v>140</v>
      </c>
      <c r="I330">
        <v>80</v>
      </c>
      <c r="J330">
        <v>25</v>
      </c>
      <c r="K330">
        <f>ROUND((Table245[[#This Row],[XP]]*Table245[[#This Row],[entity_spawned (AVG)]])*(Table245[[#This Row],[activating_chance]]/100),0)</f>
        <v>20</v>
      </c>
      <c r="L330" s="73" t="s">
        <v>401</v>
      </c>
    </row>
    <row r="331" spans="6:12" x14ac:dyDescent="0.25">
      <c r="F331" s="74" t="s">
        <v>262</v>
      </c>
      <c r="G331">
        <v>1</v>
      </c>
      <c r="H331">
        <v>140</v>
      </c>
      <c r="I331">
        <v>60</v>
      </c>
      <c r="J331">
        <v>25</v>
      </c>
      <c r="K331">
        <f>ROUND((Table245[[#This Row],[XP]]*Table245[[#This Row],[entity_spawned (AVG)]])*(Table245[[#This Row],[activating_chance]]/100),0)</f>
        <v>15</v>
      </c>
      <c r="L331" s="73" t="s">
        <v>401</v>
      </c>
    </row>
    <row r="332" spans="6:12" x14ac:dyDescent="0.25">
      <c r="F332" s="74" t="s">
        <v>262</v>
      </c>
      <c r="G332">
        <v>1</v>
      </c>
      <c r="H332">
        <v>140</v>
      </c>
      <c r="I332">
        <v>80</v>
      </c>
      <c r="J332">
        <v>25</v>
      </c>
      <c r="K332">
        <f>ROUND((Table245[[#This Row],[XP]]*Table245[[#This Row],[entity_spawned (AVG)]])*(Table245[[#This Row],[activating_chance]]/100),0)</f>
        <v>20</v>
      </c>
      <c r="L332" s="73" t="s">
        <v>401</v>
      </c>
    </row>
    <row r="333" spans="6:12" x14ac:dyDescent="0.25">
      <c r="F333" s="74" t="s">
        <v>262</v>
      </c>
      <c r="G333">
        <v>1</v>
      </c>
      <c r="H333">
        <v>140</v>
      </c>
      <c r="I333">
        <v>40</v>
      </c>
      <c r="J333">
        <v>25</v>
      </c>
      <c r="K333">
        <f>ROUND((Table245[[#This Row],[XP]]*Table245[[#This Row],[entity_spawned (AVG)]])*(Table245[[#This Row],[activating_chance]]/100),0)</f>
        <v>10</v>
      </c>
      <c r="L333" s="73" t="s">
        <v>401</v>
      </c>
    </row>
    <row r="334" spans="6:12" x14ac:dyDescent="0.25">
      <c r="F334" s="74" t="s">
        <v>262</v>
      </c>
      <c r="G334">
        <v>1</v>
      </c>
      <c r="H334">
        <v>140</v>
      </c>
      <c r="I334">
        <v>60</v>
      </c>
      <c r="J334">
        <v>25</v>
      </c>
      <c r="K334">
        <f>ROUND((Table245[[#This Row],[XP]]*Table245[[#This Row],[entity_spawned (AVG)]])*(Table245[[#This Row],[activating_chance]]/100),0)</f>
        <v>15</v>
      </c>
      <c r="L334" s="73" t="s">
        <v>401</v>
      </c>
    </row>
    <row r="335" spans="6:12" x14ac:dyDescent="0.25">
      <c r="F335" s="74" t="s">
        <v>262</v>
      </c>
      <c r="G335">
        <v>1</v>
      </c>
      <c r="H335">
        <v>100</v>
      </c>
      <c r="I335">
        <v>10</v>
      </c>
      <c r="J335">
        <v>25</v>
      </c>
      <c r="K335">
        <f>ROUND((Table245[[#This Row],[XP]]*Table245[[#This Row],[entity_spawned (AVG)]])*(Table245[[#This Row],[activating_chance]]/100),0)</f>
        <v>3</v>
      </c>
      <c r="L335" s="73" t="s">
        <v>401</v>
      </c>
    </row>
    <row r="336" spans="6:12" x14ac:dyDescent="0.25">
      <c r="F336" s="74" t="s">
        <v>263</v>
      </c>
      <c r="G336">
        <v>1</v>
      </c>
      <c r="H336">
        <v>220</v>
      </c>
      <c r="I336">
        <v>100</v>
      </c>
      <c r="J336">
        <v>28</v>
      </c>
      <c r="K336">
        <f>ROUND((Table245[[#This Row],[XP]]*Table245[[#This Row],[entity_spawned (AVG)]])*(Table245[[#This Row],[activating_chance]]/100),0)</f>
        <v>28</v>
      </c>
      <c r="L336" s="73" t="s">
        <v>402</v>
      </c>
    </row>
    <row r="337" spans="6:12" x14ac:dyDescent="0.25">
      <c r="F337" s="74" t="s">
        <v>263</v>
      </c>
      <c r="G337">
        <v>1</v>
      </c>
      <c r="H337">
        <v>180</v>
      </c>
      <c r="I337">
        <v>10</v>
      </c>
      <c r="J337">
        <v>28</v>
      </c>
      <c r="K337">
        <f>ROUND((Table245[[#This Row],[XP]]*Table245[[#This Row],[entity_spawned (AVG)]])*(Table245[[#This Row],[activating_chance]]/100),0)</f>
        <v>3</v>
      </c>
      <c r="L337" s="73" t="s">
        <v>402</v>
      </c>
    </row>
    <row r="338" spans="6:12" x14ac:dyDescent="0.25">
      <c r="F338" s="74" t="s">
        <v>263</v>
      </c>
      <c r="G338">
        <v>1</v>
      </c>
      <c r="H338">
        <v>180</v>
      </c>
      <c r="I338">
        <v>20</v>
      </c>
      <c r="J338">
        <v>28</v>
      </c>
      <c r="K338">
        <f>ROUND((Table245[[#This Row],[XP]]*Table245[[#This Row],[entity_spawned (AVG)]])*(Table245[[#This Row],[activating_chance]]/100),0)</f>
        <v>6</v>
      </c>
      <c r="L338" s="73" t="s">
        <v>402</v>
      </c>
    </row>
    <row r="339" spans="6:12" x14ac:dyDescent="0.25">
      <c r="F339" s="74" t="s">
        <v>263</v>
      </c>
      <c r="G339">
        <v>1</v>
      </c>
      <c r="H339">
        <v>220</v>
      </c>
      <c r="I339">
        <v>10</v>
      </c>
      <c r="J339">
        <v>28</v>
      </c>
      <c r="K339">
        <f>ROUND((Table245[[#This Row],[XP]]*Table245[[#This Row],[entity_spawned (AVG)]])*(Table245[[#This Row],[activating_chance]]/100),0)</f>
        <v>3</v>
      </c>
      <c r="L339" s="73" t="s">
        <v>402</v>
      </c>
    </row>
    <row r="340" spans="6:12" x14ac:dyDescent="0.25">
      <c r="F340" s="74" t="s">
        <v>263</v>
      </c>
      <c r="G340">
        <v>1</v>
      </c>
      <c r="H340">
        <v>180</v>
      </c>
      <c r="I340">
        <v>100</v>
      </c>
      <c r="J340">
        <v>28</v>
      </c>
      <c r="K340">
        <f>ROUND((Table245[[#This Row],[XP]]*Table245[[#This Row],[entity_spawned (AVG)]])*(Table245[[#This Row],[activating_chance]]/100),0)</f>
        <v>28</v>
      </c>
      <c r="L340" s="73" t="s">
        <v>402</v>
      </c>
    </row>
    <row r="341" spans="6:12" x14ac:dyDescent="0.25">
      <c r="F341" s="74" t="s">
        <v>263</v>
      </c>
      <c r="G341">
        <v>1</v>
      </c>
      <c r="H341">
        <v>220</v>
      </c>
      <c r="I341">
        <v>100</v>
      </c>
      <c r="J341">
        <v>28</v>
      </c>
      <c r="K341">
        <f>ROUND((Table245[[#This Row],[XP]]*Table245[[#This Row],[entity_spawned (AVG)]])*(Table245[[#This Row],[activating_chance]]/100),0)</f>
        <v>28</v>
      </c>
      <c r="L341" s="73" t="s">
        <v>402</v>
      </c>
    </row>
    <row r="342" spans="6:12" x14ac:dyDescent="0.25">
      <c r="F342" s="74" t="s">
        <v>263</v>
      </c>
      <c r="G342">
        <v>1</v>
      </c>
      <c r="H342">
        <v>180</v>
      </c>
      <c r="I342">
        <v>100</v>
      </c>
      <c r="J342">
        <v>28</v>
      </c>
      <c r="K342">
        <f>ROUND((Table245[[#This Row],[XP]]*Table245[[#This Row],[entity_spawned (AVG)]])*(Table245[[#This Row],[activating_chance]]/100),0)</f>
        <v>28</v>
      </c>
      <c r="L342" s="73" t="s">
        <v>402</v>
      </c>
    </row>
    <row r="343" spans="6:12" x14ac:dyDescent="0.25">
      <c r="F343" s="74" t="s">
        <v>263</v>
      </c>
      <c r="G343">
        <v>1</v>
      </c>
      <c r="H343">
        <v>220</v>
      </c>
      <c r="I343">
        <v>40</v>
      </c>
      <c r="J343">
        <v>28</v>
      </c>
      <c r="K343">
        <f>ROUND((Table245[[#This Row],[XP]]*Table245[[#This Row],[entity_spawned (AVG)]])*(Table245[[#This Row],[activating_chance]]/100),0)</f>
        <v>11</v>
      </c>
      <c r="L343" s="73" t="s">
        <v>402</v>
      </c>
    </row>
    <row r="344" spans="6:12" x14ac:dyDescent="0.25">
      <c r="F344" s="74" t="s">
        <v>263</v>
      </c>
      <c r="G344">
        <v>1</v>
      </c>
      <c r="H344">
        <v>220</v>
      </c>
      <c r="I344">
        <v>100</v>
      </c>
      <c r="J344">
        <v>28</v>
      </c>
      <c r="K344">
        <f>ROUND((Table245[[#This Row],[XP]]*Table245[[#This Row],[entity_spawned (AVG)]])*(Table245[[#This Row],[activating_chance]]/100),0)</f>
        <v>28</v>
      </c>
      <c r="L344" s="73" t="s">
        <v>402</v>
      </c>
    </row>
    <row r="345" spans="6:12" x14ac:dyDescent="0.25">
      <c r="F345" s="74" t="s">
        <v>263</v>
      </c>
      <c r="G345">
        <v>1</v>
      </c>
      <c r="H345">
        <v>220</v>
      </c>
      <c r="I345">
        <v>100</v>
      </c>
      <c r="J345">
        <v>28</v>
      </c>
      <c r="K345">
        <f>ROUND((Table245[[#This Row],[XP]]*Table245[[#This Row],[entity_spawned (AVG)]])*(Table245[[#This Row],[activating_chance]]/100),0)</f>
        <v>28</v>
      </c>
      <c r="L345" s="73" t="s">
        <v>402</v>
      </c>
    </row>
    <row r="346" spans="6:12" x14ac:dyDescent="0.25">
      <c r="F346" s="74" t="s">
        <v>264</v>
      </c>
      <c r="G346">
        <v>10</v>
      </c>
      <c r="H346">
        <v>180</v>
      </c>
      <c r="I346">
        <v>100</v>
      </c>
      <c r="J346">
        <v>25</v>
      </c>
      <c r="K346">
        <f>ROUND((Table245[[#This Row],[XP]]*Table245[[#This Row],[entity_spawned (AVG)]])*(Table245[[#This Row],[activating_chance]]/100),0)</f>
        <v>250</v>
      </c>
      <c r="L346" s="73" t="s">
        <v>401</v>
      </c>
    </row>
    <row r="347" spans="6:12" x14ac:dyDescent="0.25">
      <c r="F347" s="74" t="s">
        <v>264</v>
      </c>
      <c r="G347">
        <v>8</v>
      </c>
      <c r="H347">
        <v>160</v>
      </c>
      <c r="I347">
        <v>100</v>
      </c>
      <c r="J347">
        <v>25</v>
      </c>
      <c r="K347">
        <f>ROUND((Table245[[#This Row],[XP]]*Table245[[#This Row],[entity_spawned (AVG)]])*(Table245[[#This Row],[activating_chance]]/100),0)</f>
        <v>200</v>
      </c>
      <c r="L347" s="73" t="s">
        <v>401</v>
      </c>
    </row>
    <row r="348" spans="6:12" x14ac:dyDescent="0.25">
      <c r="F348" s="74" t="s">
        <v>264</v>
      </c>
      <c r="G348">
        <v>5</v>
      </c>
      <c r="H348">
        <v>110</v>
      </c>
      <c r="I348">
        <v>100</v>
      </c>
      <c r="J348">
        <v>25</v>
      </c>
      <c r="K348">
        <f>ROUND((Table245[[#This Row],[XP]]*Table245[[#This Row],[entity_spawned (AVG)]])*(Table245[[#This Row],[activating_chance]]/100),0)</f>
        <v>125</v>
      </c>
      <c r="L348" s="73" t="s">
        <v>401</v>
      </c>
    </row>
    <row r="349" spans="6:12" x14ac:dyDescent="0.25">
      <c r="F349" s="74" t="s">
        <v>264</v>
      </c>
      <c r="G349">
        <v>8</v>
      </c>
      <c r="H349">
        <v>160</v>
      </c>
      <c r="I349">
        <v>100</v>
      </c>
      <c r="J349">
        <v>25</v>
      </c>
      <c r="K349">
        <f>ROUND((Table245[[#This Row],[XP]]*Table245[[#This Row],[entity_spawned (AVG)]])*(Table245[[#This Row],[activating_chance]]/100),0)</f>
        <v>200</v>
      </c>
      <c r="L349" s="73" t="s">
        <v>401</v>
      </c>
    </row>
    <row r="350" spans="6:12" x14ac:dyDescent="0.25">
      <c r="F350" s="74" t="s">
        <v>264</v>
      </c>
      <c r="G350">
        <v>8</v>
      </c>
      <c r="H350">
        <v>180</v>
      </c>
      <c r="I350">
        <v>100</v>
      </c>
      <c r="J350">
        <v>25</v>
      </c>
      <c r="K350">
        <f>ROUND((Table245[[#This Row],[XP]]*Table245[[#This Row],[entity_spawned (AVG)]])*(Table245[[#This Row],[activating_chance]]/100),0)</f>
        <v>200</v>
      </c>
      <c r="L350" s="73" t="s">
        <v>401</v>
      </c>
    </row>
    <row r="351" spans="6:12" x14ac:dyDescent="0.25">
      <c r="F351" s="74" t="s">
        <v>265</v>
      </c>
      <c r="G351">
        <v>1</v>
      </c>
      <c r="H351">
        <v>300</v>
      </c>
      <c r="I351">
        <v>100</v>
      </c>
      <c r="J351">
        <v>55</v>
      </c>
      <c r="K351">
        <f>ROUND((Table245[[#This Row],[XP]]*Table245[[#This Row],[entity_spawned (AVG)]])*(Table245[[#This Row],[activating_chance]]/100),0)</f>
        <v>55</v>
      </c>
      <c r="L351" s="73" t="s">
        <v>402</v>
      </c>
    </row>
    <row r="352" spans="6:12" x14ac:dyDescent="0.25">
      <c r="F352" s="74" t="s">
        <v>392</v>
      </c>
      <c r="G352">
        <v>1</v>
      </c>
      <c r="H352">
        <v>200</v>
      </c>
      <c r="I352">
        <v>100</v>
      </c>
      <c r="J352">
        <v>75</v>
      </c>
      <c r="K352">
        <f>ROUND((Table245[[#This Row],[XP]]*Table245[[#This Row],[entity_spawned (AVG)]])*(Table245[[#This Row],[activating_chance]]/100),0)</f>
        <v>75</v>
      </c>
      <c r="L352" s="73" t="s">
        <v>401</v>
      </c>
    </row>
    <row r="353" spans="6:12" x14ac:dyDescent="0.25">
      <c r="F353" s="74" t="s">
        <v>266</v>
      </c>
      <c r="G353">
        <v>1</v>
      </c>
      <c r="H353">
        <v>500</v>
      </c>
      <c r="I353">
        <v>60</v>
      </c>
      <c r="J353">
        <v>75</v>
      </c>
      <c r="K353">
        <f>ROUND((Table245[[#This Row],[XP]]*Table245[[#This Row],[entity_spawned (AVG)]])*(Table245[[#This Row],[activating_chance]]/100),0)</f>
        <v>45</v>
      </c>
      <c r="L353" s="73" t="s">
        <v>401</v>
      </c>
    </row>
    <row r="354" spans="6:12" x14ac:dyDescent="0.25">
      <c r="F354" s="74" t="s">
        <v>266</v>
      </c>
      <c r="G354">
        <v>1</v>
      </c>
      <c r="H354">
        <v>500</v>
      </c>
      <c r="I354">
        <v>80</v>
      </c>
      <c r="J354">
        <v>75</v>
      </c>
      <c r="K354">
        <f>ROUND((Table245[[#This Row],[XP]]*Table245[[#This Row],[entity_spawned (AVG)]])*(Table245[[#This Row],[activating_chance]]/100),0)</f>
        <v>60</v>
      </c>
      <c r="L354" s="73" t="s">
        <v>401</v>
      </c>
    </row>
    <row r="355" spans="6:12" x14ac:dyDescent="0.25">
      <c r="F355" s="74" t="s">
        <v>267</v>
      </c>
      <c r="G355">
        <v>1</v>
      </c>
      <c r="H355">
        <v>420</v>
      </c>
      <c r="I355">
        <v>100</v>
      </c>
      <c r="J355">
        <v>83</v>
      </c>
      <c r="K355">
        <f>ROUND((Table245[[#This Row],[XP]]*Table245[[#This Row],[entity_spawned (AVG)]])*(Table245[[#This Row],[activating_chance]]/100),0)</f>
        <v>83</v>
      </c>
      <c r="L355" s="73" t="s">
        <v>402</v>
      </c>
    </row>
    <row r="356" spans="6:12" x14ac:dyDescent="0.25">
      <c r="F356" s="74" t="s">
        <v>268</v>
      </c>
      <c r="G356">
        <v>1</v>
      </c>
      <c r="H356">
        <v>250</v>
      </c>
      <c r="I356">
        <v>60</v>
      </c>
      <c r="J356">
        <v>75</v>
      </c>
      <c r="K356">
        <f>ROUND((Table245[[#This Row],[XP]]*Table245[[#This Row],[entity_spawned (AVG)]])*(Table245[[#This Row],[activating_chance]]/100),0)</f>
        <v>45</v>
      </c>
      <c r="L356" s="73" t="s">
        <v>402</v>
      </c>
    </row>
    <row r="357" spans="6:12" x14ac:dyDescent="0.25">
      <c r="F357" s="74" t="s">
        <v>268</v>
      </c>
      <c r="G357">
        <v>1</v>
      </c>
      <c r="H357">
        <v>250</v>
      </c>
      <c r="I357">
        <v>30</v>
      </c>
      <c r="J357">
        <v>75</v>
      </c>
      <c r="K357">
        <f>ROUND((Table245[[#This Row],[XP]]*Table245[[#This Row],[entity_spawned (AVG)]])*(Table245[[#This Row],[activating_chance]]/100),0)</f>
        <v>23</v>
      </c>
      <c r="L357" s="73" t="s">
        <v>402</v>
      </c>
    </row>
    <row r="358" spans="6:12" x14ac:dyDescent="0.25">
      <c r="F358" s="74" t="s">
        <v>268</v>
      </c>
      <c r="G358">
        <v>1</v>
      </c>
      <c r="H358">
        <v>280</v>
      </c>
      <c r="I358">
        <v>100</v>
      </c>
      <c r="J358">
        <v>75</v>
      </c>
      <c r="K358">
        <f>ROUND((Table245[[#This Row],[XP]]*Table245[[#This Row],[entity_spawned (AVG)]])*(Table245[[#This Row],[activating_chance]]/100),0)</f>
        <v>75</v>
      </c>
      <c r="L358" s="73" t="s">
        <v>402</v>
      </c>
    </row>
    <row r="359" spans="6:12" x14ac:dyDescent="0.25">
      <c r="F359" s="74" t="s">
        <v>268</v>
      </c>
      <c r="G359">
        <v>1</v>
      </c>
      <c r="H359">
        <v>280</v>
      </c>
      <c r="I359">
        <v>80</v>
      </c>
      <c r="J359">
        <v>75</v>
      </c>
      <c r="K359">
        <f>ROUND((Table245[[#This Row],[XP]]*Table245[[#This Row],[entity_spawned (AVG)]])*(Table245[[#This Row],[activating_chance]]/100),0)</f>
        <v>60</v>
      </c>
      <c r="L359" s="73" t="s">
        <v>402</v>
      </c>
    </row>
    <row r="360" spans="6:12" x14ac:dyDescent="0.25">
      <c r="F360" s="74" t="s">
        <v>268</v>
      </c>
      <c r="G360">
        <v>1</v>
      </c>
      <c r="H360">
        <v>280</v>
      </c>
      <c r="I360">
        <v>100</v>
      </c>
      <c r="J360">
        <v>75</v>
      </c>
      <c r="K360">
        <f>ROUND((Table245[[#This Row],[XP]]*Table245[[#This Row],[entity_spawned (AVG)]])*(Table245[[#This Row],[activating_chance]]/100),0)</f>
        <v>75</v>
      </c>
      <c r="L360" s="73" t="s">
        <v>402</v>
      </c>
    </row>
    <row r="361" spans="6:12" x14ac:dyDescent="0.25">
      <c r="F361" s="74" t="s">
        <v>268</v>
      </c>
      <c r="G361">
        <v>1</v>
      </c>
      <c r="H361">
        <v>240</v>
      </c>
      <c r="I361">
        <v>100</v>
      </c>
      <c r="J361">
        <v>75</v>
      </c>
      <c r="K361">
        <f>ROUND((Table245[[#This Row],[XP]]*Table245[[#This Row],[entity_spawned (AVG)]])*(Table245[[#This Row],[activating_chance]]/100),0)</f>
        <v>75</v>
      </c>
      <c r="L361" s="73" t="s">
        <v>402</v>
      </c>
    </row>
    <row r="362" spans="6:12" x14ac:dyDescent="0.25">
      <c r="F362" s="74" t="s">
        <v>268</v>
      </c>
      <c r="G362">
        <v>1</v>
      </c>
      <c r="H362">
        <v>250</v>
      </c>
      <c r="I362">
        <v>20</v>
      </c>
      <c r="J362">
        <v>75</v>
      </c>
      <c r="K362">
        <f>ROUND((Table245[[#This Row],[XP]]*Table245[[#This Row],[entity_spawned (AVG)]])*(Table245[[#This Row],[activating_chance]]/100),0)</f>
        <v>15</v>
      </c>
      <c r="L362" s="73" t="s">
        <v>402</v>
      </c>
    </row>
    <row r="363" spans="6:12" x14ac:dyDescent="0.25">
      <c r="F363" s="74" t="s">
        <v>269</v>
      </c>
      <c r="G363">
        <v>1</v>
      </c>
      <c r="H363">
        <v>300</v>
      </c>
      <c r="I363">
        <v>100</v>
      </c>
      <c r="J363">
        <v>75</v>
      </c>
      <c r="K363">
        <f>ROUND((Table245[[#This Row],[XP]]*Table245[[#This Row],[entity_spawned (AVG)]])*(Table245[[#This Row],[activating_chance]]/100),0)</f>
        <v>75</v>
      </c>
      <c r="L363" s="73" t="s">
        <v>402</v>
      </c>
    </row>
    <row r="364" spans="6:12" x14ac:dyDescent="0.25">
      <c r="F364" s="74" t="s">
        <v>269</v>
      </c>
      <c r="G364">
        <v>1</v>
      </c>
      <c r="H364">
        <v>300</v>
      </c>
      <c r="I364">
        <v>100</v>
      </c>
      <c r="J364">
        <v>75</v>
      </c>
      <c r="K364">
        <f>ROUND((Table245[[#This Row],[XP]]*Table245[[#This Row],[entity_spawned (AVG)]])*(Table245[[#This Row],[activating_chance]]/100),0)</f>
        <v>75</v>
      </c>
      <c r="L364" s="73" t="s">
        <v>402</v>
      </c>
    </row>
    <row r="365" spans="6:12" x14ac:dyDescent="0.25">
      <c r="F365" s="74" t="s">
        <v>270</v>
      </c>
      <c r="G365">
        <v>1</v>
      </c>
      <c r="H365">
        <v>200</v>
      </c>
      <c r="I365">
        <v>80</v>
      </c>
      <c r="J365">
        <v>50</v>
      </c>
      <c r="K365">
        <f>ROUND((Table245[[#This Row],[XP]]*Table245[[#This Row],[entity_spawned (AVG)]])*(Table245[[#This Row],[activating_chance]]/100),0)</f>
        <v>40</v>
      </c>
      <c r="L365" s="73" t="s">
        <v>402</v>
      </c>
    </row>
    <row r="366" spans="6:12" x14ac:dyDescent="0.25">
      <c r="F366" s="74" t="s">
        <v>395</v>
      </c>
      <c r="G366">
        <v>1</v>
      </c>
      <c r="H366">
        <v>130</v>
      </c>
      <c r="I366">
        <v>100</v>
      </c>
      <c r="J366">
        <v>50</v>
      </c>
      <c r="K366">
        <f>ROUND((Table245[[#This Row],[XP]]*Table245[[#This Row],[entity_spawned (AVG)]])*(Table245[[#This Row],[activating_chance]]/100),0)</f>
        <v>50</v>
      </c>
      <c r="L366" s="73" t="s">
        <v>401</v>
      </c>
    </row>
    <row r="367" spans="6:12" x14ac:dyDescent="0.25">
      <c r="F367" s="74" t="s">
        <v>271</v>
      </c>
      <c r="G367">
        <v>1</v>
      </c>
      <c r="H367">
        <v>250</v>
      </c>
      <c r="I367">
        <v>40</v>
      </c>
      <c r="J367">
        <v>75</v>
      </c>
      <c r="K367">
        <f>ROUND((Table245[[#This Row],[XP]]*Table245[[#This Row],[entity_spawned (AVG)]])*(Table245[[#This Row],[activating_chance]]/100),0)</f>
        <v>30</v>
      </c>
      <c r="L367" s="73" t="s">
        <v>401</v>
      </c>
    </row>
    <row r="368" spans="6:12" x14ac:dyDescent="0.25">
      <c r="F368" s="74" t="s">
        <v>271</v>
      </c>
      <c r="G368">
        <v>1</v>
      </c>
      <c r="H368">
        <v>250</v>
      </c>
      <c r="I368">
        <v>100</v>
      </c>
      <c r="J368">
        <v>75</v>
      </c>
      <c r="K368">
        <f>ROUND((Table245[[#This Row],[XP]]*Table245[[#This Row],[entity_spawned (AVG)]])*(Table245[[#This Row],[activating_chance]]/100),0)</f>
        <v>75</v>
      </c>
      <c r="L368" s="73" t="s">
        <v>401</v>
      </c>
    </row>
    <row r="369" spans="6:12" x14ac:dyDescent="0.25">
      <c r="F369" s="74" t="s">
        <v>271</v>
      </c>
      <c r="G369">
        <v>1</v>
      </c>
      <c r="H369">
        <v>210</v>
      </c>
      <c r="I369">
        <v>100</v>
      </c>
      <c r="J369">
        <v>75</v>
      </c>
      <c r="K369">
        <f>ROUND((Table245[[#This Row],[XP]]*Table245[[#This Row],[entity_spawned (AVG)]])*(Table245[[#This Row],[activating_chance]]/100),0)</f>
        <v>75</v>
      </c>
      <c r="L369" s="73" t="s">
        <v>401</v>
      </c>
    </row>
    <row r="370" spans="6:12" x14ac:dyDescent="0.25">
      <c r="F370" s="74" t="s">
        <v>271</v>
      </c>
      <c r="G370">
        <v>1</v>
      </c>
      <c r="H370">
        <v>210</v>
      </c>
      <c r="I370">
        <v>40</v>
      </c>
      <c r="J370">
        <v>75</v>
      </c>
      <c r="K370">
        <f>ROUND((Table245[[#This Row],[XP]]*Table245[[#This Row],[entity_spawned (AVG)]])*(Table245[[#This Row],[activating_chance]]/100),0)</f>
        <v>30</v>
      </c>
      <c r="L370" s="73" t="s">
        <v>401</v>
      </c>
    </row>
    <row r="371" spans="6:12" x14ac:dyDescent="0.25">
      <c r="F371" s="74" t="s">
        <v>271</v>
      </c>
      <c r="G371">
        <v>1</v>
      </c>
      <c r="H371">
        <v>210</v>
      </c>
      <c r="I371">
        <v>100</v>
      </c>
      <c r="J371">
        <v>75</v>
      </c>
      <c r="K371">
        <f>ROUND((Table245[[#This Row],[XP]]*Table245[[#This Row],[entity_spawned (AVG)]])*(Table245[[#This Row],[activating_chance]]/100),0)</f>
        <v>75</v>
      </c>
      <c r="L371" s="73" t="s">
        <v>401</v>
      </c>
    </row>
    <row r="372" spans="6:12" x14ac:dyDescent="0.25">
      <c r="F372" s="74" t="s">
        <v>271</v>
      </c>
      <c r="G372">
        <v>1</v>
      </c>
      <c r="H372">
        <v>210</v>
      </c>
      <c r="I372">
        <v>60</v>
      </c>
      <c r="J372">
        <v>75</v>
      </c>
      <c r="K372">
        <f>ROUND((Table245[[#This Row],[XP]]*Table245[[#This Row],[entity_spawned (AVG)]])*(Table245[[#This Row],[activating_chance]]/100),0)</f>
        <v>45</v>
      </c>
      <c r="L372" s="73" t="s">
        <v>401</v>
      </c>
    </row>
    <row r="373" spans="6:12" x14ac:dyDescent="0.25">
      <c r="F373" s="74" t="s">
        <v>396</v>
      </c>
      <c r="G373">
        <v>1</v>
      </c>
      <c r="H373">
        <v>210</v>
      </c>
      <c r="I373">
        <v>20</v>
      </c>
      <c r="J373">
        <v>75</v>
      </c>
      <c r="K373">
        <f>ROUND((Table245[[#This Row],[XP]]*Table245[[#This Row],[entity_spawned (AVG)]])*(Table245[[#This Row],[activating_chance]]/100),0)</f>
        <v>15</v>
      </c>
      <c r="L373" s="73" t="s">
        <v>401</v>
      </c>
    </row>
    <row r="374" spans="6:12" x14ac:dyDescent="0.25">
      <c r="F374" s="74" t="s">
        <v>272</v>
      </c>
      <c r="G374">
        <v>1</v>
      </c>
      <c r="H374">
        <v>240</v>
      </c>
      <c r="I374">
        <v>100</v>
      </c>
      <c r="J374">
        <v>75</v>
      </c>
      <c r="K374">
        <f>ROUND((Table245[[#This Row],[XP]]*Table245[[#This Row],[entity_spawned (AVG)]])*(Table245[[#This Row],[activating_chance]]/100),0)</f>
        <v>75</v>
      </c>
      <c r="L374" s="73" t="s">
        <v>401</v>
      </c>
    </row>
    <row r="375" spans="6:12" x14ac:dyDescent="0.25">
      <c r="F375" s="74" t="s">
        <v>273</v>
      </c>
      <c r="G375">
        <v>1</v>
      </c>
      <c r="H375">
        <v>220</v>
      </c>
      <c r="I375">
        <v>100</v>
      </c>
      <c r="J375">
        <v>55</v>
      </c>
      <c r="K375">
        <f>ROUND((Table245[[#This Row],[XP]]*Table245[[#This Row],[entity_spawned (AVG)]])*(Table245[[#This Row],[activating_chance]]/100),0)</f>
        <v>55</v>
      </c>
      <c r="L375" s="73" t="s">
        <v>401</v>
      </c>
    </row>
    <row r="376" spans="6:12" x14ac:dyDescent="0.25">
      <c r="F376" s="74" t="s">
        <v>273</v>
      </c>
      <c r="G376">
        <v>1</v>
      </c>
      <c r="H376">
        <v>250</v>
      </c>
      <c r="I376">
        <v>40</v>
      </c>
      <c r="J376">
        <v>55</v>
      </c>
      <c r="K376">
        <f>ROUND((Table245[[#This Row],[XP]]*Table245[[#This Row],[entity_spawned (AVG)]])*(Table245[[#This Row],[activating_chance]]/100),0)</f>
        <v>22</v>
      </c>
      <c r="L376" s="73" t="s">
        <v>401</v>
      </c>
    </row>
    <row r="377" spans="6:12" x14ac:dyDescent="0.25">
      <c r="F377" s="74" t="s">
        <v>273</v>
      </c>
      <c r="G377">
        <v>1</v>
      </c>
      <c r="H377">
        <v>220</v>
      </c>
      <c r="I377">
        <v>20</v>
      </c>
      <c r="J377">
        <v>55</v>
      </c>
      <c r="K377">
        <f>ROUND((Table245[[#This Row],[XP]]*Table245[[#This Row],[entity_spawned (AVG)]])*(Table245[[#This Row],[activating_chance]]/100),0)</f>
        <v>11</v>
      </c>
      <c r="L377" s="73" t="s">
        <v>401</v>
      </c>
    </row>
    <row r="378" spans="6:12" x14ac:dyDescent="0.25">
      <c r="F378" s="74" t="s">
        <v>273</v>
      </c>
      <c r="G378">
        <v>1</v>
      </c>
      <c r="H378">
        <v>260</v>
      </c>
      <c r="I378">
        <v>20</v>
      </c>
      <c r="J378">
        <v>55</v>
      </c>
      <c r="K378">
        <f>ROUND((Table245[[#This Row],[XP]]*Table245[[#This Row],[entity_spawned (AVG)]])*(Table245[[#This Row],[activating_chance]]/100),0)</f>
        <v>11</v>
      </c>
      <c r="L378" s="73" t="s">
        <v>401</v>
      </c>
    </row>
    <row r="379" spans="6:12" x14ac:dyDescent="0.25">
      <c r="F379" s="74" t="s">
        <v>274</v>
      </c>
      <c r="G379">
        <v>1</v>
      </c>
      <c r="H379">
        <v>170</v>
      </c>
      <c r="I379">
        <v>60</v>
      </c>
      <c r="J379">
        <v>75</v>
      </c>
      <c r="K379">
        <f>ROUND((Table245[[#This Row],[XP]]*Table245[[#This Row],[entity_spawned (AVG)]])*(Table245[[#This Row],[activating_chance]]/100),0)</f>
        <v>45</v>
      </c>
      <c r="L379" s="73" t="s">
        <v>401</v>
      </c>
    </row>
    <row r="380" spans="6:12" x14ac:dyDescent="0.25">
      <c r="F380" s="74" t="s">
        <v>274</v>
      </c>
      <c r="G380">
        <v>1</v>
      </c>
      <c r="H380">
        <v>170</v>
      </c>
      <c r="I380">
        <v>100</v>
      </c>
      <c r="J380">
        <v>75</v>
      </c>
      <c r="K380">
        <f>ROUND((Table245[[#This Row],[XP]]*Table245[[#This Row],[entity_spawned (AVG)]])*(Table245[[#This Row],[activating_chance]]/100),0)</f>
        <v>75</v>
      </c>
      <c r="L380" s="73" t="s">
        <v>401</v>
      </c>
    </row>
    <row r="381" spans="6:12" x14ac:dyDescent="0.25">
      <c r="F381" s="74" t="s">
        <v>274</v>
      </c>
      <c r="G381">
        <v>1</v>
      </c>
      <c r="H381">
        <v>140</v>
      </c>
      <c r="I381">
        <v>5</v>
      </c>
      <c r="J381">
        <v>75</v>
      </c>
      <c r="K381">
        <f>ROUND((Table245[[#This Row],[XP]]*Table245[[#This Row],[entity_spawned (AVG)]])*(Table245[[#This Row],[activating_chance]]/100),0)</f>
        <v>4</v>
      </c>
      <c r="L381" s="73" t="s">
        <v>401</v>
      </c>
    </row>
    <row r="382" spans="6:12" x14ac:dyDescent="0.25">
      <c r="F382" s="74" t="s">
        <v>274</v>
      </c>
      <c r="G382">
        <v>1</v>
      </c>
      <c r="H382">
        <v>140</v>
      </c>
      <c r="I382">
        <v>100</v>
      </c>
      <c r="J382">
        <v>75</v>
      </c>
      <c r="K382">
        <f>ROUND((Table245[[#This Row],[XP]]*Table245[[#This Row],[entity_spawned (AVG)]])*(Table245[[#This Row],[activating_chance]]/100),0)</f>
        <v>75</v>
      </c>
      <c r="L382" s="73" t="s">
        <v>401</v>
      </c>
    </row>
    <row r="383" spans="6:12" x14ac:dyDescent="0.25">
      <c r="F383" s="74" t="s">
        <v>274</v>
      </c>
      <c r="G383">
        <v>1</v>
      </c>
      <c r="H383">
        <v>140</v>
      </c>
      <c r="I383">
        <v>60</v>
      </c>
      <c r="J383">
        <v>75</v>
      </c>
      <c r="K383">
        <f>ROUND((Table245[[#This Row],[XP]]*Table245[[#This Row],[entity_spawned (AVG)]])*(Table245[[#This Row],[activating_chance]]/100),0)</f>
        <v>45</v>
      </c>
      <c r="L383" s="73" t="s">
        <v>401</v>
      </c>
    </row>
    <row r="384" spans="6:12" x14ac:dyDescent="0.25">
      <c r="F384" s="74" t="s">
        <v>274</v>
      </c>
      <c r="G384">
        <v>1</v>
      </c>
      <c r="H384">
        <v>140</v>
      </c>
      <c r="I384">
        <v>100</v>
      </c>
      <c r="J384">
        <v>75</v>
      </c>
      <c r="K384">
        <f>ROUND((Table245[[#This Row],[XP]]*Table245[[#This Row],[entity_spawned (AVG)]])*(Table245[[#This Row],[activating_chance]]/100),0)</f>
        <v>75</v>
      </c>
      <c r="L384" s="73" t="s">
        <v>401</v>
      </c>
    </row>
    <row r="385" spans="6:12" x14ac:dyDescent="0.25">
      <c r="F385" s="74" t="s">
        <v>274</v>
      </c>
      <c r="G385">
        <v>1</v>
      </c>
      <c r="H385">
        <v>170</v>
      </c>
      <c r="I385">
        <v>100</v>
      </c>
      <c r="J385">
        <v>75</v>
      </c>
      <c r="K385">
        <f>ROUND((Table245[[#This Row],[XP]]*Table245[[#This Row],[entity_spawned (AVG)]])*(Table245[[#This Row],[activating_chance]]/100),0)</f>
        <v>75</v>
      </c>
      <c r="L385" s="73" t="s">
        <v>401</v>
      </c>
    </row>
    <row r="386" spans="6:12" x14ac:dyDescent="0.25">
      <c r="F386" s="74" t="s">
        <v>274</v>
      </c>
      <c r="G386">
        <v>2</v>
      </c>
      <c r="H386">
        <v>200</v>
      </c>
      <c r="I386">
        <v>75</v>
      </c>
      <c r="J386">
        <v>75</v>
      </c>
      <c r="K386">
        <f>ROUND((Table245[[#This Row],[XP]]*Table245[[#This Row],[entity_spawned (AVG)]])*(Table245[[#This Row],[activating_chance]]/100),0)</f>
        <v>113</v>
      </c>
      <c r="L386" s="73" t="s">
        <v>401</v>
      </c>
    </row>
    <row r="387" spans="6:12" x14ac:dyDescent="0.25">
      <c r="F387" s="74" t="s">
        <v>274</v>
      </c>
      <c r="G387">
        <v>1</v>
      </c>
      <c r="H387">
        <v>150</v>
      </c>
      <c r="I387">
        <v>100</v>
      </c>
      <c r="J387">
        <v>75</v>
      </c>
      <c r="K387">
        <f>ROUND((Table245[[#This Row],[XP]]*Table245[[#This Row],[entity_spawned (AVG)]])*(Table245[[#This Row],[activating_chance]]/100),0)</f>
        <v>75</v>
      </c>
      <c r="L387" s="73" t="s">
        <v>401</v>
      </c>
    </row>
    <row r="388" spans="6:12" x14ac:dyDescent="0.25">
      <c r="F388" s="74" t="s">
        <v>274</v>
      </c>
      <c r="G388">
        <v>4</v>
      </c>
      <c r="H388">
        <v>200</v>
      </c>
      <c r="I388">
        <v>100</v>
      </c>
      <c r="J388">
        <v>75</v>
      </c>
      <c r="K388">
        <f>ROUND((Table245[[#This Row],[XP]]*Table245[[#This Row],[entity_spawned (AVG)]])*(Table245[[#This Row],[activating_chance]]/100),0)</f>
        <v>300</v>
      </c>
      <c r="L388" s="73" t="s">
        <v>401</v>
      </c>
    </row>
    <row r="389" spans="6:12" x14ac:dyDescent="0.25">
      <c r="F389" s="74" t="s">
        <v>274</v>
      </c>
      <c r="G389">
        <v>1</v>
      </c>
      <c r="H389">
        <v>170</v>
      </c>
      <c r="I389">
        <v>40</v>
      </c>
      <c r="J389">
        <v>75</v>
      </c>
      <c r="K389">
        <f>ROUND((Table245[[#This Row],[XP]]*Table245[[#This Row],[entity_spawned (AVG)]])*(Table245[[#This Row],[activating_chance]]/100),0)</f>
        <v>30</v>
      </c>
      <c r="L389" s="73" t="s">
        <v>401</v>
      </c>
    </row>
    <row r="390" spans="6:12" x14ac:dyDescent="0.25">
      <c r="F390" s="74" t="s">
        <v>274</v>
      </c>
      <c r="G390">
        <v>1</v>
      </c>
      <c r="H390">
        <v>170</v>
      </c>
      <c r="I390">
        <v>100</v>
      </c>
      <c r="J390">
        <v>75</v>
      </c>
      <c r="K390">
        <f>ROUND((Table245[[#This Row],[XP]]*Table245[[#This Row],[entity_spawned (AVG)]])*(Table245[[#This Row],[activating_chance]]/100),0)</f>
        <v>75</v>
      </c>
      <c r="L390" s="73" t="s">
        <v>401</v>
      </c>
    </row>
    <row r="391" spans="6:12" x14ac:dyDescent="0.25">
      <c r="F391" s="74" t="s">
        <v>274</v>
      </c>
      <c r="G391">
        <v>1</v>
      </c>
      <c r="H391">
        <v>140</v>
      </c>
      <c r="I391">
        <v>60</v>
      </c>
      <c r="J391">
        <v>75</v>
      </c>
      <c r="K391">
        <f>ROUND((Table245[[#This Row],[XP]]*Table245[[#This Row],[entity_spawned (AVG)]])*(Table245[[#This Row],[activating_chance]]/100),0)</f>
        <v>45</v>
      </c>
      <c r="L391" s="73" t="s">
        <v>401</v>
      </c>
    </row>
    <row r="392" spans="6:12" x14ac:dyDescent="0.25">
      <c r="F392" s="74" t="s">
        <v>274</v>
      </c>
      <c r="G392">
        <v>1</v>
      </c>
      <c r="H392">
        <v>150</v>
      </c>
      <c r="I392">
        <v>80</v>
      </c>
      <c r="J392">
        <v>75</v>
      </c>
      <c r="K392">
        <f>ROUND((Table245[[#This Row],[XP]]*Table245[[#This Row],[entity_spawned (AVG)]])*(Table245[[#This Row],[activating_chance]]/100),0)</f>
        <v>60</v>
      </c>
      <c r="L392" s="73" t="s">
        <v>401</v>
      </c>
    </row>
    <row r="393" spans="6:12" x14ac:dyDescent="0.25">
      <c r="F393" s="74" t="s">
        <v>274</v>
      </c>
      <c r="G393">
        <v>1</v>
      </c>
      <c r="H393">
        <v>140</v>
      </c>
      <c r="I393">
        <v>40</v>
      </c>
      <c r="J393">
        <v>75</v>
      </c>
      <c r="K393">
        <f>ROUND((Table245[[#This Row],[XP]]*Table245[[#This Row],[entity_spawned (AVG)]])*(Table245[[#This Row],[activating_chance]]/100),0)</f>
        <v>30</v>
      </c>
      <c r="L393" s="73" t="s">
        <v>401</v>
      </c>
    </row>
    <row r="394" spans="6:12" x14ac:dyDescent="0.25">
      <c r="F394" s="74" t="s">
        <v>274</v>
      </c>
      <c r="G394">
        <v>1</v>
      </c>
      <c r="H394">
        <v>140</v>
      </c>
      <c r="I394">
        <v>100</v>
      </c>
      <c r="J394">
        <v>75</v>
      </c>
      <c r="K394">
        <f>ROUND((Table245[[#This Row],[XP]]*Table245[[#This Row],[entity_spawned (AVG)]])*(Table245[[#This Row],[activating_chance]]/100),0)</f>
        <v>75</v>
      </c>
      <c r="L394" s="73" t="s">
        <v>401</v>
      </c>
    </row>
    <row r="395" spans="6:12" x14ac:dyDescent="0.25">
      <c r="F395" s="74" t="s">
        <v>274</v>
      </c>
      <c r="G395">
        <v>1</v>
      </c>
      <c r="H395">
        <v>140</v>
      </c>
      <c r="I395">
        <v>60</v>
      </c>
      <c r="J395">
        <v>75</v>
      </c>
      <c r="K395">
        <f>ROUND((Table245[[#This Row],[XP]]*Table245[[#This Row],[entity_spawned (AVG)]])*(Table245[[#This Row],[activating_chance]]/100),0)</f>
        <v>45</v>
      </c>
      <c r="L395" s="73" t="s">
        <v>401</v>
      </c>
    </row>
    <row r="396" spans="6:12" x14ac:dyDescent="0.25">
      <c r="F396" s="74" t="s">
        <v>390</v>
      </c>
      <c r="G396">
        <v>1</v>
      </c>
      <c r="H396">
        <v>140</v>
      </c>
      <c r="I396">
        <v>100</v>
      </c>
      <c r="J396">
        <v>75</v>
      </c>
      <c r="K396">
        <f>ROUND((Table245[[#This Row],[XP]]*Table245[[#This Row],[entity_spawned (AVG)]])*(Table245[[#This Row],[activating_chance]]/100),0)</f>
        <v>75</v>
      </c>
      <c r="L396" s="73" t="s">
        <v>401</v>
      </c>
    </row>
    <row r="397" spans="6:12" x14ac:dyDescent="0.25">
      <c r="F397" s="74" t="s">
        <v>390</v>
      </c>
      <c r="G397">
        <v>1</v>
      </c>
      <c r="H397">
        <v>150</v>
      </c>
      <c r="I397">
        <v>100</v>
      </c>
      <c r="J397">
        <v>75</v>
      </c>
      <c r="K397">
        <f>ROUND((Table245[[#This Row],[XP]]*Table245[[#This Row],[entity_spawned (AVG)]])*(Table245[[#This Row],[activating_chance]]/100),0)</f>
        <v>75</v>
      </c>
      <c r="L397" s="73" t="s">
        <v>401</v>
      </c>
    </row>
    <row r="398" spans="6:12" x14ac:dyDescent="0.25">
      <c r="F398" s="74" t="s">
        <v>390</v>
      </c>
      <c r="G398">
        <v>1</v>
      </c>
      <c r="H398">
        <v>140</v>
      </c>
      <c r="I398">
        <v>80</v>
      </c>
      <c r="J398">
        <v>75</v>
      </c>
      <c r="K398">
        <f>ROUND((Table245[[#This Row],[XP]]*Table245[[#This Row],[entity_spawned (AVG)]])*(Table245[[#This Row],[activating_chance]]/100),0)</f>
        <v>60</v>
      </c>
      <c r="L398" s="73" t="s">
        <v>401</v>
      </c>
    </row>
    <row r="399" spans="6:12" x14ac:dyDescent="0.25">
      <c r="F399" s="74" t="s">
        <v>390</v>
      </c>
      <c r="G399">
        <v>1</v>
      </c>
      <c r="H399">
        <v>170</v>
      </c>
      <c r="I399">
        <v>100</v>
      </c>
      <c r="J399">
        <v>75</v>
      </c>
      <c r="K399">
        <f>ROUND((Table245[[#This Row],[XP]]*Table245[[#This Row],[entity_spawned (AVG)]])*(Table245[[#This Row],[activating_chance]]/100),0)</f>
        <v>75</v>
      </c>
      <c r="L399" s="73" t="s">
        <v>401</v>
      </c>
    </row>
    <row r="400" spans="6:12" x14ac:dyDescent="0.25">
      <c r="F400" s="74" t="s">
        <v>390</v>
      </c>
      <c r="G400">
        <v>1</v>
      </c>
      <c r="H400">
        <v>170</v>
      </c>
      <c r="I400">
        <v>60</v>
      </c>
      <c r="J400">
        <v>75</v>
      </c>
      <c r="K400">
        <f>ROUND((Table245[[#This Row],[XP]]*Table245[[#This Row],[entity_spawned (AVG)]])*(Table245[[#This Row],[activating_chance]]/100),0)</f>
        <v>45</v>
      </c>
      <c r="L400" s="73" t="s">
        <v>401</v>
      </c>
    </row>
    <row r="401" spans="6:12" x14ac:dyDescent="0.25">
      <c r="F401" s="74" t="s">
        <v>390</v>
      </c>
      <c r="G401">
        <v>1</v>
      </c>
      <c r="H401">
        <v>170</v>
      </c>
      <c r="I401">
        <v>40</v>
      </c>
      <c r="J401">
        <v>75</v>
      </c>
      <c r="K401">
        <f>ROUND((Table245[[#This Row],[XP]]*Table245[[#This Row],[entity_spawned (AVG)]])*(Table245[[#This Row],[activating_chance]]/100),0)</f>
        <v>30</v>
      </c>
      <c r="L401" s="73" t="s">
        <v>401</v>
      </c>
    </row>
    <row r="402" spans="6:12" x14ac:dyDescent="0.25">
      <c r="F402" s="74" t="s">
        <v>275</v>
      </c>
      <c r="G402">
        <v>1</v>
      </c>
      <c r="H402">
        <v>310</v>
      </c>
      <c r="I402">
        <v>100</v>
      </c>
      <c r="J402">
        <v>55</v>
      </c>
      <c r="K402">
        <f>ROUND((Table245[[#This Row],[XP]]*Table245[[#This Row],[entity_spawned (AVG)]])*(Table245[[#This Row],[activating_chance]]/100),0)</f>
        <v>55</v>
      </c>
      <c r="L402" s="73" t="s">
        <v>402</v>
      </c>
    </row>
    <row r="403" spans="6:12" x14ac:dyDescent="0.25">
      <c r="F403" s="74" t="s">
        <v>275</v>
      </c>
      <c r="G403">
        <v>1</v>
      </c>
      <c r="H403">
        <v>310</v>
      </c>
      <c r="I403">
        <v>100</v>
      </c>
      <c r="J403">
        <v>55</v>
      </c>
      <c r="K403">
        <f>ROUND((Table245[[#This Row],[XP]]*Table245[[#This Row],[entity_spawned (AVG)]])*(Table245[[#This Row],[activating_chance]]/100),0)</f>
        <v>55</v>
      </c>
      <c r="L403" s="73" t="s">
        <v>402</v>
      </c>
    </row>
    <row r="404" spans="6:12" x14ac:dyDescent="0.25">
      <c r="F404" s="74" t="s">
        <v>275</v>
      </c>
      <c r="G404">
        <v>1</v>
      </c>
      <c r="H404">
        <v>280</v>
      </c>
      <c r="I404">
        <v>100</v>
      </c>
      <c r="J404">
        <v>55</v>
      </c>
      <c r="K404">
        <f>ROUND((Table245[[#This Row],[XP]]*Table245[[#This Row],[entity_spawned (AVG)]])*(Table245[[#This Row],[activating_chance]]/100),0)</f>
        <v>55</v>
      </c>
      <c r="L404" s="73" t="s">
        <v>402</v>
      </c>
    </row>
    <row r="405" spans="6:12" x14ac:dyDescent="0.25">
      <c r="F405" s="74" t="s">
        <v>276</v>
      </c>
      <c r="G405">
        <v>1</v>
      </c>
      <c r="H405">
        <v>170</v>
      </c>
      <c r="I405">
        <v>100</v>
      </c>
      <c r="J405">
        <v>55</v>
      </c>
      <c r="K405">
        <f>ROUND((Table245[[#This Row],[XP]]*Table245[[#This Row],[entity_spawned (AVG)]])*(Table245[[#This Row],[activating_chance]]/100),0)</f>
        <v>55</v>
      </c>
      <c r="L405" s="73" t="s">
        <v>402</v>
      </c>
    </row>
    <row r="406" spans="6:12" x14ac:dyDescent="0.25">
      <c r="F406" s="74" t="s">
        <v>276</v>
      </c>
      <c r="G406">
        <v>1</v>
      </c>
      <c r="H406">
        <v>170</v>
      </c>
      <c r="I406">
        <v>100</v>
      </c>
      <c r="J406">
        <v>55</v>
      </c>
      <c r="K406">
        <f>ROUND((Table245[[#This Row],[XP]]*Table245[[#This Row],[entity_spawned (AVG)]])*(Table245[[#This Row],[activating_chance]]/100),0)</f>
        <v>55</v>
      </c>
      <c r="L406" s="73" t="s">
        <v>402</v>
      </c>
    </row>
    <row r="407" spans="6:12" x14ac:dyDescent="0.25">
      <c r="F407" s="74" t="s">
        <v>276</v>
      </c>
      <c r="G407">
        <v>1</v>
      </c>
      <c r="H407">
        <v>170</v>
      </c>
      <c r="I407">
        <v>100</v>
      </c>
      <c r="J407">
        <v>55</v>
      </c>
      <c r="K407">
        <f>ROUND((Table245[[#This Row],[XP]]*Table245[[#This Row],[entity_spawned (AVG)]])*(Table245[[#This Row],[activating_chance]]/100),0)</f>
        <v>55</v>
      </c>
      <c r="L407" s="73" t="s">
        <v>402</v>
      </c>
    </row>
    <row r="408" spans="6:12" x14ac:dyDescent="0.25">
      <c r="F408" s="74" t="s">
        <v>277</v>
      </c>
      <c r="G408">
        <v>1</v>
      </c>
      <c r="H408">
        <v>145</v>
      </c>
      <c r="I408">
        <v>100</v>
      </c>
      <c r="J408">
        <v>55</v>
      </c>
      <c r="K408">
        <f>ROUND((Table245[[#This Row],[XP]]*Table245[[#This Row],[entity_spawned (AVG)]])*(Table245[[#This Row],[activating_chance]]/100),0)</f>
        <v>55</v>
      </c>
      <c r="L408" s="73" t="s">
        <v>402</v>
      </c>
    </row>
    <row r="409" spans="6:12" x14ac:dyDescent="0.25">
      <c r="F409" s="74" t="s">
        <v>277</v>
      </c>
      <c r="G409">
        <v>1</v>
      </c>
      <c r="H409">
        <v>160</v>
      </c>
      <c r="I409">
        <v>100</v>
      </c>
      <c r="J409">
        <v>55</v>
      </c>
      <c r="K409">
        <f>ROUND((Table245[[#This Row],[XP]]*Table245[[#This Row],[entity_spawned (AVG)]])*(Table245[[#This Row],[activating_chance]]/100),0)</f>
        <v>55</v>
      </c>
      <c r="L409" s="73" t="s">
        <v>402</v>
      </c>
    </row>
    <row r="410" spans="6:12" x14ac:dyDescent="0.25">
      <c r="F410" s="74" t="s">
        <v>277</v>
      </c>
      <c r="G410">
        <v>1</v>
      </c>
      <c r="H410">
        <v>145</v>
      </c>
      <c r="I410">
        <v>100</v>
      </c>
      <c r="J410">
        <v>55</v>
      </c>
      <c r="K410">
        <f>ROUND((Table245[[#This Row],[XP]]*Table245[[#This Row],[entity_spawned (AVG)]])*(Table245[[#This Row],[activating_chance]]/100),0)</f>
        <v>55</v>
      </c>
      <c r="L410" s="73" t="s">
        <v>402</v>
      </c>
    </row>
    <row r="411" spans="6:12" x14ac:dyDescent="0.25">
      <c r="F411" s="74" t="s">
        <v>277</v>
      </c>
      <c r="G411">
        <v>1</v>
      </c>
      <c r="H411">
        <v>170</v>
      </c>
      <c r="I411">
        <v>40</v>
      </c>
      <c r="J411">
        <v>55</v>
      </c>
      <c r="K411">
        <f>ROUND((Table245[[#This Row],[XP]]*Table245[[#This Row],[entity_spawned (AVG)]])*(Table245[[#This Row],[activating_chance]]/100),0)</f>
        <v>22</v>
      </c>
      <c r="L411" s="73" t="s">
        <v>402</v>
      </c>
    </row>
    <row r="412" spans="6:12" x14ac:dyDescent="0.25">
      <c r="F412" s="74" t="s">
        <v>277</v>
      </c>
      <c r="G412">
        <v>1</v>
      </c>
      <c r="H412">
        <v>145</v>
      </c>
      <c r="I412">
        <v>80</v>
      </c>
      <c r="J412">
        <v>55</v>
      </c>
      <c r="K412">
        <f>ROUND((Table245[[#This Row],[XP]]*Table245[[#This Row],[entity_spawned (AVG)]])*(Table245[[#This Row],[activating_chance]]/100),0)</f>
        <v>44</v>
      </c>
      <c r="L412" s="73" t="s">
        <v>402</v>
      </c>
    </row>
    <row r="413" spans="6:12" x14ac:dyDescent="0.25">
      <c r="F413" s="74" t="s">
        <v>277</v>
      </c>
      <c r="G413">
        <v>1</v>
      </c>
      <c r="H413">
        <v>170</v>
      </c>
      <c r="I413">
        <v>100</v>
      </c>
      <c r="J413">
        <v>55</v>
      </c>
      <c r="K413">
        <f>ROUND((Table245[[#This Row],[XP]]*Table245[[#This Row],[entity_spawned (AVG)]])*(Table245[[#This Row],[activating_chance]]/100),0)</f>
        <v>55</v>
      </c>
      <c r="L413" s="73" t="s">
        <v>402</v>
      </c>
    </row>
    <row r="414" spans="6:12" x14ac:dyDescent="0.25">
      <c r="F414" s="74" t="s">
        <v>277</v>
      </c>
      <c r="G414">
        <v>1</v>
      </c>
      <c r="H414">
        <v>170</v>
      </c>
      <c r="I414">
        <v>100</v>
      </c>
      <c r="J414">
        <v>55</v>
      </c>
      <c r="K414">
        <f>ROUND((Table245[[#This Row],[XP]]*Table245[[#This Row],[entity_spawned (AVG)]])*(Table245[[#This Row],[activating_chance]]/100),0)</f>
        <v>55</v>
      </c>
      <c r="L414" s="73" t="s">
        <v>402</v>
      </c>
    </row>
    <row r="415" spans="6:12" x14ac:dyDescent="0.25">
      <c r="F415" s="74" t="s">
        <v>277</v>
      </c>
      <c r="G415">
        <v>1</v>
      </c>
      <c r="H415">
        <v>155</v>
      </c>
      <c r="I415">
        <v>100</v>
      </c>
      <c r="J415">
        <v>55</v>
      </c>
      <c r="K415">
        <f>ROUND((Table245[[#This Row],[XP]]*Table245[[#This Row],[entity_spawned (AVG)]])*(Table245[[#This Row],[activating_chance]]/100),0)</f>
        <v>55</v>
      </c>
      <c r="L415" s="73" t="s">
        <v>402</v>
      </c>
    </row>
    <row r="416" spans="6:12" x14ac:dyDescent="0.25">
      <c r="F416" s="74" t="s">
        <v>277</v>
      </c>
      <c r="G416">
        <v>1</v>
      </c>
      <c r="H416">
        <v>170</v>
      </c>
      <c r="I416">
        <v>80</v>
      </c>
      <c r="J416">
        <v>55</v>
      </c>
      <c r="K416">
        <f>ROUND((Table245[[#This Row],[XP]]*Table245[[#This Row],[entity_spawned (AVG)]])*(Table245[[#This Row],[activating_chance]]/100),0)</f>
        <v>44</v>
      </c>
      <c r="L416" s="73" t="s">
        <v>402</v>
      </c>
    </row>
    <row r="417" spans="6:12" x14ac:dyDescent="0.25">
      <c r="F417" s="74" t="s">
        <v>277</v>
      </c>
      <c r="G417">
        <v>1</v>
      </c>
      <c r="H417">
        <v>145</v>
      </c>
      <c r="I417">
        <v>80</v>
      </c>
      <c r="J417">
        <v>55</v>
      </c>
      <c r="K417">
        <f>ROUND((Table245[[#This Row],[XP]]*Table245[[#This Row],[entity_spawned (AVG)]])*(Table245[[#This Row],[activating_chance]]/100),0)</f>
        <v>44</v>
      </c>
      <c r="L417" s="73" t="s">
        <v>402</v>
      </c>
    </row>
    <row r="418" spans="6:12" x14ac:dyDescent="0.25">
      <c r="F418" s="74" t="s">
        <v>277</v>
      </c>
      <c r="G418">
        <v>1</v>
      </c>
      <c r="H418">
        <v>170</v>
      </c>
      <c r="I418">
        <v>90</v>
      </c>
      <c r="J418">
        <v>55</v>
      </c>
      <c r="K418">
        <f>ROUND((Table245[[#This Row],[XP]]*Table245[[#This Row],[entity_spawned (AVG)]])*(Table245[[#This Row],[activating_chance]]/100),0)</f>
        <v>50</v>
      </c>
      <c r="L418" s="73" t="s">
        <v>402</v>
      </c>
    </row>
    <row r="419" spans="6:12" x14ac:dyDescent="0.25">
      <c r="F419" s="74" t="s">
        <v>277</v>
      </c>
      <c r="G419">
        <v>1</v>
      </c>
      <c r="H419">
        <v>170</v>
      </c>
      <c r="I419">
        <v>100</v>
      </c>
      <c r="J419">
        <v>55</v>
      </c>
      <c r="K419">
        <f>ROUND((Table245[[#This Row],[XP]]*Table245[[#This Row],[entity_spawned (AVG)]])*(Table245[[#This Row],[activating_chance]]/100),0)</f>
        <v>55</v>
      </c>
      <c r="L419" s="73" t="s">
        <v>402</v>
      </c>
    </row>
    <row r="420" spans="6:12" x14ac:dyDescent="0.25">
      <c r="F420" s="74" t="s">
        <v>277</v>
      </c>
      <c r="G420">
        <v>1</v>
      </c>
      <c r="H420">
        <v>145</v>
      </c>
      <c r="I420">
        <v>100</v>
      </c>
      <c r="J420">
        <v>55</v>
      </c>
      <c r="K420">
        <f>ROUND((Table245[[#This Row],[XP]]*Table245[[#This Row],[entity_spawned (AVG)]])*(Table245[[#This Row],[activating_chance]]/100),0)</f>
        <v>55</v>
      </c>
      <c r="L420" s="73" t="s">
        <v>402</v>
      </c>
    </row>
    <row r="421" spans="6:12" x14ac:dyDescent="0.25">
      <c r="F421" s="74" t="s">
        <v>277</v>
      </c>
      <c r="G421">
        <v>1</v>
      </c>
      <c r="H421">
        <v>145</v>
      </c>
      <c r="I421">
        <v>80</v>
      </c>
      <c r="J421">
        <v>55</v>
      </c>
      <c r="K421">
        <f>ROUND((Table245[[#This Row],[XP]]*Table245[[#This Row],[entity_spawned (AVG)]])*(Table245[[#This Row],[activating_chance]]/100),0)</f>
        <v>44</v>
      </c>
      <c r="L421" s="73" t="s">
        <v>402</v>
      </c>
    </row>
    <row r="422" spans="6:12" x14ac:dyDescent="0.25">
      <c r="F422" s="74" t="s">
        <v>277</v>
      </c>
      <c r="G422">
        <v>1</v>
      </c>
      <c r="H422">
        <v>170</v>
      </c>
      <c r="I422">
        <v>80</v>
      </c>
      <c r="J422">
        <v>55</v>
      </c>
      <c r="K422">
        <f>ROUND((Table245[[#This Row],[XP]]*Table245[[#This Row],[entity_spawned (AVG)]])*(Table245[[#This Row],[activating_chance]]/100),0)</f>
        <v>44</v>
      </c>
      <c r="L422" s="73" t="s">
        <v>402</v>
      </c>
    </row>
    <row r="423" spans="6:12" x14ac:dyDescent="0.25">
      <c r="F423" s="74" t="s">
        <v>277</v>
      </c>
      <c r="G423">
        <v>1</v>
      </c>
      <c r="H423">
        <v>170</v>
      </c>
      <c r="I423">
        <v>100</v>
      </c>
      <c r="J423">
        <v>55</v>
      </c>
      <c r="K423">
        <f>ROUND((Table245[[#This Row],[XP]]*Table245[[#This Row],[entity_spawned (AVG)]])*(Table245[[#This Row],[activating_chance]]/100),0)</f>
        <v>55</v>
      </c>
      <c r="L423" s="73" t="s">
        <v>402</v>
      </c>
    </row>
    <row r="424" spans="6:12" x14ac:dyDescent="0.25">
      <c r="F424" s="74" t="s">
        <v>277</v>
      </c>
      <c r="G424">
        <v>1</v>
      </c>
      <c r="H424">
        <v>170</v>
      </c>
      <c r="I424">
        <v>100</v>
      </c>
      <c r="J424">
        <v>55</v>
      </c>
      <c r="K424">
        <f>ROUND((Table245[[#This Row],[XP]]*Table245[[#This Row],[entity_spawned (AVG)]])*(Table245[[#This Row],[activating_chance]]/100),0)</f>
        <v>55</v>
      </c>
      <c r="L424" s="73" t="s">
        <v>402</v>
      </c>
    </row>
    <row r="425" spans="6:12" x14ac:dyDescent="0.25">
      <c r="F425" s="74" t="s">
        <v>277</v>
      </c>
      <c r="G425">
        <v>1</v>
      </c>
      <c r="H425">
        <v>170</v>
      </c>
      <c r="I425">
        <v>40</v>
      </c>
      <c r="J425">
        <v>55</v>
      </c>
      <c r="K425">
        <f>ROUND((Table245[[#This Row],[XP]]*Table245[[#This Row],[entity_spawned (AVG)]])*(Table245[[#This Row],[activating_chance]]/100),0)</f>
        <v>22</v>
      </c>
      <c r="L425" s="73" t="s">
        <v>402</v>
      </c>
    </row>
    <row r="426" spans="6:12" x14ac:dyDescent="0.25">
      <c r="F426" s="74" t="s">
        <v>277</v>
      </c>
      <c r="G426">
        <v>1</v>
      </c>
      <c r="H426">
        <v>145</v>
      </c>
      <c r="I426">
        <v>100</v>
      </c>
      <c r="J426">
        <v>55</v>
      </c>
      <c r="K426">
        <f>ROUND((Table245[[#This Row],[XP]]*Table245[[#This Row],[entity_spawned (AVG)]])*(Table245[[#This Row],[activating_chance]]/100),0)</f>
        <v>55</v>
      </c>
      <c r="L426" s="73" t="s">
        <v>402</v>
      </c>
    </row>
    <row r="427" spans="6:12" x14ac:dyDescent="0.25">
      <c r="F427" s="74" t="s">
        <v>278</v>
      </c>
      <c r="G427">
        <v>1</v>
      </c>
      <c r="H427">
        <v>100</v>
      </c>
      <c r="I427">
        <v>40</v>
      </c>
      <c r="J427">
        <v>25</v>
      </c>
      <c r="K427">
        <f>ROUND((Table245[[#This Row],[XP]]*Table245[[#This Row],[entity_spawned (AVG)]])*(Table245[[#This Row],[activating_chance]]/100),0)</f>
        <v>10</v>
      </c>
      <c r="L427" s="73" t="s">
        <v>401</v>
      </c>
    </row>
    <row r="428" spans="6:12" x14ac:dyDescent="0.25">
      <c r="F428" s="74" t="s">
        <v>278</v>
      </c>
      <c r="G428">
        <v>1</v>
      </c>
      <c r="H428">
        <v>170</v>
      </c>
      <c r="I428">
        <v>80</v>
      </c>
      <c r="J428">
        <v>25</v>
      </c>
      <c r="K428">
        <f>ROUND((Table245[[#This Row],[XP]]*Table245[[#This Row],[entity_spawned (AVG)]])*(Table245[[#This Row],[activating_chance]]/100),0)</f>
        <v>20</v>
      </c>
      <c r="L428" s="73" t="s">
        <v>401</v>
      </c>
    </row>
    <row r="429" spans="6:12" x14ac:dyDescent="0.25">
      <c r="F429" s="74" t="s">
        <v>278</v>
      </c>
      <c r="G429">
        <v>1</v>
      </c>
      <c r="H429">
        <v>150</v>
      </c>
      <c r="I429">
        <v>100</v>
      </c>
      <c r="J429">
        <v>25</v>
      </c>
      <c r="K429">
        <f>ROUND((Table245[[#This Row],[XP]]*Table245[[#This Row],[entity_spawned (AVG)]])*(Table245[[#This Row],[activating_chance]]/100),0)</f>
        <v>25</v>
      </c>
      <c r="L429" s="73" t="s">
        <v>401</v>
      </c>
    </row>
    <row r="430" spans="6:12" x14ac:dyDescent="0.25">
      <c r="F430" s="74" t="s">
        <v>278</v>
      </c>
      <c r="G430">
        <v>1</v>
      </c>
      <c r="H430">
        <v>170</v>
      </c>
      <c r="I430">
        <v>40</v>
      </c>
      <c r="J430">
        <v>25</v>
      </c>
      <c r="K430">
        <f>ROUND((Table245[[#This Row],[XP]]*Table245[[#This Row],[entity_spawned (AVG)]])*(Table245[[#This Row],[activating_chance]]/100),0)</f>
        <v>10</v>
      </c>
      <c r="L430" s="73" t="s">
        <v>401</v>
      </c>
    </row>
    <row r="431" spans="6:12" x14ac:dyDescent="0.25">
      <c r="F431" s="74" t="s">
        <v>278</v>
      </c>
      <c r="G431">
        <v>1</v>
      </c>
      <c r="H431">
        <v>100</v>
      </c>
      <c r="I431">
        <v>40</v>
      </c>
      <c r="J431">
        <v>25</v>
      </c>
      <c r="K431">
        <f>ROUND((Table245[[#This Row],[XP]]*Table245[[#This Row],[entity_spawned (AVG)]])*(Table245[[#This Row],[activating_chance]]/100),0)</f>
        <v>10</v>
      </c>
      <c r="L431" s="73" t="s">
        <v>401</v>
      </c>
    </row>
    <row r="432" spans="6:12" x14ac:dyDescent="0.25">
      <c r="F432" s="74" t="s">
        <v>278</v>
      </c>
      <c r="G432">
        <v>1</v>
      </c>
      <c r="H432">
        <v>150</v>
      </c>
      <c r="I432">
        <v>60</v>
      </c>
      <c r="J432">
        <v>25</v>
      </c>
      <c r="K432">
        <f>ROUND((Table245[[#This Row],[XP]]*Table245[[#This Row],[entity_spawned (AVG)]])*(Table245[[#This Row],[activating_chance]]/100),0)</f>
        <v>15</v>
      </c>
      <c r="L432" s="73" t="s">
        <v>401</v>
      </c>
    </row>
    <row r="433" spans="6:12" x14ac:dyDescent="0.25">
      <c r="F433" s="74" t="s">
        <v>278</v>
      </c>
      <c r="G433">
        <v>1</v>
      </c>
      <c r="H433">
        <v>120</v>
      </c>
      <c r="I433">
        <v>100</v>
      </c>
      <c r="J433">
        <v>25</v>
      </c>
      <c r="K433">
        <f>ROUND((Table245[[#This Row],[XP]]*Table245[[#This Row],[entity_spawned (AVG)]])*(Table245[[#This Row],[activating_chance]]/100),0)</f>
        <v>25</v>
      </c>
      <c r="L433" s="73" t="s">
        <v>401</v>
      </c>
    </row>
    <row r="434" spans="6:12" x14ac:dyDescent="0.25">
      <c r="F434" s="74" t="s">
        <v>278</v>
      </c>
      <c r="G434">
        <v>1</v>
      </c>
      <c r="H434">
        <v>170</v>
      </c>
      <c r="I434">
        <v>100</v>
      </c>
      <c r="J434">
        <v>25</v>
      </c>
      <c r="K434">
        <f>ROUND((Table245[[#This Row],[XP]]*Table245[[#This Row],[entity_spawned (AVG)]])*(Table245[[#This Row],[activating_chance]]/100),0)</f>
        <v>25</v>
      </c>
      <c r="L434" s="73" t="s">
        <v>401</v>
      </c>
    </row>
    <row r="435" spans="6:12" x14ac:dyDescent="0.25">
      <c r="F435" s="74" t="s">
        <v>278</v>
      </c>
      <c r="G435">
        <v>1</v>
      </c>
      <c r="H435">
        <v>120</v>
      </c>
      <c r="I435">
        <v>85</v>
      </c>
      <c r="J435">
        <v>25</v>
      </c>
      <c r="K435">
        <f>ROUND((Table245[[#This Row],[XP]]*Table245[[#This Row],[entity_spawned (AVG)]])*(Table245[[#This Row],[activating_chance]]/100),0)</f>
        <v>21</v>
      </c>
      <c r="L435" s="73" t="s">
        <v>401</v>
      </c>
    </row>
    <row r="436" spans="6:12" x14ac:dyDescent="0.25">
      <c r="F436" s="74" t="s">
        <v>278</v>
      </c>
      <c r="G436">
        <v>1</v>
      </c>
      <c r="H436">
        <v>170</v>
      </c>
      <c r="I436">
        <v>100</v>
      </c>
      <c r="J436">
        <v>25</v>
      </c>
      <c r="K436">
        <f>ROUND((Table245[[#This Row],[XP]]*Table245[[#This Row],[entity_spawned (AVG)]])*(Table245[[#This Row],[activating_chance]]/100),0)</f>
        <v>25</v>
      </c>
      <c r="L436" s="73" t="s">
        <v>401</v>
      </c>
    </row>
    <row r="437" spans="6:12" x14ac:dyDescent="0.25">
      <c r="F437" s="74" t="s">
        <v>278</v>
      </c>
      <c r="G437">
        <v>1</v>
      </c>
      <c r="H437">
        <v>170</v>
      </c>
      <c r="I437">
        <v>100</v>
      </c>
      <c r="J437">
        <v>25</v>
      </c>
      <c r="K437">
        <f>ROUND((Table245[[#This Row],[XP]]*Table245[[#This Row],[entity_spawned (AVG)]])*(Table245[[#This Row],[activating_chance]]/100),0)</f>
        <v>25</v>
      </c>
      <c r="L437" s="73" t="s">
        <v>401</v>
      </c>
    </row>
    <row r="438" spans="6:12" x14ac:dyDescent="0.25">
      <c r="F438" s="74" t="s">
        <v>278</v>
      </c>
      <c r="G438">
        <v>1</v>
      </c>
      <c r="H438">
        <v>120</v>
      </c>
      <c r="I438">
        <v>100</v>
      </c>
      <c r="J438">
        <v>25</v>
      </c>
      <c r="K438">
        <f>ROUND((Table245[[#This Row],[XP]]*Table245[[#This Row],[entity_spawned (AVG)]])*(Table245[[#This Row],[activating_chance]]/100),0)</f>
        <v>25</v>
      </c>
      <c r="L438" s="73" t="s">
        <v>401</v>
      </c>
    </row>
    <row r="439" spans="6:12" x14ac:dyDescent="0.25">
      <c r="F439" s="74" t="s">
        <v>278</v>
      </c>
      <c r="G439">
        <v>1</v>
      </c>
      <c r="H439">
        <v>170</v>
      </c>
      <c r="I439">
        <v>90</v>
      </c>
      <c r="J439">
        <v>25</v>
      </c>
      <c r="K439">
        <f>ROUND((Table245[[#This Row],[XP]]*Table245[[#This Row],[entity_spawned (AVG)]])*(Table245[[#This Row],[activating_chance]]/100),0)</f>
        <v>23</v>
      </c>
      <c r="L439" s="73" t="s">
        <v>401</v>
      </c>
    </row>
    <row r="440" spans="6:12" x14ac:dyDescent="0.25">
      <c r="F440" s="74" t="s">
        <v>278</v>
      </c>
      <c r="G440">
        <v>1</v>
      </c>
      <c r="H440">
        <v>170</v>
      </c>
      <c r="I440">
        <v>100</v>
      </c>
      <c r="J440">
        <v>25</v>
      </c>
      <c r="K440">
        <f>ROUND((Table245[[#This Row],[XP]]*Table245[[#This Row],[entity_spawned (AVG)]])*(Table245[[#This Row],[activating_chance]]/100),0)</f>
        <v>25</v>
      </c>
      <c r="L440" s="73" t="s">
        <v>401</v>
      </c>
    </row>
    <row r="441" spans="6:12" x14ac:dyDescent="0.25">
      <c r="F441" s="74" t="s">
        <v>278</v>
      </c>
      <c r="G441">
        <v>1</v>
      </c>
      <c r="H441">
        <v>150</v>
      </c>
      <c r="I441">
        <v>40</v>
      </c>
      <c r="J441">
        <v>25</v>
      </c>
      <c r="K441">
        <f>ROUND((Table245[[#This Row],[XP]]*Table245[[#This Row],[entity_spawned (AVG)]])*(Table245[[#This Row],[activating_chance]]/100),0)</f>
        <v>10</v>
      </c>
      <c r="L441" s="73" t="s">
        <v>401</v>
      </c>
    </row>
    <row r="442" spans="6:12" x14ac:dyDescent="0.25">
      <c r="F442" s="74" t="s">
        <v>278</v>
      </c>
      <c r="G442">
        <v>1</v>
      </c>
      <c r="H442">
        <v>120</v>
      </c>
      <c r="I442">
        <v>100</v>
      </c>
      <c r="J442">
        <v>25</v>
      </c>
      <c r="K442">
        <f>ROUND((Table245[[#This Row],[XP]]*Table245[[#This Row],[entity_spawned (AVG)]])*(Table245[[#This Row],[activating_chance]]/100),0)</f>
        <v>25</v>
      </c>
      <c r="L442" s="73" t="s">
        <v>401</v>
      </c>
    </row>
    <row r="443" spans="6:12" x14ac:dyDescent="0.25">
      <c r="F443" s="74" t="s">
        <v>278</v>
      </c>
      <c r="G443">
        <v>1</v>
      </c>
      <c r="H443">
        <v>120</v>
      </c>
      <c r="I443">
        <v>100</v>
      </c>
      <c r="J443">
        <v>25</v>
      </c>
      <c r="K443">
        <f>ROUND((Table245[[#This Row],[XP]]*Table245[[#This Row],[entity_spawned (AVG)]])*(Table245[[#This Row],[activating_chance]]/100),0)</f>
        <v>25</v>
      </c>
      <c r="L443" s="73" t="s">
        <v>401</v>
      </c>
    </row>
    <row r="444" spans="6:12" x14ac:dyDescent="0.25">
      <c r="F444" s="74" t="s">
        <v>278</v>
      </c>
      <c r="G444">
        <v>1</v>
      </c>
      <c r="H444">
        <v>150</v>
      </c>
      <c r="I444">
        <v>60</v>
      </c>
      <c r="J444">
        <v>25</v>
      </c>
      <c r="K444">
        <f>ROUND((Table245[[#This Row],[XP]]*Table245[[#This Row],[entity_spawned (AVG)]])*(Table245[[#This Row],[activating_chance]]/100),0)</f>
        <v>15</v>
      </c>
      <c r="L444" s="73" t="s">
        <v>401</v>
      </c>
    </row>
    <row r="445" spans="6:12" x14ac:dyDescent="0.25">
      <c r="F445" s="74" t="s">
        <v>278</v>
      </c>
      <c r="G445">
        <v>1</v>
      </c>
      <c r="H445">
        <v>150</v>
      </c>
      <c r="I445">
        <v>100</v>
      </c>
      <c r="J445">
        <v>25</v>
      </c>
      <c r="K445">
        <f>ROUND((Table245[[#This Row],[XP]]*Table245[[#This Row],[entity_spawned (AVG)]])*(Table245[[#This Row],[activating_chance]]/100),0)</f>
        <v>25</v>
      </c>
      <c r="L445" s="73" t="s">
        <v>401</v>
      </c>
    </row>
    <row r="446" spans="6:12" x14ac:dyDescent="0.25">
      <c r="F446" s="74" t="s">
        <v>278</v>
      </c>
      <c r="G446">
        <v>1</v>
      </c>
      <c r="H446">
        <v>120</v>
      </c>
      <c r="I446">
        <v>20</v>
      </c>
      <c r="J446">
        <v>25</v>
      </c>
      <c r="K446">
        <f>ROUND((Table245[[#This Row],[XP]]*Table245[[#This Row],[entity_spawned (AVG)]])*(Table245[[#This Row],[activating_chance]]/100),0)</f>
        <v>5</v>
      </c>
      <c r="L446" s="73" t="s">
        <v>401</v>
      </c>
    </row>
    <row r="447" spans="6:12" x14ac:dyDescent="0.25">
      <c r="F447" s="74" t="s">
        <v>278</v>
      </c>
      <c r="G447">
        <v>1</v>
      </c>
      <c r="H447">
        <v>150</v>
      </c>
      <c r="I447">
        <v>100</v>
      </c>
      <c r="J447">
        <v>25</v>
      </c>
      <c r="K447">
        <f>ROUND((Table245[[#This Row],[XP]]*Table245[[#This Row],[entity_spawned (AVG)]])*(Table245[[#This Row],[activating_chance]]/100),0)</f>
        <v>25</v>
      </c>
      <c r="L447" s="73" t="s">
        <v>401</v>
      </c>
    </row>
    <row r="448" spans="6:12" x14ac:dyDescent="0.25">
      <c r="F448" s="74" t="s">
        <v>278</v>
      </c>
      <c r="G448">
        <v>1</v>
      </c>
      <c r="H448">
        <v>120</v>
      </c>
      <c r="I448">
        <v>80</v>
      </c>
      <c r="J448">
        <v>25</v>
      </c>
      <c r="K448">
        <f>ROUND((Table245[[#This Row],[XP]]*Table245[[#This Row],[entity_spawned (AVG)]])*(Table245[[#This Row],[activating_chance]]/100),0)</f>
        <v>20</v>
      </c>
      <c r="L448" s="73" t="s">
        <v>401</v>
      </c>
    </row>
    <row r="449" spans="6:12" x14ac:dyDescent="0.25">
      <c r="F449" s="74" t="s">
        <v>278</v>
      </c>
      <c r="G449">
        <v>1</v>
      </c>
      <c r="H449">
        <v>170</v>
      </c>
      <c r="I449">
        <v>80</v>
      </c>
      <c r="J449">
        <v>25</v>
      </c>
      <c r="K449">
        <f>ROUND((Table245[[#This Row],[XP]]*Table245[[#This Row],[entity_spawned (AVG)]])*(Table245[[#This Row],[activating_chance]]/100),0)</f>
        <v>20</v>
      </c>
      <c r="L449" s="73" t="s">
        <v>401</v>
      </c>
    </row>
    <row r="450" spans="6:12" x14ac:dyDescent="0.25">
      <c r="F450" s="74" t="s">
        <v>278</v>
      </c>
      <c r="G450">
        <v>1</v>
      </c>
      <c r="H450">
        <v>170</v>
      </c>
      <c r="I450">
        <v>100</v>
      </c>
      <c r="J450">
        <v>25</v>
      </c>
      <c r="K450">
        <f>ROUND((Table245[[#This Row],[XP]]*Table245[[#This Row],[entity_spawned (AVG)]])*(Table245[[#This Row],[activating_chance]]/100),0)</f>
        <v>25</v>
      </c>
      <c r="L450" s="73" t="s">
        <v>401</v>
      </c>
    </row>
    <row r="451" spans="6:12" x14ac:dyDescent="0.25">
      <c r="F451" s="74" t="s">
        <v>278</v>
      </c>
      <c r="G451">
        <v>1</v>
      </c>
      <c r="H451">
        <v>120</v>
      </c>
      <c r="I451">
        <v>100</v>
      </c>
      <c r="J451">
        <v>25</v>
      </c>
      <c r="K451">
        <f>ROUND((Table245[[#This Row],[XP]]*Table245[[#This Row],[entity_spawned (AVG)]])*(Table245[[#This Row],[activating_chance]]/100),0)</f>
        <v>25</v>
      </c>
      <c r="L451" s="73" t="s">
        <v>401</v>
      </c>
    </row>
    <row r="452" spans="6:12" x14ac:dyDescent="0.25">
      <c r="F452" s="74" t="s">
        <v>278</v>
      </c>
      <c r="G452">
        <v>1</v>
      </c>
      <c r="H452">
        <v>120</v>
      </c>
      <c r="I452">
        <v>60</v>
      </c>
      <c r="J452">
        <v>25</v>
      </c>
      <c r="K452">
        <f>ROUND((Table245[[#This Row],[XP]]*Table245[[#This Row],[entity_spawned (AVG)]])*(Table245[[#This Row],[activating_chance]]/100),0)</f>
        <v>15</v>
      </c>
      <c r="L452" s="73" t="s">
        <v>401</v>
      </c>
    </row>
    <row r="453" spans="6:12" x14ac:dyDescent="0.25">
      <c r="F453" s="74" t="s">
        <v>278</v>
      </c>
      <c r="G453">
        <v>1</v>
      </c>
      <c r="H453">
        <v>120</v>
      </c>
      <c r="I453">
        <v>60</v>
      </c>
      <c r="J453">
        <v>25</v>
      </c>
      <c r="K453">
        <f>ROUND((Table245[[#This Row],[XP]]*Table245[[#This Row],[entity_spawned (AVG)]])*(Table245[[#This Row],[activating_chance]]/100),0)</f>
        <v>15</v>
      </c>
      <c r="L453" s="73" t="s">
        <v>401</v>
      </c>
    </row>
    <row r="454" spans="6:12" x14ac:dyDescent="0.25">
      <c r="F454" s="74" t="s">
        <v>278</v>
      </c>
      <c r="G454">
        <v>3</v>
      </c>
      <c r="H454">
        <v>130</v>
      </c>
      <c r="I454">
        <v>20</v>
      </c>
      <c r="J454">
        <v>25</v>
      </c>
      <c r="K454">
        <f>ROUND((Table245[[#This Row],[XP]]*Table245[[#This Row],[entity_spawned (AVG)]])*(Table245[[#This Row],[activating_chance]]/100),0)</f>
        <v>15</v>
      </c>
      <c r="L454" s="73" t="s">
        <v>401</v>
      </c>
    </row>
    <row r="455" spans="6:12" x14ac:dyDescent="0.25">
      <c r="F455" s="74" t="s">
        <v>278</v>
      </c>
      <c r="G455">
        <v>3</v>
      </c>
      <c r="H455">
        <v>130</v>
      </c>
      <c r="I455">
        <v>40</v>
      </c>
      <c r="J455">
        <v>25</v>
      </c>
      <c r="K455">
        <f>ROUND((Table245[[#This Row],[XP]]*Table245[[#This Row],[entity_spawned (AVG)]])*(Table245[[#This Row],[activating_chance]]/100),0)</f>
        <v>30</v>
      </c>
      <c r="L455" s="73" t="s">
        <v>401</v>
      </c>
    </row>
    <row r="456" spans="6:12" x14ac:dyDescent="0.25">
      <c r="F456" s="74" t="s">
        <v>278</v>
      </c>
      <c r="G456">
        <v>1</v>
      </c>
      <c r="H456">
        <v>150</v>
      </c>
      <c r="I456">
        <v>80</v>
      </c>
      <c r="J456">
        <v>25</v>
      </c>
      <c r="K456">
        <f>ROUND((Table245[[#This Row],[XP]]*Table245[[#This Row],[entity_spawned (AVG)]])*(Table245[[#This Row],[activating_chance]]/100),0)</f>
        <v>20</v>
      </c>
      <c r="L456" s="73" t="s">
        <v>401</v>
      </c>
    </row>
    <row r="457" spans="6:12" x14ac:dyDescent="0.25">
      <c r="F457" s="74" t="s">
        <v>278</v>
      </c>
      <c r="G457">
        <v>2</v>
      </c>
      <c r="H457">
        <v>120</v>
      </c>
      <c r="I457">
        <v>100</v>
      </c>
      <c r="J457">
        <v>25</v>
      </c>
      <c r="K457">
        <f>ROUND((Table245[[#This Row],[XP]]*Table245[[#This Row],[entity_spawned (AVG)]])*(Table245[[#This Row],[activating_chance]]/100),0)</f>
        <v>50</v>
      </c>
      <c r="L457" s="73" t="s">
        <v>401</v>
      </c>
    </row>
    <row r="458" spans="6:12" x14ac:dyDescent="0.25">
      <c r="F458" s="74" t="s">
        <v>278</v>
      </c>
      <c r="G458">
        <v>1</v>
      </c>
      <c r="H458">
        <v>150</v>
      </c>
      <c r="I458">
        <v>100</v>
      </c>
      <c r="J458">
        <v>25</v>
      </c>
      <c r="K458">
        <f>ROUND((Table245[[#This Row],[XP]]*Table245[[#This Row],[entity_spawned (AVG)]])*(Table245[[#This Row],[activating_chance]]/100),0)</f>
        <v>25</v>
      </c>
      <c r="L458" s="73" t="s">
        <v>401</v>
      </c>
    </row>
    <row r="459" spans="6:12" x14ac:dyDescent="0.25">
      <c r="F459" s="74" t="s">
        <v>278</v>
      </c>
      <c r="G459">
        <v>1</v>
      </c>
      <c r="H459">
        <v>150</v>
      </c>
      <c r="I459">
        <v>60</v>
      </c>
      <c r="J459">
        <v>25</v>
      </c>
      <c r="K459">
        <f>ROUND((Table245[[#This Row],[XP]]*Table245[[#This Row],[entity_spawned (AVG)]])*(Table245[[#This Row],[activating_chance]]/100),0)</f>
        <v>15</v>
      </c>
      <c r="L459" s="73" t="s">
        <v>401</v>
      </c>
    </row>
    <row r="460" spans="6:12" x14ac:dyDescent="0.25">
      <c r="F460" s="74" t="s">
        <v>278</v>
      </c>
      <c r="G460">
        <v>1</v>
      </c>
      <c r="H460">
        <v>150</v>
      </c>
      <c r="I460">
        <v>100</v>
      </c>
      <c r="J460">
        <v>25</v>
      </c>
      <c r="K460">
        <f>ROUND((Table245[[#This Row],[XP]]*Table245[[#This Row],[entity_spawned (AVG)]])*(Table245[[#This Row],[activating_chance]]/100),0)</f>
        <v>25</v>
      </c>
      <c r="L460" s="73" t="s">
        <v>401</v>
      </c>
    </row>
    <row r="461" spans="6:12" x14ac:dyDescent="0.25">
      <c r="F461" s="74" t="s">
        <v>278</v>
      </c>
      <c r="G461">
        <v>2</v>
      </c>
      <c r="H461">
        <v>110</v>
      </c>
      <c r="I461">
        <v>60</v>
      </c>
      <c r="J461">
        <v>25</v>
      </c>
      <c r="K461">
        <f>ROUND((Table245[[#This Row],[XP]]*Table245[[#This Row],[entity_spawned (AVG)]])*(Table245[[#This Row],[activating_chance]]/100),0)</f>
        <v>30</v>
      </c>
      <c r="L461" s="73" t="s">
        <v>401</v>
      </c>
    </row>
    <row r="462" spans="6:12" x14ac:dyDescent="0.25">
      <c r="F462" s="74" t="s">
        <v>278</v>
      </c>
      <c r="G462">
        <v>1</v>
      </c>
      <c r="H462">
        <v>170</v>
      </c>
      <c r="I462">
        <v>80</v>
      </c>
      <c r="J462">
        <v>25</v>
      </c>
      <c r="K462">
        <f>ROUND((Table245[[#This Row],[XP]]*Table245[[#This Row],[entity_spawned (AVG)]])*(Table245[[#This Row],[activating_chance]]/100),0)</f>
        <v>20</v>
      </c>
      <c r="L462" s="73" t="s">
        <v>401</v>
      </c>
    </row>
    <row r="463" spans="6:12" x14ac:dyDescent="0.25">
      <c r="F463" s="74" t="s">
        <v>278</v>
      </c>
      <c r="G463">
        <v>1</v>
      </c>
      <c r="H463">
        <v>170</v>
      </c>
      <c r="I463">
        <v>80</v>
      </c>
      <c r="J463">
        <v>25</v>
      </c>
      <c r="K463">
        <f>ROUND((Table245[[#This Row],[XP]]*Table245[[#This Row],[entity_spawned (AVG)]])*(Table245[[#This Row],[activating_chance]]/100),0)</f>
        <v>20</v>
      </c>
      <c r="L463" s="73" t="s">
        <v>401</v>
      </c>
    </row>
    <row r="464" spans="6:12" x14ac:dyDescent="0.25">
      <c r="F464" s="74" t="s">
        <v>278</v>
      </c>
      <c r="G464">
        <v>1</v>
      </c>
      <c r="H464">
        <v>150</v>
      </c>
      <c r="I464">
        <v>80</v>
      </c>
      <c r="J464">
        <v>25</v>
      </c>
      <c r="K464">
        <f>ROUND((Table245[[#This Row],[XP]]*Table245[[#This Row],[entity_spawned (AVG)]])*(Table245[[#This Row],[activating_chance]]/100),0)</f>
        <v>20</v>
      </c>
      <c r="L464" s="73" t="s">
        <v>401</v>
      </c>
    </row>
    <row r="465" spans="6:12" x14ac:dyDescent="0.25">
      <c r="F465" s="74" t="s">
        <v>278</v>
      </c>
      <c r="G465">
        <v>2</v>
      </c>
      <c r="H465">
        <v>120</v>
      </c>
      <c r="I465">
        <v>40</v>
      </c>
      <c r="J465">
        <v>25</v>
      </c>
      <c r="K465">
        <f>ROUND((Table245[[#This Row],[XP]]*Table245[[#This Row],[entity_spawned (AVG)]])*(Table245[[#This Row],[activating_chance]]/100),0)</f>
        <v>20</v>
      </c>
      <c r="L465" s="73" t="s">
        <v>401</v>
      </c>
    </row>
    <row r="466" spans="6:12" x14ac:dyDescent="0.25">
      <c r="F466" s="74" t="s">
        <v>278</v>
      </c>
      <c r="G466">
        <v>2</v>
      </c>
      <c r="H466">
        <v>150</v>
      </c>
      <c r="I466">
        <v>100</v>
      </c>
      <c r="J466">
        <v>25</v>
      </c>
      <c r="K466">
        <f>ROUND((Table245[[#This Row],[XP]]*Table245[[#This Row],[entity_spawned (AVG)]])*(Table245[[#This Row],[activating_chance]]/100),0)</f>
        <v>50</v>
      </c>
      <c r="L466" s="73" t="s">
        <v>401</v>
      </c>
    </row>
    <row r="467" spans="6:12" x14ac:dyDescent="0.25">
      <c r="F467" s="74" t="s">
        <v>278</v>
      </c>
      <c r="G467">
        <v>1</v>
      </c>
      <c r="H467">
        <v>170</v>
      </c>
      <c r="I467">
        <v>100</v>
      </c>
      <c r="J467">
        <v>25</v>
      </c>
      <c r="K467">
        <f>ROUND((Table245[[#This Row],[XP]]*Table245[[#This Row],[entity_spawned (AVG)]])*(Table245[[#This Row],[activating_chance]]/100),0)</f>
        <v>25</v>
      </c>
      <c r="L467" s="73" t="s">
        <v>401</v>
      </c>
    </row>
    <row r="468" spans="6:12" x14ac:dyDescent="0.25">
      <c r="F468" s="74" t="s">
        <v>278</v>
      </c>
      <c r="G468">
        <v>1</v>
      </c>
      <c r="H468">
        <v>170</v>
      </c>
      <c r="I468">
        <v>40</v>
      </c>
      <c r="J468">
        <v>25</v>
      </c>
      <c r="K468">
        <f>ROUND((Table245[[#This Row],[XP]]*Table245[[#This Row],[entity_spawned (AVG)]])*(Table245[[#This Row],[activating_chance]]/100),0)</f>
        <v>10</v>
      </c>
      <c r="L468" s="73" t="s">
        <v>401</v>
      </c>
    </row>
    <row r="469" spans="6:12" x14ac:dyDescent="0.25">
      <c r="F469" s="74" t="s">
        <v>278</v>
      </c>
      <c r="G469">
        <v>1</v>
      </c>
      <c r="H469">
        <v>120</v>
      </c>
      <c r="I469">
        <v>100</v>
      </c>
      <c r="J469">
        <v>25</v>
      </c>
      <c r="K469">
        <f>ROUND((Table245[[#This Row],[XP]]*Table245[[#This Row],[entity_spawned (AVG)]])*(Table245[[#This Row],[activating_chance]]/100),0)</f>
        <v>25</v>
      </c>
      <c r="L469" s="73" t="s">
        <v>401</v>
      </c>
    </row>
    <row r="470" spans="6:12" x14ac:dyDescent="0.25">
      <c r="F470" s="74" t="s">
        <v>278</v>
      </c>
      <c r="G470">
        <v>3</v>
      </c>
      <c r="H470">
        <v>150</v>
      </c>
      <c r="I470">
        <v>80</v>
      </c>
      <c r="J470">
        <v>25</v>
      </c>
      <c r="K470">
        <f>ROUND((Table245[[#This Row],[XP]]*Table245[[#This Row],[entity_spawned (AVG)]])*(Table245[[#This Row],[activating_chance]]/100),0)</f>
        <v>60</v>
      </c>
      <c r="L470" s="73" t="s">
        <v>401</v>
      </c>
    </row>
    <row r="471" spans="6:12" x14ac:dyDescent="0.25">
      <c r="F471" s="74" t="s">
        <v>278</v>
      </c>
      <c r="G471">
        <v>1</v>
      </c>
      <c r="H471">
        <v>100</v>
      </c>
      <c r="I471">
        <v>100</v>
      </c>
      <c r="J471">
        <v>25</v>
      </c>
      <c r="K471">
        <f>ROUND((Table245[[#This Row],[XP]]*Table245[[#This Row],[entity_spawned (AVG)]])*(Table245[[#This Row],[activating_chance]]/100),0)</f>
        <v>25</v>
      </c>
      <c r="L471" s="73" t="s">
        <v>401</v>
      </c>
    </row>
    <row r="472" spans="6:12" x14ac:dyDescent="0.25">
      <c r="F472" s="74" t="s">
        <v>278</v>
      </c>
      <c r="G472">
        <v>1</v>
      </c>
      <c r="H472">
        <v>120</v>
      </c>
      <c r="I472">
        <v>90</v>
      </c>
      <c r="J472">
        <v>25</v>
      </c>
      <c r="K472">
        <f>ROUND((Table245[[#This Row],[XP]]*Table245[[#This Row],[entity_spawned (AVG)]])*(Table245[[#This Row],[activating_chance]]/100),0)</f>
        <v>23</v>
      </c>
      <c r="L472" s="73" t="s">
        <v>401</v>
      </c>
    </row>
    <row r="473" spans="6:12" x14ac:dyDescent="0.25">
      <c r="F473" s="74" t="s">
        <v>278</v>
      </c>
      <c r="G473">
        <v>1</v>
      </c>
      <c r="H473">
        <v>150</v>
      </c>
      <c r="I473">
        <v>40</v>
      </c>
      <c r="J473">
        <v>25</v>
      </c>
      <c r="K473">
        <f>ROUND((Table245[[#This Row],[XP]]*Table245[[#This Row],[entity_spawned (AVG)]])*(Table245[[#This Row],[activating_chance]]/100),0)</f>
        <v>10</v>
      </c>
      <c r="L473" s="73" t="s">
        <v>401</v>
      </c>
    </row>
    <row r="474" spans="6:12" x14ac:dyDescent="0.25">
      <c r="F474" s="74" t="s">
        <v>278</v>
      </c>
      <c r="G474">
        <v>1</v>
      </c>
      <c r="H474">
        <v>120</v>
      </c>
      <c r="I474">
        <v>100</v>
      </c>
      <c r="J474">
        <v>25</v>
      </c>
      <c r="K474">
        <f>ROUND((Table245[[#This Row],[XP]]*Table245[[#This Row],[entity_spawned (AVG)]])*(Table245[[#This Row],[activating_chance]]/100),0)</f>
        <v>25</v>
      </c>
      <c r="L474" s="73" t="s">
        <v>401</v>
      </c>
    </row>
    <row r="475" spans="6:12" x14ac:dyDescent="0.25">
      <c r="F475" s="74" t="s">
        <v>278</v>
      </c>
      <c r="G475">
        <v>1</v>
      </c>
      <c r="H475">
        <v>150</v>
      </c>
      <c r="I475">
        <v>100</v>
      </c>
      <c r="J475">
        <v>25</v>
      </c>
      <c r="K475">
        <f>ROUND((Table245[[#This Row],[XP]]*Table245[[#This Row],[entity_spawned (AVG)]])*(Table245[[#This Row],[activating_chance]]/100),0)</f>
        <v>25</v>
      </c>
      <c r="L475" s="73" t="s">
        <v>401</v>
      </c>
    </row>
    <row r="476" spans="6:12" x14ac:dyDescent="0.25">
      <c r="F476" s="74" t="s">
        <v>278</v>
      </c>
      <c r="G476">
        <v>1</v>
      </c>
      <c r="H476">
        <v>170</v>
      </c>
      <c r="I476">
        <v>80</v>
      </c>
      <c r="J476">
        <v>25</v>
      </c>
      <c r="K476">
        <f>ROUND((Table245[[#This Row],[XP]]*Table245[[#This Row],[entity_spawned (AVG)]])*(Table245[[#This Row],[activating_chance]]/100),0)</f>
        <v>20</v>
      </c>
      <c r="L476" s="73" t="s">
        <v>401</v>
      </c>
    </row>
    <row r="477" spans="6:12" x14ac:dyDescent="0.25">
      <c r="F477" s="74" t="s">
        <v>278</v>
      </c>
      <c r="G477">
        <v>1</v>
      </c>
      <c r="H477">
        <v>150</v>
      </c>
      <c r="I477">
        <v>60</v>
      </c>
      <c r="J477">
        <v>25</v>
      </c>
      <c r="K477">
        <f>ROUND((Table245[[#This Row],[XP]]*Table245[[#This Row],[entity_spawned (AVG)]])*(Table245[[#This Row],[activating_chance]]/100),0)</f>
        <v>15</v>
      </c>
      <c r="L477" s="73" t="s">
        <v>401</v>
      </c>
    </row>
    <row r="478" spans="6:12" x14ac:dyDescent="0.25">
      <c r="F478" s="74" t="s">
        <v>278</v>
      </c>
      <c r="G478">
        <v>2</v>
      </c>
      <c r="H478">
        <v>150</v>
      </c>
      <c r="I478">
        <v>100</v>
      </c>
      <c r="J478">
        <v>25</v>
      </c>
      <c r="K478">
        <f>ROUND((Table245[[#This Row],[XP]]*Table245[[#This Row],[entity_spawned (AVG)]])*(Table245[[#This Row],[activating_chance]]/100),0)</f>
        <v>50</v>
      </c>
      <c r="L478" s="73" t="s">
        <v>401</v>
      </c>
    </row>
    <row r="479" spans="6:12" x14ac:dyDescent="0.25">
      <c r="F479" s="74" t="s">
        <v>278</v>
      </c>
      <c r="G479">
        <v>1</v>
      </c>
      <c r="H479">
        <v>170</v>
      </c>
      <c r="I479">
        <v>40</v>
      </c>
      <c r="J479">
        <v>25</v>
      </c>
      <c r="K479">
        <f>ROUND((Table245[[#This Row],[XP]]*Table245[[#This Row],[entity_spawned (AVG)]])*(Table245[[#This Row],[activating_chance]]/100),0)</f>
        <v>10</v>
      </c>
      <c r="L479" s="73" t="s">
        <v>401</v>
      </c>
    </row>
    <row r="480" spans="6:12" x14ac:dyDescent="0.25">
      <c r="F480" s="74" t="s">
        <v>278</v>
      </c>
      <c r="G480">
        <v>2</v>
      </c>
      <c r="H480">
        <v>120</v>
      </c>
      <c r="I480">
        <v>90</v>
      </c>
      <c r="J480">
        <v>25</v>
      </c>
      <c r="K480">
        <f>ROUND((Table245[[#This Row],[XP]]*Table245[[#This Row],[entity_spawned (AVG)]])*(Table245[[#This Row],[activating_chance]]/100),0)</f>
        <v>45</v>
      </c>
      <c r="L480" s="73" t="s">
        <v>401</v>
      </c>
    </row>
    <row r="481" spans="6:12" x14ac:dyDescent="0.25">
      <c r="F481" s="74" t="s">
        <v>278</v>
      </c>
      <c r="G481">
        <v>2</v>
      </c>
      <c r="H481">
        <v>120</v>
      </c>
      <c r="I481">
        <v>60</v>
      </c>
      <c r="J481">
        <v>25</v>
      </c>
      <c r="K481">
        <f>ROUND((Table245[[#This Row],[XP]]*Table245[[#This Row],[entity_spawned (AVG)]])*(Table245[[#This Row],[activating_chance]]/100),0)</f>
        <v>30</v>
      </c>
      <c r="L481" s="73" t="s">
        <v>401</v>
      </c>
    </row>
    <row r="482" spans="6:12" x14ac:dyDescent="0.25">
      <c r="F482" s="74" t="s">
        <v>278</v>
      </c>
      <c r="G482">
        <v>1</v>
      </c>
      <c r="H482">
        <v>150</v>
      </c>
      <c r="I482">
        <v>60</v>
      </c>
      <c r="J482">
        <v>25</v>
      </c>
      <c r="K482">
        <f>ROUND((Table245[[#This Row],[XP]]*Table245[[#This Row],[entity_spawned (AVG)]])*(Table245[[#This Row],[activating_chance]]/100),0)</f>
        <v>15</v>
      </c>
      <c r="L482" s="73" t="s">
        <v>401</v>
      </c>
    </row>
    <row r="483" spans="6:12" x14ac:dyDescent="0.25">
      <c r="F483" s="74" t="s">
        <v>278</v>
      </c>
      <c r="G483">
        <v>1</v>
      </c>
      <c r="H483">
        <v>150</v>
      </c>
      <c r="I483">
        <v>80</v>
      </c>
      <c r="J483">
        <v>25</v>
      </c>
      <c r="K483">
        <f>ROUND((Table245[[#This Row],[XP]]*Table245[[#This Row],[entity_spawned (AVG)]])*(Table245[[#This Row],[activating_chance]]/100),0)</f>
        <v>20</v>
      </c>
      <c r="L483" s="73" t="s">
        <v>401</v>
      </c>
    </row>
    <row r="484" spans="6:12" x14ac:dyDescent="0.25">
      <c r="F484" s="74" t="s">
        <v>278</v>
      </c>
      <c r="G484">
        <v>2</v>
      </c>
      <c r="H484">
        <v>150</v>
      </c>
      <c r="I484">
        <v>85</v>
      </c>
      <c r="J484">
        <v>25</v>
      </c>
      <c r="K484">
        <f>ROUND((Table245[[#This Row],[XP]]*Table245[[#This Row],[entity_spawned (AVG)]])*(Table245[[#This Row],[activating_chance]]/100),0)</f>
        <v>43</v>
      </c>
      <c r="L484" s="73" t="s">
        <v>401</v>
      </c>
    </row>
    <row r="485" spans="6:12" x14ac:dyDescent="0.25">
      <c r="F485" s="74" t="s">
        <v>278</v>
      </c>
      <c r="G485">
        <v>1</v>
      </c>
      <c r="H485">
        <v>170</v>
      </c>
      <c r="I485">
        <v>20</v>
      </c>
      <c r="J485">
        <v>25</v>
      </c>
      <c r="K485">
        <f>ROUND((Table245[[#This Row],[XP]]*Table245[[#This Row],[entity_spawned (AVG)]])*(Table245[[#This Row],[activating_chance]]/100),0)</f>
        <v>5</v>
      </c>
      <c r="L485" s="73" t="s">
        <v>401</v>
      </c>
    </row>
    <row r="486" spans="6:12" x14ac:dyDescent="0.25">
      <c r="F486" s="74" t="s">
        <v>278</v>
      </c>
      <c r="G486">
        <v>1</v>
      </c>
      <c r="H486">
        <v>170</v>
      </c>
      <c r="I486">
        <v>100</v>
      </c>
      <c r="J486">
        <v>25</v>
      </c>
      <c r="K486">
        <f>ROUND((Table245[[#This Row],[XP]]*Table245[[#This Row],[entity_spawned (AVG)]])*(Table245[[#This Row],[activating_chance]]/100),0)</f>
        <v>25</v>
      </c>
      <c r="L486" s="73" t="s">
        <v>401</v>
      </c>
    </row>
    <row r="487" spans="6:12" x14ac:dyDescent="0.25">
      <c r="F487" s="74" t="s">
        <v>278</v>
      </c>
      <c r="G487">
        <v>1</v>
      </c>
      <c r="H487">
        <v>150</v>
      </c>
      <c r="I487">
        <v>100</v>
      </c>
      <c r="J487">
        <v>25</v>
      </c>
      <c r="K487">
        <f>ROUND((Table245[[#This Row],[XP]]*Table245[[#This Row],[entity_spawned (AVG)]])*(Table245[[#This Row],[activating_chance]]/100),0)</f>
        <v>25</v>
      </c>
      <c r="L487" s="73" t="s">
        <v>401</v>
      </c>
    </row>
    <row r="488" spans="6:12" x14ac:dyDescent="0.25">
      <c r="F488" s="74" t="s">
        <v>278</v>
      </c>
      <c r="G488">
        <v>1</v>
      </c>
      <c r="H488">
        <v>150</v>
      </c>
      <c r="I488">
        <v>100</v>
      </c>
      <c r="J488">
        <v>25</v>
      </c>
      <c r="K488">
        <f>ROUND((Table245[[#This Row],[XP]]*Table245[[#This Row],[entity_spawned (AVG)]])*(Table245[[#This Row],[activating_chance]]/100),0)</f>
        <v>25</v>
      </c>
      <c r="L488" s="73" t="s">
        <v>401</v>
      </c>
    </row>
    <row r="489" spans="6:12" x14ac:dyDescent="0.25">
      <c r="F489" s="74" t="s">
        <v>278</v>
      </c>
      <c r="G489">
        <v>4</v>
      </c>
      <c r="H489">
        <v>150</v>
      </c>
      <c r="I489">
        <v>40</v>
      </c>
      <c r="J489">
        <v>25</v>
      </c>
      <c r="K489">
        <f>ROUND((Table245[[#This Row],[XP]]*Table245[[#This Row],[entity_spawned (AVG)]])*(Table245[[#This Row],[activating_chance]]/100),0)</f>
        <v>40</v>
      </c>
      <c r="L489" s="73" t="s">
        <v>401</v>
      </c>
    </row>
    <row r="490" spans="6:12" x14ac:dyDescent="0.25">
      <c r="F490" s="74" t="s">
        <v>278</v>
      </c>
      <c r="G490">
        <v>2</v>
      </c>
      <c r="H490">
        <v>150</v>
      </c>
      <c r="I490">
        <v>100</v>
      </c>
      <c r="J490">
        <v>25</v>
      </c>
      <c r="K490">
        <f>ROUND((Table245[[#This Row],[XP]]*Table245[[#This Row],[entity_spawned (AVG)]])*(Table245[[#This Row],[activating_chance]]/100),0)</f>
        <v>50</v>
      </c>
      <c r="L490" s="73" t="s">
        <v>401</v>
      </c>
    </row>
    <row r="491" spans="6:12" x14ac:dyDescent="0.25">
      <c r="F491" s="74" t="s">
        <v>278</v>
      </c>
      <c r="G491">
        <v>1</v>
      </c>
      <c r="H491">
        <v>170</v>
      </c>
      <c r="I491">
        <v>80</v>
      </c>
      <c r="J491">
        <v>25</v>
      </c>
      <c r="K491">
        <f>ROUND((Table245[[#This Row],[XP]]*Table245[[#This Row],[entity_spawned (AVG)]])*(Table245[[#This Row],[activating_chance]]/100),0)</f>
        <v>20</v>
      </c>
      <c r="L491" s="73" t="s">
        <v>401</v>
      </c>
    </row>
    <row r="492" spans="6:12" x14ac:dyDescent="0.25">
      <c r="F492" s="74" t="s">
        <v>278</v>
      </c>
      <c r="G492">
        <v>1</v>
      </c>
      <c r="H492">
        <v>170</v>
      </c>
      <c r="I492">
        <v>20</v>
      </c>
      <c r="J492">
        <v>25</v>
      </c>
      <c r="K492">
        <f>ROUND((Table245[[#This Row],[XP]]*Table245[[#This Row],[entity_spawned (AVG)]])*(Table245[[#This Row],[activating_chance]]/100),0)</f>
        <v>5</v>
      </c>
      <c r="L492" s="73" t="s">
        <v>401</v>
      </c>
    </row>
    <row r="493" spans="6:12" x14ac:dyDescent="0.25">
      <c r="F493" s="74" t="s">
        <v>278</v>
      </c>
      <c r="G493">
        <v>1</v>
      </c>
      <c r="H493">
        <v>170</v>
      </c>
      <c r="I493">
        <v>100</v>
      </c>
      <c r="J493">
        <v>25</v>
      </c>
      <c r="K493">
        <f>ROUND((Table245[[#This Row],[XP]]*Table245[[#This Row],[entity_spawned (AVG)]])*(Table245[[#This Row],[activating_chance]]/100),0)</f>
        <v>25</v>
      </c>
      <c r="L493" s="73" t="s">
        <v>401</v>
      </c>
    </row>
    <row r="494" spans="6:12" x14ac:dyDescent="0.25">
      <c r="F494" s="74" t="s">
        <v>278</v>
      </c>
      <c r="G494">
        <v>1</v>
      </c>
      <c r="H494">
        <v>120</v>
      </c>
      <c r="I494">
        <v>90</v>
      </c>
      <c r="J494">
        <v>25</v>
      </c>
      <c r="K494">
        <f>ROUND((Table245[[#This Row],[XP]]*Table245[[#This Row],[entity_spawned (AVG)]])*(Table245[[#This Row],[activating_chance]]/100),0)</f>
        <v>23</v>
      </c>
      <c r="L494" s="73" t="s">
        <v>401</v>
      </c>
    </row>
    <row r="495" spans="6:12" x14ac:dyDescent="0.25">
      <c r="F495" s="74" t="s">
        <v>278</v>
      </c>
      <c r="G495">
        <v>1</v>
      </c>
      <c r="H495">
        <v>150</v>
      </c>
      <c r="I495">
        <v>60</v>
      </c>
      <c r="J495">
        <v>25</v>
      </c>
      <c r="K495">
        <f>ROUND((Table245[[#This Row],[XP]]*Table245[[#This Row],[entity_spawned (AVG)]])*(Table245[[#This Row],[activating_chance]]/100),0)</f>
        <v>15</v>
      </c>
      <c r="L495" s="73" t="s">
        <v>401</v>
      </c>
    </row>
    <row r="496" spans="6:12" x14ac:dyDescent="0.25">
      <c r="F496" s="74" t="s">
        <v>278</v>
      </c>
      <c r="G496">
        <v>4</v>
      </c>
      <c r="H496">
        <v>150</v>
      </c>
      <c r="I496">
        <v>60</v>
      </c>
      <c r="J496">
        <v>25</v>
      </c>
      <c r="K496">
        <f>ROUND((Table245[[#This Row],[XP]]*Table245[[#This Row],[entity_spawned (AVG)]])*(Table245[[#This Row],[activating_chance]]/100),0)</f>
        <v>60</v>
      </c>
      <c r="L496" s="73" t="s">
        <v>401</v>
      </c>
    </row>
    <row r="497" spans="6:12" x14ac:dyDescent="0.25">
      <c r="F497" s="74" t="s">
        <v>278</v>
      </c>
      <c r="G497">
        <v>1</v>
      </c>
      <c r="H497">
        <v>100</v>
      </c>
      <c r="I497">
        <v>85</v>
      </c>
      <c r="J497">
        <v>25</v>
      </c>
      <c r="K497">
        <f>ROUND((Table245[[#This Row],[XP]]*Table245[[#This Row],[entity_spawned (AVG)]])*(Table245[[#This Row],[activating_chance]]/100),0)</f>
        <v>21</v>
      </c>
      <c r="L497" s="73" t="s">
        <v>401</v>
      </c>
    </row>
    <row r="498" spans="6:12" x14ac:dyDescent="0.25">
      <c r="F498" s="74" t="s">
        <v>278</v>
      </c>
      <c r="G498">
        <v>1</v>
      </c>
      <c r="H498">
        <v>170</v>
      </c>
      <c r="I498">
        <v>80</v>
      </c>
      <c r="J498">
        <v>25</v>
      </c>
      <c r="K498">
        <f>ROUND((Table245[[#This Row],[XP]]*Table245[[#This Row],[entity_spawned (AVG)]])*(Table245[[#This Row],[activating_chance]]/100),0)</f>
        <v>20</v>
      </c>
      <c r="L498" s="73" t="s">
        <v>401</v>
      </c>
    </row>
    <row r="499" spans="6:12" x14ac:dyDescent="0.25">
      <c r="F499" s="74" t="s">
        <v>278</v>
      </c>
      <c r="G499">
        <v>1</v>
      </c>
      <c r="H499">
        <v>150</v>
      </c>
      <c r="I499">
        <v>100</v>
      </c>
      <c r="J499">
        <v>25</v>
      </c>
      <c r="K499">
        <f>ROUND((Table245[[#This Row],[XP]]*Table245[[#This Row],[entity_spawned (AVG)]])*(Table245[[#This Row],[activating_chance]]/100),0)</f>
        <v>25</v>
      </c>
      <c r="L499" s="73" t="s">
        <v>401</v>
      </c>
    </row>
    <row r="500" spans="6:12" x14ac:dyDescent="0.25">
      <c r="F500" s="74" t="s">
        <v>278</v>
      </c>
      <c r="G500">
        <v>3</v>
      </c>
      <c r="H500">
        <v>130</v>
      </c>
      <c r="I500">
        <v>40</v>
      </c>
      <c r="J500">
        <v>25</v>
      </c>
      <c r="K500">
        <f>ROUND((Table245[[#This Row],[XP]]*Table245[[#This Row],[entity_spawned (AVG)]])*(Table245[[#This Row],[activating_chance]]/100),0)</f>
        <v>30</v>
      </c>
      <c r="L500" s="73" t="s">
        <v>401</v>
      </c>
    </row>
    <row r="501" spans="6:12" x14ac:dyDescent="0.25">
      <c r="F501" s="74" t="s">
        <v>278</v>
      </c>
      <c r="G501">
        <v>1</v>
      </c>
      <c r="H501">
        <v>120</v>
      </c>
      <c r="I501">
        <v>100</v>
      </c>
      <c r="J501">
        <v>25</v>
      </c>
      <c r="K501">
        <f>ROUND((Table245[[#This Row],[XP]]*Table245[[#This Row],[entity_spawned (AVG)]])*(Table245[[#This Row],[activating_chance]]/100),0)</f>
        <v>25</v>
      </c>
      <c r="L501" s="73" t="s">
        <v>401</v>
      </c>
    </row>
    <row r="502" spans="6:12" x14ac:dyDescent="0.25">
      <c r="F502" s="74" t="s">
        <v>278</v>
      </c>
      <c r="G502">
        <v>1</v>
      </c>
      <c r="H502">
        <v>120</v>
      </c>
      <c r="I502">
        <v>60</v>
      </c>
      <c r="J502">
        <v>25</v>
      </c>
      <c r="K502">
        <f>ROUND((Table245[[#This Row],[XP]]*Table245[[#This Row],[entity_spawned (AVG)]])*(Table245[[#This Row],[activating_chance]]/100),0)</f>
        <v>15</v>
      </c>
      <c r="L502" s="73" t="s">
        <v>401</v>
      </c>
    </row>
    <row r="503" spans="6:12" x14ac:dyDescent="0.25">
      <c r="F503" s="74" t="s">
        <v>278</v>
      </c>
      <c r="G503">
        <v>1</v>
      </c>
      <c r="H503">
        <v>120</v>
      </c>
      <c r="I503">
        <v>100</v>
      </c>
      <c r="J503">
        <v>25</v>
      </c>
      <c r="K503">
        <f>ROUND((Table245[[#This Row],[XP]]*Table245[[#This Row],[entity_spawned (AVG)]])*(Table245[[#This Row],[activating_chance]]/100),0)</f>
        <v>25</v>
      </c>
      <c r="L503" s="73" t="s">
        <v>401</v>
      </c>
    </row>
    <row r="504" spans="6:12" x14ac:dyDescent="0.25">
      <c r="F504" s="74" t="s">
        <v>278</v>
      </c>
      <c r="G504">
        <v>3</v>
      </c>
      <c r="H504">
        <v>150</v>
      </c>
      <c r="I504">
        <v>80</v>
      </c>
      <c r="J504">
        <v>25</v>
      </c>
      <c r="K504">
        <f>ROUND((Table245[[#This Row],[XP]]*Table245[[#This Row],[entity_spawned (AVG)]])*(Table245[[#This Row],[activating_chance]]/100),0)</f>
        <v>60</v>
      </c>
      <c r="L504" s="73" t="s">
        <v>401</v>
      </c>
    </row>
    <row r="505" spans="6:12" x14ac:dyDescent="0.25">
      <c r="F505" s="74" t="s">
        <v>278</v>
      </c>
      <c r="G505">
        <v>1</v>
      </c>
      <c r="H505">
        <v>120</v>
      </c>
      <c r="I505">
        <v>40</v>
      </c>
      <c r="J505">
        <v>25</v>
      </c>
      <c r="K505">
        <f>ROUND((Table245[[#This Row],[XP]]*Table245[[#This Row],[entity_spawned (AVG)]])*(Table245[[#This Row],[activating_chance]]/100),0)</f>
        <v>10</v>
      </c>
      <c r="L505" s="73" t="s">
        <v>401</v>
      </c>
    </row>
    <row r="506" spans="6:12" x14ac:dyDescent="0.25">
      <c r="F506" s="74" t="s">
        <v>279</v>
      </c>
      <c r="G506">
        <v>1</v>
      </c>
      <c r="H506">
        <v>140</v>
      </c>
      <c r="I506">
        <v>100</v>
      </c>
      <c r="J506">
        <v>25</v>
      </c>
      <c r="K506">
        <f>ROUND((Table245[[#This Row],[XP]]*Table245[[#This Row],[entity_spawned (AVG)]])*(Table245[[#This Row],[activating_chance]]/100),0)</f>
        <v>25</v>
      </c>
      <c r="L506" s="73" t="s">
        <v>401</v>
      </c>
    </row>
    <row r="507" spans="6:12" x14ac:dyDescent="0.25">
      <c r="F507" s="74" t="s">
        <v>279</v>
      </c>
      <c r="G507">
        <v>1</v>
      </c>
      <c r="H507">
        <v>150</v>
      </c>
      <c r="I507">
        <v>100</v>
      </c>
      <c r="J507">
        <v>25</v>
      </c>
      <c r="K507">
        <f>ROUND((Table245[[#This Row],[XP]]*Table245[[#This Row],[entity_spawned (AVG)]])*(Table245[[#This Row],[activating_chance]]/100),0)</f>
        <v>25</v>
      </c>
      <c r="L507" s="73" t="s">
        <v>401</v>
      </c>
    </row>
    <row r="508" spans="6:12" x14ac:dyDescent="0.25">
      <c r="F508" s="74" t="s">
        <v>280</v>
      </c>
      <c r="G508">
        <v>1</v>
      </c>
      <c r="H508">
        <v>250</v>
      </c>
      <c r="I508">
        <v>25</v>
      </c>
      <c r="J508">
        <v>50</v>
      </c>
      <c r="K508">
        <f>ROUND((Table245[[#This Row],[XP]]*Table245[[#This Row],[entity_spawned (AVG)]])*(Table245[[#This Row],[activating_chance]]/100),0)</f>
        <v>13</v>
      </c>
      <c r="L508" s="73" t="s">
        <v>401</v>
      </c>
    </row>
    <row r="509" spans="6:12" x14ac:dyDescent="0.25">
      <c r="F509" s="74" t="s">
        <v>280</v>
      </c>
      <c r="G509">
        <v>1</v>
      </c>
      <c r="H509">
        <v>220</v>
      </c>
      <c r="I509">
        <v>60</v>
      </c>
      <c r="J509">
        <v>50</v>
      </c>
      <c r="K509">
        <f>ROUND((Table245[[#This Row],[XP]]*Table245[[#This Row],[entity_spawned (AVG)]])*(Table245[[#This Row],[activating_chance]]/100),0)</f>
        <v>30</v>
      </c>
      <c r="L509" s="73" t="s">
        <v>401</v>
      </c>
    </row>
    <row r="510" spans="6:12" x14ac:dyDescent="0.25">
      <c r="F510" s="74" t="s">
        <v>280</v>
      </c>
      <c r="G510">
        <v>1</v>
      </c>
      <c r="H510">
        <v>220</v>
      </c>
      <c r="I510">
        <v>100</v>
      </c>
      <c r="J510">
        <v>50</v>
      </c>
      <c r="K510">
        <f>ROUND((Table245[[#This Row],[XP]]*Table245[[#This Row],[entity_spawned (AVG)]])*(Table245[[#This Row],[activating_chance]]/100),0)</f>
        <v>50</v>
      </c>
      <c r="L510" s="73" t="s">
        <v>401</v>
      </c>
    </row>
    <row r="511" spans="6:12" x14ac:dyDescent="0.25">
      <c r="F511" s="74" t="s">
        <v>280</v>
      </c>
      <c r="G511">
        <v>1</v>
      </c>
      <c r="H511">
        <v>210</v>
      </c>
      <c r="I511">
        <v>60</v>
      </c>
      <c r="J511">
        <v>50</v>
      </c>
      <c r="K511">
        <f>ROUND((Table245[[#This Row],[XP]]*Table245[[#This Row],[entity_spawned (AVG)]])*(Table245[[#This Row],[activating_chance]]/100),0)</f>
        <v>30</v>
      </c>
      <c r="L511" s="73" t="s">
        <v>401</v>
      </c>
    </row>
    <row r="512" spans="6:12" x14ac:dyDescent="0.25">
      <c r="F512" s="74" t="s">
        <v>280</v>
      </c>
      <c r="G512">
        <v>1</v>
      </c>
      <c r="H512">
        <v>220</v>
      </c>
      <c r="I512">
        <v>100</v>
      </c>
      <c r="J512">
        <v>50</v>
      </c>
      <c r="K512">
        <f>ROUND((Table245[[#This Row],[XP]]*Table245[[#This Row],[entity_spawned (AVG)]])*(Table245[[#This Row],[activating_chance]]/100),0)</f>
        <v>50</v>
      </c>
      <c r="L512" s="73" t="s">
        <v>401</v>
      </c>
    </row>
    <row r="513" spans="6:12" x14ac:dyDescent="0.25">
      <c r="F513" s="74" t="s">
        <v>280</v>
      </c>
      <c r="G513">
        <v>1</v>
      </c>
      <c r="H513">
        <v>230</v>
      </c>
      <c r="I513">
        <v>100</v>
      </c>
      <c r="J513">
        <v>50</v>
      </c>
      <c r="K513">
        <f>ROUND((Table245[[#This Row],[XP]]*Table245[[#This Row],[entity_spawned (AVG)]])*(Table245[[#This Row],[activating_chance]]/100),0)</f>
        <v>50</v>
      </c>
      <c r="L513" s="73" t="s">
        <v>401</v>
      </c>
    </row>
    <row r="514" spans="6:12" x14ac:dyDescent="0.25">
      <c r="F514" s="74" t="s">
        <v>280</v>
      </c>
      <c r="G514">
        <v>1</v>
      </c>
      <c r="H514">
        <v>220</v>
      </c>
      <c r="I514">
        <v>100</v>
      </c>
      <c r="J514">
        <v>50</v>
      </c>
      <c r="K514">
        <f>ROUND((Table245[[#This Row],[XP]]*Table245[[#This Row],[entity_spawned (AVG)]])*(Table245[[#This Row],[activating_chance]]/100),0)</f>
        <v>50</v>
      </c>
      <c r="L514" s="73" t="s">
        <v>401</v>
      </c>
    </row>
    <row r="515" spans="6:12" x14ac:dyDescent="0.25">
      <c r="F515" s="74" t="s">
        <v>280</v>
      </c>
      <c r="G515">
        <v>1</v>
      </c>
      <c r="H515">
        <v>220</v>
      </c>
      <c r="I515">
        <v>100</v>
      </c>
      <c r="J515">
        <v>50</v>
      </c>
      <c r="K515">
        <f>ROUND((Table245[[#This Row],[XP]]*Table245[[#This Row],[entity_spawned (AVG)]])*(Table245[[#This Row],[activating_chance]]/100),0)</f>
        <v>50</v>
      </c>
      <c r="L515" s="73" t="s">
        <v>401</v>
      </c>
    </row>
    <row r="516" spans="6:12" x14ac:dyDescent="0.25">
      <c r="F516" s="74" t="s">
        <v>280</v>
      </c>
      <c r="G516">
        <v>1</v>
      </c>
      <c r="H516">
        <v>210</v>
      </c>
      <c r="I516">
        <v>100</v>
      </c>
      <c r="J516">
        <v>50</v>
      </c>
      <c r="K516">
        <f>ROUND((Table245[[#This Row],[XP]]*Table245[[#This Row],[entity_spawned (AVG)]])*(Table245[[#This Row],[activating_chance]]/100),0)</f>
        <v>50</v>
      </c>
      <c r="L516" s="73" t="s">
        <v>401</v>
      </c>
    </row>
    <row r="517" spans="6:12" x14ac:dyDescent="0.25">
      <c r="F517" s="74" t="s">
        <v>280</v>
      </c>
      <c r="G517">
        <v>1</v>
      </c>
      <c r="H517">
        <v>210</v>
      </c>
      <c r="I517">
        <v>10</v>
      </c>
      <c r="J517">
        <v>50</v>
      </c>
      <c r="K517">
        <f>ROUND((Table245[[#This Row],[XP]]*Table245[[#This Row],[entity_spawned (AVG)]])*(Table245[[#This Row],[activating_chance]]/100),0)</f>
        <v>5</v>
      </c>
      <c r="L517" s="73" t="s">
        <v>401</v>
      </c>
    </row>
    <row r="518" spans="6:12" x14ac:dyDescent="0.25">
      <c r="F518" s="74" t="s">
        <v>394</v>
      </c>
      <c r="G518">
        <v>1</v>
      </c>
      <c r="H518">
        <v>230</v>
      </c>
      <c r="I518">
        <v>100</v>
      </c>
      <c r="J518">
        <v>50</v>
      </c>
      <c r="K518">
        <f>ROUND((Table245[[#This Row],[XP]]*Table245[[#This Row],[entity_spawned (AVG)]])*(Table245[[#This Row],[activating_chance]]/100),0)</f>
        <v>50</v>
      </c>
      <c r="L518" s="73" t="s">
        <v>401</v>
      </c>
    </row>
    <row r="519" spans="6:12" x14ac:dyDescent="0.25">
      <c r="F519" s="74" t="s">
        <v>394</v>
      </c>
      <c r="G519">
        <v>1</v>
      </c>
      <c r="H519">
        <v>220</v>
      </c>
      <c r="I519">
        <v>100</v>
      </c>
      <c r="J519">
        <v>50</v>
      </c>
      <c r="K519">
        <f>ROUND((Table245[[#This Row],[XP]]*Table245[[#This Row],[entity_spawned (AVG)]])*(Table245[[#This Row],[activating_chance]]/100),0)</f>
        <v>50</v>
      </c>
      <c r="L519" s="73" t="s">
        <v>401</v>
      </c>
    </row>
    <row r="520" spans="6:12" x14ac:dyDescent="0.25">
      <c r="F520" s="74" t="s">
        <v>397</v>
      </c>
      <c r="G520">
        <v>1</v>
      </c>
      <c r="H520">
        <v>0</v>
      </c>
      <c r="I520">
        <v>100</v>
      </c>
      <c r="J520">
        <v>25</v>
      </c>
      <c r="K520">
        <f>ROUND((Table245[[#This Row],[XP]]*Table245[[#This Row],[entity_spawned (AVG)]])*(Table245[[#This Row],[activating_chance]]/100),0)</f>
        <v>25</v>
      </c>
      <c r="L520" s="73" t="s">
        <v>401</v>
      </c>
    </row>
    <row r="521" spans="6:12" x14ac:dyDescent="0.25">
      <c r="F521" s="74" t="s">
        <v>397</v>
      </c>
      <c r="G521">
        <v>1</v>
      </c>
      <c r="H521">
        <v>0</v>
      </c>
      <c r="I521">
        <v>100</v>
      </c>
      <c r="J521">
        <v>25</v>
      </c>
      <c r="K521">
        <f>ROUND((Table245[[#This Row],[XP]]*Table245[[#This Row],[entity_spawned (AVG)]])*(Table245[[#This Row],[activating_chance]]/100),0)</f>
        <v>25</v>
      </c>
      <c r="L521" s="73" t="s">
        <v>401</v>
      </c>
    </row>
    <row r="522" spans="6:12" x14ac:dyDescent="0.25">
      <c r="F522" s="74" t="s">
        <v>397</v>
      </c>
      <c r="G522">
        <v>1</v>
      </c>
      <c r="H522">
        <v>0</v>
      </c>
      <c r="I522">
        <v>100</v>
      </c>
      <c r="J522">
        <v>25</v>
      </c>
      <c r="K522">
        <f>ROUND((Table245[[#This Row],[XP]]*Table245[[#This Row],[entity_spawned (AVG)]])*(Table245[[#This Row],[activating_chance]]/100),0)</f>
        <v>25</v>
      </c>
      <c r="L522" s="73" t="s">
        <v>401</v>
      </c>
    </row>
  </sheetData>
  <pageMargins left="0.7" right="0.7" top="0.75" bottom="0.75" header="0.3" footer="0.3"/>
  <pageSetup paperSize="9" orientation="portrait" r:id="rId1"/>
  <ignoredErrors>
    <ignoredError sqref="J9:J522" calculatedColumn="1"/>
  </ignoredError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231</v>
      </c>
      <c r="R3" t="s">
        <v>223</v>
      </c>
      <c r="S3" t="s">
        <v>224</v>
      </c>
    </row>
    <row r="4" spans="3:20" x14ac:dyDescent="0.25">
      <c r="M4" s="66" t="s">
        <v>210</v>
      </c>
      <c r="N4" s="67" t="s">
        <v>208</v>
      </c>
      <c r="O4" s="67" t="s">
        <v>209</v>
      </c>
      <c r="P4" s="68" t="s">
        <v>212</v>
      </c>
      <c r="R4" s="35" t="s">
        <v>218</v>
      </c>
      <c r="S4" s="17" t="s">
        <v>221</v>
      </c>
      <c r="T4" s="17" t="s">
        <v>220</v>
      </c>
    </row>
    <row r="5" spans="3:20" x14ac:dyDescent="0.25">
      <c r="C5" s="42" t="s">
        <v>230</v>
      </c>
      <c r="D5" s="70">
        <v>20</v>
      </c>
      <c r="M5" s="46" t="s">
        <v>213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214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215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216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217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219</v>
      </c>
      <c r="I12" s="67" t="s">
        <v>208</v>
      </c>
      <c r="J12" s="68" t="s">
        <v>209</v>
      </c>
      <c r="K12" s="68" t="s">
        <v>222</v>
      </c>
      <c r="Q12" s="42" t="s">
        <v>225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79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226</v>
      </c>
    </row>
    <row r="14" spans="3:20" x14ac:dyDescent="0.25">
      <c r="H14" s="46" t="s">
        <v>79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80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80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135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87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227</v>
      </c>
    </row>
    <row r="19" spans="8:12" x14ac:dyDescent="0.25">
      <c r="H19" s="49" t="s">
        <v>87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92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92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93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93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85</v>
      </c>
      <c r="I24" s="53">
        <v>60</v>
      </c>
      <c r="J24" s="54">
        <f t="shared" si="0"/>
        <v>20</v>
      </c>
      <c r="K24" s="54">
        <f>$I$41/$I$24</f>
        <v>1.5</v>
      </c>
      <c r="L24" t="s">
        <v>228</v>
      </c>
    </row>
    <row r="25" spans="8:12" x14ac:dyDescent="0.25">
      <c r="H25" s="52" t="s">
        <v>100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101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101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101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89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89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89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90</v>
      </c>
      <c r="I32" s="56">
        <v>70</v>
      </c>
      <c r="J32" s="57">
        <f>$D$5</f>
        <v>20</v>
      </c>
      <c r="K32" s="57">
        <f>$I$41/$I$32</f>
        <v>1.2857142857142858</v>
      </c>
      <c r="L32" t="s">
        <v>229</v>
      </c>
    </row>
    <row r="33" spans="8:11" x14ac:dyDescent="0.25">
      <c r="H33" s="55" t="s">
        <v>128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127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126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125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124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83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102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88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118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134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211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103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114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115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116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117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91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133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132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Entities</vt:lpstr>
      <vt:lpstr>Dragons</vt:lpstr>
      <vt:lpstr>Progression</vt:lpstr>
      <vt:lpstr>DATA_DRAGONS_CONTENT</vt:lpstr>
      <vt:lpstr>DATA_SCENES_UNITY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2017-05-03T13:17:25Z</dcterms:modified>
</cp:coreProperties>
</file>