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erian\Sprint-Review Docs\"/>
    </mc:Choice>
  </mc:AlternateContent>
  <bookViews>
    <workbookView xWindow="480" yWindow="96" windowWidth="17760" windowHeight="7308" tabRatio="745" activeTab="1"/>
  </bookViews>
  <sheets>
    <sheet name="Goblins Release Burn-up" sheetId="5" r:id="rId1"/>
    <sheet name="Goblins Velocity" sheetId="4" r:id="rId2"/>
    <sheet name="Goblins Focus Factor" sheetId="8" r:id="rId3"/>
    <sheet name="Quality Gates" sheetId="11" r:id="rId4"/>
    <sheet name="Sheet1" sheetId="25" r:id="rId5"/>
  </sheets>
  <calcPr calcId="171027"/>
</workbook>
</file>

<file path=xl/calcChain.xml><?xml version="1.0" encoding="utf-8"?>
<calcChain xmlns="http://schemas.openxmlformats.org/spreadsheetml/2006/main">
  <c r="E24" i="8" l="1"/>
  <c r="E23" i="8" l="1"/>
  <c r="E22" i="8" l="1"/>
  <c r="E21" i="8" l="1"/>
  <c r="E20" i="8"/>
  <c r="E19" i="8" l="1"/>
  <c r="E18" i="8"/>
  <c r="E17" i="8" l="1"/>
  <c r="E16" i="8" l="1"/>
  <c r="E15" i="8" l="1"/>
  <c r="E14" i="8"/>
  <c r="E13" i="8"/>
  <c r="E12" i="8"/>
  <c r="E11" i="8"/>
  <c r="E10" i="8"/>
  <c r="E9" i="8"/>
  <c r="E8" i="8"/>
  <c r="D10" i="4" l="1"/>
  <c r="D9" i="4" l="1"/>
  <c r="D8" i="4"/>
  <c r="G38" i="11" l="1"/>
  <c r="E7" i="8" l="1"/>
  <c r="D7" i="4"/>
  <c r="E8" i="11"/>
  <c r="G37" i="11" l="1"/>
  <c r="E6" i="8" l="1"/>
  <c r="D6" i="4"/>
  <c r="E7" i="11" l="1"/>
  <c r="G36" i="11" l="1"/>
  <c r="E6" i="11" l="1"/>
  <c r="E5" i="8"/>
  <c r="D5" i="4"/>
  <c r="C5" i="5"/>
  <c r="C6" i="5" s="1"/>
  <c r="C7" i="5" s="1"/>
  <c r="C8" i="5" s="1"/>
  <c r="C9" i="5" s="1"/>
  <c r="C10" i="5" s="1"/>
  <c r="G35" i="11" l="1"/>
  <c r="I18" i="5"/>
  <c r="E4" i="8" l="1"/>
  <c r="E5" i="11" l="1"/>
  <c r="D4" i="4" l="1"/>
</calcChain>
</file>

<file path=xl/sharedStrings.xml><?xml version="1.0" encoding="utf-8"?>
<sst xmlns="http://schemas.openxmlformats.org/spreadsheetml/2006/main" count="101" uniqueCount="41">
  <si>
    <t>Sprint Velocity</t>
  </si>
  <si>
    <t>Sprint 1</t>
  </si>
  <si>
    <t>Sprint 2</t>
  </si>
  <si>
    <t>Sprint 3</t>
  </si>
  <si>
    <t>Sprint 4</t>
  </si>
  <si>
    <t>Sprint 5</t>
  </si>
  <si>
    <t>Sprint 6</t>
  </si>
  <si>
    <t>Story Points delivered prior to this sprint</t>
  </si>
  <si>
    <t>Story Points delivered this sprint</t>
  </si>
  <si>
    <t>Sprint 7</t>
  </si>
  <si>
    <t>Sprint 8</t>
  </si>
  <si>
    <t>Sprint 9</t>
  </si>
  <si>
    <t>Average</t>
  </si>
  <si>
    <t>Sprint 10</t>
  </si>
  <si>
    <t>Blockers-Majors-Regressions Bugs</t>
  </si>
  <si>
    <t>Medium bugs</t>
  </si>
  <si>
    <t>Minor bugs</t>
  </si>
  <si>
    <t>Sprint 11</t>
  </si>
  <si>
    <t>Total bugs</t>
  </si>
  <si>
    <t>Total Flaws</t>
  </si>
  <si>
    <t>Focus Factor</t>
  </si>
  <si>
    <t>Sprint 12</t>
  </si>
  <si>
    <t>Sprint 13</t>
  </si>
  <si>
    <t>Sprint 14</t>
  </si>
  <si>
    <t>Delivered</t>
  </si>
  <si>
    <t>Planned</t>
  </si>
  <si>
    <t>Release Scope</t>
  </si>
  <si>
    <t>Aphrodite</t>
  </si>
  <si>
    <t>Apollo</t>
  </si>
  <si>
    <t>Hestia</t>
  </si>
  <si>
    <t>Morpheus</t>
  </si>
  <si>
    <t>Rhea</t>
  </si>
  <si>
    <t>2018R1 - Originations Bugs Trend (end of each sprint)</t>
  </si>
  <si>
    <t>2018R1 - Originations Veracode Medium Flaws Trend</t>
  </si>
  <si>
    <t>Sprint 15</t>
  </si>
  <si>
    <t>Sprint 16</t>
  </si>
  <si>
    <t>Sprint 18</t>
  </si>
  <si>
    <t>Sprint 17</t>
  </si>
  <si>
    <t>Sprint 19</t>
  </si>
  <si>
    <t>Sprint 20</t>
  </si>
  <si>
    <t>Sprint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</si>
</sst>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Font="1"/>
    <xf numFmtId="9" fontId="0" fillId="0" borderId="0" xfId="0" applyNumberFormat="1"/>
    <xf numFmtId="1" fontId="0" fillId="0" borderId="0" xfId="0" quotePrefix="1" applyNumberFormat="1"/>
    <xf numFmtId="2" fontId="0" fillId="0" borderId="0" xfId="0" applyNumberFormat="1"/>
    <xf numFmtId="2" fontId="1" fillId="0" borderId="0" xfId="0" applyNumberFormat="1" applyFont="1"/>
    <xf numFmtId="0" fontId="3" fillId="0" borderId="0" xfId="1"/>
    <xf numFmtId="0" fontId="4" fillId="0" borderId="0" xfId="0" applyFont="1"/>
    <xf numFmtId="0" fontId="0" fillId="0" borderId="0" xfId="0" applyAlignment="1">
      <alignment wrapText="1"/>
    </xf>
    <xf numFmtId="15" fontId="0" fillId="0" borderId="0" xfId="0" applyNumberFormat="1"/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Goblins 2018R1 </a:t>
            </a:r>
            <a:r>
              <a:rPr lang="en-GB" baseline="0"/>
              <a:t>Release Burn Up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46989085056148E-2"/>
          <c:y val="0.12814380760544467"/>
          <c:w val="0.80876059435896763"/>
          <c:h val="0.71642849295000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'Goblins Release Burn-up'!$C$3</c:f>
              <c:strCache>
                <c:ptCount val="1"/>
                <c:pt idx="0">
                  <c:v>Story Points delivered prior to this sprint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98-48B8-9DC2-3A23390D6C5C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'Goblins Release Burn-up'!$B$4:$B$13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'Goblins Release Burn-up'!$C$4:$C$13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22</c:v>
                </c:pt>
                <c:pt idx="4">
                  <c:v>55</c:v>
                </c:pt>
                <c:pt idx="5">
                  <c:v>105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8-48B8-9DC2-3A23390D6C5C}"/>
            </c:ext>
          </c:extLst>
        </c:ser>
        <c:ser>
          <c:idx val="1"/>
          <c:order val="1"/>
          <c:tx>
            <c:strRef>
              <c:f>'Goblins Release Burn-up'!$D$3</c:f>
              <c:strCache>
                <c:ptCount val="1"/>
                <c:pt idx="0">
                  <c:v>Story Points delivered this sprint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'Goblins Release Burn-up'!$B$4:$B$13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'Goblins Release Burn-up'!$D$4:$D$13</c:f>
              <c:numCache>
                <c:formatCode>General</c:formatCode>
                <c:ptCount val="10"/>
                <c:pt idx="0">
                  <c:v>0</c:v>
                </c:pt>
                <c:pt idx="1">
                  <c:v>16</c:v>
                </c:pt>
                <c:pt idx="2">
                  <c:v>6</c:v>
                </c:pt>
                <c:pt idx="3">
                  <c:v>33</c:v>
                </c:pt>
                <c:pt idx="4">
                  <c:v>50</c:v>
                </c:pt>
                <c:pt idx="5">
                  <c:v>32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8-48B8-9DC2-3A23390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69152"/>
        <c:axId val="65987712"/>
      </c:barChart>
      <c:lineChart>
        <c:grouping val="standard"/>
        <c:varyColors val="0"/>
        <c:ser>
          <c:idx val="2"/>
          <c:order val="2"/>
          <c:tx>
            <c:strRef>
              <c:f>'Goblins Release Burn-up'!$E$3</c:f>
              <c:strCache>
                <c:ptCount val="1"/>
                <c:pt idx="0">
                  <c:v>Release Scope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'Goblins Release Burn-up'!$B$4:$B$13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'Goblins Release Burn-up'!$E$4:$E$13</c:f>
              <c:numCache>
                <c:formatCode>General</c:formatCode>
                <c:ptCount val="10"/>
                <c:pt idx="0">
                  <c:v>290</c:v>
                </c:pt>
                <c:pt idx="1">
                  <c:v>366</c:v>
                </c:pt>
                <c:pt idx="2">
                  <c:v>541</c:v>
                </c:pt>
                <c:pt idx="3">
                  <c:v>553</c:v>
                </c:pt>
                <c:pt idx="4">
                  <c:v>553</c:v>
                </c:pt>
                <c:pt idx="5">
                  <c:v>553</c:v>
                </c:pt>
                <c:pt idx="6">
                  <c:v>553</c:v>
                </c:pt>
                <c:pt idx="7">
                  <c:v>553</c:v>
                </c:pt>
                <c:pt idx="8">
                  <c:v>553</c:v>
                </c:pt>
                <c:pt idx="9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8-48B8-9DC2-3A23390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9152"/>
        <c:axId val="65987712"/>
      </c:lineChart>
      <c:catAx>
        <c:axId val="659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7712"/>
        <c:crosses val="autoZero"/>
        <c:auto val="1"/>
        <c:lblAlgn val="ctr"/>
        <c:lblOffset val="100"/>
        <c:noMultiLvlLbl val="0"/>
      </c:catAx>
      <c:valAx>
        <c:axId val="659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Story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69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Goblins 2018R1 Sprint Velocity &amp; Average Velocity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590498544108608E-2"/>
          <c:y val="0.15493797083172109"/>
          <c:w val="0.89194642032553573"/>
          <c:h val="0.696017904144991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'Goblins Velocity'!$B$4:$B$24</c:f>
              <c:strCache>
                <c:ptCount val="2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  <c:pt idx="19">
                  <c:v>Sprint 20</c:v>
                </c:pt>
                <c:pt idx="20">
                  <c:v>Sprint 21</c:v>
                </c:pt>
              </c:strCache>
            </c:strRef>
          </c:cat>
          <c:val>
            <c:numRef>
              <c:f>'Goblins Velocity'!$C$4:$C$24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6</c:v>
                </c:pt>
                <c:pt idx="3">
                  <c:v>33</c:v>
                </c:pt>
                <c:pt idx="4">
                  <c:v>50</c:v>
                </c:pt>
                <c:pt idx="5">
                  <c:v>32</c:v>
                </c:pt>
                <c:pt idx="6">
                  <c:v>83</c:v>
                </c:pt>
                <c:pt idx="7">
                  <c:v>13</c:v>
                </c:pt>
                <c:pt idx="8">
                  <c:v>59</c:v>
                </c:pt>
                <c:pt idx="9">
                  <c:v>39</c:v>
                </c:pt>
                <c:pt idx="10">
                  <c:v>75</c:v>
                </c:pt>
                <c:pt idx="11">
                  <c:v>100</c:v>
                </c:pt>
                <c:pt idx="12">
                  <c:v>82</c:v>
                </c:pt>
                <c:pt idx="13">
                  <c:v>118</c:v>
                </c:pt>
                <c:pt idx="14">
                  <c:v>98</c:v>
                </c:pt>
                <c:pt idx="15">
                  <c:v>77</c:v>
                </c:pt>
                <c:pt idx="16">
                  <c:v>111</c:v>
                </c:pt>
                <c:pt idx="17">
                  <c:v>117</c:v>
                </c:pt>
                <c:pt idx="18">
                  <c:v>47</c:v>
                </c:pt>
                <c:pt idx="19">
                  <c:v>104</c:v>
                </c:pt>
                <c:pt idx="2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2-4B52-A10D-23690113A538}"/>
            </c:ext>
          </c:extLst>
        </c:ser>
        <c:ser>
          <c:idx val="1"/>
          <c:order val="1"/>
          <c:invertIfNegative val="0"/>
          <c:cat>
            <c:strRef>
              <c:f>'Goblins Velocity'!$B$4:$B$24</c:f>
              <c:strCache>
                <c:ptCount val="2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  <c:pt idx="19">
                  <c:v>Sprint 20</c:v>
                </c:pt>
                <c:pt idx="20">
                  <c:v>Sprint 21</c:v>
                </c:pt>
              </c:strCache>
            </c:strRef>
          </c:cat>
          <c:val>
            <c:numRef>
              <c:f>'Goblins Velocity'!$D$4:$D$24</c:f>
              <c:numCache>
                <c:formatCode>0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7.333333333333333</c:v>
                </c:pt>
                <c:pt idx="3">
                  <c:v>13.75</c:v>
                </c:pt>
                <c:pt idx="4">
                  <c:v>21</c:v>
                </c:pt>
                <c:pt idx="5">
                  <c:v>22.833333333333332</c:v>
                </c:pt>
                <c:pt idx="6">
                  <c:v>31.428571428571427</c:v>
                </c:pt>
                <c:pt idx="7">
                  <c:v>29</c:v>
                </c:pt>
                <c:pt idx="8">
                  <c:v>32</c:v>
                </c:pt>
                <c:pt idx="9">
                  <c:v>33</c:v>
                </c:pt>
                <c:pt idx="10">
                  <c:v>37</c:v>
                </c:pt>
                <c:pt idx="11">
                  <c:v>42</c:v>
                </c:pt>
                <c:pt idx="12">
                  <c:v>45</c:v>
                </c:pt>
                <c:pt idx="13">
                  <c:v>50</c:v>
                </c:pt>
                <c:pt idx="14" formatCode="0.00">
                  <c:v>53.6</c:v>
                </c:pt>
                <c:pt idx="15" formatCode="0.00">
                  <c:v>55</c:v>
                </c:pt>
                <c:pt idx="16" formatCode="0.00">
                  <c:v>58</c:v>
                </c:pt>
                <c:pt idx="17" formatCode="0.00">
                  <c:v>61</c:v>
                </c:pt>
                <c:pt idx="18" formatCode="0.00">
                  <c:v>60.84</c:v>
                </c:pt>
                <c:pt idx="19" formatCode="0.00">
                  <c:v>63</c:v>
                </c:pt>
                <c:pt idx="20" formatCode="0.0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98-493C-8A1B-45384B0C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7344"/>
        <c:axId val="68138880"/>
      </c:barChart>
      <c:catAx>
        <c:axId val="6813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38880"/>
        <c:crosses val="autoZero"/>
        <c:auto val="1"/>
        <c:lblAlgn val="ctr"/>
        <c:lblOffset val="100"/>
        <c:noMultiLvlLbl val="0"/>
      </c:catAx>
      <c:valAx>
        <c:axId val="6813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Story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7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Goblins Focus Factor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'Goblins Focus Factor'!$E$3</c:f>
              <c:strCache>
                <c:ptCount val="1"/>
                <c:pt idx="0">
                  <c:v>Focus Factor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'Goblins Focus Factor'!$B$4:$B$24</c:f>
              <c:strCache>
                <c:ptCount val="2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  <c:pt idx="19">
                  <c:v>Sprint 20</c:v>
                </c:pt>
                <c:pt idx="20">
                  <c:v>Sprint 21</c:v>
                </c:pt>
              </c:strCache>
            </c:strRef>
          </c:cat>
          <c:val>
            <c:numRef>
              <c:f>'Goblins Focus Factor'!$E$4:$E$24</c:f>
              <c:numCache>
                <c:formatCode>0%</c:formatCode>
                <c:ptCount val="21"/>
                <c:pt idx="0">
                  <c:v>0</c:v>
                </c:pt>
                <c:pt idx="1">
                  <c:v>0.23880597014925373</c:v>
                </c:pt>
                <c:pt idx="2">
                  <c:v>9.5238095238095233E-2</c:v>
                </c:pt>
                <c:pt idx="3">
                  <c:v>0.61111111111111116</c:v>
                </c:pt>
                <c:pt idx="4">
                  <c:v>0.60240963855421692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0.8125</c:v>
                </c:pt>
                <c:pt idx="10">
                  <c:v>1.25</c:v>
                </c:pt>
                <c:pt idx="11">
                  <c:v>1.1764705882352942</c:v>
                </c:pt>
                <c:pt idx="12">
                  <c:v>1.0249999999999999</c:v>
                </c:pt>
                <c:pt idx="13">
                  <c:v>1.2421052631578948</c:v>
                </c:pt>
                <c:pt idx="14">
                  <c:v>1.0315789473684212</c:v>
                </c:pt>
                <c:pt idx="15">
                  <c:v>1.0266666666666666</c:v>
                </c:pt>
                <c:pt idx="16">
                  <c:v>1.1100000000000001</c:v>
                </c:pt>
                <c:pt idx="17">
                  <c:v>1.17</c:v>
                </c:pt>
                <c:pt idx="18">
                  <c:v>1</c:v>
                </c:pt>
                <c:pt idx="19">
                  <c:v>1.0947368421052632</c:v>
                </c:pt>
                <c:pt idx="20">
                  <c:v>1.1052631578947369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7-43C2-A8E7-34600046B85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193664"/>
        <c:axId val="68232320"/>
      </c:lineChart>
      <c:catAx>
        <c:axId val="6819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32320"/>
        <c:crosses val="autoZero"/>
        <c:auto val="1"/>
        <c:lblAlgn val="ctr"/>
        <c:lblOffset val="100"/>
        <c:noMultiLvlLbl val="0"/>
      </c:catAx>
      <c:valAx>
        <c:axId val="6823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Focus Factor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193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Originations </a:t>
            </a:r>
            <a:r>
              <a:rPr lang="en-GB" baseline="0"/>
              <a:t>Bugs Trend @end of each sprint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'Quality Gates'!$B$4</c:f>
              <c:strCache>
                <c:ptCount val="1"/>
                <c:pt idx="0">
                  <c:v>Blockers-Majors-Regressions Bugs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5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Gates'!$B$5:$B$11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C-4690-BDA4-33120AB72DE4}"/>
            </c:ext>
          </c:extLst>
        </c:ser>
        <c:ser>
          <c:idx val="1"/>
          <c:order val="1"/>
          <c:tx>
            <c:strRef>
              <c:f>'Quality Gates'!$C$4</c:f>
              <c:strCache>
                <c:ptCount val="1"/>
                <c:pt idx="0">
                  <c:v>Medium bugs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Gates'!$C$5:$C$11</c:f>
              <c:numCache>
                <c:formatCode>General</c:formatCode>
                <c:ptCount val="7"/>
                <c:pt idx="0">
                  <c:v>134</c:v>
                </c:pt>
                <c:pt idx="1">
                  <c:v>132</c:v>
                </c:pt>
                <c:pt idx="2">
                  <c:v>131</c:v>
                </c:pt>
                <c:pt idx="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C-4690-BDA4-33120AB72DE4}"/>
            </c:ext>
          </c:extLst>
        </c:ser>
        <c:ser>
          <c:idx val="2"/>
          <c:order val="2"/>
          <c:tx>
            <c:strRef>
              <c:f>'Quality Gates'!$D$4</c:f>
              <c:strCache>
                <c:ptCount val="1"/>
                <c:pt idx="0">
                  <c:v>Minor bugs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n>
                      <a:noFill/>
                    </a:ln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Gates'!$D$5:$D$11</c:f>
              <c:numCache>
                <c:formatCode>General</c:formatCode>
                <c:ptCount val="7"/>
                <c:pt idx="0">
                  <c:v>172</c:v>
                </c:pt>
                <c:pt idx="1">
                  <c:v>174</c:v>
                </c:pt>
                <c:pt idx="2">
                  <c:v>172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C-4690-BDA4-33120AB72DE4}"/>
            </c:ext>
          </c:extLst>
        </c:ser>
        <c:ser>
          <c:idx val="3"/>
          <c:order val="3"/>
          <c:tx>
            <c:strRef>
              <c:f>'Quality Gates'!$E$4</c:f>
              <c:strCache>
                <c:ptCount val="1"/>
                <c:pt idx="0">
                  <c:v>Total bugs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Gates'!$E$5:$E$11</c:f>
              <c:numCache>
                <c:formatCode>General</c:formatCode>
                <c:ptCount val="7"/>
                <c:pt idx="0">
                  <c:v>311</c:v>
                </c:pt>
                <c:pt idx="1">
                  <c:v>311</c:v>
                </c:pt>
                <c:pt idx="2">
                  <c:v>307</c:v>
                </c:pt>
                <c:pt idx="3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C-4690-BDA4-33120AB7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2240"/>
        <c:axId val="68283776"/>
      </c:lineChart>
      <c:catAx>
        <c:axId val="682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83776"/>
        <c:crosses val="autoZero"/>
        <c:auto val="0"/>
        <c:lblAlgn val="ctr"/>
        <c:lblOffset val="100"/>
        <c:noMultiLvlLbl val="0"/>
      </c:catAx>
      <c:valAx>
        <c:axId val="6828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Bugs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82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Originations Veracode Medium Flaws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'Quality Gates'!$B$34</c:f>
              <c:strCache>
                <c:ptCount val="1"/>
                <c:pt idx="0">
                  <c:v>Aphrodite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Gates'!$B$35:$B$41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E-4D97-B457-9797352C7310}"/>
            </c:ext>
          </c:extLst>
        </c:ser>
        <c:ser>
          <c:idx val="1"/>
          <c:order val="1"/>
          <c:tx>
            <c:strRef>
              <c:f>'Quality Gates'!$C$34</c:f>
              <c:strCache>
                <c:ptCount val="1"/>
                <c:pt idx="0">
                  <c:v>Apollo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Gates'!$C$35:$C$41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E-4D97-B457-9797352C7310}"/>
            </c:ext>
          </c:extLst>
        </c:ser>
        <c:ser>
          <c:idx val="2"/>
          <c:order val="2"/>
          <c:tx>
            <c:strRef>
              <c:f>'Quality Gates'!$D$34</c:f>
              <c:strCache>
                <c:ptCount val="1"/>
                <c:pt idx="0">
                  <c:v>Hestia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Gates'!$D$35:$D$41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E-4D97-B457-9797352C7310}"/>
            </c:ext>
          </c:extLst>
        </c:ser>
        <c:ser>
          <c:idx val="3"/>
          <c:order val="3"/>
          <c:tx>
            <c:strRef>
              <c:f>'Quality Gates'!$E$34</c:f>
              <c:strCache>
                <c:ptCount val="1"/>
                <c:pt idx="0">
                  <c:v>Morpheus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Gates'!$E$35:$E$41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E-4D97-B457-9797352C7310}"/>
            </c:ext>
          </c:extLst>
        </c:ser>
        <c:ser>
          <c:idx val="4"/>
          <c:order val="4"/>
          <c:tx>
            <c:strRef>
              <c:f>'Quality Gates'!$F$34</c:f>
              <c:strCache>
                <c:ptCount val="1"/>
                <c:pt idx="0">
                  <c:v>Rhea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Gates'!$F$35:$F$41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E-4D97-B457-9797352C7310}"/>
            </c:ext>
          </c:extLst>
        </c:ser>
        <c:ser>
          <c:idx val="5"/>
          <c:order val="5"/>
          <c:tx>
            <c:strRef>
              <c:f>'Quality Gates'!$G$34</c:f>
              <c:strCache>
                <c:ptCount val="1"/>
                <c:pt idx="0">
                  <c:v>Total Flaws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Gates'!$G$35:$G$41</c:f>
              <c:numCache>
                <c:formatCode>General</c:formatCode>
                <c:ptCount val="7"/>
                <c:pt idx="0">
                  <c:v>91</c:v>
                </c:pt>
                <c:pt idx="1">
                  <c:v>91</c:v>
                </c:pt>
                <c:pt idx="2">
                  <c:v>94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E-4D97-B457-9797352C731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229568"/>
        <c:axId val="65231104"/>
      </c:lineChart>
      <c:catAx>
        <c:axId val="6522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231104"/>
        <c:crosses val="autoZero"/>
        <c:auto val="1"/>
        <c:lblAlgn val="ctr"/>
        <c:lblOffset val="100"/>
        <c:noMultiLvlLbl val="0"/>
      </c:catAx>
      <c:valAx>
        <c:axId val="6523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Medium Flaws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29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19</xdr:row>
      <xdr:rowOff>47623</xdr:rowOff>
    </xdr:from>
    <xdr:to>
      <xdr:col>5</xdr:col>
      <xdr:colOff>56979</xdr:colOff>
      <xdr:row>39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22</xdr:row>
      <xdr:rowOff>38100</xdr:rowOff>
    </xdr:from>
    <xdr:to>
      <xdr:col>4</xdr:col>
      <xdr:colOff>419100</xdr:colOff>
      <xdr:row>36</xdr:row>
      <xdr:rowOff>38127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657225" y="4229100"/>
          <a:ext cx="5534025" cy="2667027"/>
        </a:xfrm>
        <a:prstGeom prst="line">
          <a:avLst/>
        </a:prstGeom>
        <a:ln>
          <a:solidFill>
            <a:schemeClr val="accent1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100012</xdr:rowOff>
    </xdr:from>
    <xdr:to>
      <xdr:col>13</xdr:col>
      <xdr:colOff>441960</xdr:colOff>
      <xdr:row>47</xdr:row>
      <xdr:rowOff>80512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61910</xdr:colOff>
      <xdr:row>25</xdr:row>
      <xdr:rowOff>53341</xdr:rowOff>
    </xdr:from>
    <xdr:to>
      <xdr:col>13</xdr:col>
      <xdr:colOff>579120</xdr:colOff>
      <xdr:row>47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513917</xdr:colOff>
      <xdr:row>3</xdr:row>
      <xdr:rowOff>141775</xdr:rowOff>
    </xdr:from>
    <xdr:to>
      <xdr:col>16</xdr:col>
      <xdr:colOff>495300</xdr:colOff>
      <xdr:row>26</xdr:row>
      <xdr:rowOff>106539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157161</xdr:colOff>
      <xdr:row>31</xdr:row>
      <xdr:rowOff>109536</xdr:rowOff>
    </xdr:from>
    <xdr:to>
      <xdr:col>18</xdr:col>
      <xdr:colOff>390525</xdr:colOff>
      <xdr:row>55</xdr:row>
      <xdr:rowOff>28772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opLeftCell="A13" zoomScaleNormal="100" workbookViewId="0">
      <selection activeCell="C10" sqref="C10"/>
    </sheetView>
  </sheetViews>
  <sheetFormatPr defaultRowHeight="14.4" x14ac:dyDescent="0.3"/>
  <cols>
    <col min="3" max="3" width="37.6640625" bestFit="1" customWidth="1"/>
    <col min="4" max="4" width="30.5546875" bestFit="1" customWidth="1"/>
    <col min="5" max="5" width="17.44140625" bestFit="1" customWidth="1"/>
    <col min="6" max="6" width="9.109375" customWidth="1"/>
  </cols>
  <sheetData>
    <row r="3" spans="2:9" x14ac:dyDescent="0.3">
      <c r="B3" s="2"/>
      <c r="C3" s="2" t="s">
        <v>7</v>
      </c>
      <c r="D3" s="2" t="s">
        <v>8</v>
      </c>
      <c r="E3" s="2" t="s">
        <v>26</v>
      </c>
      <c r="F3" s="2"/>
    </row>
    <row r="4" spans="2:9" x14ac:dyDescent="0.3">
      <c r="B4" t="s">
        <v>1</v>
      </c>
      <c r="C4">
        <v>0</v>
      </c>
      <c r="D4">
        <v>0</v>
      </c>
      <c r="E4">
        <v>290</v>
      </c>
      <c r="I4">
        <v>47</v>
      </c>
    </row>
    <row r="5" spans="2:9" x14ac:dyDescent="0.3">
      <c r="B5" t="s">
        <v>2</v>
      </c>
      <c r="C5">
        <f>C4+D4</f>
        <v>0</v>
      </c>
      <c r="D5">
        <v>16</v>
      </c>
      <c r="E5">
        <v>366</v>
      </c>
      <c r="I5">
        <v>85</v>
      </c>
    </row>
    <row r="6" spans="2:9" x14ac:dyDescent="0.3">
      <c r="B6" t="s">
        <v>3</v>
      </c>
      <c r="C6">
        <f>C5+D5</f>
        <v>16</v>
      </c>
      <c r="D6">
        <v>6</v>
      </c>
      <c r="E6">
        <v>541</v>
      </c>
      <c r="I6">
        <v>74</v>
      </c>
    </row>
    <row r="7" spans="2:9" x14ac:dyDescent="0.3">
      <c r="B7" t="s">
        <v>4</v>
      </c>
      <c r="C7">
        <f>C6+D6</f>
        <v>22</v>
      </c>
      <c r="D7">
        <v>33</v>
      </c>
      <c r="E7">
        <v>553</v>
      </c>
      <c r="I7">
        <v>53</v>
      </c>
    </row>
    <row r="8" spans="2:9" x14ac:dyDescent="0.3">
      <c r="B8" t="s">
        <v>5</v>
      </c>
      <c r="C8">
        <f t="shared" ref="C8:C10" si="0">C7+D7</f>
        <v>55</v>
      </c>
      <c r="D8">
        <v>50</v>
      </c>
      <c r="E8">
        <v>553</v>
      </c>
      <c r="I8">
        <v>68</v>
      </c>
    </row>
    <row r="9" spans="2:9" x14ac:dyDescent="0.3">
      <c r="B9" t="s">
        <v>6</v>
      </c>
      <c r="C9">
        <f t="shared" si="0"/>
        <v>105</v>
      </c>
      <c r="D9">
        <v>32</v>
      </c>
      <c r="E9">
        <v>553</v>
      </c>
      <c r="I9">
        <v>58</v>
      </c>
    </row>
    <row r="10" spans="2:9" x14ac:dyDescent="0.3">
      <c r="B10" t="s">
        <v>9</v>
      </c>
      <c r="C10">
        <f t="shared" si="0"/>
        <v>137</v>
      </c>
      <c r="D10">
        <v>83</v>
      </c>
      <c r="E10">
        <v>553</v>
      </c>
      <c r="I10">
        <v>63</v>
      </c>
    </row>
    <row r="11" spans="2:9" x14ac:dyDescent="0.3">
      <c r="B11" t="s">
        <v>10</v>
      </c>
      <c r="D11" s="4"/>
      <c r="E11">
        <v>553</v>
      </c>
      <c r="I11">
        <v>58</v>
      </c>
    </row>
    <row r="12" spans="2:9" x14ac:dyDescent="0.3">
      <c r="B12" t="s">
        <v>11</v>
      </c>
      <c r="D12" s="4"/>
      <c r="E12">
        <v>553</v>
      </c>
      <c r="I12">
        <v>21</v>
      </c>
    </row>
    <row r="13" spans="2:9" x14ac:dyDescent="0.3">
      <c r="B13" t="s">
        <v>13</v>
      </c>
      <c r="D13" s="4"/>
      <c r="E13">
        <v>553</v>
      </c>
      <c r="I13">
        <v>26</v>
      </c>
    </row>
    <row r="14" spans="2:9" x14ac:dyDescent="0.3">
      <c r="B14" t="s">
        <v>17</v>
      </c>
      <c r="D14" s="4"/>
    </row>
    <row r="15" spans="2:9" x14ac:dyDescent="0.3">
      <c r="D15" s="4"/>
    </row>
    <row r="16" spans="2:9" x14ac:dyDescent="0.3">
      <c r="D16" s="4"/>
    </row>
    <row r="17" spans="4:9" x14ac:dyDescent="0.3">
      <c r="D17" s="4"/>
    </row>
    <row r="18" spans="4:9" x14ac:dyDescent="0.3">
      <c r="I18">
        <f>SUM(I4:I14)</f>
        <v>553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topLeftCell="A25" workbookViewId="0">
      <selection activeCell="I18" sqref="I18"/>
    </sheetView>
  </sheetViews>
  <sheetFormatPr defaultRowHeight="14.4" x14ac:dyDescent="0.3"/>
  <cols>
    <col min="1" max="1" width="4.33203125" customWidth="1"/>
    <col min="3" max="3" width="14.109375" bestFit="1" customWidth="1"/>
    <col min="4" max="4" width="8.33203125" style="7" bestFit="1" customWidth="1"/>
    <col min="5" max="5" width="15.5546875" style="7" bestFit="1" customWidth="1"/>
  </cols>
  <sheetData>
    <row r="2" spans="2:6" ht="18" x14ac:dyDescent="0.35">
      <c r="B2" s="1"/>
    </row>
    <row r="3" spans="2:6" x14ac:dyDescent="0.3">
      <c r="C3" s="2" t="s">
        <v>0</v>
      </c>
      <c r="D3" s="8" t="s">
        <v>12</v>
      </c>
      <c r="E3" s="8"/>
    </row>
    <row r="4" spans="2:6" x14ac:dyDescent="0.3">
      <c r="B4" t="s">
        <v>1</v>
      </c>
      <c r="C4">
        <v>0</v>
      </c>
      <c r="D4" s="3">
        <f>AVERAGE(C4)</f>
        <v>0</v>
      </c>
      <c r="E4" s="3"/>
      <c r="F4" s="6"/>
    </row>
    <row r="5" spans="2:6" x14ac:dyDescent="0.3">
      <c r="B5" t="s">
        <v>2</v>
      </c>
      <c r="C5">
        <v>16</v>
      </c>
      <c r="D5" s="3">
        <f>AVERAGE(C4:C5)</f>
        <v>8</v>
      </c>
      <c r="E5" s="3"/>
      <c r="F5" s="6"/>
    </row>
    <row r="6" spans="2:6" x14ac:dyDescent="0.3">
      <c r="B6" t="s">
        <v>3</v>
      </c>
      <c r="C6">
        <v>6</v>
      </c>
      <c r="D6" s="3">
        <f>AVERAGE(C4:C6)</f>
        <v>7.333333333333333</v>
      </c>
      <c r="E6" s="3"/>
      <c r="F6" s="6"/>
    </row>
    <row r="7" spans="2:6" x14ac:dyDescent="0.3">
      <c r="B7" t="s">
        <v>4</v>
      </c>
      <c r="C7">
        <v>33</v>
      </c>
      <c r="D7" s="3">
        <f>AVERAGE(C4:C7)</f>
        <v>13.75</v>
      </c>
      <c r="E7" s="3"/>
      <c r="F7" s="6"/>
    </row>
    <row r="8" spans="2:6" x14ac:dyDescent="0.3">
      <c r="B8" t="s">
        <v>5</v>
      </c>
      <c r="C8">
        <v>50</v>
      </c>
      <c r="D8" s="3">
        <f>AVERAGE(C4:C8)</f>
        <v>21</v>
      </c>
      <c r="E8" s="6"/>
      <c r="F8" s="6"/>
    </row>
    <row r="9" spans="2:6" x14ac:dyDescent="0.3">
      <c r="B9" t="s">
        <v>6</v>
      </c>
      <c r="C9">
        <v>32</v>
      </c>
      <c r="D9" s="3">
        <f>AVERAGE(C4:C9)</f>
        <v>22.833333333333332</v>
      </c>
      <c r="E9" s="3"/>
      <c r="F9" s="6"/>
    </row>
    <row r="10" spans="2:6" x14ac:dyDescent="0.3">
      <c r="B10" t="s">
        <v>9</v>
      </c>
      <c r="C10">
        <v>83</v>
      </c>
      <c r="D10" s="3">
        <f>AVERAGE(C4:C10)</f>
        <v>31.428571428571427</v>
      </c>
      <c r="E10" s="3"/>
      <c r="F10" s="6"/>
    </row>
    <row r="11" spans="2:6" x14ac:dyDescent="0.3">
      <c r="B11" t="s">
        <v>10</v>
      </c>
      <c r="C11">
        <v>13</v>
      </c>
      <c r="D11" s="3">
        <v>29</v>
      </c>
    </row>
    <row r="12" spans="2:6" x14ac:dyDescent="0.3">
      <c r="B12" t="s">
        <v>11</v>
      </c>
      <c r="C12">
        <v>59</v>
      </c>
      <c r="D12" s="3">
        <v>32</v>
      </c>
    </row>
    <row r="13" spans="2:6" x14ac:dyDescent="0.3">
      <c r="B13" t="s">
        <v>13</v>
      </c>
      <c r="C13">
        <v>39</v>
      </c>
      <c r="D13" s="3">
        <v>33</v>
      </c>
    </row>
    <row r="14" spans="2:6" x14ac:dyDescent="0.3">
      <c r="B14" t="s">
        <v>17</v>
      </c>
      <c r="C14">
        <v>75</v>
      </c>
      <c r="D14" s="3">
        <v>37</v>
      </c>
    </row>
    <row r="15" spans="2:6" x14ac:dyDescent="0.3">
      <c r="B15" t="s">
        <v>21</v>
      </c>
      <c r="C15">
        <v>100</v>
      </c>
      <c r="D15" s="3">
        <v>42</v>
      </c>
    </row>
    <row r="16" spans="2:6" x14ac:dyDescent="0.3">
      <c r="B16" t="s">
        <v>22</v>
      </c>
      <c r="C16">
        <v>82</v>
      </c>
      <c r="D16" s="3">
        <v>45</v>
      </c>
    </row>
    <row r="17" spans="2:4" x14ac:dyDescent="0.3">
      <c r="B17" t="s">
        <v>23</v>
      </c>
      <c r="C17">
        <v>118</v>
      </c>
      <c r="D17" s="3">
        <v>50</v>
      </c>
    </row>
    <row r="18" spans="2:4" x14ac:dyDescent="0.3">
      <c r="B18" t="s">
        <v>34</v>
      </c>
      <c r="C18">
        <v>98</v>
      </c>
      <c r="D18" s="7">
        <v>53.6</v>
      </c>
    </row>
    <row r="19" spans="2:4" x14ac:dyDescent="0.3">
      <c r="B19" t="s">
        <v>35</v>
      </c>
      <c r="C19">
        <v>77</v>
      </c>
      <c r="D19" s="7">
        <v>55</v>
      </c>
    </row>
    <row r="20" spans="2:4" x14ac:dyDescent="0.3">
      <c r="B20" t="s">
        <v>37</v>
      </c>
      <c r="C20">
        <v>111</v>
      </c>
      <c r="D20" s="7">
        <v>58</v>
      </c>
    </row>
    <row r="21" spans="2:4" x14ac:dyDescent="0.3">
      <c r="B21" t="s">
        <v>36</v>
      </c>
      <c r="C21">
        <v>117</v>
      </c>
      <c r="D21" s="7">
        <v>61</v>
      </c>
    </row>
    <row r="22" spans="2:4" x14ac:dyDescent="0.3">
      <c r="B22" t="s">
        <v>38</v>
      </c>
      <c r="C22">
        <v>47</v>
      </c>
      <c r="D22" s="7">
        <v>60.84</v>
      </c>
    </row>
    <row r="23" spans="2:4" x14ac:dyDescent="0.3">
      <c r="B23" t="s">
        <v>39</v>
      </c>
      <c r="C23">
        <v>104</v>
      </c>
      <c r="D23" s="7">
        <v>63</v>
      </c>
    </row>
    <row r="24" spans="2:4" x14ac:dyDescent="0.3">
      <c r="B24" t="s">
        <v>40</v>
      </c>
      <c r="C24">
        <v>105</v>
      </c>
      <c r="D24" s="7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5"/>
  <sheetViews>
    <sheetView topLeftCell="A16" workbookViewId="0">
      <selection activeCell="S26" sqref="S26"/>
    </sheetView>
  </sheetViews>
  <sheetFormatPr defaultRowHeight="14.4" x14ac:dyDescent="0.3"/>
  <cols>
    <col min="5" max="5" width="12.109375" bestFit="1" customWidth="1"/>
  </cols>
  <sheetData>
    <row r="3" spans="2:5" x14ac:dyDescent="0.3">
      <c r="B3" s="2"/>
      <c r="C3" s="2" t="s">
        <v>25</v>
      </c>
      <c r="D3" s="2" t="s">
        <v>24</v>
      </c>
      <c r="E3" s="2" t="s">
        <v>20</v>
      </c>
    </row>
    <row r="4" spans="2:5" x14ac:dyDescent="0.3">
      <c r="B4" t="s">
        <v>1</v>
      </c>
      <c r="C4">
        <v>59</v>
      </c>
      <c r="D4">
        <v>0</v>
      </c>
      <c r="E4" s="5">
        <f t="shared" ref="E4:E17" si="0">D4/C4</f>
        <v>0</v>
      </c>
    </row>
    <row r="5" spans="2:5" x14ac:dyDescent="0.3">
      <c r="B5" t="s">
        <v>2</v>
      </c>
      <c r="C5">
        <v>67</v>
      </c>
      <c r="D5">
        <v>16</v>
      </c>
      <c r="E5" s="5">
        <f t="shared" si="0"/>
        <v>0.23880597014925373</v>
      </c>
    </row>
    <row r="6" spans="2:5" x14ac:dyDescent="0.3">
      <c r="B6" t="s">
        <v>3</v>
      </c>
      <c r="C6">
        <v>63</v>
      </c>
      <c r="D6">
        <v>6</v>
      </c>
      <c r="E6" s="5">
        <f t="shared" si="0"/>
        <v>9.5238095238095233E-2</v>
      </c>
    </row>
    <row r="7" spans="2:5" x14ac:dyDescent="0.3">
      <c r="B7" t="s">
        <v>4</v>
      </c>
      <c r="C7">
        <v>54</v>
      </c>
      <c r="D7">
        <v>33</v>
      </c>
      <c r="E7" s="5">
        <f t="shared" si="0"/>
        <v>0.61111111111111116</v>
      </c>
    </row>
    <row r="8" spans="2:5" x14ac:dyDescent="0.3">
      <c r="B8" t="s">
        <v>5</v>
      </c>
      <c r="C8">
        <v>83</v>
      </c>
      <c r="D8">
        <v>50</v>
      </c>
      <c r="E8" s="5">
        <f t="shared" si="0"/>
        <v>0.60240963855421692</v>
      </c>
    </row>
    <row r="9" spans="2:5" x14ac:dyDescent="0.3">
      <c r="B9" t="s">
        <v>6</v>
      </c>
      <c r="C9">
        <v>32</v>
      </c>
      <c r="D9">
        <v>32</v>
      </c>
      <c r="E9" s="5">
        <f t="shared" si="0"/>
        <v>1</v>
      </c>
    </row>
    <row r="10" spans="2:5" x14ac:dyDescent="0.3">
      <c r="B10" t="s">
        <v>9</v>
      </c>
      <c r="C10">
        <v>83</v>
      </c>
      <c r="D10">
        <v>83</v>
      </c>
      <c r="E10" s="5">
        <f t="shared" si="0"/>
        <v>1</v>
      </c>
    </row>
    <row r="11" spans="2:5" x14ac:dyDescent="0.3">
      <c r="B11" t="s">
        <v>10</v>
      </c>
      <c r="C11">
        <v>13</v>
      </c>
      <c r="D11">
        <v>13</v>
      </c>
      <c r="E11" s="5">
        <f t="shared" si="0"/>
        <v>1</v>
      </c>
    </row>
    <row r="12" spans="2:5" x14ac:dyDescent="0.3">
      <c r="B12" t="s">
        <v>11</v>
      </c>
      <c r="C12">
        <v>59</v>
      </c>
      <c r="D12">
        <v>59</v>
      </c>
      <c r="E12" s="5">
        <f t="shared" si="0"/>
        <v>1</v>
      </c>
    </row>
    <row r="13" spans="2:5" x14ac:dyDescent="0.3">
      <c r="B13" t="s">
        <v>13</v>
      </c>
      <c r="C13">
        <v>48</v>
      </c>
      <c r="D13">
        <v>39</v>
      </c>
      <c r="E13" s="5">
        <f t="shared" si="0"/>
        <v>0.8125</v>
      </c>
    </row>
    <row r="14" spans="2:5" x14ac:dyDescent="0.3">
      <c r="B14" t="s">
        <v>17</v>
      </c>
      <c r="C14">
        <v>60</v>
      </c>
      <c r="D14">
        <v>75</v>
      </c>
      <c r="E14" s="5">
        <f t="shared" si="0"/>
        <v>1.25</v>
      </c>
    </row>
    <row r="15" spans="2:5" x14ac:dyDescent="0.3">
      <c r="B15" t="s">
        <v>21</v>
      </c>
      <c r="C15">
        <v>85</v>
      </c>
      <c r="D15">
        <v>100</v>
      </c>
      <c r="E15" s="5">
        <f t="shared" si="0"/>
        <v>1.1764705882352942</v>
      </c>
    </row>
    <row r="16" spans="2:5" x14ac:dyDescent="0.3">
      <c r="B16" t="s">
        <v>22</v>
      </c>
      <c r="C16">
        <v>80</v>
      </c>
      <c r="D16">
        <v>82</v>
      </c>
      <c r="E16" s="5">
        <f t="shared" si="0"/>
        <v>1.0249999999999999</v>
      </c>
    </row>
    <row r="17" spans="2:5" x14ac:dyDescent="0.3">
      <c r="B17" t="s">
        <v>23</v>
      </c>
      <c r="C17">
        <v>95</v>
      </c>
      <c r="D17">
        <v>118</v>
      </c>
      <c r="E17" s="5">
        <f t="shared" si="0"/>
        <v>1.2421052631578948</v>
      </c>
    </row>
    <row r="18" spans="2:5" x14ac:dyDescent="0.3">
      <c r="B18" t="s">
        <v>34</v>
      </c>
      <c r="C18">
        <v>95</v>
      </c>
      <c r="D18">
        <v>98</v>
      </c>
      <c r="E18" s="5">
        <f t="shared" ref="E18:E24" si="1">D18/C18</f>
        <v>1.0315789473684212</v>
      </c>
    </row>
    <row r="19" spans="2:5" x14ac:dyDescent="0.3">
      <c r="B19" t="s">
        <v>35</v>
      </c>
      <c r="C19">
        <v>75</v>
      </c>
      <c r="D19">
        <v>77</v>
      </c>
      <c r="E19" s="5">
        <f t="shared" si="1"/>
        <v>1.0266666666666666</v>
      </c>
    </row>
    <row r="20" spans="2:5" x14ac:dyDescent="0.3">
      <c r="B20" t="s">
        <v>37</v>
      </c>
      <c r="C20">
        <v>100</v>
      </c>
      <c r="D20">
        <v>111</v>
      </c>
      <c r="E20" s="5">
        <f t="shared" si="1"/>
        <v>1.1100000000000001</v>
      </c>
    </row>
    <row r="21" spans="2:5" x14ac:dyDescent="0.3">
      <c r="B21" t="s">
        <v>36</v>
      </c>
      <c r="C21">
        <v>100</v>
      </c>
      <c r="D21">
        <v>117</v>
      </c>
      <c r="E21" s="5">
        <f t="shared" si="1"/>
        <v>1.17</v>
      </c>
    </row>
    <row r="22" spans="2:5" x14ac:dyDescent="0.3">
      <c r="B22" t="s">
        <v>38</v>
      </c>
      <c r="C22">
        <v>47</v>
      </c>
      <c r="D22">
        <v>47</v>
      </c>
      <c r="E22" s="5">
        <f t="shared" si="1"/>
        <v>1</v>
      </c>
    </row>
    <row r="23" spans="2:5" x14ac:dyDescent="0.3">
      <c r="B23" t="s">
        <v>39</v>
      </c>
      <c r="C23">
        <v>95</v>
      </c>
      <c r="D23">
        <v>104</v>
      </c>
      <c r="E23" s="5">
        <f t="shared" si="1"/>
        <v>1.0947368421052632</v>
      </c>
    </row>
    <row r="24" spans="2:5" x14ac:dyDescent="0.3">
      <c r="B24" t="s">
        <v>40</v>
      </c>
      <c r="C24">
        <v>95</v>
      </c>
      <c r="D24">
        <v>105</v>
      </c>
      <c r="E24" s="5">
        <f t="shared" si="1"/>
        <v>1.1052631578947369</v>
      </c>
    </row>
    <row r="25" spans="2:5" x14ac:dyDescent="0.3">
      <c r="E25" s="5"/>
    </row>
  </sheetData>
  <conditionalFormatting sqref="E4:E25">
    <cfRule type="cellIs" dxfId="1" priority="1" stopIfTrue="1" operator="greaterThanOrEqual">
      <formula>80%</formula>
    </cfRule>
    <cfRule type="cellIs" dxfId="0" priority="2" stopIfTrue="1" operator="between">
      <formula>0%</formula>
      <formula>79%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A84" sqref="A84:G96"/>
    </sheetView>
  </sheetViews>
  <sheetFormatPr defaultRowHeight="14.4" x14ac:dyDescent="0.3"/>
  <cols>
    <col min="1" max="1" width="10" bestFit="1" customWidth="1"/>
    <col min="2" max="2" width="16.33203125" bestFit="1" customWidth="1"/>
    <col min="3" max="3" width="13.109375" bestFit="1" customWidth="1"/>
    <col min="4" max="4" width="10.88671875" bestFit="1" customWidth="1"/>
    <col min="5" max="5" width="11.109375" customWidth="1"/>
    <col min="6" max="6" width="10.88671875" customWidth="1"/>
    <col min="7" max="7" width="11" customWidth="1"/>
  </cols>
  <sheetData>
    <row r="1" spans="1:5" x14ac:dyDescent="0.3">
      <c r="A1" s="9"/>
    </row>
    <row r="2" spans="1:5" ht="28.8" x14ac:dyDescent="0.55000000000000004">
      <c r="A2" s="10" t="s">
        <v>32</v>
      </c>
    </row>
    <row r="4" spans="1:5" ht="28.8" x14ac:dyDescent="0.3">
      <c r="B4" s="11" t="s">
        <v>14</v>
      </c>
      <c r="C4" s="11" t="s">
        <v>15</v>
      </c>
      <c r="D4" s="11" t="s">
        <v>16</v>
      </c>
      <c r="E4" s="11" t="s">
        <v>18</v>
      </c>
    </row>
    <row r="5" spans="1:5" x14ac:dyDescent="0.3">
      <c r="A5" s="12" t="s">
        <v>1</v>
      </c>
      <c r="B5">
        <v>5</v>
      </c>
      <c r="C5">
        <v>134</v>
      </c>
      <c r="D5">
        <v>172</v>
      </c>
      <c r="E5">
        <f>SUM(B5:D5)</f>
        <v>311</v>
      </c>
    </row>
    <row r="6" spans="1:5" x14ac:dyDescent="0.3">
      <c r="A6" s="12" t="s">
        <v>2</v>
      </c>
      <c r="B6">
        <v>5</v>
      </c>
      <c r="C6">
        <v>132</v>
      </c>
      <c r="D6">
        <v>174</v>
      </c>
      <c r="E6">
        <f>SUM(B6:D6)</f>
        <v>311</v>
      </c>
    </row>
    <row r="7" spans="1:5" x14ac:dyDescent="0.3">
      <c r="A7" s="12" t="s">
        <v>3</v>
      </c>
      <c r="B7">
        <v>4</v>
      </c>
      <c r="C7">
        <v>131</v>
      </c>
      <c r="D7">
        <v>172</v>
      </c>
      <c r="E7">
        <f>SUM(B7:D7)</f>
        <v>307</v>
      </c>
    </row>
    <row r="8" spans="1:5" x14ac:dyDescent="0.3">
      <c r="A8" s="12" t="s">
        <v>4</v>
      </c>
      <c r="B8">
        <v>4</v>
      </c>
      <c r="C8">
        <v>133</v>
      </c>
      <c r="D8">
        <v>173</v>
      </c>
      <c r="E8">
        <f>SUM(B8:D8)</f>
        <v>310</v>
      </c>
    </row>
    <row r="9" spans="1:5" x14ac:dyDescent="0.3">
      <c r="A9" s="12" t="s">
        <v>5</v>
      </c>
    </row>
    <row r="10" spans="1:5" x14ac:dyDescent="0.3">
      <c r="A10" s="12" t="s">
        <v>6</v>
      </c>
    </row>
    <row r="11" spans="1:5" x14ac:dyDescent="0.3">
      <c r="A11" s="12" t="s">
        <v>9</v>
      </c>
    </row>
    <row r="12" spans="1:5" x14ac:dyDescent="0.3">
      <c r="A12" s="12" t="s">
        <v>10</v>
      </c>
    </row>
    <row r="13" spans="1:5" x14ac:dyDescent="0.3">
      <c r="A13" s="12" t="s">
        <v>11</v>
      </c>
    </row>
    <row r="14" spans="1:5" x14ac:dyDescent="0.3">
      <c r="A14" s="12" t="s">
        <v>13</v>
      </c>
    </row>
    <row r="15" spans="1:5" x14ac:dyDescent="0.3">
      <c r="A15" s="12" t="s">
        <v>17</v>
      </c>
    </row>
    <row r="16" spans="1:5" x14ac:dyDescent="0.3">
      <c r="A16" s="12" t="s">
        <v>21</v>
      </c>
    </row>
    <row r="17" spans="1:1" x14ac:dyDescent="0.3">
      <c r="A17" s="12" t="s">
        <v>22</v>
      </c>
    </row>
    <row r="18" spans="1:1" x14ac:dyDescent="0.3">
      <c r="A18" s="12" t="s">
        <v>23</v>
      </c>
    </row>
    <row r="19" spans="1:1" x14ac:dyDescent="0.3">
      <c r="A19" s="12"/>
    </row>
    <row r="31" spans="1:1" ht="28.8" x14ac:dyDescent="0.55000000000000004">
      <c r="A31" s="10" t="s">
        <v>33</v>
      </c>
    </row>
    <row r="34" spans="1:7" x14ac:dyDescent="0.3">
      <c r="B34" s="11" t="s">
        <v>27</v>
      </c>
      <c r="C34" s="11" t="s">
        <v>28</v>
      </c>
      <c r="D34" s="11" t="s">
        <v>29</v>
      </c>
      <c r="E34" s="11" t="s">
        <v>30</v>
      </c>
      <c r="F34" s="11" t="s">
        <v>31</v>
      </c>
      <c r="G34" s="11" t="s">
        <v>19</v>
      </c>
    </row>
    <row r="35" spans="1:7" x14ac:dyDescent="0.3">
      <c r="A35" t="s">
        <v>1</v>
      </c>
      <c r="B35" s="11">
        <v>23</v>
      </c>
      <c r="C35" s="11">
        <v>28</v>
      </c>
      <c r="D35" s="11">
        <v>8</v>
      </c>
      <c r="E35" s="11">
        <v>9</v>
      </c>
      <c r="F35" s="11">
        <v>23</v>
      </c>
      <c r="G35">
        <f>SUM(B35:F35)</f>
        <v>91</v>
      </c>
    </row>
    <row r="36" spans="1:7" x14ac:dyDescent="0.3">
      <c r="A36" t="s">
        <v>2</v>
      </c>
      <c r="B36" s="11">
        <v>23</v>
      </c>
      <c r="C36" s="11">
        <v>28</v>
      </c>
      <c r="D36" s="11">
        <v>8</v>
      </c>
      <c r="E36" s="11">
        <v>9</v>
      </c>
      <c r="F36" s="11">
        <v>23</v>
      </c>
      <c r="G36">
        <f>SUM(B36:F36)</f>
        <v>91</v>
      </c>
    </row>
    <row r="37" spans="1:7" x14ac:dyDescent="0.3">
      <c r="A37" s="12" t="s">
        <v>3</v>
      </c>
      <c r="B37">
        <v>26</v>
      </c>
      <c r="C37">
        <v>30</v>
      </c>
      <c r="D37">
        <v>8</v>
      </c>
      <c r="E37">
        <v>2</v>
      </c>
      <c r="F37">
        <v>28</v>
      </c>
      <c r="G37">
        <f>SUM(B37:F37)</f>
        <v>94</v>
      </c>
    </row>
    <row r="38" spans="1:7" x14ac:dyDescent="0.3">
      <c r="A38" s="12" t="s">
        <v>4</v>
      </c>
      <c r="B38" s="11">
        <v>27</v>
      </c>
      <c r="C38" s="11">
        <v>23</v>
      </c>
      <c r="D38" s="11">
        <v>0</v>
      </c>
      <c r="E38" s="11">
        <v>2</v>
      </c>
      <c r="F38" s="11">
        <v>6</v>
      </c>
      <c r="G38">
        <f>SUM(B38:F38)</f>
        <v>58</v>
      </c>
    </row>
    <row r="39" spans="1:7" x14ac:dyDescent="0.3">
      <c r="A39" s="12" t="s">
        <v>5</v>
      </c>
    </row>
    <row r="40" spans="1:7" x14ac:dyDescent="0.3">
      <c r="A40" s="12" t="s">
        <v>6</v>
      </c>
    </row>
    <row r="41" spans="1:7" x14ac:dyDescent="0.3">
      <c r="A41" s="12" t="s">
        <v>9</v>
      </c>
    </row>
    <row r="42" spans="1:7" x14ac:dyDescent="0.3">
      <c r="A42" s="12" t="s">
        <v>10</v>
      </c>
    </row>
    <row r="43" spans="1:7" x14ac:dyDescent="0.3">
      <c r="A43" s="12" t="s">
        <v>11</v>
      </c>
    </row>
    <row r="44" spans="1:7" x14ac:dyDescent="0.3">
      <c r="A44" s="12" t="s">
        <v>13</v>
      </c>
    </row>
    <row r="45" spans="1:7" x14ac:dyDescent="0.3">
      <c r="A45" s="12" t="s">
        <v>17</v>
      </c>
    </row>
    <row r="46" spans="1:7" x14ac:dyDescent="0.3">
      <c r="A46" s="12" t="s">
        <v>21</v>
      </c>
    </row>
    <row r="47" spans="1:7" x14ac:dyDescent="0.3">
      <c r="A47" s="12" t="s">
        <v>22</v>
      </c>
    </row>
    <row r="48" spans="1:7" x14ac:dyDescent="0.3">
      <c r="A48" s="12" t="s">
        <v>23</v>
      </c>
    </row>
    <row r="49" spans="1:8" x14ac:dyDescent="0.3">
      <c r="A49" s="12"/>
    </row>
    <row r="56" spans="1:8" ht="15" customHeight="1" x14ac:dyDescent="0.55000000000000004">
      <c r="A56" s="10"/>
    </row>
    <row r="57" spans="1:8" ht="28.8" x14ac:dyDescent="0.55000000000000004">
      <c r="A57" s="10"/>
    </row>
    <row r="60" spans="1:8" x14ac:dyDescent="0.3">
      <c r="C60" s="11"/>
      <c r="D60" s="11"/>
      <c r="E60" s="11"/>
      <c r="F60" s="11"/>
      <c r="G60" s="11"/>
      <c r="H60" s="11"/>
    </row>
    <row r="61" spans="1:8" x14ac:dyDescent="0.3">
      <c r="C61" s="11"/>
      <c r="D61" s="11"/>
      <c r="H61" s="5"/>
    </row>
    <row r="62" spans="1:8" x14ac:dyDescent="0.3">
      <c r="C62" s="11"/>
      <c r="D62" s="11"/>
      <c r="H62" s="5"/>
    </row>
    <row r="63" spans="1:8" x14ac:dyDescent="0.3">
      <c r="A63" s="12"/>
      <c r="H63" s="5"/>
    </row>
    <row r="64" spans="1:8" x14ac:dyDescent="0.3">
      <c r="A64" s="12"/>
      <c r="H64" s="5"/>
    </row>
    <row r="65" spans="1:8" x14ac:dyDescent="0.3">
      <c r="A65" s="12"/>
      <c r="H65" s="5"/>
    </row>
    <row r="66" spans="1:8" x14ac:dyDescent="0.3">
      <c r="A66" s="12"/>
      <c r="H66" s="5"/>
    </row>
    <row r="67" spans="1:8" x14ac:dyDescent="0.3">
      <c r="A67" s="12"/>
      <c r="H67" s="5"/>
    </row>
    <row r="68" spans="1:8" x14ac:dyDescent="0.3">
      <c r="A68" s="12"/>
      <c r="H68" s="5"/>
    </row>
    <row r="69" spans="1:8" x14ac:dyDescent="0.3">
      <c r="A69" s="12"/>
      <c r="H69" s="5"/>
    </row>
    <row r="70" spans="1:8" x14ac:dyDescent="0.3">
      <c r="A70" s="12"/>
      <c r="H70" s="5"/>
    </row>
    <row r="71" spans="1:8" x14ac:dyDescent="0.3">
      <c r="A71" s="12"/>
      <c r="H71" s="5"/>
    </row>
    <row r="72" spans="1:8" x14ac:dyDescent="0.3">
      <c r="A72" s="12"/>
      <c r="H72" s="5"/>
    </row>
    <row r="73" spans="1:8" x14ac:dyDescent="0.3">
      <c r="A73" s="12"/>
      <c r="H73" s="5"/>
    </row>
    <row r="74" spans="1:8" x14ac:dyDescent="0.3">
      <c r="A74" s="12"/>
      <c r="H74" s="5"/>
    </row>
    <row r="75" spans="1:8" x14ac:dyDescent="0.3">
      <c r="A75" s="12"/>
    </row>
    <row r="82" spans="1:3" ht="28.8" x14ac:dyDescent="0.55000000000000004">
      <c r="A82" s="10"/>
    </row>
    <row r="85" spans="1:3" x14ac:dyDescent="0.3">
      <c r="B85" s="2"/>
      <c r="C85" s="2"/>
    </row>
    <row r="86" spans="1:3" x14ac:dyDescent="0.3">
      <c r="A86" s="12"/>
    </row>
    <row r="87" spans="1:3" x14ac:dyDescent="0.3">
      <c r="A87" s="12"/>
    </row>
    <row r="88" spans="1:3" x14ac:dyDescent="0.3">
      <c r="A88" s="12"/>
    </row>
    <row r="89" spans="1:3" x14ac:dyDescent="0.3">
      <c r="A89" s="12"/>
    </row>
    <row r="90" spans="1:3" x14ac:dyDescent="0.3">
      <c r="A90" s="12"/>
    </row>
    <row r="91" spans="1:3" x14ac:dyDescent="0.3">
      <c r="A91" s="12"/>
    </row>
    <row r="92" spans="1:3" x14ac:dyDescent="0.3">
      <c r="A92" s="12"/>
    </row>
    <row r="93" spans="1:3" x14ac:dyDescent="0.3">
      <c r="A93" s="12"/>
    </row>
    <row r="94" spans="1:3" x14ac:dyDescent="0.3">
      <c r="A94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G8" sqref="G8"/>
    </sheetView>
  </sheetViews>
  <sheetFormatPr defaultRowHeight="14.4" x14ac:dyDescent="0.3"/>
  <sheetData>
    <row r="2" spans="1:3" x14ac:dyDescent="0.3">
      <c r="C2" s="13"/>
    </row>
    <row r="3" spans="1:3" x14ac:dyDescent="0.3">
      <c r="C3" s="13"/>
    </row>
    <row r="4" spans="1:3" x14ac:dyDescent="0.3">
      <c r="C4" s="13"/>
    </row>
    <row r="5" spans="1:3" x14ac:dyDescent="0.3">
      <c r="C5" s="13"/>
    </row>
    <row r="6" spans="1:3" x14ac:dyDescent="0.3">
      <c r="C6" s="13"/>
    </row>
    <row r="7" spans="1:3" x14ac:dyDescent="0.3">
      <c r="C7" s="13"/>
    </row>
    <row r="8" spans="1:3" x14ac:dyDescent="0.3">
      <c r="A8" s="13"/>
    </row>
    <row r="9" spans="1:3" x14ac:dyDescent="0.3">
      <c r="A9" s="13"/>
    </row>
    <row r="10" spans="1:3" x14ac:dyDescent="0.3">
      <c r="A10" s="13"/>
    </row>
    <row r="11" spans="1:3" x14ac:dyDescent="0.3">
      <c r="A11" s="13"/>
    </row>
    <row r="12" spans="1:3" x14ac:dyDescent="0.3">
      <c r="A1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Goblins Release Burn-up</vt:lpstr>
      <vt:lpstr>Goblins Velocity</vt:lpstr>
      <vt:lpstr>Goblins Focus Factor</vt:lpstr>
      <vt:lpstr>Quality Gates</vt:lpstr>
      <vt:lpstr>Sheet1</vt:lpstr>
    </vt:vector>
  </TitlesOfParts>
  <Company>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Goblins Team Metric Charts</dc:title>
  <dc:creator>Chow, Chun Keong</dc:creator>
  <cp:lastModifiedBy>Chopra, Naman</cp:lastModifiedBy>
  <dcterms:created xsi:type="dcterms:W3CDTF">2015-01-21T13:19:54Z</dcterms:created>
  <dcterms:modified xsi:type="dcterms:W3CDTF">2018-06-20T06:40:55Z</dcterms:modified>
</cp:coreProperties>
</file>