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names\OneDrive - Douglas College\Semester 7\Applied Research Project - CSIS4495 002\Original Documents\"/>
    </mc:Choice>
  </mc:AlternateContent>
  <xr:revisionPtr revIDLastSave="0" documentId="13_ncr:1_{829E0430-F6AB-4155-A37F-B6FE11CBEDEB}" xr6:coauthVersionLast="47" xr6:coauthVersionMax="47" xr10:uidLastSave="{00000000-0000-0000-0000-000000000000}"/>
  <bookViews>
    <workbookView xWindow="-28920" yWindow="-120" windowWidth="29040" windowHeight="15720" xr2:uid="{A97E8DE1-7EAA-465B-9398-8DE522110DAD}"/>
  </bookViews>
  <sheets>
    <sheet name="Data" sheetId="2" r:id="rId1"/>
    <sheet name="ID Generation" sheetId="12" r:id="rId2"/>
    <sheet name="Old - Main Category" sheetId="9" r:id="rId3"/>
    <sheet name="Old - Edit" sheetId="6" r:id="rId4"/>
    <sheet name="Old - product_category_id" sheetId="10" r:id="rId5"/>
  </sheets>
  <definedNames>
    <definedName name="_xlnm._FilterDatabase" localSheetId="0" hidden="1">Data!$A$1:$E$239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L3" i="2" s="1"/>
  <c r="K4" i="2"/>
  <c r="L4" i="2" s="1"/>
  <c r="K5" i="2"/>
  <c r="L5" i="2" s="1"/>
  <c r="K6" i="2"/>
  <c r="L6" i="2" s="1"/>
  <c r="K7" i="2"/>
  <c r="L7" i="2" s="1"/>
  <c r="K8" i="2"/>
  <c r="L8" i="2" s="1"/>
  <c r="K9" i="2"/>
  <c r="K10" i="2"/>
  <c r="L10" i="2" s="1"/>
  <c r="K11" i="2"/>
  <c r="L11" i="2" s="1"/>
  <c r="K12" i="2"/>
  <c r="L12" i="2" s="1"/>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L42" i="2" s="1"/>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L90" i="2" s="1"/>
  <c r="K91" i="2"/>
  <c r="K92" i="2"/>
  <c r="K93" i="2"/>
  <c r="K94" i="2"/>
  <c r="L94" i="2" s="1"/>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L138" i="2" s="1"/>
  <c r="K139" i="2"/>
  <c r="K140" i="2"/>
  <c r="L140" i="2" s="1"/>
  <c r="K141" i="2"/>
  <c r="K142" i="2"/>
  <c r="K143" i="2"/>
  <c r="K144" i="2"/>
  <c r="K145" i="2"/>
  <c r="K146" i="2"/>
  <c r="L146" i="2" s="1"/>
  <c r="K147" i="2"/>
  <c r="K148" i="2"/>
  <c r="L148" i="2" s="1"/>
  <c r="K149" i="2"/>
  <c r="K150" i="2"/>
  <c r="K151" i="2"/>
  <c r="K152" i="2"/>
  <c r="K153" i="2"/>
  <c r="K154" i="2"/>
  <c r="L154" i="2" s="1"/>
  <c r="K155" i="2"/>
  <c r="K156" i="2"/>
  <c r="L156" i="2" s="1"/>
  <c r="K157" i="2"/>
  <c r="K158" i="2"/>
  <c r="K159" i="2"/>
  <c r="K160" i="2"/>
  <c r="K161" i="2"/>
  <c r="K162" i="2"/>
  <c r="K163" i="2"/>
  <c r="K164" i="2"/>
  <c r="L164" i="2" s="1"/>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L195" i="2" s="1"/>
  <c r="K196" i="2"/>
  <c r="K197" i="2"/>
  <c r="K198" i="2"/>
  <c r="K199" i="2"/>
  <c r="K200" i="2"/>
  <c r="K201" i="2"/>
  <c r="K202" i="2"/>
  <c r="L202" i="2" s="1"/>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L236" i="2" s="1"/>
  <c r="K237" i="2"/>
  <c r="K238" i="2"/>
  <c r="K239" i="2"/>
  <c r="K240" i="2"/>
  <c r="K241" i="2"/>
  <c r="K242" i="2"/>
  <c r="K243" i="2"/>
  <c r="L243" i="2" s="1"/>
  <c r="K244" i="2"/>
  <c r="K245" i="2"/>
  <c r="K246" i="2"/>
  <c r="K247" i="2"/>
  <c r="K248" i="2"/>
  <c r="K249" i="2"/>
  <c r="K250" i="2"/>
  <c r="L250" i="2" s="1"/>
  <c r="K251" i="2"/>
  <c r="L251" i="2" s="1"/>
  <c r="K252" i="2"/>
  <c r="K253" i="2"/>
  <c r="K254" i="2"/>
  <c r="K255" i="2"/>
  <c r="K256" i="2"/>
  <c r="K257" i="2"/>
  <c r="K258" i="2"/>
  <c r="L258" i="2" s="1"/>
  <c r="K259" i="2"/>
  <c r="K260" i="2"/>
  <c r="K261" i="2"/>
  <c r="K262" i="2"/>
  <c r="K263" i="2"/>
  <c r="K264" i="2"/>
  <c r="K265" i="2"/>
  <c r="K266" i="2"/>
  <c r="K267" i="2"/>
  <c r="K268" i="2"/>
  <c r="K269" i="2"/>
  <c r="K270" i="2"/>
  <c r="K271" i="2"/>
  <c r="L271" i="2" s="1"/>
  <c r="K272" i="2"/>
  <c r="K273" i="2"/>
  <c r="K274" i="2"/>
  <c r="K275" i="2"/>
  <c r="K276" i="2"/>
  <c r="K277" i="2"/>
  <c r="K278" i="2"/>
  <c r="L278" i="2" s="1"/>
  <c r="K279" i="2"/>
  <c r="K280" i="2"/>
  <c r="K281" i="2"/>
  <c r="K282" i="2"/>
  <c r="K283" i="2"/>
  <c r="K284" i="2"/>
  <c r="K285" i="2"/>
  <c r="K286" i="2"/>
  <c r="K287" i="2"/>
  <c r="K288" i="2"/>
  <c r="K289" i="2"/>
  <c r="K290" i="2"/>
  <c r="K291" i="2"/>
  <c r="K292" i="2"/>
  <c r="L292" i="2" s="1"/>
  <c r="K293" i="2"/>
  <c r="K294" i="2"/>
  <c r="K295" i="2"/>
  <c r="K2" i="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2" i="12"/>
  <c r="K48" i="12"/>
  <c r="H48" i="12"/>
  <c r="H57" i="12"/>
  <c r="K57" i="12" s="1"/>
  <c r="H29" i="12"/>
  <c r="K29" i="12" s="1"/>
  <c r="H38" i="12"/>
  <c r="K38" i="12" s="1"/>
  <c r="E57" i="12"/>
  <c r="E54" i="12"/>
  <c r="H54" i="12" s="1"/>
  <c r="K54" i="12" s="1"/>
  <c r="E48" i="12"/>
  <c r="E41" i="12"/>
  <c r="H41" i="12" s="1"/>
  <c r="K41" i="12" s="1"/>
  <c r="E36" i="12"/>
  <c r="H36" i="12" s="1"/>
  <c r="K36" i="12" s="1"/>
  <c r="E38" i="12"/>
  <c r="E39" i="12"/>
  <c r="H39" i="12" s="1"/>
  <c r="K39" i="12" s="1"/>
  <c r="E29" i="12"/>
  <c r="E30" i="12"/>
  <c r="H30" i="12" s="1"/>
  <c r="K30" i="12" s="1"/>
  <c r="E14" i="12"/>
  <c r="H14" i="12" s="1"/>
  <c r="K14" i="12" s="1"/>
  <c r="E16" i="12"/>
  <c r="H16" i="12" s="1"/>
  <c r="K16" i="12" s="1"/>
  <c r="E18" i="12"/>
  <c r="H18" i="12" s="1"/>
  <c r="K18" i="12" s="1"/>
  <c r="E19" i="12"/>
  <c r="H19" i="12" s="1"/>
  <c r="K19" i="12" s="1"/>
  <c r="E22" i="12"/>
  <c r="H22" i="12" s="1"/>
  <c r="K22" i="12" s="1"/>
  <c r="E26" i="12"/>
  <c r="H26" i="12" s="1"/>
  <c r="K26" i="12" s="1"/>
  <c r="B41" i="12"/>
  <c r="B42" i="12"/>
  <c r="E42" i="12" s="1"/>
  <c r="H42" i="12" s="1"/>
  <c r="K42" i="12" s="1"/>
  <c r="B43" i="12"/>
  <c r="E43" i="12" s="1"/>
  <c r="H43" i="12" s="1"/>
  <c r="K43" i="12" s="1"/>
  <c r="B44" i="12"/>
  <c r="E44" i="12" s="1"/>
  <c r="H44" i="12" s="1"/>
  <c r="K44" i="12" s="1"/>
  <c r="B45" i="12"/>
  <c r="E45" i="12" s="1"/>
  <c r="H45" i="12" s="1"/>
  <c r="K45" i="12" s="1"/>
  <c r="B46" i="12"/>
  <c r="E46" i="12" s="1"/>
  <c r="H46" i="12" s="1"/>
  <c r="K46" i="12" s="1"/>
  <c r="B47" i="12"/>
  <c r="B48" i="12"/>
  <c r="B49" i="12"/>
  <c r="B50" i="12"/>
  <c r="E50" i="12" s="1"/>
  <c r="H50" i="12" s="1"/>
  <c r="K50" i="12" s="1"/>
  <c r="B51" i="12"/>
  <c r="E51" i="12" s="1"/>
  <c r="H51" i="12" s="1"/>
  <c r="K51" i="12" s="1"/>
  <c r="B52" i="12"/>
  <c r="E52" i="12" s="1"/>
  <c r="H52" i="12" s="1"/>
  <c r="K52" i="12" s="1"/>
  <c r="B53" i="12"/>
  <c r="E53" i="12" s="1"/>
  <c r="H53" i="12" s="1"/>
  <c r="K53" i="12" s="1"/>
  <c r="B54" i="12"/>
  <c r="B55" i="12"/>
  <c r="E55" i="12" s="1"/>
  <c r="H55" i="12" s="1"/>
  <c r="K55" i="12" s="1"/>
  <c r="B56" i="12"/>
  <c r="B57" i="12"/>
  <c r="B27" i="12"/>
  <c r="B28" i="12"/>
  <c r="E28" i="12" s="1"/>
  <c r="H28" i="12" s="1"/>
  <c r="K28" i="12" s="1"/>
  <c r="B29" i="12"/>
  <c r="B30" i="12"/>
  <c r="B31" i="12"/>
  <c r="E31" i="12" s="1"/>
  <c r="H31" i="12" s="1"/>
  <c r="K31" i="12" s="1"/>
  <c r="B32" i="12"/>
  <c r="E32" i="12" s="1"/>
  <c r="H32" i="12" s="1"/>
  <c r="K32" i="12" s="1"/>
  <c r="B33" i="12"/>
  <c r="E33" i="12" s="1"/>
  <c r="H33" i="12" s="1"/>
  <c r="K33" i="12" s="1"/>
  <c r="B34" i="12"/>
  <c r="E34" i="12" s="1"/>
  <c r="H34" i="12" s="1"/>
  <c r="K34" i="12" s="1"/>
  <c r="B35" i="12"/>
  <c r="E35" i="12" s="1"/>
  <c r="H35" i="12" s="1"/>
  <c r="K35" i="12" s="1"/>
  <c r="B36" i="12"/>
  <c r="B37" i="12"/>
  <c r="E37" i="12" s="1"/>
  <c r="H37" i="12" s="1"/>
  <c r="K37" i="12" s="1"/>
  <c r="B38" i="12"/>
  <c r="B39" i="12"/>
  <c r="B40" i="12"/>
  <c r="B13" i="12"/>
  <c r="E13" i="12" s="1"/>
  <c r="H13" i="12" s="1"/>
  <c r="K13" i="12" s="1"/>
  <c r="B14" i="12"/>
  <c r="B15" i="12"/>
  <c r="E15" i="12" s="1"/>
  <c r="H15" i="12" s="1"/>
  <c r="K15" i="12" s="1"/>
  <c r="B16" i="12"/>
  <c r="B17" i="12"/>
  <c r="E17" i="12" s="1"/>
  <c r="H17" i="12" s="1"/>
  <c r="K17" i="12" s="1"/>
  <c r="B18" i="12"/>
  <c r="B19" i="12"/>
  <c r="B20" i="12"/>
  <c r="E20" i="12" s="1"/>
  <c r="H20" i="12" s="1"/>
  <c r="K20" i="12" s="1"/>
  <c r="B21" i="12"/>
  <c r="E21" i="12" s="1"/>
  <c r="H21" i="12" s="1"/>
  <c r="K21" i="12" s="1"/>
  <c r="B22" i="12"/>
  <c r="B23" i="12"/>
  <c r="E23" i="12" s="1"/>
  <c r="H23" i="12" s="1"/>
  <c r="K23" i="12" s="1"/>
  <c r="B24" i="12"/>
  <c r="E24" i="12" s="1"/>
  <c r="H24" i="12" s="1"/>
  <c r="K24" i="12" s="1"/>
  <c r="B25" i="12"/>
  <c r="E25" i="12" s="1"/>
  <c r="H25" i="12" s="1"/>
  <c r="K25" i="12" s="1"/>
  <c r="B26" i="12"/>
  <c r="B12" i="12"/>
  <c r="E12" i="12" s="1"/>
  <c r="H12" i="12" s="1"/>
  <c r="K12" i="12" s="1"/>
  <c r="H9" i="12"/>
  <c r="K9" i="12" s="1"/>
  <c r="H8" i="12"/>
  <c r="K8" i="12" s="1"/>
  <c r="H7" i="12"/>
  <c r="K7" i="12" s="1"/>
  <c r="B58" i="12"/>
  <c r="E58" i="12" s="1"/>
  <c r="H58" i="12" s="1"/>
  <c r="K58" i="12" s="1"/>
  <c r="E47" i="12"/>
  <c r="H47" i="12" s="1"/>
  <c r="K47" i="12" s="1"/>
  <c r="E40" i="12"/>
  <c r="H40" i="12" s="1"/>
  <c r="K40" i="12" s="1"/>
  <c r="E27" i="12"/>
  <c r="H27" i="12" s="1"/>
  <c r="K27" i="12" s="1"/>
  <c r="E56" i="12"/>
  <c r="H56" i="12" s="1"/>
  <c r="K56" i="12" s="1"/>
  <c r="E49" i="12"/>
  <c r="H49" i="12" s="1"/>
  <c r="K49" i="12" s="1"/>
  <c r="B11" i="12"/>
  <c r="E11" i="12" s="1"/>
  <c r="H11" i="12" s="1"/>
  <c r="K11" i="12" s="1"/>
  <c r="B2" i="12"/>
  <c r="E2" i="12" s="1"/>
  <c r="H2" i="12" s="1"/>
  <c r="K2" i="12" s="1"/>
  <c r="B3" i="12"/>
  <c r="E3" i="12" s="1"/>
  <c r="H3" i="12" s="1"/>
  <c r="K3" i="12" s="1"/>
  <c r="B4" i="12"/>
  <c r="E4" i="12" s="1"/>
  <c r="H4" i="12" s="1"/>
  <c r="K4" i="12" s="1"/>
  <c r="B5" i="12"/>
  <c r="E5" i="12" s="1"/>
  <c r="H5" i="12" s="1"/>
  <c r="K5" i="12" s="1"/>
  <c r="B6" i="12"/>
  <c r="E6" i="12" s="1"/>
  <c r="H6" i="12" s="1"/>
  <c r="K6" i="12" s="1"/>
  <c r="B7" i="12"/>
  <c r="E7" i="12" s="1"/>
  <c r="B8" i="12"/>
  <c r="E8" i="12" s="1"/>
  <c r="B9" i="12"/>
  <c r="E9" i="12" s="1"/>
  <c r="B10" i="12"/>
  <c r="E10" i="12" s="1"/>
  <c r="H10" i="12" s="1"/>
  <c r="K10" i="12" s="1"/>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8" i="6"/>
  <c r="F7" i="6"/>
  <c r="F6" i="6"/>
  <c r="F3" i="6"/>
  <c r="F4" i="6"/>
  <c r="F5" i="6"/>
  <c r="B3" i="6"/>
  <c r="C3" i="6"/>
  <c r="D3" i="6" s="1"/>
  <c r="B4" i="6"/>
  <c r="C4" i="6"/>
  <c r="D4" i="6" s="1"/>
  <c r="B5" i="6"/>
  <c r="C5" i="6" s="1"/>
  <c r="D5" i="6" s="1"/>
  <c r="B6" i="6"/>
  <c r="C6" i="6" s="1"/>
  <c r="D6" i="6" s="1"/>
  <c r="B7" i="6"/>
  <c r="C7" i="6"/>
  <c r="D7" i="6" s="1"/>
  <c r="B8" i="6"/>
  <c r="C8" i="6"/>
  <c r="D8" i="6" s="1"/>
  <c r="B9" i="6"/>
  <c r="C9" i="6"/>
  <c r="D9" i="6"/>
  <c r="B10" i="6"/>
  <c r="C10" i="6" s="1"/>
  <c r="D10" i="6" s="1"/>
  <c r="B11" i="6"/>
  <c r="C11" i="6"/>
  <c r="D11" i="6" s="1"/>
  <c r="B12" i="6"/>
  <c r="C12" i="6"/>
  <c r="D12" i="6" s="1"/>
  <c r="B13" i="6"/>
  <c r="C13" i="6"/>
  <c r="D13" i="6"/>
  <c r="B14" i="6"/>
  <c r="C14" i="6" s="1"/>
  <c r="D14" i="6" s="1"/>
  <c r="B15" i="6"/>
  <c r="C15" i="6"/>
  <c r="D15" i="6" s="1"/>
  <c r="B16" i="6"/>
  <c r="C16" i="6"/>
  <c r="D16" i="6" s="1"/>
  <c r="B17" i="6"/>
  <c r="C17" i="6"/>
  <c r="D17" i="6"/>
  <c r="B18" i="6"/>
  <c r="C18" i="6" s="1"/>
  <c r="D18" i="6" s="1"/>
  <c r="B19" i="6"/>
  <c r="C19" i="6"/>
  <c r="D19" i="6" s="1"/>
  <c r="B20" i="6"/>
  <c r="C20" i="6"/>
  <c r="D20" i="6" s="1"/>
  <c r="B21" i="6"/>
  <c r="C21" i="6"/>
  <c r="D21" i="6"/>
  <c r="B22" i="6"/>
  <c r="C22" i="6" s="1"/>
  <c r="D22" i="6" s="1"/>
  <c r="B23" i="6"/>
  <c r="C23" i="6"/>
  <c r="D23" i="6" s="1"/>
  <c r="B24" i="6"/>
  <c r="C24" i="6"/>
  <c r="D24" i="6" s="1"/>
  <c r="B25" i="6"/>
  <c r="C25" i="6"/>
  <c r="D25" i="6"/>
  <c r="B26" i="6"/>
  <c r="C26" i="6" s="1"/>
  <c r="D26" i="6" s="1"/>
  <c r="B27" i="6"/>
  <c r="C27" i="6"/>
  <c r="D27" i="6" s="1"/>
  <c r="B28" i="6"/>
  <c r="C28" i="6"/>
  <c r="D28" i="6" s="1"/>
  <c r="B29" i="6"/>
  <c r="C29" i="6" s="1"/>
  <c r="D29" i="6" s="1"/>
  <c r="B30" i="6"/>
  <c r="C30" i="6" s="1"/>
  <c r="D30" i="6" s="1"/>
  <c r="B31" i="6"/>
  <c r="C31" i="6"/>
  <c r="D31" i="6" s="1"/>
  <c r="B32" i="6"/>
  <c r="C32" i="6"/>
  <c r="D32" i="6" s="1"/>
  <c r="B33" i="6"/>
  <c r="C33" i="6" s="1"/>
  <c r="D33" i="6" s="1"/>
  <c r="B34" i="6"/>
  <c r="C34" i="6" s="1"/>
  <c r="D34" i="6" s="1"/>
  <c r="B35" i="6"/>
  <c r="C35" i="6"/>
  <c r="D35" i="6" s="1"/>
  <c r="B36" i="6"/>
  <c r="C36" i="6"/>
  <c r="D36" i="6" s="1"/>
  <c r="B37" i="6"/>
  <c r="C37" i="6" s="1"/>
  <c r="D37" i="6" s="1"/>
  <c r="B38" i="6"/>
  <c r="C38" i="6" s="1"/>
  <c r="D38" i="6" s="1"/>
  <c r="B39" i="6"/>
  <c r="C39" i="6"/>
  <c r="D39" i="6" s="1"/>
  <c r="B40" i="6"/>
  <c r="C40" i="6"/>
  <c r="D40" i="6" s="1"/>
  <c r="B41" i="6"/>
  <c r="C41" i="6" s="1"/>
  <c r="D41" i="6" s="1"/>
  <c r="B42" i="6"/>
  <c r="C42" i="6" s="1"/>
  <c r="D42" i="6" s="1"/>
  <c r="B43" i="6"/>
  <c r="C43" i="6"/>
  <c r="D43" i="6" s="1"/>
  <c r="B44" i="6"/>
  <c r="C44" i="6"/>
  <c r="D44" i="6" s="1"/>
  <c r="B45" i="6"/>
  <c r="C45" i="6" s="1"/>
  <c r="D45" i="6" s="1"/>
  <c r="B46" i="6"/>
  <c r="C46" i="6" s="1"/>
  <c r="D46" i="6" s="1"/>
  <c r="B47" i="6"/>
  <c r="C47" i="6"/>
  <c r="D47" i="6" s="1"/>
  <c r="B48" i="6"/>
  <c r="C48" i="6"/>
  <c r="D48" i="6" s="1"/>
  <c r="B49" i="6"/>
  <c r="C49" i="6" s="1"/>
  <c r="D49" i="6" s="1"/>
  <c r="B50" i="6"/>
  <c r="C50" i="6" s="1"/>
  <c r="D50" i="6" s="1"/>
  <c r="B51" i="6"/>
  <c r="C51" i="6"/>
  <c r="D51" i="6" s="1"/>
  <c r="B52" i="6"/>
  <c r="C52" i="6"/>
  <c r="D52" i="6" s="1"/>
  <c r="B53" i="6"/>
  <c r="C53" i="6" s="1"/>
  <c r="D53" i="6" s="1"/>
  <c r="B54" i="6"/>
  <c r="C54" i="6" s="1"/>
  <c r="D54" i="6" s="1"/>
  <c r="B55" i="6"/>
  <c r="C55" i="6"/>
  <c r="D55" i="6" s="1"/>
  <c r="B56" i="6"/>
  <c r="C56" i="6"/>
  <c r="D56" i="6" s="1"/>
  <c r="B57" i="6"/>
  <c r="C57" i="6" s="1"/>
  <c r="D57" i="6" s="1"/>
  <c r="B58" i="6"/>
  <c r="C58" i="6" s="1"/>
  <c r="D58" i="6" s="1"/>
  <c r="B59" i="6"/>
  <c r="C59" i="6"/>
  <c r="D59" i="6" s="1"/>
  <c r="B3" i="9"/>
  <c r="B4" i="9"/>
  <c r="B5" i="9"/>
  <c r="B6" i="9"/>
  <c r="B7" i="9"/>
  <c r="B8" i="9"/>
  <c r="B9" i="9"/>
  <c r="B10" i="9"/>
  <c r="B11" i="9"/>
  <c r="B12" i="9"/>
  <c r="B2" i="9"/>
  <c r="B2" i="6"/>
  <c r="C2" i="6" s="1"/>
  <c r="D2" i="6" s="1"/>
  <c r="F2" i="6" s="1"/>
  <c r="M188" i="2" l="1"/>
  <c r="M271" i="2"/>
  <c r="M278" i="2"/>
  <c r="M3" i="2"/>
  <c r="C3" i="2" s="1"/>
  <c r="M11" i="2"/>
  <c r="C11" i="2" s="1"/>
  <c r="M10" i="2"/>
  <c r="C10" i="2" s="1"/>
  <c r="M7" i="2"/>
  <c r="C7" i="2" s="1"/>
  <c r="M42" i="2"/>
  <c r="C42" i="2" s="1"/>
  <c r="M6" i="2"/>
  <c r="C6" i="2" s="1"/>
  <c r="M294" i="2"/>
  <c r="L277" i="2"/>
  <c r="M277" i="2" s="1"/>
  <c r="L276" i="2"/>
  <c r="M276" i="2" s="1"/>
  <c r="L207" i="2"/>
  <c r="M207" i="2" s="1"/>
  <c r="C207" i="2" s="1"/>
  <c r="L193" i="2"/>
  <c r="M193" i="2" s="1"/>
  <c r="C193" i="2" s="1"/>
  <c r="L177" i="2"/>
  <c r="M177" i="2"/>
  <c r="C177" i="2" s="1"/>
  <c r="L128" i="2"/>
  <c r="M128" i="2" s="1"/>
  <c r="C128" i="2" s="1"/>
  <c r="L234" i="2"/>
  <c r="M234" i="2" s="1"/>
  <c r="C234" i="2" s="1"/>
  <c r="L145" i="2"/>
  <c r="M145" i="2"/>
  <c r="C145" i="2" s="1"/>
  <c r="L288" i="2"/>
  <c r="M288" i="2" s="1"/>
  <c r="L254" i="2"/>
  <c r="M254" i="2" s="1"/>
  <c r="L233" i="2"/>
  <c r="M233" i="2" s="1"/>
  <c r="C233" i="2" s="1"/>
  <c r="L199" i="2"/>
  <c r="M199" i="2" s="1"/>
  <c r="C199" i="2" s="1"/>
  <c r="L192" i="2"/>
  <c r="M192" i="2" s="1"/>
  <c r="C192" i="2" s="1"/>
  <c r="L184" i="2"/>
  <c r="M184" i="2" s="1"/>
  <c r="C184" i="2" s="1"/>
  <c r="L176" i="2"/>
  <c r="M176" i="2" s="1"/>
  <c r="C176" i="2" s="1"/>
  <c r="L168" i="2"/>
  <c r="M168" i="2" s="1"/>
  <c r="C168" i="2" s="1"/>
  <c r="L136" i="2"/>
  <c r="M136" i="2" s="1"/>
  <c r="C136" i="2" s="1"/>
  <c r="L117" i="2"/>
  <c r="M117" i="2" s="1"/>
  <c r="C117" i="2" s="1"/>
  <c r="L107" i="2"/>
  <c r="M107" i="2" s="1"/>
  <c r="C107" i="2" s="1"/>
  <c r="L98" i="2"/>
  <c r="M98" i="2" s="1"/>
  <c r="C98" i="2" s="1"/>
  <c r="L88" i="2"/>
  <c r="M88" i="2"/>
  <c r="C88" i="2" s="1"/>
  <c r="L69" i="2"/>
  <c r="M69" i="2" s="1"/>
  <c r="C69" i="2" s="1"/>
  <c r="L59" i="2"/>
  <c r="M59" i="2"/>
  <c r="C59" i="2" s="1"/>
  <c r="L50" i="2"/>
  <c r="M50" i="2" s="1"/>
  <c r="C50" i="2" s="1"/>
  <c r="L40" i="2"/>
  <c r="M40" i="2" s="1"/>
  <c r="C40" i="2" s="1"/>
  <c r="L21" i="2"/>
  <c r="M21" i="2" s="1"/>
  <c r="C21" i="2" s="1"/>
  <c r="L229" i="2"/>
  <c r="M229" i="2" s="1"/>
  <c r="C229" i="2" s="1"/>
  <c r="L179" i="2"/>
  <c r="M179" i="2"/>
  <c r="C179" i="2" s="1"/>
  <c r="L263" i="2"/>
  <c r="M263" i="2" s="1"/>
  <c r="L228" i="2"/>
  <c r="M228" i="2" s="1"/>
  <c r="C228" i="2" s="1"/>
  <c r="L289" i="2"/>
  <c r="M289" i="2" s="1"/>
  <c r="L214" i="2"/>
  <c r="M214" i="2" s="1"/>
  <c r="C214" i="2" s="1"/>
  <c r="L282" i="2"/>
  <c r="M282" i="2" s="1"/>
  <c r="L227" i="2"/>
  <c r="M227" i="2" s="1"/>
  <c r="C227" i="2" s="1"/>
  <c r="L153" i="2"/>
  <c r="M153" i="2"/>
  <c r="C153" i="2" s="1"/>
  <c r="L108" i="2"/>
  <c r="M108" i="2"/>
  <c r="C108" i="2" s="1"/>
  <c r="L79" i="2"/>
  <c r="M79" i="2" s="1"/>
  <c r="C79" i="2" s="1"/>
  <c r="L60" i="2"/>
  <c r="M60" i="2"/>
  <c r="C60" i="2" s="1"/>
  <c r="L22" i="2"/>
  <c r="M22" i="2" s="1"/>
  <c r="C22" i="2" s="1"/>
  <c r="L281" i="2"/>
  <c r="M281" i="2" s="1"/>
  <c r="L206" i="2"/>
  <c r="M206" i="2" s="1"/>
  <c r="C206" i="2" s="1"/>
  <c r="L274" i="2"/>
  <c r="M274" i="2" s="1"/>
  <c r="L267" i="2"/>
  <c r="M267" i="2" s="1"/>
  <c r="L260" i="2"/>
  <c r="M260" i="2" s="1"/>
  <c r="L253" i="2"/>
  <c r="M253" i="2"/>
  <c r="L226" i="2"/>
  <c r="M226" i="2" s="1"/>
  <c r="C226" i="2" s="1"/>
  <c r="L219" i="2"/>
  <c r="M219" i="2" s="1"/>
  <c r="C219" i="2" s="1"/>
  <c r="L212" i="2"/>
  <c r="M212" i="2" s="1"/>
  <c r="C212" i="2" s="1"/>
  <c r="L205" i="2"/>
  <c r="M205" i="2"/>
  <c r="C205" i="2" s="1"/>
  <c r="L191" i="2"/>
  <c r="M191" i="2" s="1"/>
  <c r="C191" i="2" s="1"/>
  <c r="L183" i="2"/>
  <c r="M183" i="2"/>
  <c r="C183" i="2" s="1"/>
  <c r="L175" i="2"/>
  <c r="M175" i="2"/>
  <c r="C175" i="2" s="1"/>
  <c r="L160" i="2"/>
  <c r="M160" i="2" s="1"/>
  <c r="C160" i="2" s="1"/>
  <c r="L152" i="2"/>
  <c r="M152" i="2" s="1"/>
  <c r="C152" i="2" s="1"/>
  <c r="L144" i="2"/>
  <c r="M144" i="2" s="1"/>
  <c r="C144" i="2" s="1"/>
  <c r="L135" i="2"/>
  <c r="M135" i="2" s="1"/>
  <c r="C135" i="2" s="1"/>
  <c r="L126" i="2"/>
  <c r="M126" i="2" s="1"/>
  <c r="C126" i="2" s="1"/>
  <c r="L116" i="2"/>
  <c r="M116" i="2" s="1"/>
  <c r="C116" i="2" s="1"/>
  <c r="L97" i="2"/>
  <c r="M97" i="2"/>
  <c r="C97" i="2" s="1"/>
  <c r="L87" i="2"/>
  <c r="M87" i="2"/>
  <c r="C87" i="2" s="1"/>
  <c r="L78" i="2"/>
  <c r="M78" i="2" s="1"/>
  <c r="C78" i="2" s="1"/>
  <c r="L68" i="2"/>
  <c r="M68" i="2" s="1"/>
  <c r="C68" i="2" s="1"/>
  <c r="L49" i="2"/>
  <c r="M49" i="2" s="1"/>
  <c r="C49" i="2" s="1"/>
  <c r="L39" i="2"/>
  <c r="L30" i="2"/>
  <c r="M30" i="2" s="1"/>
  <c r="C30" i="2" s="1"/>
  <c r="L20" i="2"/>
  <c r="M20" i="2" s="1"/>
  <c r="C20" i="2" s="1"/>
  <c r="L283" i="2"/>
  <c r="M283" i="2" s="1"/>
  <c r="L200" i="2"/>
  <c r="M200" i="2" s="1"/>
  <c r="C200" i="2" s="1"/>
  <c r="L185" i="2"/>
  <c r="M185" i="2"/>
  <c r="C185" i="2" s="1"/>
  <c r="L169" i="2"/>
  <c r="M169" i="2" s="1"/>
  <c r="C169" i="2" s="1"/>
  <c r="L220" i="2"/>
  <c r="M220" i="2" s="1"/>
  <c r="C220" i="2" s="1"/>
  <c r="L127" i="2"/>
  <c r="M127" i="2"/>
  <c r="C127" i="2" s="1"/>
  <c r="L41" i="2"/>
  <c r="M41" i="2" s="1"/>
  <c r="C41" i="2" s="1"/>
  <c r="L287" i="2"/>
  <c r="M287" i="2" s="1"/>
  <c r="L273" i="2"/>
  <c r="M273" i="2" s="1"/>
  <c r="L246" i="2"/>
  <c r="M246" i="2" s="1"/>
  <c r="L239" i="2"/>
  <c r="M239" i="2" s="1"/>
  <c r="C239" i="2" s="1"/>
  <c r="L232" i="2"/>
  <c r="M232" i="2" s="1"/>
  <c r="C232" i="2" s="1"/>
  <c r="L225" i="2"/>
  <c r="M225" i="2"/>
  <c r="C225" i="2" s="1"/>
  <c r="L198" i="2"/>
  <c r="M198" i="2" s="1"/>
  <c r="C198" i="2" s="1"/>
  <c r="L167" i="2"/>
  <c r="M167" i="2" s="1"/>
  <c r="C167" i="2" s="1"/>
  <c r="L159" i="2"/>
  <c r="M159" i="2" s="1"/>
  <c r="C159" i="2" s="1"/>
  <c r="L151" i="2"/>
  <c r="M151" i="2"/>
  <c r="C151" i="2" s="1"/>
  <c r="L143" i="2"/>
  <c r="M143" i="2"/>
  <c r="C143" i="2" s="1"/>
  <c r="L125" i="2"/>
  <c r="M125" i="2" s="1"/>
  <c r="C125" i="2" s="1"/>
  <c r="L115" i="2"/>
  <c r="M115" i="2"/>
  <c r="C115" i="2" s="1"/>
  <c r="L106" i="2"/>
  <c r="M106" i="2" s="1"/>
  <c r="C106" i="2" s="1"/>
  <c r="L96" i="2"/>
  <c r="M96" i="2" s="1"/>
  <c r="C96" i="2" s="1"/>
  <c r="L77" i="2"/>
  <c r="M77" i="2"/>
  <c r="C77" i="2" s="1"/>
  <c r="L67" i="2"/>
  <c r="M67" i="2" s="1"/>
  <c r="C67" i="2" s="1"/>
  <c r="L58" i="2"/>
  <c r="M58" i="2" s="1"/>
  <c r="C58" i="2" s="1"/>
  <c r="L48" i="2"/>
  <c r="M48" i="2" s="1"/>
  <c r="C48" i="2" s="1"/>
  <c r="L29" i="2"/>
  <c r="M29" i="2"/>
  <c r="C29" i="2" s="1"/>
  <c r="L19" i="2"/>
  <c r="L171" i="2"/>
  <c r="M171" i="2" s="1"/>
  <c r="C171" i="2" s="1"/>
  <c r="L256" i="2"/>
  <c r="M256" i="2" s="1"/>
  <c r="L194" i="2"/>
  <c r="L248" i="2"/>
  <c r="M248" i="2" s="1"/>
  <c r="L241" i="2"/>
  <c r="M241" i="2"/>
  <c r="L109" i="2"/>
  <c r="M109" i="2" s="1"/>
  <c r="C109" i="2" s="1"/>
  <c r="L275" i="2"/>
  <c r="M275" i="2" s="1"/>
  <c r="L261" i="2"/>
  <c r="M261" i="2" s="1"/>
  <c r="L213" i="2"/>
  <c r="M213" i="2" s="1"/>
  <c r="C213" i="2" s="1"/>
  <c r="L161" i="2"/>
  <c r="M161" i="2" s="1"/>
  <c r="C161" i="2" s="1"/>
  <c r="L137" i="2"/>
  <c r="M137" i="2" s="1"/>
  <c r="C137" i="2" s="1"/>
  <c r="L89" i="2"/>
  <c r="M89" i="2"/>
  <c r="C89" i="2" s="1"/>
  <c r="L295" i="2"/>
  <c r="M295" i="2" s="1"/>
  <c r="L240" i="2"/>
  <c r="M240" i="2" s="1"/>
  <c r="L294" i="2"/>
  <c r="L280" i="2"/>
  <c r="M280" i="2" s="1"/>
  <c r="L293" i="2"/>
  <c r="M293" i="2" s="1"/>
  <c r="L266" i="2"/>
  <c r="M266" i="2" s="1"/>
  <c r="L259" i="2"/>
  <c r="M259" i="2" s="1"/>
  <c r="L252" i="2"/>
  <c r="M252" i="2" s="1"/>
  <c r="L245" i="2"/>
  <c r="M245" i="2"/>
  <c r="L218" i="2"/>
  <c r="M218" i="2" s="1"/>
  <c r="C218" i="2" s="1"/>
  <c r="L211" i="2"/>
  <c r="M211" i="2" s="1"/>
  <c r="C211" i="2" s="1"/>
  <c r="L204" i="2"/>
  <c r="M204" i="2" s="1"/>
  <c r="C204" i="2" s="1"/>
  <c r="L197" i="2"/>
  <c r="M197" i="2" s="1"/>
  <c r="C197" i="2" s="1"/>
  <c r="L190" i="2"/>
  <c r="M190" i="2" s="1"/>
  <c r="C190" i="2" s="1"/>
  <c r="L182" i="2"/>
  <c r="M182" i="2" s="1"/>
  <c r="C182" i="2" s="1"/>
  <c r="L174" i="2"/>
  <c r="M174" i="2" s="1"/>
  <c r="C174" i="2" s="1"/>
  <c r="L134" i="2"/>
  <c r="M134" i="2" s="1"/>
  <c r="C134" i="2" s="1"/>
  <c r="L124" i="2"/>
  <c r="M124" i="2" s="1"/>
  <c r="C124" i="2" s="1"/>
  <c r="L105" i="2"/>
  <c r="M105" i="2"/>
  <c r="C105" i="2" s="1"/>
  <c r="L95" i="2"/>
  <c r="M95" i="2" s="1"/>
  <c r="C95" i="2" s="1"/>
  <c r="L86" i="2"/>
  <c r="M86" i="2" s="1"/>
  <c r="C86" i="2" s="1"/>
  <c r="L76" i="2"/>
  <c r="M76" i="2"/>
  <c r="C76" i="2" s="1"/>
  <c r="L57" i="2"/>
  <c r="M57" i="2" s="1"/>
  <c r="C57" i="2" s="1"/>
  <c r="L47" i="2"/>
  <c r="M47" i="2"/>
  <c r="C47" i="2" s="1"/>
  <c r="L38" i="2"/>
  <c r="M38" i="2" s="1"/>
  <c r="C38" i="2" s="1"/>
  <c r="L28" i="2"/>
  <c r="M28" i="2"/>
  <c r="C28" i="2" s="1"/>
  <c r="L9" i="2"/>
  <c r="M9" i="2" s="1"/>
  <c r="C9" i="2" s="1"/>
  <c r="L290" i="2"/>
  <c r="M290" i="2" s="1"/>
  <c r="L269" i="2"/>
  <c r="M269" i="2"/>
  <c r="L221" i="2"/>
  <c r="M221" i="2" s="1"/>
  <c r="C221" i="2" s="1"/>
  <c r="L255" i="2"/>
  <c r="M255" i="2" s="1"/>
  <c r="L162" i="2"/>
  <c r="L99" i="2"/>
  <c r="M99" i="2"/>
  <c r="C99" i="2" s="1"/>
  <c r="L268" i="2"/>
  <c r="M268" i="2" s="1"/>
  <c r="L118" i="2"/>
  <c r="M118" i="2" s="1"/>
  <c r="C118" i="2" s="1"/>
  <c r="L70" i="2"/>
  <c r="M70" i="2" s="1"/>
  <c r="C70" i="2" s="1"/>
  <c r="L31" i="2"/>
  <c r="L247" i="2"/>
  <c r="M247" i="2" s="1"/>
  <c r="M292" i="2"/>
  <c r="L286" i="2"/>
  <c r="M286" i="2" s="1"/>
  <c r="L279" i="2"/>
  <c r="M279" i="2" s="1"/>
  <c r="L272" i="2"/>
  <c r="M272" i="2" s="1"/>
  <c r="L265" i="2"/>
  <c r="M265" i="2" s="1"/>
  <c r="M258" i="2"/>
  <c r="M251" i="2"/>
  <c r="L238" i="2"/>
  <c r="M238" i="2" s="1"/>
  <c r="C238" i="2" s="1"/>
  <c r="L231" i="2"/>
  <c r="M231" i="2" s="1"/>
  <c r="C231" i="2" s="1"/>
  <c r="L224" i="2"/>
  <c r="M224" i="2" s="1"/>
  <c r="C224" i="2" s="1"/>
  <c r="L217" i="2"/>
  <c r="M217" i="2"/>
  <c r="C217" i="2" s="1"/>
  <c r="L189" i="2"/>
  <c r="M189" i="2" s="1"/>
  <c r="C189" i="2" s="1"/>
  <c r="L181" i="2"/>
  <c r="M181" i="2"/>
  <c r="C181" i="2" s="1"/>
  <c r="L173" i="2"/>
  <c r="M173" i="2"/>
  <c r="C173" i="2" s="1"/>
  <c r="L166" i="2"/>
  <c r="M166" i="2" s="1"/>
  <c r="C166" i="2" s="1"/>
  <c r="L158" i="2"/>
  <c r="M158" i="2" s="1"/>
  <c r="C158" i="2" s="1"/>
  <c r="L150" i="2"/>
  <c r="M150" i="2" s="1"/>
  <c r="C150" i="2" s="1"/>
  <c r="L142" i="2"/>
  <c r="M142" i="2" s="1"/>
  <c r="C142" i="2" s="1"/>
  <c r="L133" i="2"/>
  <c r="M133" i="2"/>
  <c r="C133" i="2" s="1"/>
  <c r="L123" i="2"/>
  <c r="M123" i="2" s="1"/>
  <c r="C123" i="2" s="1"/>
  <c r="L114" i="2"/>
  <c r="M114" i="2" s="1"/>
  <c r="C114" i="2" s="1"/>
  <c r="L104" i="2"/>
  <c r="M104" i="2" s="1"/>
  <c r="C104" i="2" s="1"/>
  <c r="M94" i="2"/>
  <c r="C94" i="2" s="1"/>
  <c r="L85" i="2"/>
  <c r="M85" i="2" s="1"/>
  <c r="C85" i="2" s="1"/>
  <c r="L75" i="2"/>
  <c r="M75" i="2"/>
  <c r="C75" i="2" s="1"/>
  <c r="L66" i="2"/>
  <c r="M66" i="2" s="1"/>
  <c r="C66" i="2" s="1"/>
  <c r="L56" i="2"/>
  <c r="M56" i="2" s="1"/>
  <c r="C56" i="2" s="1"/>
  <c r="L37" i="2"/>
  <c r="M37" i="2"/>
  <c r="C37" i="2" s="1"/>
  <c r="L27" i="2"/>
  <c r="L18" i="2"/>
  <c r="M18" i="2" s="1"/>
  <c r="C18" i="2" s="1"/>
  <c r="L285" i="2"/>
  <c r="M285" i="2"/>
  <c r="L244" i="2"/>
  <c r="M244" i="2" s="1"/>
  <c r="L237" i="2"/>
  <c r="M237" i="2"/>
  <c r="C237" i="2" s="1"/>
  <c r="L210" i="2"/>
  <c r="M210" i="2" s="1"/>
  <c r="C210" i="2" s="1"/>
  <c r="L203" i="2"/>
  <c r="M203" i="2" s="1"/>
  <c r="C203" i="2" s="1"/>
  <c r="L196" i="2"/>
  <c r="M196" i="2" s="1"/>
  <c r="C196" i="2" s="1"/>
  <c r="L165" i="2"/>
  <c r="M165" i="2"/>
  <c r="C165" i="2" s="1"/>
  <c r="L157" i="2"/>
  <c r="M157" i="2" s="1"/>
  <c r="C157" i="2" s="1"/>
  <c r="L149" i="2"/>
  <c r="M149" i="2"/>
  <c r="C149" i="2" s="1"/>
  <c r="L141" i="2"/>
  <c r="M141" i="2" s="1"/>
  <c r="C141" i="2" s="1"/>
  <c r="L132" i="2"/>
  <c r="M132" i="2" s="1"/>
  <c r="C132" i="2" s="1"/>
  <c r="L113" i="2"/>
  <c r="M113" i="2" s="1"/>
  <c r="C113" i="2" s="1"/>
  <c r="L103" i="2"/>
  <c r="M103" i="2"/>
  <c r="C103" i="2" s="1"/>
  <c r="L84" i="2"/>
  <c r="M84" i="2" s="1"/>
  <c r="C84" i="2" s="1"/>
  <c r="L65" i="2"/>
  <c r="M65" i="2"/>
  <c r="C65" i="2" s="1"/>
  <c r="L55" i="2"/>
  <c r="M55" i="2" s="1"/>
  <c r="C55" i="2" s="1"/>
  <c r="L46" i="2"/>
  <c r="M46" i="2" s="1"/>
  <c r="C46" i="2" s="1"/>
  <c r="L36" i="2"/>
  <c r="M36" i="2"/>
  <c r="C36" i="2" s="1"/>
  <c r="L17" i="2"/>
  <c r="M17" i="2" s="1"/>
  <c r="C17" i="2" s="1"/>
  <c r="L264" i="2"/>
  <c r="M264" i="2" s="1"/>
  <c r="L257" i="2"/>
  <c r="M257" i="2" s="1"/>
  <c r="M250" i="2"/>
  <c r="M243" i="2"/>
  <c r="M236" i="2"/>
  <c r="C236" i="2" s="1"/>
  <c r="L230" i="2"/>
  <c r="M230" i="2" s="1"/>
  <c r="C230" i="2" s="1"/>
  <c r="L223" i="2"/>
  <c r="M223" i="2" s="1"/>
  <c r="C223" i="2" s="1"/>
  <c r="L216" i="2"/>
  <c r="M216" i="2" s="1"/>
  <c r="C216" i="2" s="1"/>
  <c r="L209" i="2"/>
  <c r="M209" i="2" s="1"/>
  <c r="C209" i="2" s="1"/>
  <c r="M202" i="2"/>
  <c r="C202" i="2" s="1"/>
  <c r="M195" i="2"/>
  <c r="C195" i="2" s="1"/>
  <c r="L188" i="2"/>
  <c r="C188" i="2" s="1"/>
  <c r="L180" i="2"/>
  <c r="M180" i="2" s="1"/>
  <c r="C180" i="2" s="1"/>
  <c r="L172" i="2"/>
  <c r="M172" i="2" s="1"/>
  <c r="C172" i="2" s="1"/>
  <c r="M164" i="2"/>
  <c r="C164" i="2" s="1"/>
  <c r="M156" i="2"/>
  <c r="C156" i="2" s="1"/>
  <c r="M148" i="2"/>
  <c r="C148" i="2" s="1"/>
  <c r="M140" i="2"/>
  <c r="C140" i="2" s="1"/>
  <c r="L131" i="2"/>
  <c r="M131" i="2"/>
  <c r="C131" i="2" s="1"/>
  <c r="L122" i="2"/>
  <c r="M122" i="2" s="1"/>
  <c r="C122" i="2" s="1"/>
  <c r="L112" i="2"/>
  <c r="M112" i="2"/>
  <c r="C112" i="2" s="1"/>
  <c r="L93" i="2"/>
  <c r="M93" i="2" s="1"/>
  <c r="C93" i="2" s="1"/>
  <c r="L83" i="2"/>
  <c r="M83" i="2"/>
  <c r="C83" i="2" s="1"/>
  <c r="L74" i="2"/>
  <c r="M74" i="2" s="1"/>
  <c r="C74" i="2" s="1"/>
  <c r="L64" i="2"/>
  <c r="M64" i="2"/>
  <c r="C64" i="2" s="1"/>
  <c r="L45" i="2"/>
  <c r="M45" i="2"/>
  <c r="C45" i="2" s="1"/>
  <c r="L35" i="2"/>
  <c r="L26" i="2"/>
  <c r="M26" i="2" s="1"/>
  <c r="C26" i="2" s="1"/>
  <c r="L16" i="2"/>
  <c r="M16" i="2"/>
  <c r="C16" i="2" s="1"/>
  <c r="L121" i="2"/>
  <c r="M121" i="2"/>
  <c r="C121" i="2" s="1"/>
  <c r="L111" i="2"/>
  <c r="M111" i="2" s="1"/>
  <c r="C111" i="2" s="1"/>
  <c r="L102" i="2"/>
  <c r="M102" i="2" s="1"/>
  <c r="C102" i="2" s="1"/>
  <c r="L92" i="2"/>
  <c r="M92" i="2" s="1"/>
  <c r="C92" i="2" s="1"/>
  <c r="L73" i="2"/>
  <c r="M73" i="2" s="1"/>
  <c r="C73" i="2" s="1"/>
  <c r="L63" i="2"/>
  <c r="M63" i="2"/>
  <c r="C63" i="2" s="1"/>
  <c r="L54" i="2"/>
  <c r="M54" i="2" s="1"/>
  <c r="C54" i="2" s="1"/>
  <c r="L44" i="2"/>
  <c r="M44" i="2"/>
  <c r="C44" i="2" s="1"/>
  <c r="L25" i="2"/>
  <c r="M25" i="2" s="1"/>
  <c r="C25" i="2" s="1"/>
  <c r="L15" i="2"/>
  <c r="M15" i="2" s="1"/>
  <c r="C15" i="2" s="1"/>
  <c r="L291" i="2"/>
  <c r="M291" i="2" s="1"/>
  <c r="L270" i="2"/>
  <c r="M270" i="2" s="1"/>
  <c r="L249" i="2"/>
  <c r="M249" i="2" s="1"/>
  <c r="L222" i="2"/>
  <c r="M222" i="2" s="1"/>
  <c r="C222" i="2" s="1"/>
  <c r="L215" i="2"/>
  <c r="M215" i="2" s="1"/>
  <c r="C215" i="2" s="1"/>
  <c r="L208" i="2"/>
  <c r="M208" i="2" s="1"/>
  <c r="C208" i="2" s="1"/>
  <c r="L201" i="2"/>
  <c r="M201" i="2"/>
  <c r="C201" i="2" s="1"/>
  <c r="M194" i="2"/>
  <c r="C194" i="2" s="1"/>
  <c r="L163" i="2"/>
  <c r="M163" i="2" s="1"/>
  <c r="C163" i="2" s="1"/>
  <c r="L155" i="2"/>
  <c r="M155" i="2" s="1"/>
  <c r="C155" i="2" s="1"/>
  <c r="L147" i="2"/>
  <c r="M147" i="2" s="1"/>
  <c r="C147" i="2" s="1"/>
  <c r="L139" i="2"/>
  <c r="M139" i="2"/>
  <c r="C139" i="2" s="1"/>
  <c r="L130" i="2"/>
  <c r="M130" i="2" s="1"/>
  <c r="C130" i="2" s="1"/>
  <c r="L120" i="2"/>
  <c r="M120" i="2"/>
  <c r="C120" i="2" s="1"/>
  <c r="L101" i="2"/>
  <c r="M101" i="2" s="1"/>
  <c r="C101" i="2" s="1"/>
  <c r="L91" i="2"/>
  <c r="M91" i="2"/>
  <c r="C91" i="2" s="1"/>
  <c r="L82" i="2"/>
  <c r="M82" i="2" s="1"/>
  <c r="C82" i="2" s="1"/>
  <c r="L72" i="2"/>
  <c r="M72" i="2" s="1"/>
  <c r="C72" i="2" s="1"/>
  <c r="L53" i="2"/>
  <c r="M53" i="2"/>
  <c r="C53" i="2" s="1"/>
  <c r="L43" i="2"/>
  <c r="M43" i="2" s="1"/>
  <c r="C43" i="2" s="1"/>
  <c r="L34" i="2"/>
  <c r="M34" i="2" s="1"/>
  <c r="C34" i="2" s="1"/>
  <c r="L24" i="2"/>
  <c r="M24" i="2" s="1"/>
  <c r="C24" i="2" s="1"/>
  <c r="L284" i="2"/>
  <c r="M284" i="2" s="1"/>
  <c r="L235" i="2"/>
  <c r="M235" i="2" s="1"/>
  <c r="C235" i="2" s="1"/>
  <c r="L186" i="2"/>
  <c r="M186" i="2" s="1"/>
  <c r="C186" i="2" s="1"/>
  <c r="L178" i="2"/>
  <c r="M178" i="2" s="1"/>
  <c r="C178" i="2" s="1"/>
  <c r="L170" i="2"/>
  <c r="M170" i="2" s="1"/>
  <c r="C170" i="2" s="1"/>
  <c r="M162" i="2"/>
  <c r="C162" i="2" s="1"/>
  <c r="M154" i="2"/>
  <c r="C154" i="2" s="1"/>
  <c r="M146" i="2"/>
  <c r="C146" i="2" s="1"/>
  <c r="M138" i="2"/>
  <c r="C138" i="2" s="1"/>
  <c r="L129" i="2"/>
  <c r="M129" i="2"/>
  <c r="C129" i="2" s="1"/>
  <c r="L119" i="2"/>
  <c r="M119" i="2"/>
  <c r="C119" i="2" s="1"/>
  <c r="L110" i="2"/>
  <c r="M110" i="2" s="1"/>
  <c r="C110" i="2" s="1"/>
  <c r="L100" i="2"/>
  <c r="M100" i="2"/>
  <c r="C100" i="2" s="1"/>
  <c r="M90" i="2"/>
  <c r="C90" i="2" s="1"/>
  <c r="L81" i="2"/>
  <c r="M81" i="2"/>
  <c r="C81" i="2" s="1"/>
  <c r="L71" i="2"/>
  <c r="M71" i="2" s="1"/>
  <c r="C71" i="2" s="1"/>
  <c r="L62" i="2"/>
  <c r="M62" i="2" s="1"/>
  <c r="C62" i="2" s="1"/>
  <c r="L52" i="2"/>
  <c r="M52" i="2" s="1"/>
  <c r="C52" i="2" s="1"/>
  <c r="L33" i="2"/>
  <c r="M33" i="2"/>
  <c r="C33" i="2" s="1"/>
  <c r="L23" i="2"/>
  <c r="L14" i="2"/>
  <c r="M14" i="2" s="1"/>
  <c r="C14" i="2" s="1"/>
  <c r="L187" i="2"/>
  <c r="M187" i="2" s="1"/>
  <c r="C187" i="2" s="1"/>
  <c r="L242" i="2"/>
  <c r="M242" i="2" s="1"/>
  <c r="L262" i="2"/>
  <c r="M262" i="2" s="1"/>
  <c r="L80" i="2"/>
  <c r="M80" i="2"/>
  <c r="C80" i="2" s="1"/>
  <c r="L61" i="2"/>
  <c r="M61" i="2" s="1"/>
  <c r="C61" i="2" s="1"/>
  <c r="L51" i="2"/>
  <c r="M51" i="2"/>
  <c r="C51" i="2" s="1"/>
  <c r="L32" i="2"/>
  <c r="M32" i="2"/>
  <c r="C32" i="2" s="1"/>
  <c r="L13" i="2"/>
  <c r="M13" i="2" s="1"/>
  <c r="C13" i="2" s="1"/>
  <c r="M5" i="2"/>
  <c r="C5" i="2" s="1"/>
  <c r="M12" i="2"/>
  <c r="C12" i="2" s="1"/>
  <c r="M4" i="2"/>
  <c r="C4" i="2" s="1"/>
  <c r="M8" i="2"/>
  <c r="C8" i="2" s="1"/>
  <c r="M39" i="2"/>
  <c r="C39" i="2" s="1"/>
  <c r="M35" i="2"/>
  <c r="C35" i="2" s="1"/>
  <c r="M31" i="2"/>
  <c r="C31" i="2" s="1"/>
  <c r="M27" i="2"/>
  <c r="C27" i="2" s="1"/>
  <c r="M23" i="2"/>
  <c r="C23" i="2" s="1"/>
  <c r="M19" i="2"/>
  <c r="C19" i="2" s="1"/>
  <c r="L2" i="2"/>
  <c r="M2" i="2" s="1"/>
  <c r="C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tc={6AF00BEA-3EDE-4D81-8CAD-D4D68A524D1C}</author>
  </authors>
  <commentList>
    <comment ref="C6" authorId="0" shapeId="0" xr:uid="{6AF00BEA-3EDE-4D81-8CAD-D4D68A524D1C}">
      <text>
        <t>[Threaded comment]
Your version of Excel allows you to read this threaded comment; however, any edits to it will get removed if the file is opened in a newer version of Excel. Learn more: https://go.microsoft.com/fwlink/?linkid=870924
Comment:
    New One is ‘Light emitting diodes (LED) - Bulbs’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tc={BB790766-3CB0-46E8-A887-D1BCD2A056A7}</author>
    <author>tc={A48FA2B1-3C67-4D80-9C51-4F9CABD27A5D}</author>
    <author>tc={DF6E97AF-6B91-46BB-978F-957F2F7869D1}</author>
    <author>tc={135AB45A-F975-40AF-A35D-F10174F8E0B6}</author>
  </authors>
  <commentList>
    <comment ref="E7" authorId="0" shapeId="0" xr:uid="{BB790766-3CB0-46E8-A887-D1BCD2A056A7}">
      <text>
        <t>[Threaded comment]
Your version of Excel allows you to read this threaded comment; however, any edits to it will get removed if the file is opened in a newer version of Excel. Learn more: https://go.microsoft.com/fwlink/?linkid=870924
Comment:
    New One is 1</t>
      </text>
    </comment>
    <comment ref="F7" authorId="1" shapeId="0" xr:uid="{A48FA2B1-3C67-4D80-9C51-4F9CABD27A5D}">
      <text>
        <t>[Threaded comment]
Your version of Excel allows you to read this threaded comment; however, any edits to it will get removed if the file is opened in a newer version of Excel. Learn more: https://go.microsoft.com/fwlink/?linkid=870924
Comment:
    New One is 3101</t>
      </text>
    </comment>
    <comment ref="G7" authorId="2" shapeId="0" xr:uid="{DF6E97AF-6B91-46BB-978F-957F2F7869D1}">
      <text>
        <t>[Threaded comment]
Your version of Excel allows you to read this threaded comment; however, any edits to it will get removed if the file is opened in a newer version of Excel. Learn more: https://go.microsoft.com/fwlink/?linkid=870924
Comment:
    New One is ‘Light Emitting Diodes (LED) - Bulbs’</t>
      </text>
    </comment>
    <comment ref="H7" authorId="3" shapeId="0" xr:uid="{135AB45A-F975-40AF-A35D-F10174F8E0B6}">
      <text>
        <t>[Threaded comment]
Your version of Excel allows you to read this threaded comment; however, any edits to it will get removed if the file is opened in a newer version of Excel. Learn more: https://go.microsoft.com/fwlink/?linkid=870924
Comment:
    New One is ‘Solid-state bulbs that are typically similar in size and intended to replace CFLs or traditional incandescent / halogen light bulbs, including pin-type or screw-in bulbs of various output wattages.’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tc={528AD6EA-11F6-4EAF-962F-C7CF0DDA11DE}</author>
    <author>tc={DCC5AC4B-0D29-4FEA-8BED-E7103DFFC0A3}</author>
  </authors>
  <commentList>
    <comment ref="A7" authorId="0" shapeId="0" xr:uid="{528AD6EA-11F6-4EAF-962F-C7CF0DDA11DE}">
      <text>
        <t>[Threaded comment]
Your version of Excel allows you to read this threaded comment; however, any edits to it will get removed if the file is opened in a newer version of Excel. Learn more: https://go.microsoft.com/fwlink/?linkid=870924
Comment:
    New One is ‘Light Emitting Diodes (LED) - Bulbs’</t>
      </text>
    </comment>
    <comment ref="B7" authorId="1" shapeId="0" xr:uid="{DCC5AC4B-0D29-4FEA-8BED-E7103DFFC0A3}">
      <text>
        <t>[Threaded comment]
Your version of Excel allows you to read this threaded comment; however, any edits to it will get removed if the file is opened in a newer version of Excel. Learn more: https://go.microsoft.com/fwlink/?linkid=870924
Comment:
    New One is 3101</t>
      </text>
    </comment>
  </commentList>
</comments>
</file>

<file path=xl/sharedStrings.xml><?xml version="1.0" encoding="utf-8"?>
<sst xmlns="http://schemas.openxmlformats.org/spreadsheetml/2006/main" count="1288" uniqueCount="169">
  <si>
    <t>Includes all diameters and light outputs, shaped fluorescent tubes, and UV-A and UV-B tubes.</t>
  </si>
  <si>
    <t>Fluorescent bulbs that are typically similar in size and intended to replace an incandescent (traditional) light bulb, including pin-type sockets, covered CFLs and various output wattages. Includes screw-in induction lamps.</t>
  </si>
  <si>
    <t>Fluorescent tubes measuring less than or equal to 2 ft</t>
  </si>
  <si>
    <t>product_category_id</t>
  </si>
  <si>
    <t>product_category</t>
  </si>
  <si>
    <t>British Columbia</t>
  </si>
  <si>
    <t>Fluorescent tubes measuring greater than 2 ft and up to or equal to 4 ft</t>
  </si>
  <si>
    <t>Fluorescent tubes measuring greater than 4 ft</t>
  </si>
  <si>
    <t>product_description</t>
  </si>
  <si>
    <t>Light Emitting Diodes</t>
  </si>
  <si>
    <t>Incandescent / Halogen</t>
  </si>
  <si>
    <t>Miniature Bulb Package</t>
  </si>
  <si>
    <t>Book Lights (including Kindle Lights)</t>
  </si>
  <si>
    <t>Snake Lights</t>
  </si>
  <si>
    <t>Bike Lights</t>
  </si>
  <si>
    <t>Flashlights, Camping Headlamps, and Handheld Spotlights</t>
  </si>
  <si>
    <t>Clamp Spotlights and Clip Lamps</t>
  </si>
  <si>
    <t>Lamp-holders (stand-alone and single lamp only)</t>
  </si>
  <si>
    <t>Lanterns and Electric Candles</t>
  </si>
  <si>
    <t>Night Lights</t>
  </si>
  <si>
    <t>Christmas Light Strings and Light Strings
Products are reported and applied fees in increments of 100 lights. Products of 100 lights or less are applied for one recycling fee. Products with greater than 100 lights are charged one recycling fee per 100 light increments. For example, a light string of 460 lights would be reported as 5 units and assessed five fees.</t>
  </si>
  <si>
    <t>Stake Lights (set of connected units)</t>
  </si>
  <si>
    <t>Fixture Category A - Portable Fixtures with a plug, cord, or battery</t>
  </si>
  <si>
    <t>Desk Lamps</t>
  </si>
  <si>
    <t>Table Lamps</t>
  </si>
  <si>
    <t>Floor Lamps</t>
  </si>
  <si>
    <t>Portable Flood Lights</t>
  </si>
  <si>
    <t>Work Lights (including work string lights)</t>
  </si>
  <si>
    <t>Fixture Category A - Emergency / Egress Lights</t>
  </si>
  <si>
    <t>Fixture Category A - Small Outdoor Fixtures</t>
  </si>
  <si>
    <t>Bollard</t>
  </si>
  <si>
    <t>Post Lighting (consumer applications only)</t>
  </si>
  <si>
    <t>Security Lighting (with or without integrated cameras)
- Including residential-type security floodlights</t>
  </si>
  <si>
    <t>Pool and Fountain Fixtures</t>
  </si>
  <si>
    <t>Fixture Category A - Decorative Fixtures</t>
  </si>
  <si>
    <t>Lamp-holders (stand-alone and for more than one lamp)</t>
  </si>
  <si>
    <t>Pendant</t>
  </si>
  <si>
    <t>Fixed Track and Canopy</t>
  </si>
  <si>
    <t>Under Cabinet (including linear fluorescent types)</t>
  </si>
  <si>
    <t>Wall Mount (including sconces)</t>
  </si>
  <si>
    <t>Fixture Category A - Chandeliers and Ceiling Fans</t>
  </si>
  <si>
    <t>Chandeliers</t>
  </si>
  <si>
    <t>Ceiling Fans with Lights</t>
  </si>
  <si>
    <t>Strip Lights</t>
  </si>
  <si>
    <t>Surfaced, Suspended, and Wall Mount Linear Fixtures</t>
  </si>
  <si>
    <t>Troffers (recessed and non-recessed)</t>
  </si>
  <si>
    <t>LED Panel Lighting (surfaced and suspended)</t>
  </si>
  <si>
    <t>Fixture Category B - Non-Linear Fixtures (commercial and industrial)</t>
  </si>
  <si>
    <t>Parking Garage Fixtures (Ceiling and Wall Mount)</t>
  </si>
  <si>
    <t>Stage Lighting</t>
  </si>
  <si>
    <t>Large Outdoor Fixtures Designed for use in institutional, commercial, and industrial settings</t>
  </si>
  <si>
    <t>Area, Highway, Street, Post Lighting. Pole or arm mounted luminaries for sidewalk, street, highway, pathway or post-top lighting, including “shoeboxes” and “cobra heads”. Non-consumer applications only.</t>
  </si>
  <si>
    <t>Flood Lights and Sports Lights - (≥250 W) designed for use in sports fields, stadiums, arenas, tracks, courts, industrial yards, parking lots etc.</t>
  </si>
  <si>
    <t>Ballasts, all types (i.e., compact fluorescent, electronic, HID, magnetic etc.)</t>
  </si>
  <si>
    <t>Manitoba</t>
  </si>
  <si>
    <t>Québec</t>
  </si>
  <si>
    <t>Prince Edward Island</t>
  </si>
  <si>
    <t>Filament lamps of all shapes, sizes and wattages</t>
  </si>
  <si>
    <t>Ontario</t>
  </si>
  <si>
    <t>Light Emitting Diodes (LED) - Bulbs</t>
  </si>
  <si>
    <t>High Intensity Discharge (HID), Germicidal, Special Purpose and Other</t>
  </si>
  <si>
    <t>Light Emitting Diodes (LED) - Tubes and Other</t>
  </si>
  <si>
    <t>Compact Fluorescent Lights (CFL) / Screw-In Induction Lamps</t>
  </si>
  <si>
    <t>Designated Small Fixtures / Decorative Light Strings</t>
  </si>
  <si>
    <t>Fixture Category A - Linear Fixtures (including linear shop lights and linear pool / fountain fixtures)</t>
  </si>
  <si>
    <t>Lighting Ballasts / Transformers (not integrated into lamps or fixtures)</t>
  </si>
  <si>
    <t>Emergency / Egress Lights</t>
  </si>
  <si>
    <t>Floating / Submersible Lights for pools, ponds, bathtubs, etc. (portable and battery powered only)</t>
  </si>
  <si>
    <t>Flush / Semi-Flush</t>
  </si>
  <si>
    <t>High / Low Bay Lighting</t>
  </si>
  <si>
    <t>Path / Walkway / Garden / In-Grade / Border / Step Lights (solar powered only)</t>
  </si>
  <si>
    <t>Porch / Patio Lights</t>
  </si>
  <si>
    <t>Recessed / Pot - Fee is only applied to the housing if housing and trims are sold separately.</t>
  </si>
  <si>
    <t>Single Remote Head for Track / Egress Lighting (including replacement heads)</t>
  </si>
  <si>
    <t>Solid-state bulbs that are typically similar in size and intended to replace CFLs or traditional incandescent / halogen light bulbs, including pin-type or screw-in bulbs of various output wattages.</t>
  </si>
  <si>
    <t>Solid-state tubes of all lengths and shapes for all lighting applications, and other lamps / bulbs used for specialty purposes or industrial lighting applications (e.g. LED HID replacement lighting).</t>
  </si>
  <si>
    <t>Utility / Closet Lights (portable and battery powered only)</t>
  </si>
  <si>
    <t>Wall Mount / Small Flood - including commercial “wall packs” and flood lights less than 250 W</t>
  </si>
  <si>
    <t>Miniature bulbs are small, or very small bulbs. They can be LED, incandescent, halogen or neon and are typically designed and sold as replacement bulbs for applications such as: portable lighting (i.e., handheld flashlights), indicating, signaling, signage, emergency, electronic displays, automotive and transportation and decorative light strings / tape / ribbon / rope.</t>
  </si>
  <si>
    <t xml:space="preserve">Puck / Disk Lights
Compact lighting fixture used for cabinets or display lighting that contains the housing and lamp in a circular (round or oval) “puck” or “disk”. May be surface mounted or recessed. Limited to those under 4 inches in diameter and 2 inches in depth. </t>
  </si>
  <si>
    <t>Path / Walkway / Garden / In-Grade / Border / Step Lights (non-solar powered only)</t>
  </si>
  <si>
    <t>Solid-state lamps used for specialty purposes and conventional lighting applications.</t>
  </si>
  <si>
    <t>Includes all HID technologies that contain mercury, such as High-Pressure Sodium (HPS), Low-Pressure Sodium (LPS), Mercury Vapor and Metal Halide, as well as UV-C / Germicidal lamps and tubes, Tubular Induction lamps (circular, square, U etc.), UHP replacement lamps (projector etc.), Neon replacement lamps, etc.</t>
  </si>
  <si>
    <t>source</t>
  </si>
  <si>
    <t>Product Guide</t>
  </si>
  <si>
    <t>Aquarium equipment</t>
  </si>
  <si>
    <t>Auto fixtures</t>
  </si>
  <si>
    <t>Ventilation fans</t>
  </si>
  <si>
    <t>Black light equipment</t>
  </si>
  <si>
    <t>Bug zappers</t>
  </si>
  <si>
    <t>Camera and video accessories</t>
  </si>
  <si>
    <t>Electronic billboards</t>
  </si>
  <si>
    <t>Equipment to heat food</t>
  </si>
  <si>
    <t>Exit signs without light heads</t>
  </si>
  <si>
    <t>Fencing with integrated lights</t>
  </si>
  <si>
    <t>Fountains with integrated lights</t>
  </si>
  <si>
    <t>Garlands with integrated lights</t>
  </si>
  <si>
    <t>Lava lamps</t>
  </si>
  <si>
    <t>Mirror ball lights</t>
  </si>
  <si>
    <t>Neon signs</t>
  </si>
  <si>
    <t>Plasma balls</t>
  </si>
  <si>
    <t>Strobe lights</t>
  </si>
  <si>
    <t>Sunshine simulators</t>
  </si>
  <si>
    <t>Medical, dental and veterinarian lighting equipment</t>
  </si>
  <si>
    <t>Backlit signs</t>
  </si>
  <si>
    <t>Propane and gas-powered lights</t>
  </si>
  <si>
    <t>Tanning beds</t>
  </si>
  <si>
    <t>Umbrellas with integrated lights</t>
  </si>
  <si>
    <t>Vanity mirrors with lights</t>
  </si>
  <si>
    <t>Watches</t>
  </si>
  <si>
    <t>Horticultural lighting fixtures such as greenhouse or grow lamp fixtures</t>
  </si>
  <si>
    <t>Equipment to warm animals (such as brooder fixtures)</t>
  </si>
  <si>
    <t>Decorative key chains with integrated lights</t>
  </si>
  <si>
    <t>Laser pointers and other laser products</t>
  </si>
  <si>
    <t>Light up shoes, hats, collars, and clothes</t>
  </si>
  <si>
    <t>Marine and aeronautical fixtures</t>
  </si>
  <si>
    <t>Signaling equipment such as traffic lights and railway lights</t>
  </si>
  <si>
    <t>Trees (artificial, with integrated lights)</t>
  </si>
  <si>
    <t>Decorative sculptures and statues with one or more integrated lights where the primary purpose of the product is decorative, and the contained lights are designed to light the decoration itself and not to illuminate surrounding space</t>
  </si>
  <si>
    <t>Holiday decorations (other than string lights and stake lights), such as jack-o-lanterns, decorative sculptures and plastic Santas</t>
  </si>
  <si>
    <t>Alarms, phones, and devices for the visually impaired</t>
  </si>
  <si>
    <t>Parts and accessories designed to be integrated into a complete fixture</t>
  </si>
  <si>
    <t>Products containing lights whose primary purpose is to signal or display information, rather than to illuminate or help illuminate a space</t>
  </si>
  <si>
    <t>Table lamp sockets and replacement shades</t>
  </si>
  <si>
    <t>Trim for recessed lights sold separately from housing</t>
  </si>
  <si>
    <t>Lighting tracks without heads attached</t>
  </si>
  <si>
    <t>Light switches and controls (such as dimmers and timers)</t>
  </si>
  <si>
    <t>Replacement cords</t>
  </si>
  <si>
    <t>Lighting posts sold separately from post top fixtures</t>
  </si>
  <si>
    <t>LED drivers</t>
  </si>
  <si>
    <t>Headlights with a built-in protective lens or housing</t>
  </si>
  <si>
    <t>Decorative / Accessory Lighting</t>
  </si>
  <si>
    <t>Safety / Trailer / Tail / Identification Lights</t>
  </si>
  <si>
    <t>Fixtures integrated into a mode of transportation with the primary purpose is navigation, navigational safety, signaling or displaying information, or illuminating space within the mode of transportation. These are defined as light-sources that are integrated into a protective lens and / or housing and designed to function as stand-alone or replacement lighting products to permit the transportation device to safely navigate to its destination or illuminate a space within the mode of transportation.</t>
  </si>
  <si>
    <t>Rope / Strip / Ribbon / Tape Lights
Products are reported and applied fees in increments of 10 meters. Products of 10 meters or less are applied one recycling fee. Products greater than 10 meters are charged one recycling fee per 10-meter increment (i.e., 38 meters of rope lights would be reported as 4 units and assessed four fees). Members may choose to calculate a fee rate / unit sold to apply at point of sale and then bundle this into increments of 10 meters / $0.15 for reporting purposes.</t>
  </si>
  <si>
    <t>Lamp-holders for linear fixtures that are not stand-alone and must be integrated into a linear fixture</t>
  </si>
  <si>
    <t>Tubes (less than or equal to 2 feet)</t>
  </si>
  <si>
    <t>Tubes (greater than 2 feet and up to or equal to 4 feet)</t>
  </si>
  <si>
    <t>Tubes (greater than 4 feet)</t>
  </si>
  <si>
    <t>Compact fluorescent lights (CFL) / Screw-in induction lamps</t>
  </si>
  <si>
    <t>Light emitting diodes (LED)</t>
  </si>
  <si>
    <t>Light emitting diodes (LED) - Tubes and Others</t>
  </si>
  <si>
    <t>High intensity discharge (HID) and other: UV, Germicidal, UHP, Neon, etc</t>
  </si>
  <si>
    <t>Miniature bulb package</t>
  </si>
  <si>
    <t>Lighting fixtures and products</t>
  </si>
  <si>
    <t>Ballasts</t>
  </si>
  <si>
    <t>Main Category</t>
  </si>
  <si>
    <t>ID</t>
  </si>
  <si>
    <t>Main Category ID</t>
  </si>
  <si>
    <t>MCI * 100</t>
  </si>
  <si>
    <t>MCI* 100 + 1000</t>
  </si>
  <si>
    <t>Sub Category ID within Main Category</t>
  </si>
  <si>
    <t>C</t>
  </si>
  <si>
    <t>british_columbia</t>
  </si>
  <si>
    <t>manitoba</t>
  </si>
  <si>
    <t>ontario</t>
  </si>
  <si>
    <t>prince_edward_island</t>
  </si>
  <si>
    <t>quebec</t>
  </si>
  <si>
    <t>product_image</t>
  </si>
  <si>
    <t>main_category</t>
  </si>
  <si>
    <t>main_category_id</t>
  </si>
  <si>
    <t>id</t>
  </si>
  <si>
    <t>id inside MC</t>
  </si>
  <si>
    <t>id inside PC</t>
  </si>
  <si>
    <t>product_description_id</t>
  </si>
  <si>
    <t>c1</t>
  </si>
  <si>
    <t>c2</t>
  </si>
  <si>
    <t>c3</t>
  </si>
  <si>
    <t>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</si>
</sst>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i/>
      <sz val="11"/>
      <color theme="1"/>
      <name val="Aptos Narrow"/>
      <family val="2"/>
      <scheme val="minor"/>
    </font>
    <font>
      <i/>
      <sz val="11"/>
      <color theme="1"/>
      <name val="Aptos Narrow"/>
      <family val="2"/>
      <scheme val="minor"/>
    </font>
    <font>
      <sz val="11"/>
      <color rgb="FFFF0000"/>
      <name val="Aptos Narrow"/>
      <family val="2"/>
      <scheme val="minor"/>
    </font>
    <font>
      <i/>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1" fillId="0" borderId="0" xfId="0" applyFont="1" applyAlignment="1">
      <alignment vertical="center"/>
    </xf>
    <xf numFmtId="0" fontId="0" fillId="0" borderId="0" xfId="0" applyAlignment="1">
      <alignment wrapText="1"/>
    </xf>
    <xf numFmtId="0" fontId="2" fillId="0" borderId="0" xfId="0" applyFont="1" applyAlignment="1">
      <alignment horizontal="center" vertical="center" wrapText="1"/>
    </xf>
    <xf numFmtId="0" fontId="3" fillId="0" borderId="0" xfId="0" applyFont="1" applyAlignment="1">
      <alignment horizontal="center" wrapText="1"/>
    </xf>
    <xf numFmtId="0" fontId="1" fillId="0" borderId="0" xfId="0" applyFont="1"/>
    <xf numFmtId="0" fontId="1" fillId="0" borderId="0" xfId="0" applyFont="1" applyAlignment="1">
      <alignment horizontal="center"/>
    </xf>
    <xf numFmtId="0" fontId="0" fillId="0" borderId="0" xfId="0" applyAlignment="1">
      <alignment horizontal="center" vertical="center" wrapText="1"/>
    </xf>
    <xf numFmtId="0" fontId="0" fillId="2" borderId="0" xfId="0" applyFill="1" applyAlignment="1">
      <alignment horizontal="center" wrapText="1"/>
    </xf>
    <xf numFmtId="0" fontId="0" fillId="2" borderId="0" xfId="0" applyFill="1"/>
    <xf numFmtId="0" fontId="3" fillId="2" borderId="0" xfId="0" applyFont="1" applyFill="1" applyAlignment="1">
      <alignment horizontal="center" wrapText="1"/>
    </xf>
    <xf numFmtId="0" fontId="0" fillId="2" borderId="0" xfId="0" applyFill="1" applyAlignment="1">
      <alignment horizontal="center"/>
    </xf>
    <xf numFmtId="0" fontId="4" fillId="0" borderId="0" xfId="0" applyFont="1"/>
    <xf numFmtId="0" fontId="4" fillId="2" borderId="0" xfId="0" applyFont="1" applyFill="1" applyAlignment="1">
      <alignment horizontal="center" wrapText="1"/>
    </xf>
    <xf numFmtId="0" fontId="5" fillId="2" borderId="0" xfId="0" applyFont="1" applyFill="1" applyAlignment="1">
      <alignment horizontal="center" wrapText="1"/>
    </xf>
    <xf numFmtId="0" fontId="4" fillId="2" borderId="0" xfId="0" applyFont="1" applyFill="1"/>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emf"/><Relationship Id="rId63" Type="http://schemas.openxmlformats.org/officeDocument/2006/relationships/image" Target="../media/image63.png"/><Relationship Id="rId84" Type="http://schemas.openxmlformats.org/officeDocument/2006/relationships/image" Target="../media/image84.emf"/><Relationship Id="rId138" Type="http://schemas.openxmlformats.org/officeDocument/2006/relationships/image" Target="../media/image138.png"/><Relationship Id="rId159" Type="http://schemas.openxmlformats.org/officeDocument/2006/relationships/image" Target="../media/image159.emf"/><Relationship Id="rId170" Type="http://schemas.openxmlformats.org/officeDocument/2006/relationships/image" Target="../media/image170.emf"/><Relationship Id="rId191" Type="http://schemas.openxmlformats.org/officeDocument/2006/relationships/image" Target="../media/image191.emf"/><Relationship Id="rId205" Type="http://schemas.openxmlformats.org/officeDocument/2006/relationships/image" Target="../media/image205.emf"/><Relationship Id="rId226" Type="http://schemas.openxmlformats.org/officeDocument/2006/relationships/image" Target="../media/image226.emf"/><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emf"/><Relationship Id="rId53" Type="http://schemas.openxmlformats.org/officeDocument/2006/relationships/image" Target="../media/image53.emf"/><Relationship Id="rId74" Type="http://schemas.openxmlformats.org/officeDocument/2006/relationships/image" Target="../media/image74.emf"/><Relationship Id="rId128" Type="http://schemas.openxmlformats.org/officeDocument/2006/relationships/image" Target="../media/image128.png"/><Relationship Id="rId149" Type="http://schemas.openxmlformats.org/officeDocument/2006/relationships/image" Target="../media/image149.emf"/><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emf"/><Relationship Id="rId216" Type="http://schemas.openxmlformats.org/officeDocument/2006/relationships/image" Target="../media/image216.emf"/><Relationship Id="rId237" Type="http://schemas.openxmlformats.org/officeDocument/2006/relationships/image" Target="../media/image237.png"/><Relationship Id="rId22" Type="http://schemas.openxmlformats.org/officeDocument/2006/relationships/image" Target="../media/image22.png"/><Relationship Id="rId43" Type="http://schemas.openxmlformats.org/officeDocument/2006/relationships/image" Target="../media/image43.emf"/><Relationship Id="rId64" Type="http://schemas.openxmlformats.org/officeDocument/2006/relationships/image" Target="../media/image64.emf"/><Relationship Id="rId118" Type="http://schemas.openxmlformats.org/officeDocument/2006/relationships/image" Target="../media/image118.emf"/><Relationship Id="rId139" Type="http://schemas.openxmlformats.org/officeDocument/2006/relationships/image" Target="../media/image139.emf"/><Relationship Id="rId85" Type="http://schemas.openxmlformats.org/officeDocument/2006/relationships/image" Target="../media/image85.emf"/><Relationship Id="rId150" Type="http://schemas.openxmlformats.org/officeDocument/2006/relationships/image" Target="../media/image150.emf"/><Relationship Id="rId171" Type="http://schemas.openxmlformats.org/officeDocument/2006/relationships/image" Target="../media/image171.emf"/><Relationship Id="rId192" Type="http://schemas.openxmlformats.org/officeDocument/2006/relationships/image" Target="../media/image192.emf"/><Relationship Id="rId206" Type="http://schemas.openxmlformats.org/officeDocument/2006/relationships/image" Target="../media/image206.emf"/><Relationship Id="rId227" Type="http://schemas.openxmlformats.org/officeDocument/2006/relationships/image" Target="../media/image227.emf"/><Relationship Id="rId12" Type="http://schemas.openxmlformats.org/officeDocument/2006/relationships/image" Target="../media/image12.png"/><Relationship Id="rId33" Type="http://schemas.openxmlformats.org/officeDocument/2006/relationships/image" Target="../media/image33.emf"/><Relationship Id="rId108" Type="http://schemas.openxmlformats.org/officeDocument/2006/relationships/image" Target="../media/image108.emf"/><Relationship Id="rId129" Type="http://schemas.openxmlformats.org/officeDocument/2006/relationships/image" Target="../media/image129.emf"/><Relationship Id="rId54" Type="http://schemas.openxmlformats.org/officeDocument/2006/relationships/image" Target="../media/image54.emf"/><Relationship Id="rId75" Type="http://schemas.openxmlformats.org/officeDocument/2006/relationships/image" Target="../media/image75.emf"/><Relationship Id="rId96" Type="http://schemas.openxmlformats.org/officeDocument/2006/relationships/image" Target="../media/image96.emf"/><Relationship Id="rId140" Type="http://schemas.openxmlformats.org/officeDocument/2006/relationships/image" Target="../media/image140.emf"/><Relationship Id="rId161" Type="http://schemas.openxmlformats.org/officeDocument/2006/relationships/image" Target="../media/image161.emf"/><Relationship Id="rId182" Type="http://schemas.openxmlformats.org/officeDocument/2006/relationships/image" Target="../media/image182.png"/><Relationship Id="rId217" Type="http://schemas.openxmlformats.org/officeDocument/2006/relationships/image" Target="../media/image217.emf"/><Relationship Id="rId6" Type="http://schemas.openxmlformats.org/officeDocument/2006/relationships/image" Target="../media/image6.png"/><Relationship Id="rId238" Type="http://schemas.openxmlformats.org/officeDocument/2006/relationships/image" Target="../media/image238.emf"/><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emf"/><Relationship Id="rId65" Type="http://schemas.openxmlformats.org/officeDocument/2006/relationships/image" Target="../media/image65.emf"/><Relationship Id="rId86" Type="http://schemas.openxmlformats.org/officeDocument/2006/relationships/image" Target="../media/image86.emf"/><Relationship Id="rId130" Type="http://schemas.openxmlformats.org/officeDocument/2006/relationships/image" Target="../media/image130.emf"/><Relationship Id="rId151" Type="http://schemas.openxmlformats.org/officeDocument/2006/relationships/image" Target="../media/image151.emf"/><Relationship Id="rId172" Type="http://schemas.openxmlformats.org/officeDocument/2006/relationships/image" Target="../media/image172.emf"/><Relationship Id="rId193" Type="http://schemas.openxmlformats.org/officeDocument/2006/relationships/image" Target="../media/image193.png"/><Relationship Id="rId207" Type="http://schemas.openxmlformats.org/officeDocument/2006/relationships/image" Target="../media/image207.emf"/><Relationship Id="rId228" Type="http://schemas.openxmlformats.org/officeDocument/2006/relationships/image" Target="../media/image228.emf"/><Relationship Id="rId13" Type="http://schemas.openxmlformats.org/officeDocument/2006/relationships/image" Target="../media/image13.emf"/><Relationship Id="rId109" Type="http://schemas.openxmlformats.org/officeDocument/2006/relationships/image" Target="../media/image109.png"/><Relationship Id="rId34" Type="http://schemas.openxmlformats.org/officeDocument/2006/relationships/image" Target="../media/image34.emf"/><Relationship Id="rId55" Type="http://schemas.openxmlformats.org/officeDocument/2006/relationships/image" Target="../media/image55.emf"/><Relationship Id="rId76" Type="http://schemas.openxmlformats.org/officeDocument/2006/relationships/image" Target="../media/image76.emf"/><Relationship Id="rId97" Type="http://schemas.openxmlformats.org/officeDocument/2006/relationships/image" Target="../media/image97.emf"/><Relationship Id="rId120" Type="http://schemas.openxmlformats.org/officeDocument/2006/relationships/image" Target="../media/image120.emf"/><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emf"/><Relationship Id="rId183" Type="http://schemas.openxmlformats.org/officeDocument/2006/relationships/image" Target="../media/image183.png"/><Relationship Id="rId218" Type="http://schemas.openxmlformats.org/officeDocument/2006/relationships/image" Target="../media/image218.emf"/><Relationship Id="rId239" Type="http://schemas.openxmlformats.org/officeDocument/2006/relationships/image" Target="../media/image239.emf"/><Relationship Id="rId24" Type="http://schemas.openxmlformats.org/officeDocument/2006/relationships/image" Target="../media/image24.emf"/><Relationship Id="rId45" Type="http://schemas.openxmlformats.org/officeDocument/2006/relationships/image" Target="../media/image45.emf"/><Relationship Id="rId66" Type="http://schemas.openxmlformats.org/officeDocument/2006/relationships/image" Target="../media/image66.png"/><Relationship Id="rId87" Type="http://schemas.openxmlformats.org/officeDocument/2006/relationships/image" Target="../media/image87.emf"/><Relationship Id="rId110" Type="http://schemas.openxmlformats.org/officeDocument/2006/relationships/image" Target="../media/image110.emf"/><Relationship Id="rId131" Type="http://schemas.openxmlformats.org/officeDocument/2006/relationships/image" Target="../media/image131.emf"/><Relationship Id="rId152" Type="http://schemas.openxmlformats.org/officeDocument/2006/relationships/image" Target="../media/image152.emf"/><Relationship Id="rId173" Type="http://schemas.openxmlformats.org/officeDocument/2006/relationships/image" Target="../media/image173.emf"/><Relationship Id="rId194" Type="http://schemas.openxmlformats.org/officeDocument/2006/relationships/image" Target="../media/image194.emf"/><Relationship Id="rId208" Type="http://schemas.openxmlformats.org/officeDocument/2006/relationships/image" Target="../media/image208.emf"/><Relationship Id="rId229" Type="http://schemas.openxmlformats.org/officeDocument/2006/relationships/image" Target="../media/image229.png"/><Relationship Id="rId240" Type="http://schemas.openxmlformats.org/officeDocument/2006/relationships/image" Target="../media/image240.png"/><Relationship Id="rId14" Type="http://schemas.openxmlformats.org/officeDocument/2006/relationships/image" Target="../media/image14.png"/><Relationship Id="rId35" Type="http://schemas.openxmlformats.org/officeDocument/2006/relationships/image" Target="../media/image35.emf"/><Relationship Id="rId56" Type="http://schemas.openxmlformats.org/officeDocument/2006/relationships/image" Target="../media/image56.png"/><Relationship Id="rId77" Type="http://schemas.openxmlformats.org/officeDocument/2006/relationships/image" Target="../media/image77.emf"/><Relationship Id="rId100" Type="http://schemas.openxmlformats.org/officeDocument/2006/relationships/image" Target="../media/image100.emf"/><Relationship Id="rId8" Type="http://schemas.openxmlformats.org/officeDocument/2006/relationships/image" Target="../media/image8.emf"/><Relationship Id="rId98" Type="http://schemas.openxmlformats.org/officeDocument/2006/relationships/image" Target="../media/image98.emf"/><Relationship Id="rId121" Type="http://schemas.openxmlformats.org/officeDocument/2006/relationships/image" Target="../media/image121.emf"/><Relationship Id="rId142" Type="http://schemas.openxmlformats.org/officeDocument/2006/relationships/image" Target="../media/image142.emf"/><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png"/><Relationship Id="rId230" Type="http://schemas.openxmlformats.org/officeDocument/2006/relationships/image" Target="../media/image230.emf"/><Relationship Id="rId25" Type="http://schemas.openxmlformats.org/officeDocument/2006/relationships/image" Target="../media/image25.emf"/><Relationship Id="rId46" Type="http://schemas.openxmlformats.org/officeDocument/2006/relationships/image" Target="../media/image46.png"/><Relationship Id="rId67" Type="http://schemas.openxmlformats.org/officeDocument/2006/relationships/image" Target="../media/image67.emf"/><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emf"/><Relationship Id="rId153" Type="http://schemas.openxmlformats.org/officeDocument/2006/relationships/image" Target="../media/image153.emf"/><Relationship Id="rId174" Type="http://schemas.openxmlformats.org/officeDocument/2006/relationships/image" Target="../media/image174.emf"/><Relationship Id="rId195" Type="http://schemas.openxmlformats.org/officeDocument/2006/relationships/image" Target="../media/image195.emf"/><Relationship Id="rId209" Type="http://schemas.openxmlformats.org/officeDocument/2006/relationships/image" Target="../media/image209.emf"/><Relationship Id="rId220" Type="http://schemas.openxmlformats.org/officeDocument/2006/relationships/image" Target="../media/image220.emf"/><Relationship Id="rId241" Type="http://schemas.openxmlformats.org/officeDocument/2006/relationships/image" Target="../media/image241.emf"/><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emf"/><Relationship Id="rId127" Type="http://schemas.openxmlformats.org/officeDocument/2006/relationships/image" Target="../media/image127.emf"/><Relationship Id="rId10" Type="http://schemas.openxmlformats.org/officeDocument/2006/relationships/image" Target="../media/image10.emf"/><Relationship Id="rId31" Type="http://schemas.openxmlformats.org/officeDocument/2006/relationships/image" Target="../media/image31.emf"/><Relationship Id="rId52" Type="http://schemas.openxmlformats.org/officeDocument/2006/relationships/image" Target="../media/image52.emf"/><Relationship Id="rId73" Type="http://schemas.openxmlformats.org/officeDocument/2006/relationships/image" Target="../media/image73.emf"/><Relationship Id="rId78" Type="http://schemas.openxmlformats.org/officeDocument/2006/relationships/image" Target="../media/image78.emf"/><Relationship Id="rId94" Type="http://schemas.openxmlformats.org/officeDocument/2006/relationships/image" Target="../media/image94.emf"/><Relationship Id="rId99" Type="http://schemas.openxmlformats.org/officeDocument/2006/relationships/image" Target="../media/image99.emf"/><Relationship Id="rId101" Type="http://schemas.openxmlformats.org/officeDocument/2006/relationships/image" Target="../media/image101.emf"/><Relationship Id="rId122" Type="http://schemas.openxmlformats.org/officeDocument/2006/relationships/image" Target="../media/image122.emf"/><Relationship Id="rId143" Type="http://schemas.openxmlformats.org/officeDocument/2006/relationships/image" Target="../media/image143.emf"/><Relationship Id="rId148" Type="http://schemas.openxmlformats.org/officeDocument/2006/relationships/image" Target="../media/image148.emf"/><Relationship Id="rId164" Type="http://schemas.openxmlformats.org/officeDocument/2006/relationships/image" Target="../media/image164.emf"/><Relationship Id="rId169" Type="http://schemas.openxmlformats.org/officeDocument/2006/relationships/image" Target="../media/image169.emf"/><Relationship Id="rId185" Type="http://schemas.openxmlformats.org/officeDocument/2006/relationships/image" Target="../media/image185.emf"/><Relationship Id="rId4" Type="http://schemas.openxmlformats.org/officeDocument/2006/relationships/image" Target="../media/image4.png"/><Relationship Id="rId9" Type="http://schemas.openxmlformats.org/officeDocument/2006/relationships/image" Target="../media/image9.emf"/><Relationship Id="rId180" Type="http://schemas.openxmlformats.org/officeDocument/2006/relationships/image" Target="../media/image180.emf"/><Relationship Id="rId210" Type="http://schemas.openxmlformats.org/officeDocument/2006/relationships/image" Target="../media/image210.png"/><Relationship Id="rId215" Type="http://schemas.openxmlformats.org/officeDocument/2006/relationships/image" Target="../media/image215.emf"/><Relationship Id="rId236" Type="http://schemas.openxmlformats.org/officeDocument/2006/relationships/image" Target="../media/image236.emf"/><Relationship Id="rId26" Type="http://schemas.openxmlformats.org/officeDocument/2006/relationships/image" Target="../media/image26.emf"/><Relationship Id="rId231" Type="http://schemas.openxmlformats.org/officeDocument/2006/relationships/image" Target="../media/image231.emf"/><Relationship Id="rId47" Type="http://schemas.openxmlformats.org/officeDocument/2006/relationships/image" Target="../media/image47.png"/><Relationship Id="rId68" Type="http://schemas.openxmlformats.org/officeDocument/2006/relationships/image" Target="../media/image68.emf"/><Relationship Id="rId89" Type="http://schemas.openxmlformats.org/officeDocument/2006/relationships/image" Target="../media/image89.emf"/><Relationship Id="rId112" Type="http://schemas.openxmlformats.org/officeDocument/2006/relationships/image" Target="../media/image112.png"/><Relationship Id="rId133" Type="http://schemas.openxmlformats.org/officeDocument/2006/relationships/image" Target="../media/image133.emf"/><Relationship Id="rId154" Type="http://schemas.openxmlformats.org/officeDocument/2006/relationships/image" Target="../media/image154.emf"/><Relationship Id="rId175" Type="http://schemas.openxmlformats.org/officeDocument/2006/relationships/image" Target="../media/image175.png"/><Relationship Id="rId196" Type="http://schemas.openxmlformats.org/officeDocument/2006/relationships/image" Target="../media/image196.emf"/><Relationship Id="rId200" Type="http://schemas.openxmlformats.org/officeDocument/2006/relationships/image" Target="../media/image200.emf"/><Relationship Id="rId16" Type="http://schemas.openxmlformats.org/officeDocument/2006/relationships/image" Target="../media/image16.png"/><Relationship Id="rId221" Type="http://schemas.openxmlformats.org/officeDocument/2006/relationships/image" Target="../media/image221.emf"/><Relationship Id="rId37" Type="http://schemas.openxmlformats.org/officeDocument/2006/relationships/image" Target="../media/image37.emf"/><Relationship Id="rId58" Type="http://schemas.openxmlformats.org/officeDocument/2006/relationships/image" Target="../media/image58.emf"/><Relationship Id="rId79" Type="http://schemas.openxmlformats.org/officeDocument/2006/relationships/image" Target="../media/image79.emf"/><Relationship Id="rId102" Type="http://schemas.openxmlformats.org/officeDocument/2006/relationships/image" Target="../media/image102.emf"/><Relationship Id="rId123" Type="http://schemas.openxmlformats.org/officeDocument/2006/relationships/image" Target="../media/image123.emf"/><Relationship Id="rId144" Type="http://schemas.openxmlformats.org/officeDocument/2006/relationships/image" Target="../media/image144.emf"/><Relationship Id="rId90" Type="http://schemas.openxmlformats.org/officeDocument/2006/relationships/image" Target="../media/image90.emf"/><Relationship Id="rId165" Type="http://schemas.openxmlformats.org/officeDocument/2006/relationships/image" Target="../media/image165.emf"/><Relationship Id="rId186" Type="http://schemas.openxmlformats.org/officeDocument/2006/relationships/image" Target="../media/image186.emf"/><Relationship Id="rId211" Type="http://schemas.openxmlformats.org/officeDocument/2006/relationships/image" Target="../media/image211.emf"/><Relationship Id="rId232" Type="http://schemas.openxmlformats.org/officeDocument/2006/relationships/image" Target="../media/image232.emf"/><Relationship Id="rId27" Type="http://schemas.openxmlformats.org/officeDocument/2006/relationships/image" Target="../media/image27.emf"/><Relationship Id="rId48" Type="http://schemas.openxmlformats.org/officeDocument/2006/relationships/image" Target="../media/image48.emf"/><Relationship Id="rId69" Type="http://schemas.openxmlformats.org/officeDocument/2006/relationships/image" Target="../media/image69.emf"/><Relationship Id="rId113" Type="http://schemas.openxmlformats.org/officeDocument/2006/relationships/image" Target="../media/image113.png"/><Relationship Id="rId134" Type="http://schemas.openxmlformats.org/officeDocument/2006/relationships/image" Target="../media/image134.emf"/><Relationship Id="rId80" Type="http://schemas.openxmlformats.org/officeDocument/2006/relationships/image" Target="../media/image80.png"/><Relationship Id="rId155" Type="http://schemas.openxmlformats.org/officeDocument/2006/relationships/image" Target="../media/image155.emf"/><Relationship Id="rId176" Type="http://schemas.openxmlformats.org/officeDocument/2006/relationships/image" Target="../media/image176.emf"/><Relationship Id="rId197" Type="http://schemas.openxmlformats.org/officeDocument/2006/relationships/image" Target="../media/image197.emf"/><Relationship Id="rId201" Type="http://schemas.openxmlformats.org/officeDocument/2006/relationships/image" Target="../media/image201.emf"/><Relationship Id="rId222" Type="http://schemas.openxmlformats.org/officeDocument/2006/relationships/image" Target="../media/image222.emf"/><Relationship Id="rId17" Type="http://schemas.openxmlformats.org/officeDocument/2006/relationships/image" Target="../media/image17.emf"/><Relationship Id="rId38" Type="http://schemas.openxmlformats.org/officeDocument/2006/relationships/image" Target="../media/image38.emf"/><Relationship Id="rId59" Type="http://schemas.openxmlformats.org/officeDocument/2006/relationships/image" Target="../media/image59.emf"/><Relationship Id="rId103" Type="http://schemas.openxmlformats.org/officeDocument/2006/relationships/image" Target="../media/image103.emf"/><Relationship Id="rId124" Type="http://schemas.openxmlformats.org/officeDocument/2006/relationships/image" Target="../media/image124.emf"/><Relationship Id="rId70" Type="http://schemas.openxmlformats.org/officeDocument/2006/relationships/image" Target="../media/image70.emf"/><Relationship Id="rId91" Type="http://schemas.openxmlformats.org/officeDocument/2006/relationships/image" Target="../media/image91.emf"/><Relationship Id="rId145" Type="http://schemas.openxmlformats.org/officeDocument/2006/relationships/image" Target="../media/image145.png"/><Relationship Id="rId166" Type="http://schemas.openxmlformats.org/officeDocument/2006/relationships/image" Target="../media/image166.emf"/><Relationship Id="rId187" Type="http://schemas.openxmlformats.org/officeDocument/2006/relationships/image" Target="../media/image187.emf"/><Relationship Id="rId1" Type="http://schemas.openxmlformats.org/officeDocument/2006/relationships/image" Target="../media/image1.emf"/><Relationship Id="rId212" Type="http://schemas.openxmlformats.org/officeDocument/2006/relationships/image" Target="../media/image212.emf"/><Relationship Id="rId233" Type="http://schemas.openxmlformats.org/officeDocument/2006/relationships/image" Target="../media/image233.png"/><Relationship Id="rId28" Type="http://schemas.openxmlformats.org/officeDocument/2006/relationships/image" Target="../media/image28.emf"/><Relationship Id="rId49" Type="http://schemas.openxmlformats.org/officeDocument/2006/relationships/image" Target="../media/image49.emf"/><Relationship Id="rId114" Type="http://schemas.openxmlformats.org/officeDocument/2006/relationships/image" Target="../media/image114.png"/><Relationship Id="rId60" Type="http://schemas.openxmlformats.org/officeDocument/2006/relationships/image" Target="../media/image60.emf"/><Relationship Id="rId81" Type="http://schemas.openxmlformats.org/officeDocument/2006/relationships/image" Target="../media/image81.png"/><Relationship Id="rId135" Type="http://schemas.openxmlformats.org/officeDocument/2006/relationships/image" Target="../media/image135.emf"/><Relationship Id="rId156" Type="http://schemas.openxmlformats.org/officeDocument/2006/relationships/image" Target="../media/image156.png"/><Relationship Id="rId177" Type="http://schemas.openxmlformats.org/officeDocument/2006/relationships/image" Target="../media/image177.emf"/><Relationship Id="rId198" Type="http://schemas.openxmlformats.org/officeDocument/2006/relationships/image" Target="../media/image198.emf"/><Relationship Id="rId202" Type="http://schemas.openxmlformats.org/officeDocument/2006/relationships/image" Target="../media/image202.emf"/><Relationship Id="rId223" Type="http://schemas.openxmlformats.org/officeDocument/2006/relationships/image" Target="../media/image223.emf"/><Relationship Id="rId18" Type="http://schemas.openxmlformats.org/officeDocument/2006/relationships/image" Target="../media/image18.png"/><Relationship Id="rId39" Type="http://schemas.openxmlformats.org/officeDocument/2006/relationships/image" Target="../media/image39.emf"/><Relationship Id="rId50" Type="http://schemas.openxmlformats.org/officeDocument/2006/relationships/image" Target="../media/image50.emf"/><Relationship Id="rId104" Type="http://schemas.openxmlformats.org/officeDocument/2006/relationships/image" Target="../media/image104.emf"/><Relationship Id="rId125" Type="http://schemas.openxmlformats.org/officeDocument/2006/relationships/image" Target="../media/image125.emf"/><Relationship Id="rId146" Type="http://schemas.openxmlformats.org/officeDocument/2006/relationships/image" Target="../media/image146.png"/><Relationship Id="rId167" Type="http://schemas.openxmlformats.org/officeDocument/2006/relationships/image" Target="../media/image167.emf"/><Relationship Id="rId188" Type="http://schemas.openxmlformats.org/officeDocument/2006/relationships/image" Target="../media/image188.emf"/><Relationship Id="rId71" Type="http://schemas.openxmlformats.org/officeDocument/2006/relationships/image" Target="../media/image71.png"/><Relationship Id="rId92" Type="http://schemas.openxmlformats.org/officeDocument/2006/relationships/image" Target="../media/image92.emf"/><Relationship Id="rId213" Type="http://schemas.openxmlformats.org/officeDocument/2006/relationships/image" Target="../media/image213.emf"/><Relationship Id="rId234" Type="http://schemas.openxmlformats.org/officeDocument/2006/relationships/image" Target="../media/image234.emf"/><Relationship Id="rId2" Type="http://schemas.openxmlformats.org/officeDocument/2006/relationships/image" Target="../media/image2.emf"/><Relationship Id="rId29" Type="http://schemas.openxmlformats.org/officeDocument/2006/relationships/image" Target="../media/image29.png"/><Relationship Id="rId40" Type="http://schemas.openxmlformats.org/officeDocument/2006/relationships/image" Target="../media/image40.emf"/><Relationship Id="rId115" Type="http://schemas.openxmlformats.org/officeDocument/2006/relationships/image" Target="../media/image115.png"/><Relationship Id="rId136" Type="http://schemas.openxmlformats.org/officeDocument/2006/relationships/image" Target="../media/image136.emf"/><Relationship Id="rId157" Type="http://schemas.openxmlformats.org/officeDocument/2006/relationships/image" Target="../media/image157.png"/><Relationship Id="rId178" Type="http://schemas.openxmlformats.org/officeDocument/2006/relationships/image" Target="../media/image178.emf"/><Relationship Id="rId61" Type="http://schemas.openxmlformats.org/officeDocument/2006/relationships/image" Target="../media/image61.emf"/><Relationship Id="rId82" Type="http://schemas.openxmlformats.org/officeDocument/2006/relationships/image" Target="../media/image82.emf"/><Relationship Id="rId199" Type="http://schemas.openxmlformats.org/officeDocument/2006/relationships/image" Target="../media/image199.png"/><Relationship Id="rId203" Type="http://schemas.openxmlformats.org/officeDocument/2006/relationships/image" Target="../media/image203.emf"/><Relationship Id="rId19" Type="http://schemas.openxmlformats.org/officeDocument/2006/relationships/image" Target="../media/image19.emf"/><Relationship Id="rId224" Type="http://schemas.openxmlformats.org/officeDocument/2006/relationships/image" Target="../media/image224.png"/><Relationship Id="rId30" Type="http://schemas.openxmlformats.org/officeDocument/2006/relationships/image" Target="../media/image30.emf"/><Relationship Id="rId105" Type="http://schemas.openxmlformats.org/officeDocument/2006/relationships/image" Target="../media/image105.emf"/><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emf"/><Relationship Id="rId51" Type="http://schemas.openxmlformats.org/officeDocument/2006/relationships/image" Target="../media/image51.emf"/><Relationship Id="rId72" Type="http://schemas.openxmlformats.org/officeDocument/2006/relationships/image" Target="../media/image72.emf"/><Relationship Id="rId93" Type="http://schemas.openxmlformats.org/officeDocument/2006/relationships/image" Target="../media/image93.emf"/><Relationship Id="rId189" Type="http://schemas.openxmlformats.org/officeDocument/2006/relationships/image" Target="../media/image189.emf"/><Relationship Id="rId3" Type="http://schemas.openxmlformats.org/officeDocument/2006/relationships/image" Target="../media/image3.png"/><Relationship Id="rId214" Type="http://schemas.openxmlformats.org/officeDocument/2006/relationships/image" Target="../media/image214.png"/><Relationship Id="rId235" Type="http://schemas.openxmlformats.org/officeDocument/2006/relationships/image" Target="../media/image235.png"/><Relationship Id="rId116" Type="http://schemas.openxmlformats.org/officeDocument/2006/relationships/image" Target="../media/image116.png"/><Relationship Id="rId137" Type="http://schemas.openxmlformats.org/officeDocument/2006/relationships/image" Target="../media/image137.emf"/><Relationship Id="rId158" Type="http://schemas.openxmlformats.org/officeDocument/2006/relationships/image" Target="../media/image158.emf"/><Relationship Id="rId20" Type="http://schemas.openxmlformats.org/officeDocument/2006/relationships/image" Target="../media/image20.emf"/><Relationship Id="rId41" Type="http://schemas.openxmlformats.org/officeDocument/2006/relationships/image" Target="../media/image41.emf"/><Relationship Id="rId62" Type="http://schemas.openxmlformats.org/officeDocument/2006/relationships/image" Target="../media/image62.emf"/><Relationship Id="rId83" Type="http://schemas.openxmlformats.org/officeDocument/2006/relationships/image" Target="../media/image83.emf"/><Relationship Id="rId179" Type="http://schemas.openxmlformats.org/officeDocument/2006/relationships/image" Target="../media/image179.emf"/><Relationship Id="rId190" Type="http://schemas.openxmlformats.org/officeDocument/2006/relationships/image" Target="../media/image190.emf"/><Relationship Id="rId204" Type="http://schemas.openxmlformats.org/officeDocument/2006/relationships/image" Target="../media/image204.emf"/><Relationship Id="rId225" Type="http://schemas.openxmlformats.org/officeDocument/2006/relationships/image" Target="../media/image22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891540</xdr:colOff>
      <xdr:row>1</xdr:row>
      <xdr:rowOff>853440</xdr:rowOff>
    </xdr:to>
    <xdr:pic>
      <xdr:nvPicPr>
        <xdr:cNvPr id="19" name="Picture 18">
          <a:extLst>
            <a:ext uri="{FF2B5EF4-FFF2-40B4-BE49-F238E27FC236}">
              <a16:creationId xmlns:a16="http://schemas.microsoft.com/office/drawing/2014/main" id="{59B7B408-77EC-9018-8F4E-010FDD7BB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3400" y="184150"/>
          <a:ext cx="882650" cy="84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1390650</xdr:colOff>
      <xdr:row>2</xdr:row>
      <xdr:rowOff>1390650</xdr:rowOff>
    </xdr:to>
    <xdr:pic>
      <xdr:nvPicPr>
        <xdr:cNvPr id="20" name="Picture 19">
          <a:extLst>
            <a:ext uri="{FF2B5EF4-FFF2-40B4-BE49-F238E27FC236}">
              <a16:creationId xmlns:a16="http://schemas.microsoft.com/office/drawing/2014/main" id="{42BAE5FA-06AE-CBC9-CB0A-A9CA5E87C4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3400" y="1454150"/>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1318095</xdr:colOff>
      <xdr:row>3</xdr:row>
      <xdr:rowOff>1318095</xdr:rowOff>
    </xdr:to>
    <xdr:pic>
      <xdr:nvPicPr>
        <xdr:cNvPr id="21" name="Picture 20">
          <a:extLst>
            <a:ext uri="{FF2B5EF4-FFF2-40B4-BE49-F238E27FC236}">
              <a16:creationId xmlns:a16="http://schemas.microsoft.com/office/drawing/2014/main" id="{EEB38D8F-F9C7-2303-1FA4-D402108044EB}"/>
            </a:ext>
          </a:extLst>
        </xdr:cNvPr>
        <xdr:cNvPicPr>
          <a:picLocks noChangeAspect="1"/>
        </xdr:cNvPicPr>
      </xdr:nvPicPr>
      <xdr:blipFill>
        <a:blip xmlns:r="http://schemas.openxmlformats.org/officeDocument/2006/relationships" r:embed="rId3"/>
        <a:stretch>
          <a:fillRect/>
        </a:stretch>
      </xdr:blipFill>
      <xdr:spPr>
        <a:xfrm>
          <a:off x="1800225" y="3990975"/>
          <a:ext cx="1323810" cy="1323810"/>
        </a:xfrm>
        <a:prstGeom prst="rect">
          <a:avLst/>
        </a:prstGeom>
      </xdr:spPr>
    </xdr:pic>
    <xdr:clientData/>
  </xdr:twoCellAnchor>
  <xdr:twoCellAnchor editAs="oneCell">
    <xdr:from>
      <xdr:col>0</xdr:col>
      <xdr:colOff>0</xdr:colOff>
      <xdr:row>4</xdr:row>
      <xdr:rowOff>0</xdr:rowOff>
    </xdr:from>
    <xdr:to>
      <xdr:col>0</xdr:col>
      <xdr:colOff>1392382</xdr:colOff>
      <xdr:row>4</xdr:row>
      <xdr:rowOff>1392382</xdr:rowOff>
    </xdr:to>
    <xdr:pic>
      <xdr:nvPicPr>
        <xdr:cNvPr id="22" name="Picture 21">
          <a:extLst>
            <a:ext uri="{FF2B5EF4-FFF2-40B4-BE49-F238E27FC236}">
              <a16:creationId xmlns:a16="http://schemas.microsoft.com/office/drawing/2014/main" id="{93EDB6F7-F885-048E-68EF-8C05E9385A69}"/>
            </a:ext>
          </a:extLst>
        </xdr:cNvPr>
        <xdr:cNvPicPr>
          <a:picLocks noChangeAspect="1"/>
        </xdr:cNvPicPr>
      </xdr:nvPicPr>
      <xdr:blipFill>
        <a:blip xmlns:r="http://schemas.openxmlformats.org/officeDocument/2006/relationships" r:embed="rId4"/>
        <a:stretch>
          <a:fillRect/>
        </a:stretch>
      </xdr:blipFill>
      <xdr:spPr>
        <a:xfrm>
          <a:off x="1800225" y="5895975"/>
          <a:ext cx="1380952" cy="1380952"/>
        </a:xfrm>
        <a:prstGeom prst="rect">
          <a:avLst/>
        </a:prstGeom>
      </xdr:spPr>
    </xdr:pic>
    <xdr:clientData/>
  </xdr:twoCellAnchor>
  <xdr:oneCellAnchor>
    <xdr:from>
      <xdr:col>0</xdr:col>
      <xdr:colOff>0</xdr:colOff>
      <xdr:row>5</xdr:row>
      <xdr:rowOff>0</xdr:rowOff>
    </xdr:from>
    <xdr:ext cx="882650" cy="844550"/>
    <xdr:pic>
      <xdr:nvPicPr>
        <xdr:cNvPr id="220" name="Picture 219">
          <a:extLst>
            <a:ext uri="{FF2B5EF4-FFF2-40B4-BE49-F238E27FC236}">
              <a16:creationId xmlns:a16="http://schemas.microsoft.com/office/drawing/2014/main" id="{4D7F30E3-F3FA-4256-B250-B769AE178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5" y="180975"/>
          <a:ext cx="882650" cy="8445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xdr:row>
      <xdr:rowOff>0</xdr:rowOff>
    </xdr:from>
    <xdr:ext cx="1390650" cy="1390650"/>
    <xdr:pic>
      <xdr:nvPicPr>
        <xdr:cNvPr id="221" name="Picture 220">
          <a:extLst>
            <a:ext uri="{FF2B5EF4-FFF2-40B4-BE49-F238E27FC236}">
              <a16:creationId xmlns:a16="http://schemas.microsoft.com/office/drawing/2014/main" id="{C063AF61-3C30-4A67-8577-814720C222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0225" y="2085975"/>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xdr:row>
      <xdr:rowOff>0</xdr:rowOff>
    </xdr:from>
    <xdr:ext cx="1326985" cy="1326985"/>
    <xdr:pic>
      <xdr:nvPicPr>
        <xdr:cNvPr id="222" name="Picture 221">
          <a:extLst>
            <a:ext uri="{FF2B5EF4-FFF2-40B4-BE49-F238E27FC236}">
              <a16:creationId xmlns:a16="http://schemas.microsoft.com/office/drawing/2014/main" id="{6BB75F12-8E77-4308-B45B-B5923BDCEE44}"/>
            </a:ext>
          </a:extLst>
        </xdr:cNvPr>
        <xdr:cNvPicPr>
          <a:picLocks noChangeAspect="1"/>
        </xdr:cNvPicPr>
      </xdr:nvPicPr>
      <xdr:blipFill>
        <a:blip xmlns:r="http://schemas.openxmlformats.org/officeDocument/2006/relationships" r:embed="rId3"/>
        <a:stretch>
          <a:fillRect/>
        </a:stretch>
      </xdr:blipFill>
      <xdr:spPr>
        <a:xfrm>
          <a:off x="1800225" y="3990975"/>
          <a:ext cx="1326985" cy="1326985"/>
        </a:xfrm>
        <a:prstGeom prst="rect">
          <a:avLst/>
        </a:prstGeom>
      </xdr:spPr>
    </xdr:pic>
    <xdr:clientData/>
  </xdr:oneCellAnchor>
  <xdr:oneCellAnchor>
    <xdr:from>
      <xdr:col>0</xdr:col>
      <xdr:colOff>0</xdr:colOff>
      <xdr:row>8</xdr:row>
      <xdr:rowOff>0</xdr:rowOff>
    </xdr:from>
    <xdr:ext cx="1384127" cy="1384127"/>
    <xdr:pic>
      <xdr:nvPicPr>
        <xdr:cNvPr id="223" name="Picture 222">
          <a:extLst>
            <a:ext uri="{FF2B5EF4-FFF2-40B4-BE49-F238E27FC236}">
              <a16:creationId xmlns:a16="http://schemas.microsoft.com/office/drawing/2014/main" id="{A46E1C10-C549-490D-BE8D-0A45CDB40A1B}"/>
            </a:ext>
          </a:extLst>
        </xdr:cNvPr>
        <xdr:cNvPicPr>
          <a:picLocks noChangeAspect="1"/>
        </xdr:cNvPicPr>
      </xdr:nvPicPr>
      <xdr:blipFill>
        <a:blip xmlns:r="http://schemas.openxmlformats.org/officeDocument/2006/relationships" r:embed="rId4"/>
        <a:stretch>
          <a:fillRect/>
        </a:stretch>
      </xdr:blipFill>
      <xdr:spPr>
        <a:xfrm>
          <a:off x="1800225" y="5895975"/>
          <a:ext cx="1384127" cy="1384127"/>
        </a:xfrm>
        <a:prstGeom prst="rect">
          <a:avLst/>
        </a:prstGeom>
      </xdr:spPr>
    </xdr:pic>
    <xdr:clientData/>
  </xdr:oneCellAnchor>
  <xdr:oneCellAnchor>
    <xdr:from>
      <xdr:col>0</xdr:col>
      <xdr:colOff>0</xdr:colOff>
      <xdr:row>9</xdr:row>
      <xdr:rowOff>0</xdr:rowOff>
    </xdr:from>
    <xdr:ext cx="885825" cy="847725"/>
    <xdr:pic>
      <xdr:nvPicPr>
        <xdr:cNvPr id="224" name="Picture 223">
          <a:extLst>
            <a:ext uri="{FF2B5EF4-FFF2-40B4-BE49-F238E27FC236}">
              <a16:creationId xmlns:a16="http://schemas.microsoft.com/office/drawing/2014/main" id="{F863D1E6-E1D3-4F84-A482-E65EFA2B7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5" y="180975"/>
          <a:ext cx="885825" cy="8477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10</xdr:row>
      <xdr:rowOff>0</xdr:rowOff>
    </xdr:from>
    <xdr:ext cx="1390650" cy="1390650"/>
    <xdr:pic>
      <xdr:nvPicPr>
        <xdr:cNvPr id="225" name="Picture 224">
          <a:extLst>
            <a:ext uri="{FF2B5EF4-FFF2-40B4-BE49-F238E27FC236}">
              <a16:creationId xmlns:a16="http://schemas.microsoft.com/office/drawing/2014/main" id="{A7305A26-4EBC-48F8-9B97-17556676C5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0225" y="2085975"/>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11</xdr:row>
      <xdr:rowOff>0</xdr:rowOff>
    </xdr:from>
    <xdr:ext cx="1323810" cy="1323810"/>
    <xdr:pic>
      <xdr:nvPicPr>
        <xdr:cNvPr id="226" name="Picture 225">
          <a:extLst>
            <a:ext uri="{FF2B5EF4-FFF2-40B4-BE49-F238E27FC236}">
              <a16:creationId xmlns:a16="http://schemas.microsoft.com/office/drawing/2014/main" id="{FC8064CD-E41E-47B2-92CD-44BBD15D0CA8}"/>
            </a:ext>
          </a:extLst>
        </xdr:cNvPr>
        <xdr:cNvPicPr>
          <a:picLocks noChangeAspect="1"/>
        </xdr:cNvPicPr>
      </xdr:nvPicPr>
      <xdr:blipFill>
        <a:blip xmlns:r="http://schemas.openxmlformats.org/officeDocument/2006/relationships" r:embed="rId3"/>
        <a:stretch>
          <a:fillRect/>
        </a:stretch>
      </xdr:blipFill>
      <xdr:spPr>
        <a:xfrm>
          <a:off x="1800225" y="3990975"/>
          <a:ext cx="1323810" cy="1323810"/>
        </a:xfrm>
        <a:prstGeom prst="rect">
          <a:avLst/>
        </a:prstGeom>
      </xdr:spPr>
    </xdr:pic>
    <xdr:clientData/>
  </xdr:oneCellAnchor>
  <xdr:oneCellAnchor>
    <xdr:from>
      <xdr:col>0</xdr:col>
      <xdr:colOff>0</xdr:colOff>
      <xdr:row>12</xdr:row>
      <xdr:rowOff>0</xdr:rowOff>
    </xdr:from>
    <xdr:ext cx="1380952" cy="1380952"/>
    <xdr:pic>
      <xdr:nvPicPr>
        <xdr:cNvPr id="227" name="Picture 226">
          <a:extLst>
            <a:ext uri="{FF2B5EF4-FFF2-40B4-BE49-F238E27FC236}">
              <a16:creationId xmlns:a16="http://schemas.microsoft.com/office/drawing/2014/main" id="{4FDA3847-816A-40DB-9310-86794DDF65FE}"/>
            </a:ext>
          </a:extLst>
        </xdr:cNvPr>
        <xdr:cNvPicPr>
          <a:picLocks noChangeAspect="1"/>
        </xdr:cNvPicPr>
      </xdr:nvPicPr>
      <xdr:blipFill>
        <a:blip xmlns:r="http://schemas.openxmlformats.org/officeDocument/2006/relationships" r:embed="rId4"/>
        <a:stretch>
          <a:fillRect/>
        </a:stretch>
      </xdr:blipFill>
      <xdr:spPr>
        <a:xfrm>
          <a:off x="1800225" y="5895975"/>
          <a:ext cx="1380952" cy="1380952"/>
        </a:xfrm>
        <a:prstGeom prst="rect">
          <a:avLst/>
        </a:prstGeom>
      </xdr:spPr>
    </xdr:pic>
    <xdr:clientData/>
  </xdr:oneCellAnchor>
  <xdr:twoCellAnchor editAs="oneCell">
    <xdr:from>
      <xdr:col>0</xdr:col>
      <xdr:colOff>0</xdr:colOff>
      <xdr:row>13</xdr:row>
      <xdr:rowOff>0</xdr:rowOff>
    </xdr:from>
    <xdr:to>
      <xdr:col>0</xdr:col>
      <xdr:colOff>670475</xdr:colOff>
      <xdr:row>13</xdr:row>
      <xdr:rowOff>1430478</xdr:rowOff>
    </xdr:to>
    <xdr:pic>
      <xdr:nvPicPr>
        <xdr:cNvPr id="228" name="Picture 227">
          <a:extLst>
            <a:ext uri="{FF2B5EF4-FFF2-40B4-BE49-F238E27FC236}">
              <a16:creationId xmlns:a16="http://schemas.microsoft.com/office/drawing/2014/main" id="{0636BF67-6C4C-28D0-A767-981E2F28617B}"/>
            </a:ext>
          </a:extLst>
        </xdr:cNvPr>
        <xdr:cNvPicPr>
          <a:picLocks noChangeAspect="1"/>
        </xdr:cNvPicPr>
      </xdr:nvPicPr>
      <xdr:blipFill>
        <a:blip xmlns:r="http://schemas.openxmlformats.org/officeDocument/2006/relationships" r:embed="rId5"/>
        <a:stretch>
          <a:fillRect/>
        </a:stretch>
      </xdr:blipFill>
      <xdr:spPr>
        <a:xfrm>
          <a:off x="1800225" y="23040975"/>
          <a:ext cx="676190" cy="1419048"/>
        </a:xfrm>
        <a:prstGeom prst="rect">
          <a:avLst/>
        </a:prstGeom>
      </xdr:spPr>
    </xdr:pic>
    <xdr:clientData/>
  </xdr:twoCellAnchor>
  <xdr:twoCellAnchor editAs="oneCell">
    <xdr:from>
      <xdr:col>0</xdr:col>
      <xdr:colOff>0</xdr:colOff>
      <xdr:row>14</xdr:row>
      <xdr:rowOff>0</xdr:rowOff>
    </xdr:from>
    <xdr:to>
      <xdr:col>0</xdr:col>
      <xdr:colOff>1295238</xdr:colOff>
      <xdr:row>14</xdr:row>
      <xdr:rowOff>1318095</xdr:rowOff>
    </xdr:to>
    <xdr:pic>
      <xdr:nvPicPr>
        <xdr:cNvPr id="229" name="Picture 228">
          <a:extLst>
            <a:ext uri="{FF2B5EF4-FFF2-40B4-BE49-F238E27FC236}">
              <a16:creationId xmlns:a16="http://schemas.microsoft.com/office/drawing/2014/main" id="{61735E42-0C01-AADC-3386-67A42DBE3E24}"/>
            </a:ext>
          </a:extLst>
        </xdr:cNvPr>
        <xdr:cNvPicPr>
          <a:picLocks noChangeAspect="1"/>
        </xdr:cNvPicPr>
      </xdr:nvPicPr>
      <xdr:blipFill>
        <a:blip xmlns:r="http://schemas.openxmlformats.org/officeDocument/2006/relationships" r:embed="rId6"/>
        <a:stretch>
          <a:fillRect/>
        </a:stretch>
      </xdr:blipFill>
      <xdr:spPr>
        <a:xfrm>
          <a:off x="1800225" y="24945975"/>
          <a:ext cx="1295238" cy="1323810"/>
        </a:xfrm>
        <a:prstGeom prst="rect">
          <a:avLst/>
        </a:prstGeom>
      </xdr:spPr>
    </xdr:pic>
    <xdr:clientData/>
  </xdr:twoCellAnchor>
  <xdr:twoCellAnchor editAs="oneCell">
    <xdr:from>
      <xdr:col>0</xdr:col>
      <xdr:colOff>0</xdr:colOff>
      <xdr:row>16</xdr:row>
      <xdr:rowOff>0</xdr:rowOff>
    </xdr:from>
    <xdr:to>
      <xdr:col>0</xdr:col>
      <xdr:colOff>708571</xdr:colOff>
      <xdr:row>16</xdr:row>
      <xdr:rowOff>1314286</xdr:rowOff>
    </xdr:to>
    <xdr:pic>
      <xdr:nvPicPr>
        <xdr:cNvPr id="231" name="Picture 230">
          <a:extLst>
            <a:ext uri="{FF2B5EF4-FFF2-40B4-BE49-F238E27FC236}">
              <a16:creationId xmlns:a16="http://schemas.microsoft.com/office/drawing/2014/main" id="{113BF9E7-D669-17D0-E8FC-075EF2033A1C}"/>
            </a:ext>
          </a:extLst>
        </xdr:cNvPr>
        <xdr:cNvPicPr>
          <a:picLocks noChangeAspect="1"/>
        </xdr:cNvPicPr>
      </xdr:nvPicPr>
      <xdr:blipFill>
        <a:blip xmlns:r="http://schemas.openxmlformats.org/officeDocument/2006/relationships" r:embed="rId7"/>
        <a:stretch>
          <a:fillRect/>
        </a:stretch>
      </xdr:blipFill>
      <xdr:spPr>
        <a:xfrm>
          <a:off x="1800225" y="28755975"/>
          <a:ext cx="714286" cy="1314286"/>
        </a:xfrm>
        <a:prstGeom prst="rect">
          <a:avLst/>
        </a:prstGeom>
      </xdr:spPr>
    </xdr:pic>
    <xdr:clientData/>
  </xdr:twoCellAnchor>
  <xdr:twoCellAnchor editAs="oneCell">
    <xdr:from>
      <xdr:col>0</xdr:col>
      <xdr:colOff>0</xdr:colOff>
      <xdr:row>18</xdr:row>
      <xdr:rowOff>0</xdr:rowOff>
    </xdr:from>
    <xdr:to>
      <xdr:col>0</xdr:col>
      <xdr:colOff>1349375</xdr:colOff>
      <xdr:row>18</xdr:row>
      <xdr:rowOff>857250</xdr:rowOff>
    </xdr:to>
    <xdr:pic>
      <xdr:nvPicPr>
        <xdr:cNvPr id="233" name="Picture 232">
          <a:extLst>
            <a:ext uri="{FF2B5EF4-FFF2-40B4-BE49-F238E27FC236}">
              <a16:creationId xmlns:a16="http://schemas.microsoft.com/office/drawing/2014/main" id="{E0AC9E15-5C85-81BD-D40D-223302A7C94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03400" y="32569150"/>
          <a:ext cx="1339850"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933450</xdr:colOff>
      <xdr:row>19</xdr:row>
      <xdr:rowOff>800100</xdr:rowOff>
    </xdr:to>
    <xdr:pic>
      <xdr:nvPicPr>
        <xdr:cNvPr id="234" name="Picture 233">
          <a:extLst>
            <a:ext uri="{FF2B5EF4-FFF2-40B4-BE49-F238E27FC236}">
              <a16:creationId xmlns:a16="http://schemas.microsoft.com/office/drawing/2014/main" id="{598049AB-A501-294E-6532-E4AD212AC4B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03400" y="34474150"/>
          <a:ext cx="93345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1198880</xdr:colOff>
      <xdr:row>20</xdr:row>
      <xdr:rowOff>1349375</xdr:rowOff>
    </xdr:to>
    <xdr:pic>
      <xdr:nvPicPr>
        <xdr:cNvPr id="235" name="Picture 234">
          <a:extLst>
            <a:ext uri="{FF2B5EF4-FFF2-40B4-BE49-F238E27FC236}">
              <a16:creationId xmlns:a16="http://schemas.microsoft.com/office/drawing/2014/main" id="{7BA89A6D-CB97-28B3-6940-DC38C6445B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03400" y="36379150"/>
          <a:ext cx="1212850" cy="133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1371429</xdr:colOff>
      <xdr:row>23</xdr:row>
      <xdr:rowOff>1295238</xdr:rowOff>
    </xdr:to>
    <xdr:pic>
      <xdr:nvPicPr>
        <xdr:cNvPr id="238" name="Picture 237">
          <a:extLst>
            <a:ext uri="{FF2B5EF4-FFF2-40B4-BE49-F238E27FC236}">
              <a16:creationId xmlns:a16="http://schemas.microsoft.com/office/drawing/2014/main" id="{F45D3CA2-664F-332A-D23B-89492BFC3BBA}"/>
            </a:ext>
          </a:extLst>
        </xdr:cNvPr>
        <xdr:cNvPicPr>
          <a:picLocks noChangeAspect="1"/>
        </xdr:cNvPicPr>
      </xdr:nvPicPr>
      <xdr:blipFill>
        <a:blip xmlns:r="http://schemas.openxmlformats.org/officeDocument/2006/relationships" r:embed="rId11"/>
        <a:stretch>
          <a:fillRect/>
        </a:stretch>
      </xdr:blipFill>
      <xdr:spPr>
        <a:xfrm>
          <a:off x="1800225" y="42090975"/>
          <a:ext cx="1371429" cy="1295238"/>
        </a:xfrm>
        <a:prstGeom prst="rect">
          <a:avLst/>
        </a:prstGeom>
      </xdr:spPr>
    </xdr:pic>
    <xdr:clientData/>
  </xdr:twoCellAnchor>
  <xdr:twoCellAnchor editAs="oneCell">
    <xdr:from>
      <xdr:col>0</xdr:col>
      <xdr:colOff>0</xdr:colOff>
      <xdr:row>24</xdr:row>
      <xdr:rowOff>0</xdr:rowOff>
    </xdr:from>
    <xdr:to>
      <xdr:col>0</xdr:col>
      <xdr:colOff>1432380</xdr:colOff>
      <xdr:row>24</xdr:row>
      <xdr:rowOff>1432380</xdr:rowOff>
    </xdr:to>
    <xdr:pic>
      <xdr:nvPicPr>
        <xdr:cNvPr id="239" name="Picture 238">
          <a:extLst>
            <a:ext uri="{FF2B5EF4-FFF2-40B4-BE49-F238E27FC236}">
              <a16:creationId xmlns:a16="http://schemas.microsoft.com/office/drawing/2014/main" id="{996610E1-A2D2-B994-58B0-0532C3DE0E43}"/>
            </a:ext>
          </a:extLst>
        </xdr:cNvPr>
        <xdr:cNvPicPr>
          <a:picLocks noChangeAspect="1"/>
        </xdr:cNvPicPr>
      </xdr:nvPicPr>
      <xdr:blipFill>
        <a:blip xmlns:r="http://schemas.openxmlformats.org/officeDocument/2006/relationships" r:embed="rId12"/>
        <a:stretch>
          <a:fillRect/>
        </a:stretch>
      </xdr:blipFill>
      <xdr:spPr>
        <a:xfrm>
          <a:off x="1800225" y="43995975"/>
          <a:ext cx="1438095" cy="1438095"/>
        </a:xfrm>
        <a:prstGeom prst="rect">
          <a:avLst/>
        </a:prstGeom>
      </xdr:spPr>
    </xdr:pic>
    <xdr:clientData/>
  </xdr:twoCellAnchor>
  <xdr:twoCellAnchor editAs="oneCell">
    <xdr:from>
      <xdr:col>0</xdr:col>
      <xdr:colOff>0</xdr:colOff>
      <xdr:row>25</xdr:row>
      <xdr:rowOff>0</xdr:rowOff>
    </xdr:from>
    <xdr:to>
      <xdr:col>0</xdr:col>
      <xdr:colOff>970280</xdr:colOff>
      <xdr:row>25</xdr:row>
      <xdr:rowOff>970280</xdr:rowOff>
    </xdr:to>
    <xdr:pic>
      <xdr:nvPicPr>
        <xdr:cNvPr id="240" name="Picture 239">
          <a:extLst>
            <a:ext uri="{FF2B5EF4-FFF2-40B4-BE49-F238E27FC236}">
              <a16:creationId xmlns:a16="http://schemas.microsoft.com/office/drawing/2014/main" id="{2273E84E-9442-7EA5-BA14-DF72CB424A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803400" y="45904150"/>
          <a:ext cx="984250" cy="98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1432380</xdr:colOff>
      <xdr:row>26</xdr:row>
      <xdr:rowOff>1432380</xdr:rowOff>
    </xdr:to>
    <xdr:pic>
      <xdr:nvPicPr>
        <xdr:cNvPr id="241" name="Picture 240">
          <a:extLst>
            <a:ext uri="{FF2B5EF4-FFF2-40B4-BE49-F238E27FC236}">
              <a16:creationId xmlns:a16="http://schemas.microsoft.com/office/drawing/2014/main" id="{DB7E97B6-D80A-38E8-A683-5850FF418A91}"/>
            </a:ext>
          </a:extLst>
        </xdr:cNvPr>
        <xdr:cNvPicPr>
          <a:picLocks noChangeAspect="1"/>
        </xdr:cNvPicPr>
      </xdr:nvPicPr>
      <xdr:blipFill>
        <a:blip xmlns:r="http://schemas.openxmlformats.org/officeDocument/2006/relationships" r:embed="rId14"/>
        <a:stretch>
          <a:fillRect/>
        </a:stretch>
      </xdr:blipFill>
      <xdr:spPr>
        <a:xfrm>
          <a:off x="1800225" y="47805975"/>
          <a:ext cx="1438095" cy="1438095"/>
        </a:xfrm>
        <a:prstGeom prst="rect">
          <a:avLst/>
        </a:prstGeom>
      </xdr:spPr>
    </xdr:pic>
    <xdr:clientData/>
  </xdr:twoCellAnchor>
  <xdr:twoCellAnchor editAs="oneCell">
    <xdr:from>
      <xdr:col>0</xdr:col>
      <xdr:colOff>0</xdr:colOff>
      <xdr:row>27</xdr:row>
      <xdr:rowOff>0</xdr:rowOff>
    </xdr:from>
    <xdr:to>
      <xdr:col>0</xdr:col>
      <xdr:colOff>935240</xdr:colOff>
      <xdr:row>27</xdr:row>
      <xdr:rowOff>1580952</xdr:rowOff>
    </xdr:to>
    <xdr:pic>
      <xdr:nvPicPr>
        <xdr:cNvPr id="242" name="Picture 241">
          <a:extLst>
            <a:ext uri="{FF2B5EF4-FFF2-40B4-BE49-F238E27FC236}">
              <a16:creationId xmlns:a16="http://schemas.microsoft.com/office/drawing/2014/main" id="{4E8A6FA4-D392-4017-1193-25F58E6EA2C6}"/>
            </a:ext>
          </a:extLst>
        </xdr:cNvPr>
        <xdr:cNvPicPr>
          <a:picLocks noChangeAspect="1"/>
        </xdr:cNvPicPr>
      </xdr:nvPicPr>
      <xdr:blipFill>
        <a:blip xmlns:r="http://schemas.openxmlformats.org/officeDocument/2006/relationships" r:embed="rId15"/>
        <a:stretch>
          <a:fillRect/>
        </a:stretch>
      </xdr:blipFill>
      <xdr:spPr>
        <a:xfrm>
          <a:off x="1800225" y="49710975"/>
          <a:ext cx="923810" cy="1580952"/>
        </a:xfrm>
        <a:prstGeom prst="rect">
          <a:avLst/>
        </a:prstGeom>
      </xdr:spPr>
    </xdr:pic>
    <xdr:clientData/>
  </xdr:twoCellAnchor>
  <xdr:twoCellAnchor editAs="oneCell">
    <xdr:from>
      <xdr:col>0</xdr:col>
      <xdr:colOff>0</xdr:colOff>
      <xdr:row>28</xdr:row>
      <xdr:rowOff>0</xdr:rowOff>
    </xdr:from>
    <xdr:to>
      <xdr:col>0</xdr:col>
      <xdr:colOff>1847619</xdr:colOff>
      <xdr:row>28</xdr:row>
      <xdr:rowOff>1318095</xdr:rowOff>
    </xdr:to>
    <xdr:pic>
      <xdr:nvPicPr>
        <xdr:cNvPr id="243" name="Picture 242">
          <a:extLst>
            <a:ext uri="{FF2B5EF4-FFF2-40B4-BE49-F238E27FC236}">
              <a16:creationId xmlns:a16="http://schemas.microsoft.com/office/drawing/2014/main" id="{205C4B9E-E913-72F6-FF6A-52570BC0A1C9}"/>
            </a:ext>
          </a:extLst>
        </xdr:cNvPr>
        <xdr:cNvPicPr>
          <a:picLocks noChangeAspect="1"/>
        </xdr:cNvPicPr>
      </xdr:nvPicPr>
      <xdr:blipFill>
        <a:blip xmlns:r="http://schemas.openxmlformats.org/officeDocument/2006/relationships" r:embed="rId16"/>
        <a:stretch>
          <a:fillRect/>
        </a:stretch>
      </xdr:blipFill>
      <xdr:spPr>
        <a:xfrm>
          <a:off x="1800225" y="51615975"/>
          <a:ext cx="1847619" cy="1323810"/>
        </a:xfrm>
        <a:prstGeom prst="rect">
          <a:avLst/>
        </a:prstGeom>
      </xdr:spPr>
    </xdr:pic>
    <xdr:clientData/>
  </xdr:twoCellAnchor>
  <xdr:twoCellAnchor editAs="oneCell">
    <xdr:from>
      <xdr:col>0</xdr:col>
      <xdr:colOff>0</xdr:colOff>
      <xdr:row>29</xdr:row>
      <xdr:rowOff>0</xdr:rowOff>
    </xdr:from>
    <xdr:to>
      <xdr:col>0</xdr:col>
      <xdr:colOff>968375</xdr:colOff>
      <xdr:row>29</xdr:row>
      <xdr:rowOff>1006475</xdr:rowOff>
    </xdr:to>
    <xdr:pic>
      <xdr:nvPicPr>
        <xdr:cNvPr id="244" name="Picture 243">
          <a:extLst>
            <a:ext uri="{FF2B5EF4-FFF2-40B4-BE49-F238E27FC236}">
              <a16:creationId xmlns:a16="http://schemas.microsoft.com/office/drawing/2014/main" id="{14C76401-9683-EF84-6D10-B6EEECDCE11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803400" y="53524150"/>
          <a:ext cx="958850" cy="100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1828571</xdr:colOff>
      <xdr:row>33</xdr:row>
      <xdr:rowOff>1371429</xdr:rowOff>
    </xdr:to>
    <xdr:pic>
      <xdr:nvPicPr>
        <xdr:cNvPr id="246" name="Picture 245">
          <a:extLst>
            <a:ext uri="{FF2B5EF4-FFF2-40B4-BE49-F238E27FC236}">
              <a16:creationId xmlns:a16="http://schemas.microsoft.com/office/drawing/2014/main" id="{60A8FC5C-31F8-AE88-F188-6EDE3F93CF9E}"/>
            </a:ext>
          </a:extLst>
        </xdr:cNvPr>
        <xdr:cNvPicPr>
          <a:picLocks noChangeAspect="1"/>
        </xdr:cNvPicPr>
      </xdr:nvPicPr>
      <xdr:blipFill>
        <a:blip xmlns:r="http://schemas.openxmlformats.org/officeDocument/2006/relationships" r:embed="rId18"/>
        <a:stretch>
          <a:fillRect/>
        </a:stretch>
      </xdr:blipFill>
      <xdr:spPr>
        <a:xfrm>
          <a:off x="1800225" y="61140975"/>
          <a:ext cx="1828571" cy="1371429"/>
        </a:xfrm>
        <a:prstGeom prst="rect">
          <a:avLst/>
        </a:prstGeom>
      </xdr:spPr>
    </xdr:pic>
    <xdr:clientData/>
  </xdr:twoCellAnchor>
  <xdr:twoCellAnchor editAs="oneCell">
    <xdr:from>
      <xdr:col>0</xdr:col>
      <xdr:colOff>0</xdr:colOff>
      <xdr:row>31</xdr:row>
      <xdr:rowOff>0</xdr:rowOff>
    </xdr:from>
    <xdr:to>
      <xdr:col>0</xdr:col>
      <xdr:colOff>1349375</xdr:colOff>
      <xdr:row>31</xdr:row>
      <xdr:rowOff>1313180</xdr:rowOff>
    </xdr:to>
    <xdr:pic>
      <xdr:nvPicPr>
        <xdr:cNvPr id="247" name="Picture 246">
          <a:extLst>
            <a:ext uri="{FF2B5EF4-FFF2-40B4-BE49-F238E27FC236}">
              <a16:creationId xmlns:a16="http://schemas.microsoft.com/office/drawing/2014/main" id="{E2450A79-CCEE-AB9F-BAFC-60160AA4BFA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803400" y="57334150"/>
          <a:ext cx="1339850" cy="1327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0</xdr:rowOff>
    </xdr:from>
    <xdr:to>
      <xdr:col>0</xdr:col>
      <xdr:colOff>968375</xdr:colOff>
      <xdr:row>32</xdr:row>
      <xdr:rowOff>968375</xdr:rowOff>
    </xdr:to>
    <xdr:pic>
      <xdr:nvPicPr>
        <xdr:cNvPr id="248" name="Picture 247">
          <a:extLst>
            <a:ext uri="{FF2B5EF4-FFF2-40B4-BE49-F238E27FC236}">
              <a16:creationId xmlns:a16="http://schemas.microsoft.com/office/drawing/2014/main" id="{E1CCD51B-FD8D-6CD9-7CF8-FDC40F9EA558}"/>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803400" y="59239150"/>
          <a:ext cx="958850" cy="95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860952</xdr:colOff>
      <xdr:row>34</xdr:row>
      <xdr:rowOff>1428571</xdr:rowOff>
    </xdr:to>
    <xdr:pic>
      <xdr:nvPicPr>
        <xdr:cNvPr id="249" name="Picture 248">
          <a:extLst>
            <a:ext uri="{FF2B5EF4-FFF2-40B4-BE49-F238E27FC236}">
              <a16:creationId xmlns:a16="http://schemas.microsoft.com/office/drawing/2014/main" id="{D5BFB7BE-8525-21E4-C3CE-D33047FEE35A}"/>
            </a:ext>
          </a:extLst>
        </xdr:cNvPr>
        <xdr:cNvPicPr>
          <a:picLocks noChangeAspect="1"/>
        </xdr:cNvPicPr>
      </xdr:nvPicPr>
      <xdr:blipFill>
        <a:blip xmlns:r="http://schemas.openxmlformats.org/officeDocument/2006/relationships" r:embed="rId21"/>
        <a:stretch>
          <a:fillRect/>
        </a:stretch>
      </xdr:blipFill>
      <xdr:spPr>
        <a:xfrm>
          <a:off x="1800225" y="63045975"/>
          <a:ext cx="866667" cy="1428571"/>
        </a:xfrm>
        <a:prstGeom prst="rect">
          <a:avLst/>
        </a:prstGeom>
      </xdr:spPr>
    </xdr:pic>
    <xdr:clientData/>
  </xdr:twoCellAnchor>
  <xdr:twoCellAnchor editAs="oneCell">
    <xdr:from>
      <xdr:col>0</xdr:col>
      <xdr:colOff>0</xdr:colOff>
      <xdr:row>36</xdr:row>
      <xdr:rowOff>0</xdr:rowOff>
    </xdr:from>
    <xdr:to>
      <xdr:col>0</xdr:col>
      <xdr:colOff>820954</xdr:colOff>
      <xdr:row>36</xdr:row>
      <xdr:rowOff>1316192</xdr:rowOff>
    </xdr:to>
    <xdr:pic>
      <xdr:nvPicPr>
        <xdr:cNvPr id="251" name="Picture 250">
          <a:extLst>
            <a:ext uri="{FF2B5EF4-FFF2-40B4-BE49-F238E27FC236}">
              <a16:creationId xmlns:a16="http://schemas.microsoft.com/office/drawing/2014/main" id="{1597EB59-8578-CA75-36EE-C7D09A1D24D2}"/>
            </a:ext>
          </a:extLst>
        </xdr:cNvPr>
        <xdr:cNvPicPr>
          <a:picLocks noChangeAspect="1"/>
        </xdr:cNvPicPr>
      </xdr:nvPicPr>
      <xdr:blipFill>
        <a:blip xmlns:r="http://schemas.openxmlformats.org/officeDocument/2006/relationships" r:embed="rId22"/>
        <a:stretch>
          <a:fillRect/>
        </a:stretch>
      </xdr:blipFill>
      <xdr:spPr>
        <a:xfrm>
          <a:off x="1800225" y="66855975"/>
          <a:ext cx="809524" cy="1304762"/>
        </a:xfrm>
        <a:prstGeom prst="rect">
          <a:avLst/>
        </a:prstGeom>
      </xdr:spPr>
    </xdr:pic>
    <xdr:clientData/>
  </xdr:twoCellAnchor>
  <xdr:twoCellAnchor editAs="oneCell">
    <xdr:from>
      <xdr:col>0</xdr:col>
      <xdr:colOff>0</xdr:colOff>
      <xdr:row>38</xdr:row>
      <xdr:rowOff>0</xdr:rowOff>
    </xdr:from>
    <xdr:to>
      <xdr:col>0</xdr:col>
      <xdr:colOff>1851428</xdr:colOff>
      <xdr:row>38</xdr:row>
      <xdr:rowOff>1851428</xdr:rowOff>
    </xdr:to>
    <xdr:pic>
      <xdr:nvPicPr>
        <xdr:cNvPr id="253" name="Picture 252">
          <a:extLst>
            <a:ext uri="{FF2B5EF4-FFF2-40B4-BE49-F238E27FC236}">
              <a16:creationId xmlns:a16="http://schemas.microsoft.com/office/drawing/2014/main" id="{5CE46497-678B-ABB7-E1A0-DEF3122D9854}"/>
            </a:ext>
          </a:extLst>
        </xdr:cNvPr>
        <xdr:cNvPicPr>
          <a:picLocks noChangeAspect="1"/>
        </xdr:cNvPicPr>
      </xdr:nvPicPr>
      <xdr:blipFill>
        <a:blip xmlns:r="http://schemas.openxmlformats.org/officeDocument/2006/relationships" r:embed="rId23"/>
        <a:stretch>
          <a:fillRect/>
        </a:stretch>
      </xdr:blipFill>
      <xdr:spPr>
        <a:xfrm>
          <a:off x="1800225" y="70665975"/>
          <a:ext cx="1857143" cy="1857143"/>
        </a:xfrm>
        <a:prstGeom prst="rect">
          <a:avLst/>
        </a:prstGeom>
      </xdr:spPr>
    </xdr:pic>
    <xdr:clientData/>
  </xdr:twoCellAnchor>
  <xdr:twoCellAnchor editAs="oneCell">
    <xdr:from>
      <xdr:col>0</xdr:col>
      <xdr:colOff>0</xdr:colOff>
      <xdr:row>39</xdr:row>
      <xdr:rowOff>0</xdr:rowOff>
    </xdr:from>
    <xdr:to>
      <xdr:col>0</xdr:col>
      <xdr:colOff>1349375</xdr:colOff>
      <xdr:row>39</xdr:row>
      <xdr:rowOff>1311275</xdr:rowOff>
    </xdr:to>
    <xdr:pic>
      <xdr:nvPicPr>
        <xdr:cNvPr id="263" name="Picture 262">
          <a:extLst>
            <a:ext uri="{FF2B5EF4-FFF2-40B4-BE49-F238E27FC236}">
              <a16:creationId xmlns:a16="http://schemas.microsoft.com/office/drawing/2014/main" id="{D77E0060-523E-C205-1C76-AFAD05FD85C1}"/>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803400" y="72574150"/>
          <a:ext cx="1339850" cy="130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1122680</xdr:colOff>
      <xdr:row>40</xdr:row>
      <xdr:rowOff>1122680</xdr:rowOff>
    </xdr:to>
    <xdr:pic>
      <xdr:nvPicPr>
        <xdr:cNvPr id="264" name="Picture 263">
          <a:extLst>
            <a:ext uri="{FF2B5EF4-FFF2-40B4-BE49-F238E27FC236}">
              <a16:creationId xmlns:a16="http://schemas.microsoft.com/office/drawing/2014/main" id="{F953008C-A2C9-7559-1BD5-7089DACA0AC9}"/>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803400" y="74479150"/>
          <a:ext cx="1136650" cy="11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1198880</xdr:colOff>
      <xdr:row>43</xdr:row>
      <xdr:rowOff>1066800</xdr:rowOff>
    </xdr:to>
    <xdr:pic>
      <xdr:nvPicPr>
        <xdr:cNvPr id="267" name="Picture 266">
          <a:extLst>
            <a:ext uri="{FF2B5EF4-FFF2-40B4-BE49-F238E27FC236}">
              <a16:creationId xmlns:a16="http://schemas.microsoft.com/office/drawing/2014/main" id="{F13D57FC-A61B-5814-4C96-8C39F880166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803400" y="80194150"/>
          <a:ext cx="12128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0</xdr:rowOff>
    </xdr:from>
    <xdr:to>
      <xdr:col>0</xdr:col>
      <xdr:colOff>1198880</xdr:colOff>
      <xdr:row>45</xdr:row>
      <xdr:rowOff>1196975</xdr:rowOff>
    </xdr:to>
    <xdr:pic>
      <xdr:nvPicPr>
        <xdr:cNvPr id="269" name="Picture 268">
          <a:extLst>
            <a:ext uri="{FF2B5EF4-FFF2-40B4-BE49-F238E27FC236}">
              <a16:creationId xmlns:a16="http://schemas.microsoft.com/office/drawing/2014/main" id="{2994839C-911C-3254-9FCD-FCA228F27B17}"/>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803400" y="84004150"/>
          <a:ext cx="1212850" cy="119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1196975</xdr:colOff>
      <xdr:row>46</xdr:row>
      <xdr:rowOff>1198880</xdr:rowOff>
    </xdr:to>
    <xdr:pic>
      <xdr:nvPicPr>
        <xdr:cNvPr id="270" name="Picture 269">
          <a:extLst>
            <a:ext uri="{FF2B5EF4-FFF2-40B4-BE49-F238E27FC236}">
              <a16:creationId xmlns:a16="http://schemas.microsoft.com/office/drawing/2014/main" id="{0EECA0AA-EC9F-1B4D-88DB-E4ECA06FB66E}"/>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803400" y="85909150"/>
          <a:ext cx="1187450" cy="121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3031745</xdr:colOff>
      <xdr:row>47</xdr:row>
      <xdr:rowOff>3031745</xdr:rowOff>
    </xdr:to>
    <xdr:pic>
      <xdr:nvPicPr>
        <xdr:cNvPr id="272" name="Picture 271">
          <a:extLst>
            <a:ext uri="{FF2B5EF4-FFF2-40B4-BE49-F238E27FC236}">
              <a16:creationId xmlns:a16="http://schemas.microsoft.com/office/drawing/2014/main" id="{667F0857-39A2-70EB-69CA-C8C498D9F396}"/>
            </a:ext>
          </a:extLst>
        </xdr:cNvPr>
        <xdr:cNvPicPr>
          <a:picLocks noChangeAspect="1"/>
        </xdr:cNvPicPr>
      </xdr:nvPicPr>
      <xdr:blipFill>
        <a:blip xmlns:r="http://schemas.openxmlformats.org/officeDocument/2006/relationships" r:embed="rId29"/>
        <a:stretch>
          <a:fillRect/>
        </a:stretch>
      </xdr:blipFill>
      <xdr:spPr>
        <a:xfrm>
          <a:off x="1800225" y="175440975"/>
          <a:ext cx="3038095" cy="3038095"/>
        </a:xfrm>
        <a:prstGeom prst="rect">
          <a:avLst/>
        </a:prstGeom>
      </xdr:spPr>
    </xdr:pic>
    <xdr:clientData/>
  </xdr:twoCellAnchor>
  <xdr:twoCellAnchor editAs="oneCell">
    <xdr:from>
      <xdr:col>0</xdr:col>
      <xdr:colOff>0</xdr:colOff>
      <xdr:row>48</xdr:row>
      <xdr:rowOff>0</xdr:rowOff>
    </xdr:from>
    <xdr:to>
      <xdr:col>0</xdr:col>
      <xdr:colOff>2036445</xdr:colOff>
      <xdr:row>48</xdr:row>
      <xdr:rowOff>2072640</xdr:rowOff>
    </xdr:to>
    <xdr:pic>
      <xdr:nvPicPr>
        <xdr:cNvPr id="273" name="Picture 272">
          <a:extLst>
            <a:ext uri="{FF2B5EF4-FFF2-40B4-BE49-F238E27FC236}">
              <a16:creationId xmlns:a16="http://schemas.microsoft.com/office/drawing/2014/main" id="{FFF8E76C-08D9-3A5E-2F44-746B384AB74F}"/>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803400" y="179254150"/>
          <a:ext cx="2051050" cy="207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0</xdr:col>
      <xdr:colOff>1807845</xdr:colOff>
      <xdr:row>49</xdr:row>
      <xdr:rowOff>2019300</xdr:rowOff>
    </xdr:to>
    <xdr:pic>
      <xdr:nvPicPr>
        <xdr:cNvPr id="274" name="Picture 273">
          <a:extLst>
            <a:ext uri="{FF2B5EF4-FFF2-40B4-BE49-F238E27FC236}">
              <a16:creationId xmlns:a16="http://schemas.microsoft.com/office/drawing/2014/main" id="{6810F187-3853-513E-EE74-4C37AE7DBBF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803400" y="183064150"/>
          <a:ext cx="18224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0</xdr:rowOff>
    </xdr:from>
    <xdr:to>
      <xdr:col>0</xdr:col>
      <xdr:colOff>2034540</xdr:colOff>
      <xdr:row>50</xdr:row>
      <xdr:rowOff>2019300</xdr:rowOff>
    </xdr:to>
    <xdr:pic>
      <xdr:nvPicPr>
        <xdr:cNvPr id="276" name="Picture 275">
          <a:extLst>
            <a:ext uri="{FF2B5EF4-FFF2-40B4-BE49-F238E27FC236}">
              <a16:creationId xmlns:a16="http://schemas.microsoft.com/office/drawing/2014/main" id="{143E7703-42D9-9D47-E812-333399DBC913}"/>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803400" y="18687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xdr:row>
      <xdr:rowOff>0</xdr:rowOff>
    </xdr:from>
    <xdr:to>
      <xdr:col>0</xdr:col>
      <xdr:colOff>2034540</xdr:colOff>
      <xdr:row>51</xdr:row>
      <xdr:rowOff>1386840</xdr:rowOff>
    </xdr:to>
    <xdr:pic>
      <xdr:nvPicPr>
        <xdr:cNvPr id="277" name="Picture 276">
          <a:extLst>
            <a:ext uri="{FF2B5EF4-FFF2-40B4-BE49-F238E27FC236}">
              <a16:creationId xmlns:a16="http://schemas.microsoft.com/office/drawing/2014/main" id="{BE0B3C08-DB60-EA8B-87E1-B62FFEFC661E}"/>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803400" y="190684150"/>
          <a:ext cx="2025650" cy="138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xdr:row>
      <xdr:rowOff>0</xdr:rowOff>
    </xdr:from>
    <xdr:to>
      <xdr:col>0</xdr:col>
      <xdr:colOff>2034540</xdr:colOff>
      <xdr:row>52</xdr:row>
      <xdr:rowOff>2019300</xdr:rowOff>
    </xdr:to>
    <xdr:pic>
      <xdr:nvPicPr>
        <xdr:cNvPr id="278" name="Picture 277">
          <a:extLst>
            <a:ext uri="{FF2B5EF4-FFF2-40B4-BE49-F238E27FC236}">
              <a16:creationId xmlns:a16="http://schemas.microsoft.com/office/drawing/2014/main" id="{CF4FBF97-93B8-35E9-FBCE-583A4C368C6A}"/>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803400" y="19449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xdr:row>
      <xdr:rowOff>0</xdr:rowOff>
    </xdr:from>
    <xdr:to>
      <xdr:col>0</xdr:col>
      <xdr:colOff>2034540</xdr:colOff>
      <xdr:row>53</xdr:row>
      <xdr:rowOff>952500</xdr:rowOff>
    </xdr:to>
    <xdr:pic>
      <xdr:nvPicPr>
        <xdr:cNvPr id="279" name="Picture 278">
          <a:extLst>
            <a:ext uri="{FF2B5EF4-FFF2-40B4-BE49-F238E27FC236}">
              <a16:creationId xmlns:a16="http://schemas.microsoft.com/office/drawing/2014/main" id="{A84C62C8-3AE0-D083-F36C-BFFB21B548F5}"/>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803400" y="198304150"/>
          <a:ext cx="20256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xdr:row>
      <xdr:rowOff>0</xdr:rowOff>
    </xdr:from>
    <xdr:to>
      <xdr:col>0</xdr:col>
      <xdr:colOff>3106033</xdr:colOff>
      <xdr:row>55</xdr:row>
      <xdr:rowOff>1980952</xdr:rowOff>
    </xdr:to>
    <xdr:pic>
      <xdr:nvPicPr>
        <xdr:cNvPr id="281" name="Picture 280">
          <a:extLst>
            <a:ext uri="{FF2B5EF4-FFF2-40B4-BE49-F238E27FC236}">
              <a16:creationId xmlns:a16="http://schemas.microsoft.com/office/drawing/2014/main" id="{8236E412-76A2-BBE5-66D6-3CF1388899C2}"/>
            </a:ext>
          </a:extLst>
        </xdr:cNvPr>
        <xdr:cNvPicPr>
          <a:picLocks noChangeAspect="1"/>
        </xdr:cNvPicPr>
      </xdr:nvPicPr>
      <xdr:blipFill>
        <a:blip xmlns:r="http://schemas.openxmlformats.org/officeDocument/2006/relationships" r:embed="rId36"/>
        <a:stretch>
          <a:fillRect/>
        </a:stretch>
      </xdr:blipFill>
      <xdr:spPr>
        <a:xfrm>
          <a:off x="1800225" y="205920975"/>
          <a:ext cx="3095238" cy="1980952"/>
        </a:xfrm>
        <a:prstGeom prst="rect">
          <a:avLst/>
        </a:prstGeom>
      </xdr:spPr>
    </xdr:pic>
    <xdr:clientData/>
  </xdr:twoCellAnchor>
  <xdr:twoCellAnchor editAs="oneCell">
    <xdr:from>
      <xdr:col>0</xdr:col>
      <xdr:colOff>0</xdr:colOff>
      <xdr:row>57</xdr:row>
      <xdr:rowOff>0</xdr:rowOff>
    </xdr:from>
    <xdr:to>
      <xdr:col>0</xdr:col>
      <xdr:colOff>2034540</xdr:colOff>
      <xdr:row>57</xdr:row>
      <xdr:rowOff>2019300</xdr:rowOff>
    </xdr:to>
    <xdr:pic>
      <xdr:nvPicPr>
        <xdr:cNvPr id="283" name="Picture 282">
          <a:extLst>
            <a:ext uri="{FF2B5EF4-FFF2-40B4-BE49-F238E27FC236}">
              <a16:creationId xmlns:a16="http://schemas.microsoft.com/office/drawing/2014/main" id="{EE75C05C-251A-BBBF-36F6-C9CB25238BE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803400" y="21354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xdr:row>
      <xdr:rowOff>0</xdr:rowOff>
    </xdr:from>
    <xdr:to>
      <xdr:col>0</xdr:col>
      <xdr:colOff>2034540</xdr:colOff>
      <xdr:row>58</xdr:row>
      <xdr:rowOff>1769745</xdr:rowOff>
    </xdr:to>
    <xdr:pic>
      <xdr:nvPicPr>
        <xdr:cNvPr id="284" name="Picture 283">
          <a:extLst>
            <a:ext uri="{FF2B5EF4-FFF2-40B4-BE49-F238E27FC236}">
              <a16:creationId xmlns:a16="http://schemas.microsoft.com/office/drawing/2014/main" id="{C215B257-24CD-DB6C-C880-30EF54229EF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803400" y="217354150"/>
          <a:ext cx="2025650" cy="177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0</xdr:col>
      <xdr:colOff>1503045</xdr:colOff>
      <xdr:row>60</xdr:row>
      <xdr:rowOff>1503045</xdr:rowOff>
    </xdr:to>
    <xdr:pic>
      <xdr:nvPicPr>
        <xdr:cNvPr id="286" name="Picture 285">
          <a:extLst>
            <a:ext uri="{FF2B5EF4-FFF2-40B4-BE49-F238E27FC236}">
              <a16:creationId xmlns:a16="http://schemas.microsoft.com/office/drawing/2014/main" id="{FBBB2AB5-2442-F1AE-93C2-07378B41D057}"/>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803400" y="224974150"/>
          <a:ext cx="1517650"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xdr:row>
      <xdr:rowOff>0</xdr:rowOff>
    </xdr:from>
    <xdr:to>
      <xdr:col>0</xdr:col>
      <xdr:colOff>2034540</xdr:colOff>
      <xdr:row>61</xdr:row>
      <xdr:rowOff>1577340</xdr:rowOff>
    </xdr:to>
    <xdr:pic>
      <xdr:nvPicPr>
        <xdr:cNvPr id="287" name="Picture 286">
          <a:extLst>
            <a:ext uri="{FF2B5EF4-FFF2-40B4-BE49-F238E27FC236}">
              <a16:creationId xmlns:a16="http://schemas.microsoft.com/office/drawing/2014/main" id="{FAB39CC1-4239-60A8-F790-1E7168682ED5}"/>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803400" y="228784150"/>
          <a:ext cx="2025650"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0</xdr:rowOff>
    </xdr:from>
    <xdr:to>
      <xdr:col>0</xdr:col>
      <xdr:colOff>2034540</xdr:colOff>
      <xdr:row>63</xdr:row>
      <xdr:rowOff>2019300</xdr:rowOff>
    </xdr:to>
    <xdr:pic>
      <xdr:nvPicPr>
        <xdr:cNvPr id="289" name="Picture 288">
          <a:extLst>
            <a:ext uri="{FF2B5EF4-FFF2-40B4-BE49-F238E27FC236}">
              <a16:creationId xmlns:a16="http://schemas.microsoft.com/office/drawing/2014/main" id="{626A938B-2748-D87A-C2E7-C4D421741F4D}"/>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803400" y="23640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2034540</xdr:colOff>
      <xdr:row>64</xdr:row>
      <xdr:rowOff>2019300</xdr:rowOff>
    </xdr:to>
    <xdr:pic>
      <xdr:nvPicPr>
        <xdr:cNvPr id="290" name="Picture 289">
          <a:extLst>
            <a:ext uri="{FF2B5EF4-FFF2-40B4-BE49-F238E27FC236}">
              <a16:creationId xmlns:a16="http://schemas.microsoft.com/office/drawing/2014/main" id="{78B221E8-0936-19FB-45B2-F86185C7F0B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03400" y="24021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xdr:row>
      <xdr:rowOff>0</xdr:rowOff>
    </xdr:from>
    <xdr:to>
      <xdr:col>0</xdr:col>
      <xdr:colOff>2034540</xdr:colOff>
      <xdr:row>65</xdr:row>
      <xdr:rowOff>2019300</xdr:rowOff>
    </xdr:to>
    <xdr:pic>
      <xdr:nvPicPr>
        <xdr:cNvPr id="291" name="Picture 290">
          <a:extLst>
            <a:ext uri="{FF2B5EF4-FFF2-40B4-BE49-F238E27FC236}">
              <a16:creationId xmlns:a16="http://schemas.microsoft.com/office/drawing/2014/main" id="{7EBAD9BF-A08A-7104-AA9A-0AB2A6BC50F6}"/>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803400" y="24402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0</xdr:col>
      <xdr:colOff>2034540</xdr:colOff>
      <xdr:row>66</xdr:row>
      <xdr:rowOff>2019300</xdr:rowOff>
    </xdr:to>
    <xdr:pic>
      <xdr:nvPicPr>
        <xdr:cNvPr id="292" name="Picture 291">
          <a:extLst>
            <a:ext uri="{FF2B5EF4-FFF2-40B4-BE49-F238E27FC236}">
              <a16:creationId xmlns:a16="http://schemas.microsoft.com/office/drawing/2014/main" id="{655ECADA-1C7C-CFB3-3184-C69950D92505}"/>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03400" y="24783415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0</xdr:rowOff>
    </xdr:from>
    <xdr:to>
      <xdr:col>0</xdr:col>
      <xdr:colOff>2533650</xdr:colOff>
      <xdr:row>68</xdr:row>
      <xdr:rowOff>2533650</xdr:rowOff>
    </xdr:to>
    <xdr:pic>
      <xdr:nvPicPr>
        <xdr:cNvPr id="294" name="Picture 293">
          <a:extLst>
            <a:ext uri="{FF2B5EF4-FFF2-40B4-BE49-F238E27FC236}">
              <a16:creationId xmlns:a16="http://schemas.microsoft.com/office/drawing/2014/main" id="{2ADFD369-3768-D808-37B4-AC7BE245D308}"/>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03400" y="255454150"/>
          <a:ext cx="253365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2307936</xdr:colOff>
      <xdr:row>69</xdr:row>
      <xdr:rowOff>2841269</xdr:rowOff>
    </xdr:to>
    <xdr:pic>
      <xdr:nvPicPr>
        <xdr:cNvPr id="295" name="Picture 294">
          <a:extLst>
            <a:ext uri="{FF2B5EF4-FFF2-40B4-BE49-F238E27FC236}">
              <a16:creationId xmlns:a16="http://schemas.microsoft.com/office/drawing/2014/main" id="{4E9E4CED-80E3-9789-0A2D-6BB5BEE4F8C4}"/>
            </a:ext>
          </a:extLst>
        </xdr:cNvPr>
        <xdr:cNvPicPr>
          <a:picLocks noChangeAspect="1"/>
        </xdr:cNvPicPr>
      </xdr:nvPicPr>
      <xdr:blipFill>
        <a:blip xmlns:r="http://schemas.openxmlformats.org/officeDocument/2006/relationships" r:embed="rId46"/>
        <a:stretch>
          <a:fillRect/>
        </a:stretch>
      </xdr:blipFill>
      <xdr:spPr>
        <a:xfrm>
          <a:off x="1800225" y="259260975"/>
          <a:ext cx="2314286" cy="2847619"/>
        </a:xfrm>
        <a:prstGeom prst="rect">
          <a:avLst/>
        </a:prstGeom>
      </xdr:spPr>
    </xdr:pic>
    <xdr:clientData/>
  </xdr:twoCellAnchor>
  <xdr:twoCellAnchor editAs="oneCell">
    <xdr:from>
      <xdr:col>0</xdr:col>
      <xdr:colOff>0</xdr:colOff>
      <xdr:row>70</xdr:row>
      <xdr:rowOff>0</xdr:rowOff>
    </xdr:from>
    <xdr:to>
      <xdr:col>0</xdr:col>
      <xdr:colOff>2841269</xdr:colOff>
      <xdr:row>70</xdr:row>
      <xdr:rowOff>2841269</xdr:rowOff>
    </xdr:to>
    <xdr:pic>
      <xdr:nvPicPr>
        <xdr:cNvPr id="296" name="Picture 295">
          <a:extLst>
            <a:ext uri="{FF2B5EF4-FFF2-40B4-BE49-F238E27FC236}">
              <a16:creationId xmlns:a16="http://schemas.microsoft.com/office/drawing/2014/main" id="{E93DB36D-1791-83C1-AAE9-9E04598DD248}"/>
            </a:ext>
          </a:extLst>
        </xdr:cNvPr>
        <xdr:cNvPicPr>
          <a:picLocks noChangeAspect="1"/>
        </xdr:cNvPicPr>
      </xdr:nvPicPr>
      <xdr:blipFill>
        <a:blip xmlns:r="http://schemas.openxmlformats.org/officeDocument/2006/relationships" r:embed="rId47"/>
        <a:stretch>
          <a:fillRect/>
        </a:stretch>
      </xdr:blipFill>
      <xdr:spPr>
        <a:xfrm>
          <a:off x="1800225" y="263070975"/>
          <a:ext cx="2847619" cy="2847619"/>
        </a:xfrm>
        <a:prstGeom prst="rect">
          <a:avLst/>
        </a:prstGeom>
      </xdr:spPr>
    </xdr:pic>
    <xdr:clientData/>
  </xdr:twoCellAnchor>
  <xdr:twoCellAnchor editAs="oneCell">
    <xdr:from>
      <xdr:col>0</xdr:col>
      <xdr:colOff>0</xdr:colOff>
      <xdr:row>71</xdr:row>
      <xdr:rowOff>0</xdr:rowOff>
    </xdr:from>
    <xdr:to>
      <xdr:col>0</xdr:col>
      <xdr:colOff>1771650</xdr:colOff>
      <xdr:row>71</xdr:row>
      <xdr:rowOff>1752600</xdr:rowOff>
    </xdr:to>
    <xdr:pic>
      <xdr:nvPicPr>
        <xdr:cNvPr id="297" name="Picture 296">
          <a:extLst>
            <a:ext uri="{FF2B5EF4-FFF2-40B4-BE49-F238E27FC236}">
              <a16:creationId xmlns:a16="http://schemas.microsoft.com/office/drawing/2014/main" id="{1D5A2E2C-3885-6901-67D9-E8F712635596}"/>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803400" y="266884150"/>
          <a:ext cx="17716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xdr:row>
      <xdr:rowOff>0</xdr:rowOff>
    </xdr:from>
    <xdr:to>
      <xdr:col>0</xdr:col>
      <xdr:colOff>1348740</xdr:colOff>
      <xdr:row>72</xdr:row>
      <xdr:rowOff>1752600</xdr:rowOff>
    </xdr:to>
    <xdr:pic>
      <xdr:nvPicPr>
        <xdr:cNvPr id="298" name="Picture 297">
          <a:extLst>
            <a:ext uri="{FF2B5EF4-FFF2-40B4-BE49-F238E27FC236}">
              <a16:creationId xmlns:a16="http://schemas.microsoft.com/office/drawing/2014/main" id="{C37A7936-41F5-8DD2-EEDA-BC8E90592BDA}"/>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803400" y="270694150"/>
          <a:ext cx="13398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xdr:row>
      <xdr:rowOff>0</xdr:rowOff>
    </xdr:from>
    <xdr:to>
      <xdr:col>0</xdr:col>
      <xdr:colOff>1771650</xdr:colOff>
      <xdr:row>73</xdr:row>
      <xdr:rowOff>1752600</xdr:rowOff>
    </xdr:to>
    <xdr:pic>
      <xdr:nvPicPr>
        <xdr:cNvPr id="299" name="Picture 298">
          <a:extLst>
            <a:ext uri="{FF2B5EF4-FFF2-40B4-BE49-F238E27FC236}">
              <a16:creationId xmlns:a16="http://schemas.microsoft.com/office/drawing/2014/main" id="{9A164FE9-8D34-DBC8-DB88-290DE5CF470B}"/>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1803400" y="274504150"/>
          <a:ext cx="17716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0</xdr:rowOff>
    </xdr:from>
    <xdr:to>
      <xdr:col>0</xdr:col>
      <xdr:colOff>1771650</xdr:colOff>
      <xdr:row>74</xdr:row>
      <xdr:rowOff>1524000</xdr:rowOff>
    </xdr:to>
    <xdr:pic>
      <xdr:nvPicPr>
        <xdr:cNvPr id="300" name="Picture 299">
          <a:extLst>
            <a:ext uri="{FF2B5EF4-FFF2-40B4-BE49-F238E27FC236}">
              <a16:creationId xmlns:a16="http://schemas.microsoft.com/office/drawing/2014/main" id="{1C234900-42A8-2FEA-3D30-0FEB499441A4}"/>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803400" y="278314150"/>
          <a:ext cx="177165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xdr:row>
      <xdr:rowOff>0</xdr:rowOff>
    </xdr:from>
    <xdr:to>
      <xdr:col>0</xdr:col>
      <xdr:colOff>1847850</xdr:colOff>
      <xdr:row>75</xdr:row>
      <xdr:rowOff>1958340</xdr:rowOff>
    </xdr:to>
    <xdr:pic>
      <xdr:nvPicPr>
        <xdr:cNvPr id="301" name="Picture 300">
          <a:extLst>
            <a:ext uri="{FF2B5EF4-FFF2-40B4-BE49-F238E27FC236}">
              <a16:creationId xmlns:a16="http://schemas.microsoft.com/office/drawing/2014/main" id="{AE57A9C0-7760-E88D-9011-1BC1F4BB3C96}"/>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03400" y="282124150"/>
          <a:ext cx="1847850" cy="195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2000250</xdr:colOff>
      <xdr:row>79</xdr:row>
      <xdr:rowOff>1884045</xdr:rowOff>
    </xdr:to>
    <xdr:pic>
      <xdr:nvPicPr>
        <xdr:cNvPr id="305" name="Picture 304">
          <a:extLst>
            <a:ext uri="{FF2B5EF4-FFF2-40B4-BE49-F238E27FC236}">
              <a16:creationId xmlns:a16="http://schemas.microsoft.com/office/drawing/2014/main" id="{62F591CB-C5BD-AFED-6CB3-6E36485CA3B5}"/>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803400" y="297364150"/>
          <a:ext cx="2000250" cy="189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xdr:row>
      <xdr:rowOff>0</xdr:rowOff>
    </xdr:from>
    <xdr:to>
      <xdr:col>0</xdr:col>
      <xdr:colOff>1806575</xdr:colOff>
      <xdr:row>100</xdr:row>
      <xdr:rowOff>1790700</xdr:rowOff>
    </xdr:to>
    <xdr:pic>
      <xdr:nvPicPr>
        <xdr:cNvPr id="333" name="Picture 332">
          <a:extLst>
            <a:ext uri="{FF2B5EF4-FFF2-40B4-BE49-F238E27FC236}">
              <a16:creationId xmlns:a16="http://schemas.microsoft.com/office/drawing/2014/main" id="{97C7B53B-A5D0-534F-39B7-B7A243059763}"/>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803400" y="440436000"/>
          <a:ext cx="17970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1729740</xdr:colOff>
      <xdr:row>105</xdr:row>
      <xdr:rowOff>1162050</xdr:rowOff>
    </xdr:to>
    <xdr:pic>
      <xdr:nvPicPr>
        <xdr:cNvPr id="354" name="Picture 353">
          <a:extLst>
            <a:ext uri="{FF2B5EF4-FFF2-40B4-BE49-F238E27FC236}">
              <a16:creationId xmlns:a16="http://schemas.microsoft.com/office/drawing/2014/main" id="{A21988DE-9253-3085-BA7A-A190A4F8C63B}"/>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803400" y="462661000"/>
          <a:ext cx="172085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xdr:row>
      <xdr:rowOff>0</xdr:rowOff>
    </xdr:from>
    <xdr:to>
      <xdr:col>0</xdr:col>
      <xdr:colOff>2571429</xdr:colOff>
      <xdr:row>106</xdr:row>
      <xdr:rowOff>2574602</xdr:rowOff>
    </xdr:to>
    <xdr:pic>
      <xdr:nvPicPr>
        <xdr:cNvPr id="355" name="Picture 354">
          <a:extLst>
            <a:ext uri="{FF2B5EF4-FFF2-40B4-BE49-F238E27FC236}">
              <a16:creationId xmlns:a16="http://schemas.microsoft.com/office/drawing/2014/main" id="{FAF63775-2A36-79A5-758B-11B0990C8624}"/>
            </a:ext>
          </a:extLst>
        </xdr:cNvPr>
        <xdr:cNvPicPr>
          <a:picLocks noChangeAspect="1"/>
        </xdr:cNvPicPr>
      </xdr:nvPicPr>
      <xdr:blipFill>
        <a:blip xmlns:r="http://schemas.openxmlformats.org/officeDocument/2006/relationships" r:embed="rId56"/>
        <a:stretch>
          <a:fillRect/>
        </a:stretch>
      </xdr:blipFill>
      <xdr:spPr>
        <a:xfrm>
          <a:off x="1800225" y="467439375"/>
          <a:ext cx="2571429" cy="2580952"/>
        </a:xfrm>
        <a:prstGeom prst="rect">
          <a:avLst/>
        </a:prstGeom>
      </xdr:spPr>
    </xdr:pic>
    <xdr:clientData/>
  </xdr:twoCellAnchor>
  <xdr:twoCellAnchor editAs="oneCell">
    <xdr:from>
      <xdr:col>0</xdr:col>
      <xdr:colOff>0</xdr:colOff>
      <xdr:row>107</xdr:row>
      <xdr:rowOff>0</xdr:rowOff>
    </xdr:from>
    <xdr:to>
      <xdr:col>0</xdr:col>
      <xdr:colOff>2039366</xdr:colOff>
      <xdr:row>107</xdr:row>
      <xdr:rowOff>2688888</xdr:rowOff>
    </xdr:to>
    <xdr:pic>
      <xdr:nvPicPr>
        <xdr:cNvPr id="356" name="Picture 355">
          <a:extLst>
            <a:ext uri="{FF2B5EF4-FFF2-40B4-BE49-F238E27FC236}">
              <a16:creationId xmlns:a16="http://schemas.microsoft.com/office/drawing/2014/main" id="{4C9CDF1B-A03C-51D3-6380-00EE327D13A0}"/>
            </a:ext>
          </a:extLst>
        </xdr:cNvPr>
        <xdr:cNvPicPr>
          <a:picLocks noChangeAspect="1"/>
        </xdr:cNvPicPr>
      </xdr:nvPicPr>
      <xdr:blipFill>
        <a:blip xmlns:r="http://schemas.openxmlformats.org/officeDocument/2006/relationships" r:embed="rId57"/>
        <a:stretch>
          <a:fillRect/>
        </a:stretch>
      </xdr:blipFill>
      <xdr:spPr>
        <a:xfrm>
          <a:off x="1800225" y="471887550"/>
          <a:ext cx="2028571" cy="2695238"/>
        </a:xfrm>
        <a:prstGeom prst="rect">
          <a:avLst/>
        </a:prstGeom>
      </xdr:spPr>
    </xdr:pic>
    <xdr:clientData/>
  </xdr:twoCellAnchor>
  <xdr:twoCellAnchor editAs="oneCell">
    <xdr:from>
      <xdr:col>0</xdr:col>
      <xdr:colOff>0</xdr:colOff>
      <xdr:row>108</xdr:row>
      <xdr:rowOff>0</xdr:rowOff>
    </xdr:from>
    <xdr:to>
      <xdr:col>0</xdr:col>
      <xdr:colOff>1805940</xdr:colOff>
      <xdr:row>108</xdr:row>
      <xdr:rowOff>1790700</xdr:rowOff>
    </xdr:to>
    <xdr:pic>
      <xdr:nvPicPr>
        <xdr:cNvPr id="357" name="Picture 356">
          <a:extLst>
            <a:ext uri="{FF2B5EF4-FFF2-40B4-BE49-F238E27FC236}">
              <a16:creationId xmlns:a16="http://schemas.microsoft.com/office/drawing/2014/main" id="{EFA25EE6-6F51-0E19-DEC1-F368417757F5}"/>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803400" y="475996000"/>
          <a:ext cx="17970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xdr:row>
      <xdr:rowOff>0</xdr:rowOff>
    </xdr:from>
    <xdr:to>
      <xdr:col>0</xdr:col>
      <xdr:colOff>2533650</xdr:colOff>
      <xdr:row>110</xdr:row>
      <xdr:rowOff>2533650</xdr:rowOff>
    </xdr:to>
    <xdr:pic>
      <xdr:nvPicPr>
        <xdr:cNvPr id="359" name="Picture 358">
          <a:extLst>
            <a:ext uri="{FF2B5EF4-FFF2-40B4-BE49-F238E27FC236}">
              <a16:creationId xmlns:a16="http://schemas.microsoft.com/office/drawing/2014/main" id="{9971E672-B45C-C39D-C175-477C8E177F46}"/>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803400" y="484886000"/>
          <a:ext cx="253365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xdr:row>
      <xdr:rowOff>0</xdr:rowOff>
    </xdr:from>
    <xdr:to>
      <xdr:col>0</xdr:col>
      <xdr:colOff>1924050</xdr:colOff>
      <xdr:row>111</xdr:row>
      <xdr:rowOff>1920875</xdr:rowOff>
    </xdr:to>
    <xdr:pic>
      <xdr:nvPicPr>
        <xdr:cNvPr id="360" name="Picture 359">
          <a:extLst>
            <a:ext uri="{FF2B5EF4-FFF2-40B4-BE49-F238E27FC236}">
              <a16:creationId xmlns:a16="http://schemas.microsoft.com/office/drawing/2014/main" id="{F77329D2-6146-02BC-DC22-B64F0C0F65CD}"/>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1803400" y="489331000"/>
          <a:ext cx="1924050" cy="191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xdr:row>
      <xdr:rowOff>0</xdr:rowOff>
    </xdr:from>
    <xdr:to>
      <xdr:col>0</xdr:col>
      <xdr:colOff>1543050</xdr:colOff>
      <xdr:row>112</xdr:row>
      <xdr:rowOff>1846580</xdr:rowOff>
    </xdr:to>
    <xdr:pic>
      <xdr:nvPicPr>
        <xdr:cNvPr id="361" name="Picture 360">
          <a:extLst>
            <a:ext uri="{FF2B5EF4-FFF2-40B4-BE49-F238E27FC236}">
              <a16:creationId xmlns:a16="http://schemas.microsoft.com/office/drawing/2014/main" id="{9757D8AC-A22B-8E73-9125-51455EAF578D}"/>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1803400" y="493776000"/>
          <a:ext cx="15430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0</xdr:rowOff>
    </xdr:from>
    <xdr:to>
      <xdr:col>0</xdr:col>
      <xdr:colOff>1808480</xdr:colOff>
      <xdr:row>115</xdr:row>
      <xdr:rowOff>1808480</xdr:rowOff>
    </xdr:to>
    <xdr:pic>
      <xdr:nvPicPr>
        <xdr:cNvPr id="366" name="Picture 365">
          <a:extLst>
            <a:ext uri="{FF2B5EF4-FFF2-40B4-BE49-F238E27FC236}">
              <a16:creationId xmlns:a16="http://schemas.microsoft.com/office/drawing/2014/main" id="{75592561-8457-AA64-054F-BF10BFC7C49C}"/>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1803400" y="502666000"/>
          <a:ext cx="1822450"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xdr:row>
      <xdr:rowOff>0</xdr:rowOff>
    </xdr:from>
    <xdr:to>
      <xdr:col>0</xdr:col>
      <xdr:colOff>2727618</xdr:colOff>
      <xdr:row>116</xdr:row>
      <xdr:rowOff>2727618</xdr:rowOff>
    </xdr:to>
    <xdr:pic>
      <xdr:nvPicPr>
        <xdr:cNvPr id="367" name="Picture 366">
          <a:extLst>
            <a:ext uri="{FF2B5EF4-FFF2-40B4-BE49-F238E27FC236}">
              <a16:creationId xmlns:a16="http://schemas.microsoft.com/office/drawing/2014/main" id="{4F56B998-E135-AD9C-5FA2-73462BE7B014}"/>
            </a:ext>
          </a:extLst>
        </xdr:cNvPr>
        <xdr:cNvPicPr>
          <a:picLocks noChangeAspect="1"/>
        </xdr:cNvPicPr>
      </xdr:nvPicPr>
      <xdr:blipFill>
        <a:blip xmlns:r="http://schemas.openxmlformats.org/officeDocument/2006/relationships" r:embed="rId63"/>
        <a:stretch>
          <a:fillRect/>
        </a:stretch>
      </xdr:blipFill>
      <xdr:spPr>
        <a:xfrm>
          <a:off x="1800225" y="507472950"/>
          <a:ext cx="2733333" cy="2733333"/>
        </a:xfrm>
        <a:prstGeom prst="rect">
          <a:avLst/>
        </a:prstGeom>
      </xdr:spPr>
    </xdr:pic>
    <xdr:clientData/>
  </xdr:twoCellAnchor>
  <xdr:twoCellAnchor editAs="oneCell">
    <xdr:from>
      <xdr:col>0</xdr:col>
      <xdr:colOff>0</xdr:colOff>
      <xdr:row>113</xdr:row>
      <xdr:rowOff>0</xdr:rowOff>
    </xdr:from>
    <xdr:to>
      <xdr:col>0</xdr:col>
      <xdr:colOff>1882140</xdr:colOff>
      <xdr:row>113</xdr:row>
      <xdr:rowOff>1503045</xdr:rowOff>
    </xdr:to>
    <xdr:pic>
      <xdr:nvPicPr>
        <xdr:cNvPr id="370" name="Picture 369">
          <a:extLst>
            <a:ext uri="{FF2B5EF4-FFF2-40B4-BE49-F238E27FC236}">
              <a16:creationId xmlns:a16="http://schemas.microsoft.com/office/drawing/2014/main" id="{43DD7958-1AB1-8B41-8BCD-06C7B040F50C}"/>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803400" y="498221000"/>
          <a:ext cx="1873250"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xdr:row>
      <xdr:rowOff>0</xdr:rowOff>
    </xdr:from>
    <xdr:to>
      <xdr:col>0</xdr:col>
      <xdr:colOff>1806575</xdr:colOff>
      <xdr:row>131</xdr:row>
      <xdr:rowOff>1539875</xdr:rowOff>
    </xdr:to>
    <xdr:pic>
      <xdr:nvPicPr>
        <xdr:cNvPr id="383" name="Picture 382">
          <a:extLst>
            <a:ext uri="{FF2B5EF4-FFF2-40B4-BE49-F238E27FC236}">
              <a16:creationId xmlns:a16="http://schemas.microsoft.com/office/drawing/2014/main" id="{E2CCCDB0-C430-5FC7-5564-9DE44B9D3E6E}"/>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03400" y="578231000"/>
          <a:ext cx="1797050"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xdr:row>
      <xdr:rowOff>0</xdr:rowOff>
    </xdr:from>
    <xdr:to>
      <xdr:col>0</xdr:col>
      <xdr:colOff>2685714</xdr:colOff>
      <xdr:row>132</xdr:row>
      <xdr:rowOff>1600000</xdr:rowOff>
    </xdr:to>
    <xdr:pic>
      <xdr:nvPicPr>
        <xdr:cNvPr id="384" name="Picture 383">
          <a:extLst>
            <a:ext uri="{FF2B5EF4-FFF2-40B4-BE49-F238E27FC236}">
              <a16:creationId xmlns:a16="http://schemas.microsoft.com/office/drawing/2014/main" id="{4DD8BA5C-1002-9115-5119-5FF831FAF778}"/>
            </a:ext>
          </a:extLst>
        </xdr:cNvPr>
        <xdr:cNvPicPr>
          <a:picLocks noChangeAspect="1"/>
        </xdr:cNvPicPr>
      </xdr:nvPicPr>
      <xdr:blipFill>
        <a:blip xmlns:r="http://schemas.openxmlformats.org/officeDocument/2006/relationships" r:embed="rId66"/>
        <a:stretch>
          <a:fillRect/>
        </a:stretch>
      </xdr:blipFill>
      <xdr:spPr>
        <a:xfrm>
          <a:off x="1800225" y="583091925"/>
          <a:ext cx="2685714" cy="1600000"/>
        </a:xfrm>
        <a:prstGeom prst="rect">
          <a:avLst/>
        </a:prstGeom>
      </xdr:spPr>
    </xdr:pic>
    <xdr:clientData/>
  </xdr:twoCellAnchor>
  <xdr:twoCellAnchor editAs="oneCell">
    <xdr:from>
      <xdr:col>0</xdr:col>
      <xdr:colOff>0</xdr:colOff>
      <xdr:row>135</xdr:row>
      <xdr:rowOff>0</xdr:rowOff>
    </xdr:from>
    <xdr:to>
      <xdr:col>0</xdr:col>
      <xdr:colOff>1806575</xdr:colOff>
      <xdr:row>135</xdr:row>
      <xdr:rowOff>1770380</xdr:rowOff>
    </xdr:to>
    <xdr:pic>
      <xdr:nvPicPr>
        <xdr:cNvPr id="387" name="Picture 386">
          <a:extLst>
            <a:ext uri="{FF2B5EF4-FFF2-40B4-BE49-F238E27FC236}">
              <a16:creationId xmlns:a16="http://schemas.microsoft.com/office/drawing/2014/main" id="{B631B5CF-D92D-50E1-BFD1-A6CCDC21979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1803400" y="596011000"/>
          <a:ext cx="1797050"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xdr:row>
      <xdr:rowOff>0</xdr:rowOff>
    </xdr:from>
    <xdr:to>
      <xdr:col>0</xdr:col>
      <xdr:colOff>1806575</xdr:colOff>
      <xdr:row>136</xdr:row>
      <xdr:rowOff>1770380</xdr:rowOff>
    </xdr:to>
    <xdr:pic>
      <xdr:nvPicPr>
        <xdr:cNvPr id="388" name="Picture 387">
          <a:extLst>
            <a:ext uri="{FF2B5EF4-FFF2-40B4-BE49-F238E27FC236}">
              <a16:creationId xmlns:a16="http://schemas.microsoft.com/office/drawing/2014/main" id="{682B4112-E351-4A99-EC7B-88FA4CCDF33D}"/>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1803400" y="600456000"/>
          <a:ext cx="1797050"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xdr:row>
      <xdr:rowOff>0</xdr:rowOff>
    </xdr:from>
    <xdr:to>
      <xdr:col>0</xdr:col>
      <xdr:colOff>1806575</xdr:colOff>
      <xdr:row>137</xdr:row>
      <xdr:rowOff>1770380</xdr:rowOff>
    </xdr:to>
    <xdr:pic>
      <xdr:nvPicPr>
        <xdr:cNvPr id="389" name="Picture 388">
          <a:extLst>
            <a:ext uri="{FF2B5EF4-FFF2-40B4-BE49-F238E27FC236}">
              <a16:creationId xmlns:a16="http://schemas.microsoft.com/office/drawing/2014/main" id="{4578F3C3-37D1-C0B8-9DB5-89A76CD37078}"/>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1803400" y="604901000"/>
          <a:ext cx="1797050"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xdr:row>
      <xdr:rowOff>0</xdr:rowOff>
    </xdr:from>
    <xdr:to>
      <xdr:col>0</xdr:col>
      <xdr:colOff>1806575</xdr:colOff>
      <xdr:row>138</xdr:row>
      <xdr:rowOff>1770380</xdr:rowOff>
    </xdr:to>
    <xdr:pic>
      <xdr:nvPicPr>
        <xdr:cNvPr id="390" name="Picture 389">
          <a:extLst>
            <a:ext uri="{FF2B5EF4-FFF2-40B4-BE49-F238E27FC236}">
              <a16:creationId xmlns:a16="http://schemas.microsoft.com/office/drawing/2014/main" id="{0D523993-53E9-9F54-8187-FAD3858ED582}"/>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1803400" y="609346000"/>
          <a:ext cx="1797050"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xdr:row>
      <xdr:rowOff>0</xdr:rowOff>
    </xdr:from>
    <xdr:to>
      <xdr:col>0</xdr:col>
      <xdr:colOff>2232380</xdr:colOff>
      <xdr:row>139</xdr:row>
      <xdr:rowOff>2685714</xdr:rowOff>
    </xdr:to>
    <xdr:pic>
      <xdr:nvPicPr>
        <xdr:cNvPr id="391" name="Picture 390">
          <a:extLst>
            <a:ext uri="{FF2B5EF4-FFF2-40B4-BE49-F238E27FC236}">
              <a16:creationId xmlns:a16="http://schemas.microsoft.com/office/drawing/2014/main" id="{326E887D-421A-3541-4EEC-2D9F7DF497AE}"/>
            </a:ext>
          </a:extLst>
        </xdr:cNvPr>
        <xdr:cNvPicPr>
          <a:picLocks noChangeAspect="1"/>
        </xdr:cNvPicPr>
      </xdr:nvPicPr>
      <xdr:blipFill>
        <a:blip xmlns:r="http://schemas.openxmlformats.org/officeDocument/2006/relationships" r:embed="rId71"/>
        <a:stretch>
          <a:fillRect/>
        </a:stretch>
      </xdr:blipFill>
      <xdr:spPr>
        <a:xfrm>
          <a:off x="1800225" y="614229150"/>
          <a:ext cx="2238095" cy="2685714"/>
        </a:xfrm>
        <a:prstGeom prst="rect">
          <a:avLst/>
        </a:prstGeom>
      </xdr:spPr>
    </xdr:pic>
    <xdr:clientData/>
  </xdr:twoCellAnchor>
  <xdr:twoCellAnchor editAs="oneCell">
    <xdr:from>
      <xdr:col>0</xdr:col>
      <xdr:colOff>0</xdr:colOff>
      <xdr:row>144</xdr:row>
      <xdr:rowOff>0</xdr:rowOff>
    </xdr:from>
    <xdr:to>
      <xdr:col>0</xdr:col>
      <xdr:colOff>1806575</xdr:colOff>
      <xdr:row>144</xdr:row>
      <xdr:rowOff>1770380</xdr:rowOff>
    </xdr:to>
    <xdr:pic>
      <xdr:nvPicPr>
        <xdr:cNvPr id="396" name="Picture 395">
          <a:extLst>
            <a:ext uri="{FF2B5EF4-FFF2-40B4-BE49-F238E27FC236}">
              <a16:creationId xmlns:a16="http://schemas.microsoft.com/office/drawing/2014/main" id="{AA4263EC-E6D2-40B1-E2AD-05060C4BA3EB}"/>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803400" y="636016000"/>
          <a:ext cx="1797050"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xdr:row>
      <xdr:rowOff>0</xdr:rowOff>
    </xdr:from>
    <xdr:to>
      <xdr:col>0</xdr:col>
      <xdr:colOff>933450</xdr:colOff>
      <xdr:row>146</xdr:row>
      <xdr:rowOff>1770380</xdr:rowOff>
    </xdr:to>
    <xdr:pic>
      <xdr:nvPicPr>
        <xdr:cNvPr id="398" name="Picture 397">
          <a:extLst>
            <a:ext uri="{FF2B5EF4-FFF2-40B4-BE49-F238E27FC236}">
              <a16:creationId xmlns:a16="http://schemas.microsoft.com/office/drawing/2014/main" id="{F0516F79-D193-5AD1-7282-DA2264CC3F0C}"/>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1803400" y="644906000"/>
          <a:ext cx="933450"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xdr:row>
      <xdr:rowOff>0</xdr:rowOff>
    </xdr:from>
    <xdr:to>
      <xdr:col>0</xdr:col>
      <xdr:colOff>2533650</xdr:colOff>
      <xdr:row>172</xdr:row>
      <xdr:rowOff>2533650</xdr:rowOff>
    </xdr:to>
    <xdr:pic>
      <xdr:nvPicPr>
        <xdr:cNvPr id="424" name="Picture 423">
          <a:extLst>
            <a:ext uri="{FF2B5EF4-FFF2-40B4-BE49-F238E27FC236}">
              <a16:creationId xmlns:a16="http://schemas.microsoft.com/office/drawing/2014/main" id="{3717CB6C-9DA2-5100-7252-30F27552E0A6}"/>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1803400" y="760476000"/>
          <a:ext cx="253365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xdr:row>
      <xdr:rowOff>0</xdr:rowOff>
    </xdr:from>
    <xdr:to>
      <xdr:col>0</xdr:col>
      <xdr:colOff>1847850</xdr:colOff>
      <xdr:row>173</xdr:row>
      <xdr:rowOff>1828800</xdr:rowOff>
    </xdr:to>
    <xdr:pic>
      <xdr:nvPicPr>
        <xdr:cNvPr id="425" name="Picture 424">
          <a:extLst>
            <a:ext uri="{FF2B5EF4-FFF2-40B4-BE49-F238E27FC236}">
              <a16:creationId xmlns:a16="http://schemas.microsoft.com/office/drawing/2014/main" id="{A5892C5A-F84E-068F-22EA-76D3D4A6DA6A}"/>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803400" y="764921000"/>
          <a:ext cx="184785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xdr:row>
      <xdr:rowOff>0</xdr:rowOff>
    </xdr:from>
    <xdr:to>
      <xdr:col>0</xdr:col>
      <xdr:colOff>1771650</xdr:colOff>
      <xdr:row>185</xdr:row>
      <xdr:rowOff>1768475</xdr:rowOff>
    </xdr:to>
    <xdr:pic>
      <xdr:nvPicPr>
        <xdr:cNvPr id="437" name="Picture 436">
          <a:extLst>
            <a:ext uri="{FF2B5EF4-FFF2-40B4-BE49-F238E27FC236}">
              <a16:creationId xmlns:a16="http://schemas.microsoft.com/office/drawing/2014/main" id="{418BEF21-6915-A51F-026C-0D3DA4F7E15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1803400" y="813816000"/>
          <a:ext cx="1771650" cy="176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xdr:row>
      <xdr:rowOff>0</xdr:rowOff>
    </xdr:from>
    <xdr:to>
      <xdr:col>0</xdr:col>
      <xdr:colOff>1771650</xdr:colOff>
      <xdr:row>186</xdr:row>
      <xdr:rowOff>1768475</xdr:rowOff>
    </xdr:to>
    <xdr:pic>
      <xdr:nvPicPr>
        <xdr:cNvPr id="438" name="Picture 437">
          <a:extLst>
            <a:ext uri="{FF2B5EF4-FFF2-40B4-BE49-F238E27FC236}">
              <a16:creationId xmlns:a16="http://schemas.microsoft.com/office/drawing/2014/main" id="{46A08190-24F9-0E8A-6985-5EB592A884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1803400" y="818261000"/>
          <a:ext cx="1771650" cy="176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xdr:row>
      <xdr:rowOff>0</xdr:rowOff>
    </xdr:from>
    <xdr:to>
      <xdr:col>0</xdr:col>
      <xdr:colOff>1807845</xdr:colOff>
      <xdr:row>183</xdr:row>
      <xdr:rowOff>967740</xdr:rowOff>
    </xdr:to>
    <xdr:pic>
      <xdr:nvPicPr>
        <xdr:cNvPr id="439" name="Picture 438">
          <a:extLst>
            <a:ext uri="{FF2B5EF4-FFF2-40B4-BE49-F238E27FC236}">
              <a16:creationId xmlns:a16="http://schemas.microsoft.com/office/drawing/2014/main" id="{27E16775-F077-A86D-4056-C77F506DBFD3}"/>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1803400" y="809371000"/>
          <a:ext cx="1822450" cy="95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xdr:row>
      <xdr:rowOff>0</xdr:rowOff>
    </xdr:from>
    <xdr:to>
      <xdr:col>0</xdr:col>
      <xdr:colOff>1695450</xdr:colOff>
      <xdr:row>187</xdr:row>
      <xdr:rowOff>1695450</xdr:rowOff>
    </xdr:to>
    <xdr:pic>
      <xdr:nvPicPr>
        <xdr:cNvPr id="440" name="Picture 439">
          <a:extLst>
            <a:ext uri="{FF2B5EF4-FFF2-40B4-BE49-F238E27FC236}">
              <a16:creationId xmlns:a16="http://schemas.microsoft.com/office/drawing/2014/main" id="{EC9A9380-5404-7443-CA7F-D1DCB4D28D10}"/>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803400" y="827151000"/>
          <a:ext cx="1695450"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xdr:row>
      <xdr:rowOff>0</xdr:rowOff>
    </xdr:from>
    <xdr:to>
      <xdr:col>0</xdr:col>
      <xdr:colOff>2552381</xdr:colOff>
      <xdr:row>188</xdr:row>
      <xdr:rowOff>2552381</xdr:rowOff>
    </xdr:to>
    <xdr:pic>
      <xdr:nvPicPr>
        <xdr:cNvPr id="441" name="Picture 440">
          <a:extLst>
            <a:ext uri="{FF2B5EF4-FFF2-40B4-BE49-F238E27FC236}">
              <a16:creationId xmlns:a16="http://schemas.microsoft.com/office/drawing/2014/main" id="{11944397-18B4-D8A8-4E0F-8031FA5B6056}"/>
            </a:ext>
          </a:extLst>
        </xdr:cNvPr>
        <xdr:cNvPicPr>
          <a:picLocks noChangeAspect="1"/>
        </xdr:cNvPicPr>
      </xdr:nvPicPr>
      <xdr:blipFill>
        <a:blip xmlns:r="http://schemas.openxmlformats.org/officeDocument/2006/relationships" r:embed="rId80"/>
        <a:stretch>
          <a:fillRect/>
        </a:stretch>
      </xdr:blipFill>
      <xdr:spPr>
        <a:xfrm>
          <a:off x="1800225" y="832189725"/>
          <a:ext cx="2552381" cy="2552381"/>
        </a:xfrm>
        <a:prstGeom prst="rect">
          <a:avLst/>
        </a:prstGeom>
      </xdr:spPr>
    </xdr:pic>
    <xdr:clientData/>
  </xdr:twoCellAnchor>
  <xdr:twoCellAnchor editAs="oneCell">
    <xdr:from>
      <xdr:col>0</xdr:col>
      <xdr:colOff>0</xdr:colOff>
      <xdr:row>189</xdr:row>
      <xdr:rowOff>0</xdr:rowOff>
    </xdr:from>
    <xdr:to>
      <xdr:col>0</xdr:col>
      <xdr:colOff>2552381</xdr:colOff>
      <xdr:row>189</xdr:row>
      <xdr:rowOff>2438095</xdr:rowOff>
    </xdr:to>
    <xdr:pic>
      <xdr:nvPicPr>
        <xdr:cNvPr id="442" name="Picture 441">
          <a:extLst>
            <a:ext uri="{FF2B5EF4-FFF2-40B4-BE49-F238E27FC236}">
              <a16:creationId xmlns:a16="http://schemas.microsoft.com/office/drawing/2014/main" id="{3F4EBA1B-E264-6DE2-B7D0-D24CBB9350C8}"/>
            </a:ext>
          </a:extLst>
        </xdr:cNvPr>
        <xdr:cNvPicPr>
          <a:picLocks noChangeAspect="1"/>
        </xdr:cNvPicPr>
      </xdr:nvPicPr>
      <xdr:blipFill>
        <a:blip xmlns:r="http://schemas.openxmlformats.org/officeDocument/2006/relationships" r:embed="rId81"/>
        <a:stretch>
          <a:fillRect/>
        </a:stretch>
      </xdr:blipFill>
      <xdr:spPr>
        <a:xfrm>
          <a:off x="1800225" y="836637900"/>
          <a:ext cx="2552381" cy="2438095"/>
        </a:xfrm>
        <a:prstGeom prst="rect">
          <a:avLst/>
        </a:prstGeom>
      </xdr:spPr>
    </xdr:pic>
    <xdr:clientData/>
  </xdr:twoCellAnchor>
  <xdr:twoCellAnchor editAs="oneCell">
    <xdr:from>
      <xdr:col>0</xdr:col>
      <xdr:colOff>0</xdr:colOff>
      <xdr:row>190</xdr:row>
      <xdr:rowOff>0</xdr:rowOff>
    </xdr:from>
    <xdr:to>
      <xdr:col>0</xdr:col>
      <xdr:colOff>1695450</xdr:colOff>
      <xdr:row>190</xdr:row>
      <xdr:rowOff>1752600</xdr:rowOff>
    </xdr:to>
    <xdr:pic>
      <xdr:nvPicPr>
        <xdr:cNvPr id="443" name="Picture 442">
          <a:extLst>
            <a:ext uri="{FF2B5EF4-FFF2-40B4-BE49-F238E27FC236}">
              <a16:creationId xmlns:a16="http://schemas.microsoft.com/office/drawing/2014/main" id="{9D05E13E-28BE-6BED-D356-97D326FA9C3A}"/>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1803400" y="840486000"/>
          <a:ext cx="16954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xdr:row>
      <xdr:rowOff>0</xdr:rowOff>
    </xdr:from>
    <xdr:to>
      <xdr:col>0</xdr:col>
      <xdr:colOff>1882775</xdr:colOff>
      <xdr:row>191</xdr:row>
      <xdr:rowOff>1846580</xdr:rowOff>
    </xdr:to>
    <xdr:pic>
      <xdr:nvPicPr>
        <xdr:cNvPr id="444" name="Picture 443">
          <a:extLst>
            <a:ext uri="{FF2B5EF4-FFF2-40B4-BE49-F238E27FC236}">
              <a16:creationId xmlns:a16="http://schemas.microsoft.com/office/drawing/2014/main" id="{076676C4-2AB1-AD1B-5E5A-0F21241A05F5}"/>
            </a:ext>
          </a:extLst>
        </xdr:cNvPr>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1803400" y="844931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xdr:row>
      <xdr:rowOff>0</xdr:rowOff>
    </xdr:from>
    <xdr:to>
      <xdr:col>0</xdr:col>
      <xdr:colOff>1882775</xdr:colOff>
      <xdr:row>192</xdr:row>
      <xdr:rowOff>1846580</xdr:rowOff>
    </xdr:to>
    <xdr:pic>
      <xdr:nvPicPr>
        <xdr:cNvPr id="445" name="Picture 444">
          <a:extLst>
            <a:ext uri="{FF2B5EF4-FFF2-40B4-BE49-F238E27FC236}">
              <a16:creationId xmlns:a16="http://schemas.microsoft.com/office/drawing/2014/main" id="{33974D87-62CA-43AA-6A1B-29D5A4017563}"/>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1803400" y="849376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xdr:row>
      <xdr:rowOff>0</xdr:rowOff>
    </xdr:from>
    <xdr:to>
      <xdr:col>0</xdr:col>
      <xdr:colOff>1882775</xdr:colOff>
      <xdr:row>193</xdr:row>
      <xdr:rowOff>1846580</xdr:rowOff>
    </xdr:to>
    <xdr:pic>
      <xdr:nvPicPr>
        <xdr:cNvPr id="446" name="Picture 445">
          <a:extLst>
            <a:ext uri="{FF2B5EF4-FFF2-40B4-BE49-F238E27FC236}">
              <a16:creationId xmlns:a16="http://schemas.microsoft.com/office/drawing/2014/main" id="{6061625C-1484-0C9E-C0C9-244BB4075D4E}"/>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1803400" y="853821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xdr:row>
      <xdr:rowOff>0</xdr:rowOff>
    </xdr:from>
    <xdr:to>
      <xdr:col>0</xdr:col>
      <xdr:colOff>1543050</xdr:colOff>
      <xdr:row>194</xdr:row>
      <xdr:rowOff>1846580</xdr:rowOff>
    </xdr:to>
    <xdr:pic>
      <xdr:nvPicPr>
        <xdr:cNvPr id="447" name="Picture 446">
          <a:extLst>
            <a:ext uri="{FF2B5EF4-FFF2-40B4-BE49-F238E27FC236}">
              <a16:creationId xmlns:a16="http://schemas.microsoft.com/office/drawing/2014/main" id="{274DD507-B2DC-2CAB-4C84-AB70E14218C4}"/>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1803400" y="858266000"/>
          <a:ext cx="15430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xdr:row>
      <xdr:rowOff>0</xdr:rowOff>
    </xdr:from>
    <xdr:to>
      <xdr:col>0</xdr:col>
      <xdr:colOff>1882775</xdr:colOff>
      <xdr:row>195</xdr:row>
      <xdr:rowOff>1846580</xdr:rowOff>
    </xdr:to>
    <xdr:pic>
      <xdr:nvPicPr>
        <xdr:cNvPr id="448" name="Picture 447">
          <a:extLst>
            <a:ext uri="{FF2B5EF4-FFF2-40B4-BE49-F238E27FC236}">
              <a16:creationId xmlns:a16="http://schemas.microsoft.com/office/drawing/2014/main" id="{2E541FC0-B7F4-490F-6F39-FA4AE8A7D0F7}"/>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1803400" y="862711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xdr:row>
      <xdr:rowOff>0</xdr:rowOff>
    </xdr:from>
    <xdr:to>
      <xdr:col>0</xdr:col>
      <xdr:colOff>2801906</xdr:colOff>
      <xdr:row>196</xdr:row>
      <xdr:rowOff>1318095</xdr:rowOff>
    </xdr:to>
    <xdr:pic>
      <xdr:nvPicPr>
        <xdr:cNvPr id="449" name="Picture 448">
          <a:extLst>
            <a:ext uri="{FF2B5EF4-FFF2-40B4-BE49-F238E27FC236}">
              <a16:creationId xmlns:a16="http://schemas.microsoft.com/office/drawing/2014/main" id="{667A25F6-85DE-96A0-39AD-6FC8B98C924B}"/>
            </a:ext>
          </a:extLst>
        </xdr:cNvPr>
        <xdr:cNvPicPr>
          <a:picLocks noChangeAspect="1"/>
        </xdr:cNvPicPr>
      </xdr:nvPicPr>
      <xdr:blipFill>
        <a:blip xmlns:r="http://schemas.openxmlformats.org/officeDocument/2006/relationships" r:embed="rId88"/>
        <a:stretch>
          <a:fillRect/>
        </a:stretch>
      </xdr:blipFill>
      <xdr:spPr>
        <a:xfrm>
          <a:off x="1800225" y="867775125"/>
          <a:ext cx="2790476" cy="1323810"/>
        </a:xfrm>
        <a:prstGeom prst="rect">
          <a:avLst/>
        </a:prstGeom>
      </xdr:spPr>
    </xdr:pic>
    <xdr:clientData/>
  </xdr:twoCellAnchor>
  <xdr:twoCellAnchor editAs="oneCell">
    <xdr:from>
      <xdr:col>0</xdr:col>
      <xdr:colOff>0</xdr:colOff>
      <xdr:row>197</xdr:row>
      <xdr:rowOff>0</xdr:rowOff>
    </xdr:from>
    <xdr:to>
      <xdr:col>0</xdr:col>
      <xdr:colOff>1882775</xdr:colOff>
      <xdr:row>197</xdr:row>
      <xdr:rowOff>1846580</xdr:rowOff>
    </xdr:to>
    <xdr:pic>
      <xdr:nvPicPr>
        <xdr:cNvPr id="450" name="Picture 449">
          <a:extLst>
            <a:ext uri="{FF2B5EF4-FFF2-40B4-BE49-F238E27FC236}">
              <a16:creationId xmlns:a16="http://schemas.microsoft.com/office/drawing/2014/main" id="{30B1811D-74C4-61A3-24DC-93D02A546A14}"/>
            </a:ext>
          </a:extLst>
        </xdr:cNvPr>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1803400" y="871601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xdr:row>
      <xdr:rowOff>0</xdr:rowOff>
    </xdr:from>
    <xdr:to>
      <xdr:col>0</xdr:col>
      <xdr:colOff>1882775</xdr:colOff>
      <xdr:row>198</xdr:row>
      <xdr:rowOff>1846580</xdr:rowOff>
    </xdr:to>
    <xdr:pic>
      <xdr:nvPicPr>
        <xdr:cNvPr id="451" name="Picture 450">
          <a:extLst>
            <a:ext uri="{FF2B5EF4-FFF2-40B4-BE49-F238E27FC236}">
              <a16:creationId xmlns:a16="http://schemas.microsoft.com/office/drawing/2014/main" id="{082E3331-5D2E-3872-84DF-73CBDE6CE8E7}"/>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1803400" y="876046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xdr:row>
      <xdr:rowOff>0</xdr:rowOff>
    </xdr:from>
    <xdr:to>
      <xdr:col>0</xdr:col>
      <xdr:colOff>1882775</xdr:colOff>
      <xdr:row>199</xdr:row>
      <xdr:rowOff>1846580</xdr:rowOff>
    </xdr:to>
    <xdr:pic>
      <xdr:nvPicPr>
        <xdr:cNvPr id="452" name="Picture 451">
          <a:extLst>
            <a:ext uri="{FF2B5EF4-FFF2-40B4-BE49-F238E27FC236}">
              <a16:creationId xmlns:a16="http://schemas.microsoft.com/office/drawing/2014/main" id="{A52EBF8A-96D5-A334-812D-976AE30F61B1}"/>
            </a:ext>
          </a:extLst>
        </xdr:cNvPr>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1803400" y="880491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xdr:row>
      <xdr:rowOff>0</xdr:rowOff>
    </xdr:from>
    <xdr:to>
      <xdr:col>0</xdr:col>
      <xdr:colOff>1882775</xdr:colOff>
      <xdr:row>200</xdr:row>
      <xdr:rowOff>1619250</xdr:rowOff>
    </xdr:to>
    <xdr:pic>
      <xdr:nvPicPr>
        <xdr:cNvPr id="453" name="Picture 452">
          <a:extLst>
            <a:ext uri="{FF2B5EF4-FFF2-40B4-BE49-F238E27FC236}">
              <a16:creationId xmlns:a16="http://schemas.microsoft.com/office/drawing/2014/main" id="{606C06C9-698E-37A1-4A5C-E3F77B78BFDA}"/>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1803400" y="884936000"/>
          <a:ext cx="1873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xdr:row>
      <xdr:rowOff>0</xdr:rowOff>
    </xdr:from>
    <xdr:to>
      <xdr:col>0</xdr:col>
      <xdr:colOff>1882775</xdr:colOff>
      <xdr:row>201</xdr:row>
      <xdr:rowOff>1846580</xdr:rowOff>
    </xdr:to>
    <xdr:pic>
      <xdr:nvPicPr>
        <xdr:cNvPr id="454" name="Picture 453">
          <a:extLst>
            <a:ext uri="{FF2B5EF4-FFF2-40B4-BE49-F238E27FC236}">
              <a16:creationId xmlns:a16="http://schemas.microsoft.com/office/drawing/2014/main" id="{4EFB64A8-FA48-BC24-272B-874432B0D433}"/>
            </a:ext>
          </a:extLst>
        </xdr:cNvPr>
        <xdr:cNvPicPr>
          <a:picLocks noChangeAspect="1" noChangeArrowheads="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bwMode="auto">
        <a:xfrm>
          <a:off x="1803400" y="889381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xdr:row>
      <xdr:rowOff>0</xdr:rowOff>
    </xdr:from>
    <xdr:to>
      <xdr:col>0</xdr:col>
      <xdr:colOff>1732280</xdr:colOff>
      <xdr:row>202</xdr:row>
      <xdr:rowOff>1066800</xdr:rowOff>
    </xdr:to>
    <xdr:pic>
      <xdr:nvPicPr>
        <xdr:cNvPr id="455" name="Picture 454">
          <a:extLst>
            <a:ext uri="{FF2B5EF4-FFF2-40B4-BE49-F238E27FC236}">
              <a16:creationId xmlns:a16="http://schemas.microsoft.com/office/drawing/2014/main" id="{518E19D6-43BC-0908-5945-BAEC88DD34AA}"/>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1803400" y="893826000"/>
          <a:ext cx="17462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203</xdr:row>
      <xdr:rowOff>0</xdr:rowOff>
    </xdr:from>
    <xdr:to>
      <xdr:col>0</xdr:col>
      <xdr:colOff>1923810</xdr:colOff>
      <xdr:row>203</xdr:row>
      <xdr:rowOff>2801906</xdr:rowOff>
    </xdr:to>
    <xdr:pic>
      <xdr:nvPicPr>
        <xdr:cNvPr id="456" name="Picture 455">
          <a:extLst>
            <a:ext uri="{FF2B5EF4-FFF2-40B4-BE49-F238E27FC236}">
              <a16:creationId xmlns:a16="http://schemas.microsoft.com/office/drawing/2014/main" id="{9FB9EDEC-C607-47E0-00FB-7F958D77B8CE}"/>
            </a:ext>
          </a:extLst>
        </xdr:cNvPr>
        <xdr:cNvPicPr>
          <a:picLocks noChangeAspect="1"/>
        </xdr:cNvPicPr>
      </xdr:nvPicPr>
      <xdr:blipFill>
        <a:blip xmlns:r="http://schemas.openxmlformats.org/officeDocument/2006/relationships" r:embed="rId95"/>
        <a:stretch>
          <a:fillRect/>
        </a:stretch>
      </xdr:blipFill>
      <xdr:spPr>
        <a:xfrm>
          <a:off x="1800225" y="898912350"/>
          <a:ext cx="1923810" cy="2790476"/>
        </a:xfrm>
        <a:prstGeom prst="rect">
          <a:avLst/>
        </a:prstGeom>
      </xdr:spPr>
    </xdr:pic>
    <xdr:clientData/>
  </xdr:twoCellAnchor>
  <xdr:twoCellAnchor editAs="oneCell">
    <xdr:from>
      <xdr:col>0</xdr:col>
      <xdr:colOff>0</xdr:colOff>
      <xdr:row>204</xdr:row>
      <xdr:rowOff>0</xdr:rowOff>
    </xdr:from>
    <xdr:to>
      <xdr:col>0</xdr:col>
      <xdr:colOff>1882775</xdr:colOff>
      <xdr:row>204</xdr:row>
      <xdr:rowOff>1846580</xdr:rowOff>
    </xdr:to>
    <xdr:pic>
      <xdr:nvPicPr>
        <xdr:cNvPr id="457" name="Picture 456">
          <a:extLst>
            <a:ext uri="{FF2B5EF4-FFF2-40B4-BE49-F238E27FC236}">
              <a16:creationId xmlns:a16="http://schemas.microsoft.com/office/drawing/2014/main" id="{530ADEE4-41D7-B9E8-0ACD-15175448C3EA}"/>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1803400" y="902716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xdr:row>
      <xdr:rowOff>0</xdr:rowOff>
    </xdr:from>
    <xdr:to>
      <xdr:col>0</xdr:col>
      <xdr:colOff>1882775</xdr:colOff>
      <xdr:row>205</xdr:row>
      <xdr:rowOff>1654175</xdr:rowOff>
    </xdr:to>
    <xdr:pic>
      <xdr:nvPicPr>
        <xdr:cNvPr id="458" name="Picture 457">
          <a:extLst>
            <a:ext uri="{FF2B5EF4-FFF2-40B4-BE49-F238E27FC236}">
              <a16:creationId xmlns:a16="http://schemas.microsoft.com/office/drawing/2014/main" id="{EA55FB88-BC80-9843-D3AD-88289C76F1A9}"/>
            </a:ext>
          </a:extLst>
        </xdr:cNvPr>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1803400" y="907161000"/>
          <a:ext cx="1873250" cy="165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xdr:row>
      <xdr:rowOff>0</xdr:rowOff>
    </xdr:from>
    <xdr:to>
      <xdr:col>0</xdr:col>
      <xdr:colOff>1732280</xdr:colOff>
      <xdr:row>206</xdr:row>
      <xdr:rowOff>1162050</xdr:rowOff>
    </xdr:to>
    <xdr:pic>
      <xdr:nvPicPr>
        <xdr:cNvPr id="459" name="Picture 458">
          <a:extLst>
            <a:ext uri="{FF2B5EF4-FFF2-40B4-BE49-F238E27FC236}">
              <a16:creationId xmlns:a16="http://schemas.microsoft.com/office/drawing/2014/main" id="{E7941162-4921-5482-10D6-05C250DFFF40}"/>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1803400" y="911606000"/>
          <a:ext cx="174625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xdr:row>
      <xdr:rowOff>0</xdr:rowOff>
    </xdr:from>
    <xdr:to>
      <xdr:col>0</xdr:col>
      <xdr:colOff>1882775</xdr:colOff>
      <xdr:row>207</xdr:row>
      <xdr:rowOff>1349375</xdr:rowOff>
    </xdr:to>
    <xdr:pic>
      <xdr:nvPicPr>
        <xdr:cNvPr id="460" name="Picture 459">
          <a:extLst>
            <a:ext uri="{FF2B5EF4-FFF2-40B4-BE49-F238E27FC236}">
              <a16:creationId xmlns:a16="http://schemas.microsoft.com/office/drawing/2014/main" id="{98570EC2-0AAA-3060-B728-47B5E49D4274}"/>
            </a:ext>
          </a:extLst>
        </xdr:cNvPr>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1803400" y="916051000"/>
          <a:ext cx="1873250" cy="134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xdr:row>
      <xdr:rowOff>0</xdr:rowOff>
    </xdr:from>
    <xdr:to>
      <xdr:col>0</xdr:col>
      <xdr:colOff>1882775</xdr:colOff>
      <xdr:row>208</xdr:row>
      <xdr:rowOff>1846580</xdr:rowOff>
    </xdr:to>
    <xdr:pic>
      <xdr:nvPicPr>
        <xdr:cNvPr id="461" name="Picture 460">
          <a:extLst>
            <a:ext uri="{FF2B5EF4-FFF2-40B4-BE49-F238E27FC236}">
              <a16:creationId xmlns:a16="http://schemas.microsoft.com/office/drawing/2014/main" id="{65CCFA28-AC34-7A2A-3D04-9FB7FCBCF5C3}"/>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1803400" y="920496000"/>
          <a:ext cx="187325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xdr:row>
      <xdr:rowOff>0</xdr:rowOff>
    </xdr:from>
    <xdr:to>
      <xdr:col>0</xdr:col>
      <xdr:colOff>1882775</xdr:colOff>
      <xdr:row>209</xdr:row>
      <xdr:rowOff>1196975</xdr:rowOff>
    </xdr:to>
    <xdr:pic>
      <xdr:nvPicPr>
        <xdr:cNvPr id="462" name="Picture 461">
          <a:extLst>
            <a:ext uri="{FF2B5EF4-FFF2-40B4-BE49-F238E27FC236}">
              <a16:creationId xmlns:a16="http://schemas.microsoft.com/office/drawing/2014/main" id="{F3A7DCBC-00DC-EA07-63D1-D9EC8F73C0A0}"/>
            </a:ext>
          </a:extLst>
        </xdr:cNvPr>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1803400" y="924941000"/>
          <a:ext cx="1873250" cy="119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xdr:row>
      <xdr:rowOff>0</xdr:rowOff>
    </xdr:from>
    <xdr:to>
      <xdr:col>0</xdr:col>
      <xdr:colOff>2533650</xdr:colOff>
      <xdr:row>210</xdr:row>
      <xdr:rowOff>2533650</xdr:rowOff>
    </xdr:to>
    <xdr:pic>
      <xdr:nvPicPr>
        <xdr:cNvPr id="463" name="Picture 462">
          <a:extLst>
            <a:ext uri="{FF2B5EF4-FFF2-40B4-BE49-F238E27FC236}">
              <a16:creationId xmlns:a16="http://schemas.microsoft.com/office/drawing/2014/main" id="{E9A72AD3-7CFA-43FF-21C8-084ADEC1097F}"/>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1803400" y="929386000"/>
          <a:ext cx="253365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xdr:row>
      <xdr:rowOff>0</xdr:rowOff>
    </xdr:from>
    <xdr:to>
      <xdr:col>0</xdr:col>
      <xdr:colOff>1924050</xdr:colOff>
      <xdr:row>211</xdr:row>
      <xdr:rowOff>1006475</xdr:rowOff>
    </xdr:to>
    <xdr:pic>
      <xdr:nvPicPr>
        <xdr:cNvPr id="464" name="Picture 463">
          <a:extLst>
            <a:ext uri="{FF2B5EF4-FFF2-40B4-BE49-F238E27FC236}">
              <a16:creationId xmlns:a16="http://schemas.microsoft.com/office/drawing/2014/main" id="{070BCFC1-697F-C424-B9E3-90DC19CA41ED}"/>
            </a:ext>
          </a:extLst>
        </xdr:cNvPr>
        <xdr:cNvPicPr>
          <a:picLocks noChangeAspect="1" noChangeArrowheads="1"/>
        </xdr:cNvPicPr>
      </xdr:nvPicPr>
      <xdr:blipFill>
        <a:blip xmlns:r="http://schemas.openxmlformats.org/officeDocument/2006/relationships" r:embed="rId103">
          <a:extLst>
            <a:ext uri="{28A0092B-C50C-407E-A947-70E740481C1C}">
              <a14:useLocalDpi xmlns:a14="http://schemas.microsoft.com/office/drawing/2010/main" val="0"/>
            </a:ext>
          </a:extLst>
        </a:blip>
        <a:srcRect/>
        <a:stretch>
          <a:fillRect/>
        </a:stretch>
      </xdr:blipFill>
      <xdr:spPr bwMode="auto">
        <a:xfrm>
          <a:off x="1803400" y="933831000"/>
          <a:ext cx="1924050" cy="99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212</xdr:row>
      <xdr:rowOff>0</xdr:rowOff>
    </xdr:from>
    <xdr:to>
      <xdr:col>0</xdr:col>
      <xdr:colOff>1924050</xdr:colOff>
      <xdr:row>212</xdr:row>
      <xdr:rowOff>742950</xdr:rowOff>
    </xdr:to>
    <xdr:pic>
      <xdr:nvPicPr>
        <xdr:cNvPr id="465" name="Picture 464">
          <a:extLst>
            <a:ext uri="{FF2B5EF4-FFF2-40B4-BE49-F238E27FC236}">
              <a16:creationId xmlns:a16="http://schemas.microsoft.com/office/drawing/2014/main" id="{4D7C7926-2902-A0F9-BB00-C18042CDECE0}"/>
            </a:ext>
          </a:extLst>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1803400" y="938276000"/>
          <a:ext cx="192405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xdr:row>
      <xdr:rowOff>0</xdr:rowOff>
    </xdr:from>
    <xdr:to>
      <xdr:col>0</xdr:col>
      <xdr:colOff>1924050</xdr:colOff>
      <xdr:row>213</xdr:row>
      <xdr:rowOff>1273175</xdr:rowOff>
    </xdr:to>
    <xdr:pic>
      <xdr:nvPicPr>
        <xdr:cNvPr id="466" name="Picture 465">
          <a:extLst>
            <a:ext uri="{FF2B5EF4-FFF2-40B4-BE49-F238E27FC236}">
              <a16:creationId xmlns:a16="http://schemas.microsoft.com/office/drawing/2014/main" id="{BBC733F1-C12C-893D-6416-03B5A244E05E}"/>
            </a:ext>
          </a:extLst>
        </xdr:cNvPr>
        <xdr:cNvPicPr>
          <a:picLocks noChangeAspect="1" noChangeArrowheads="1"/>
        </xdr:cNvPicPr>
      </xdr:nvPicPr>
      <xdr:blipFill>
        <a:blip xmlns:r="http://schemas.openxmlformats.org/officeDocument/2006/relationships" r:embed="rId105">
          <a:extLst>
            <a:ext uri="{28A0092B-C50C-407E-A947-70E740481C1C}">
              <a14:useLocalDpi xmlns:a14="http://schemas.microsoft.com/office/drawing/2010/main" val="0"/>
            </a:ext>
          </a:extLst>
        </a:blip>
        <a:srcRect/>
        <a:stretch>
          <a:fillRect/>
        </a:stretch>
      </xdr:blipFill>
      <xdr:spPr bwMode="auto">
        <a:xfrm>
          <a:off x="1803400" y="942721000"/>
          <a:ext cx="1924050" cy="126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xdr:row>
      <xdr:rowOff>0</xdr:rowOff>
    </xdr:from>
    <xdr:to>
      <xdr:col>0</xdr:col>
      <xdr:colOff>1466850</xdr:colOff>
      <xdr:row>214</xdr:row>
      <xdr:rowOff>1463675</xdr:rowOff>
    </xdr:to>
    <xdr:pic>
      <xdr:nvPicPr>
        <xdr:cNvPr id="467" name="Picture 466">
          <a:extLst>
            <a:ext uri="{FF2B5EF4-FFF2-40B4-BE49-F238E27FC236}">
              <a16:creationId xmlns:a16="http://schemas.microsoft.com/office/drawing/2014/main" id="{87164CAB-7645-47CA-32C4-CC89D0FA5D0B}"/>
            </a:ext>
          </a:extLst>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1803400" y="947166000"/>
          <a:ext cx="1466850" cy="146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xdr:row>
      <xdr:rowOff>0</xdr:rowOff>
    </xdr:from>
    <xdr:to>
      <xdr:col>0</xdr:col>
      <xdr:colOff>2422856</xdr:colOff>
      <xdr:row>217</xdr:row>
      <xdr:rowOff>2422856</xdr:rowOff>
    </xdr:to>
    <xdr:pic>
      <xdr:nvPicPr>
        <xdr:cNvPr id="470" name="Picture 469">
          <a:extLst>
            <a:ext uri="{FF2B5EF4-FFF2-40B4-BE49-F238E27FC236}">
              <a16:creationId xmlns:a16="http://schemas.microsoft.com/office/drawing/2014/main" id="{6992F509-8423-3E95-CD0A-092D37426C64}"/>
            </a:ext>
          </a:extLst>
        </xdr:cNvPr>
        <xdr:cNvPicPr>
          <a:picLocks noChangeAspect="1"/>
        </xdr:cNvPicPr>
      </xdr:nvPicPr>
      <xdr:blipFill>
        <a:blip xmlns:r="http://schemas.openxmlformats.org/officeDocument/2006/relationships" r:embed="rId107"/>
        <a:stretch>
          <a:fillRect/>
        </a:stretch>
      </xdr:blipFill>
      <xdr:spPr>
        <a:xfrm>
          <a:off x="1800225" y="956738625"/>
          <a:ext cx="2428571" cy="2428571"/>
        </a:xfrm>
        <a:prstGeom prst="rect">
          <a:avLst/>
        </a:prstGeom>
      </xdr:spPr>
    </xdr:pic>
    <xdr:clientData/>
  </xdr:twoCellAnchor>
  <xdr:twoCellAnchor editAs="oneCell">
    <xdr:from>
      <xdr:col>0</xdr:col>
      <xdr:colOff>0</xdr:colOff>
      <xdr:row>218</xdr:row>
      <xdr:rowOff>0</xdr:rowOff>
    </xdr:from>
    <xdr:to>
      <xdr:col>0</xdr:col>
      <xdr:colOff>1619250</xdr:colOff>
      <xdr:row>218</xdr:row>
      <xdr:rowOff>1616075</xdr:rowOff>
    </xdr:to>
    <xdr:pic>
      <xdr:nvPicPr>
        <xdr:cNvPr id="471" name="Picture 470">
          <a:extLst>
            <a:ext uri="{FF2B5EF4-FFF2-40B4-BE49-F238E27FC236}">
              <a16:creationId xmlns:a16="http://schemas.microsoft.com/office/drawing/2014/main" id="{8C29825C-04A3-C2F2-EC9B-9BF3A24E2B6D}"/>
            </a:ext>
          </a:extLst>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1803400" y="960501000"/>
          <a:ext cx="1619250" cy="161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xdr:row>
      <xdr:rowOff>0</xdr:rowOff>
    </xdr:from>
    <xdr:to>
      <xdr:col>0</xdr:col>
      <xdr:colOff>2422856</xdr:colOff>
      <xdr:row>215</xdr:row>
      <xdr:rowOff>2422856</xdr:rowOff>
    </xdr:to>
    <xdr:pic>
      <xdr:nvPicPr>
        <xdr:cNvPr id="472" name="Picture 471">
          <a:extLst>
            <a:ext uri="{FF2B5EF4-FFF2-40B4-BE49-F238E27FC236}">
              <a16:creationId xmlns:a16="http://schemas.microsoft.com/office/drawing/2014/main" id="{CD308855-E941-E55C-DD25-A5FF78E5C8C9}"/>
            </a:ext>
          </a:extLst>
        </xdr:cNvPr>
        <xdr:cNvPicPr>
          <a:picLocks noChangeAspect="1"/>
        </xdr:cNvPicPr>
      </xdr:nvPicPr>
      <xdr:blipFill>
        <a:blip xmlns:r="http://schemas.openxmlformats.org/officeDocument/2006/relationships" r:embed="rId109"/>
        <a:stretch>
          <a:fillRect/>
        </a:stretch>
      </xdr:blipFill>
      <xdr:spPr>
        <a:xfrm>
          <a:off x="1800225" y="952290450"/>
          <a:ext cx="2428571" cy="2428571"/>
        </a:xfrm>
        <a:prstGeom prst="rect">
          <a:avLst/>
        </a:prstGeom>
      </xdr:spPr>
    </xdr:pic>
    <xdr:clientData/>
  </xdr:twoCellAnchor>
  <xdr:twoCellAnchor editAs="oneCell">
    <xdr:from>
      <xdr:col>0</xdr:col>
      <xdr:colOff>0</xdr:colOff>
      <xdr:row>219</xdr:row>
      <xdr:rowOff>0</xdr:rowOff>
    </xdr:from>
    <xdr:to>
      <xdr:col>0</xdr:col>
      <xdr:colOff>1695450</xdr:colOff>
      <xdr:row>219</xdr:row>
      <xdr:rowOff>1196975</xdr:rowOff>
    </xdr:to>
    <xdr:pic>
      <xdr:nvPicPr>
        <xdr:cNvPr id="473" name="Picture 472">
          <a:extLst>
            <a:ext uri="{FF2B5EF4-FFF2-40B4-BE49-F238E27FC236}">
              <a16:creationId xmlns:a16="http://schemas.microsoft.com/office/drawing/2014/main" id="{C1242E44-590F-4BAF-0278-B82D3641736B}"/>
            </a:ext>
          </a:extLst>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1803400" y="969391000"/>
          <a:ext cx="1695450" cy="118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1850793</xdr:colOff>
      <xdr:row>21</xdr:row>
      <xdr:rowOff>1850793</xdr:rowOff>
    </xdr:to>
    <xdr:pic>
      <xdr:nvPicPr>
        <xdr:cNvPr id="521" name="Picture 520">
          <a:extLst>
            <a:ext uri="{FF2B5EF4-FFF2-40B4-BE49-F238E27FC236}">
              <a16:creationId xmlns:a16="http://schemas.microsoft.com/office/drawing/2014/main" id="{8E18FE6C-54FD-4137-9399-230DD85C1C53}"/>
            </a:ext>
          </a:extLst>
        </xdr:cNvPr>
        <xdr:cNvPicPr>
          <a:picLocks noChangeAspect="1"/>
        </xdr:cNvPicPr>
      </xdr:nvPicPr>
      <xdr:blipFill>
        <a:blip xmlns:r="http://schemas.openxmlformats.org/officeDocument/2006/relationships" r:embed="rId111"/>
        <a:stretch>
          <a:fillRect/>
        </a:stretch>
      </xdr:blipFill>
      <xdr:spPr>
        <a:xfrm>
          <a:off x="1800225" y="89344500"/>
          <a:ext cx="1860318" cy="1860318"/>
        </a:xfrm>
        <a:prstGeom prst="rect">
          <a:avLst/>
        </a:prstGeom>
      </xdr:spPr>
    </xdr:pic>
    <xdr:clientData/>
  </xdr:twoCellAnchor>
  <xdr:twoCellAnchor editAs="oneCell">
    <xdr:from>
      <xdr:col>0</xdr:col>
      <xdr:colOff>0</xdr:colOff>
      <xdr:row>22</xdr:row>
      <xdr:rowOff>0</xdr:rowOff>
    </xdr:from>
    <xdr:to>
      <xdr:col>0</xdr:col>
      <xdr:colOff>1850793</xdr:colOff>
      <xdr:row>22</xdr:row>
      <xdr:rowOff>1850793</xdr:rowOff>
    </xdr:to>
    <xdr:pic>
      <xdr:nvPicPr>
        <xdr:cNvPr id="523" name="Picture 522">
          <a:extLst>
            <a:ext uri="{FF2B5EF4-FFF2-40B4-BE49-F238E27FC236}">
              <a16:creationId xmlns:a16="http://schemas.microsoft.com/office/drawing/2014/main" id="{AC8F3018-C7CA-49B1-B8BB-7BF688B7BB91}"/>
            </a:ext>
          </a:extLst>
        </xdr:cNvPr>
        <xdr:cNvPicPr>
          <a:picLocks noChangeAspect="1"/>
        </xdr:cNvPicPr>
      </xdr:nvPicPr>
      <xdr:blipFill>
        <a:blip xmlns:r="http://schemas.openxmlformats.org/officeDocument/2006/relationships" r:embed="rId112"/>
        <a:stretch>
          <a:fillRect/>
        </a:stretch>
      </xdr:blipFill>
      <xdr:spPr>
        <a:xfrm>
          <a:off x="1800225" y="93792675"/>
          <a:ext cx="1860318" cy="1860318"/>
        </a:xfrm>
        <a:prstGeom prst="rect">
          <a:avLst/>
        </a:prstGeom>
      </xdr:spPr>
    </xdr:pic>
    <xdr:clientData/>
  </xdr:twoCellAnchor>
  <xdr:twoCellAnchor editAs="oneCell">
    <xdr:from>
      <xdr:col>0</xdr:col>
      <xdr:colOff>0</xdr:colOff>
      <xdr:row>30</xdr:row>
      <xdr:rowOff>0</xdr:rowOff>
    </xdr:from>
    <xdr:to>
      <xdr:col>0</xdr:col>
      <xdr:colOff>707936</xdr:colOff>
      <xdr:row>30</xdr:row>
      <xdr:rowOff>1504762</xdr:rowOff>
    </xdr:to>
    <xdr:pic>
      <xdr:nvPicPr>
        <xdr:cNvPr id="529" name="Picture 528">
          <a:extLst>
            <a:ext uri="{FF2B5EF4-FFF2-40B4-BE49-F238E27FC236}">
              <a16:creationId xmlns:a16="http://schemas.microsoft.com/office/drawing/2014/main" id="{CFB4487B-599A-413B-BB80-AF8F845CC4F0}"/>
            </a:ext>
          </a:extLst>
        </xdr:cNvPr>
        <xdr:cNvPicPr>
          <a:picLocks noChangeAspect="1"/>
        </xdr:cNvPicPr>
      </xdr:nvPicPr>
      <xdr:blipFill>
        <a:blip xmlns:r="http://schemas.openxmlformats.org/officeDocument/2006/relationships" r:embed="rId113"/>
        <a:stretch>
          <a:fillRect/>
        </a:stretch>
      </xdr:blipFill>
      <xdr:spPr>
        <a:xfrm>
          <a:off x="1800225" y="129378075"/>
          <a:ext cx="717461" cy="1504762"/>
        </a:xfrm>
        <a:prstGeom prst="rect">
          <a:avLst/>
        </a:prstGeom>
      </xdr:spPr>
    </xdr:pic>
    <xdr:clientData/>
  </xdr:twoCellAnchor>
  <xdr:twoCellAnchor editAs="oneCell">
    <xdr:from>
      <xdr:col>0</xdr:col>
      <xdr:colOff>0</xdr:colOff>
      <xdr:row>37</xdr:row>
      <xdr:rowOff>0</xdr:rowOff>
    </xdr:from>
    <xdr:to>
      <xdr:col>0</xdr:col>
      <xdr:colOff>1050793</xdr:colOff>
      <xdr:row>37</xdr:row>
      <xdr:rowOff>1050793</xdr:rowOff>
    </xdr:to>
    <xdr:pic>
      <xdr:nvPicPr>
        <xdr:cNvPr id="535" name="Picture 534">
          <a:extLst>
            <a:ext uri="{FF2B5EF4-FFF2-40B4-BE49-F238E27FC236}">
              <a16:creationId xmlns:a16="http://schemas.microsoft.com/office/drawing/2014/main" id="{C8C51101-1642-4C40-84A4-1B67DB1ED64E}"/>
            </a:ext>
          </a:extLst>
        </xdr:cNvPr>
        <xdr:cNvPicPr>
          <a:picLocks noChangeAspect="1"/>
        </xdr:cNvPicPr>
      </xdr:nvPicPr>
      <xdr:blipFill>
        <a:blip xmlns:r="http://schemas.openxmlformats.org/officeDocument/2006/relationships" r:embed="rId114"/>
        <a:stretch>
          <a:fillRect/>
        </a:stretch>
      </xdr:blipFill>
      <xdr:spPr>
        <a:xfrm>
          <a:off x="1800225" y="160515300"/>
          <a:ext cx="1060318" cy="1060318"/>
        </a:xfrm>
        <a:prstGeom prst="rect">
          <a:avLst/>
        </a:prstGeom>
      </xdr:spPr>
    </xdr:pic>
    <xdr:clientData/>
  </xdr:twoCellAnchor>
  <xdr:twoCellAnchor editAs="oneCell">
    <xdr:from>
      <xdr:col>0</xdr:col>
      <xdr:colOff>0</xdr:colOff>
      <xdr:row>15</xdr:row>
      <xdr:rowOff>0</xdr:rowOff>
    </xdr:from>
    <xdr:to>
      <xdr:col>0</xdr:col>
      <xdr:colOff>1447619</xdr:colOff>
      <xdr:row>15</xdr:row>
      <xdr:rowOff>1447619</xdr:rowOff>
    </xdr:to>
    <xdr:pic>
      <xdr:nvPicPr>
        <xdr:cNvPr id="537" name="Picture 536">
          <a:extLst>
            <a:ext uri="{FF2B5EF4-FFF2-40B4-BE49-F238E27FC236}">
              <a16:creationId xmlns:a16="http://schemas.microsoft.com/office/drawing/2014/main" id="{2A0A8B7C-F789-41CB-A15C-46C948371759}"/>
            </a:ext>
          </a:extLst>
        </xdr:cNvPr>
        <xdr:cNvPicPr>
          <a:picLocks noChangeAspect="1"/>
        </xdr:cNvPicPr>
      </xdr:nvPicPr>
      <xdr:blipFill>
        <a:blip xmlns:r="http://schemas.openxmlformats.org/officeDocument/2006/relationships" r:embed="rId115"/>
        <a:stretch>
          <a:fillRect/>
        </a:stretch>
      </xdr:blipFill>
      <xdr:spPr>
        <a:xfrm>
          <a:off x="0" y="62655450"/>
          <a:ext cx="1447619" cy="1447619"/>
        </a:xfrm>
        <a:prstGeom prst="rect">
          <a:avLst/>
        </a:prstGeom>
      </xdr:spPr>
    </xdr:pic>
    <xdr:clientData/>
  </xdr:twoCellAnchor>
  <xdr:twoCellAnchor editAs="oneCell">
    <xdr:from>
      <xdr:col>0</xdr:col>
      <xdr:colOff>0</xdr:colOff>
      <xdr:row>17</xdr:row>
      <xdr:rowOff>0</xdr:rowOff>
    </xdr:from>
    <xdr:to>
      <xdr:col>0</xdr:col>
      <xdr:colOff>1850793</xdr:colOff>
      <xdr:row>17</xdr:row>
      <xdr:rowOff>1851428</xdr:rowOff>
    </xdr:to>
    <xdr:pic>
      <xdr:nvPicPr>
        <xdr:cNvPr id="538" name="Picture 537">
          <a:extLst>
            <a:ext uri="{FF2B5EF4-FFF2-40B4-BE49-F238E27FC236}">
              <a16:creationId xmlns:a16="http://schemas.microsoft.com/office/drawing/2014/main" id="{1472BF2C-9A8F-4612-90FB-FBE40614A433}"/>
            </a:ext>
          </a:extLst>
        </xdr:cNvPr>
        <xdr:cNvPicPr>
          <a:picLocks noChangeAspect="1"/>
        </xdr:cNvPicPr>
      </xdr:nvPicPr>
      <xdr:blipFill>
        <a:blip xmlns:r="http://schemas.openxmlformats.org/officeDocument/2006/relationships" r:embed="rId111"/>
        <a:stretch>
          <a:fillRect/>
        </a:stretch>
      </xdr:blipFill>
      <xdr:spPr>
        <a:xfrm>
          <a:off x="0" y="71551800"/>
          <a:ext cx="1860318" cy="1857143"/>
        </a:xfrm>
        <a:prstGeom prst="rect">
          <a:avLst/>
        </a:prstGeom>
      </xdr:spPr>
    </xdr:pic>
    <xdr:clientData/>
  </xdr:twoCellAnchor>
  <xdr:twoCellAnchor editAs="oneCell">
    <xdr:from>
      <xdr:col>0</xdr:col>
      <xdr:colOff>0</xdr:colOff>
      <xdr:row>35</xdr:row>
      <xdr:rowOff>0</xdr:rowOff>
    </xdr:from>
    <xdr:to>
      <xdr:col>0</xdr:col>
      <xdr:colOff>1028571</xdr:colOff>
      <xdr:row>35</xdr:row>
      <xdr:rowOff>1504762</xdr:rowOff>
    </xdr:to>
    <xdr:pic>
      <xdr:nvPicPr>
        <xdr:cNvPr id="539" name="Picture 538">
          <a:extLst>
            <a:ext uri="{FF2B5EF4-FFF2-40B4-BE49-F238E27FC236}">
              <a16:creationId xmlns:a16="http://schemas.microsoft.com/office/drawing/2014/main" id="{D18F1CAE-7C94-4965-9C47-3563F31BB657}"/>
            </a:ext>
          </a:extLst>
        </xdr:cNvPr>
        <xdr:cNvPicPr>
          <a:picLocks noChangeAspect="1"/>
        </xdr:cNvPicPr>
      </xdr:nvPicPr>
      <xdr:blipFill>
        <a:blip xmlns:r="http://schemas.openxmlformats.org/officeDocument/2006/relationships" r:embed="rId116"/>
        <a:stretch>
          <a:fillRect/>
        </a:stretch>
      </xdr:blipFill>
      <xdr:spPr>
        <a:xfrm>
          <a:off x="0" y="151618950"/>
          <a:ext cx="1028571" cy="1504762"/>
        </a:xfrm>
        <a:prstGeom prst="rect">
          <a:avLst/>
        </a:prstGeom>
      </xdr:spPr>
    </xdr:pic>
    <xdr:clientData/>
  </xdr:twoCellAnchor>
  <xdr:twoCellAnchor editAs="oneCell">
    <xdr:from>
      <xdr:col>0</xdr:col>
      <xdr:colOff>0</xdr:colOff>
      <xdr:row>41</xdr:row>
      <xdr:rowOff>0</xdr:rowOff>
    </xdr:from>
    <xdr:to>
      <xdr:col>0</xdr:col>
      <xdr:colOff>2003175</xdr:colOff>
      <xdr:row>41</xdr:row>
      <xdr:rowOff>2000000</xdr:rowOff>
    </xdr:to>
    <xdr:pic>
      <xdr:nvPicPr>
        <xdr:cNvPr id="540" name="Picture 539">
          <a:extLst>
            <a:ext uri="{FF2B5EF4-FFF2-40B4-BE49-F238E27FC236}">
              <a16:creationId xmlns:a16="http://schemas.microsoft.com/office/drawing/2014/main" id="{3CC23930-013F-4F0C-B1B4-1F1F4DD249B7}"/>
            </a:ext>
          </a:extLst>
        </xdr:cNvPr>
        <xdr:cNvPicPr>
          <a:picLocks noChangeAspect="1"/>
        </xdr:cNvPicPr>
      </xdr:nvPicPr>
      <xdr:blipFill>
        <a:blip xmlns:r="http://schemas.openxmlformats.org/officeDocument/2006/relationships" r:embed="rId117"/>
        <a:stretch>
          <a:fillRect/>
        </a:stretch>
      </xdr:blipFill>
      <xdr:spPr>
        <a:xfrm>
          <a:off x="0" y="178308000"/>
          <a:ext cx="2003175" cy="2000000"/>
        </a:xfrm>
        <a:prstGeom prst="rect">
          <a:avLst/>
        </a:prstGeom>
      </xdr:spPr>
    </xdr:pic>
    <xdr:clientData/>
  </xdr:twoCellAnchor>
  <xdr:twoCellAnchor editAs="oneCell">
    <xdr:from>
      <xdr:col>0</xdr:col>
      <xdr:colOff>0</xdr:colOff>
      <xdr:row>42</xdr:row>
      <xdr:rowOff>0</xdr:rowOff>
    </xdr:from>
    <xdr:to>
      <xdr:col>0</xdr:col>
      <xdr:colOff>893445</xdr:colOff>
      <xdr:row>42</xdr:row>
      <xdr:rowOff>855345</xdr:rowOff>
    </xdr:to>
    <xdr:pic>
      <xdr:nvPicPr>
        <xdr:cNvPr id="541" name="Picture 540">
          <a:extLst>
            <a:ext uri="{FF2B5EF4-FFF2-40B4-BE49-F238E27FC236}">
              <a16:creationId xmlns:a16="http://schemas.microsoft.com/office/drawing/2014/main" id="{6C2A6BDE-9467-42C0-B8AB-2535EBE62A62}"/>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0" y="182756175"/>
          <a:ext cx="904875"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1812698</xdr:colOff>
      <xdr:row>44</xdr:row>
      <xdr:rowOff>1809524</xdr:rowOff>
    </xdr:to>
    <xdr:pic>
      <xdr:nvPicPr>
        <xdr:cNvPr id="542" name="Picture 541">
          <a:extLst>
            <a:ext uri="{FF2B5EF4-FFF2-40B4-BE49-F238E27FC236}">
              <a16:creationId xmlns:a16="http://schemas.microsoft.com/office/drawing/2014/main" id="{0D7F8D8B-7125-4FA7-B092-FAA8FD226A1A}"/>
            </a:ext>
          </a:extLst>
        </xdr:cNvPr>
        <xdr:cNvPicPr>
          <a:picLocks noChangeAspect="1"/>
        </xdr:cNvPicPr>
      </xdr:nvPicPr>
      <xdr:blipFill>
        <a:blip xmlns:r="http://schemas.openxmlformats.org/officeDocument/2006/relationships" r:embed="rId119"/>
        <a:stretch>
          <a:fillRect/>
        </a:stretch>
      </xdr:blipFill>
      <xdr:spPr>
        <a:xfrm>
          <a:off x="0" y="191652525"/>
          <a:ext cx="1822223" cy="1809524"/>
        </a:xfrm>
        <a:prstGeom prst="rect">
          <a:avLst/>
        </a:prstGeom>
      </xdr:spPr>
    </xdr:pic>
    <xdr:clientData/>
  </xdr:twoCellAnchor>
  <xdr:twoCellAnchor editAs="oneCell">
    <xdr:from>
      <xdr:col>0</xdr:col>
      <xdr:colOff>0</xdr:colOff>
      <xdr:row>54</xdr:row>
      <xdr:rowOff>0</xdr:rowOff>
    </xdr:from>
    <xdr:to>
      <xdr:col>0</xdr:col>
      <xdr:colOff>2034540</xdr:colOff>
      <xdr:row>54</xdr:row>
      <xdr:rowOff>2019300</xdr:rowOff>
    </xdr:to>
    <xdr:pic>
      <xdr:nvPicPr>
        <xdr:cNvPr id="543" name="Picture 542">
          <a:extLst>
            <a:ext uri="{FF2B5EF4-FFF2-40B4-BE49-F238E27FC236}">
              <a16:creationId xmlns:a16="http://schemas.microsoft.com/office/drawing/2014/main" id="{896D4C46-1096-4E34-B02B-5E33D08E3335}"/>
            </a:ext>
          </a:extLst>
        </xdr:cNvPr>
        <xdr:cNvPicPr>
          <a:picLocks noChangeAspect="1" noChangeArrowheads="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0" y="236134275"/>
          <a:ext cx="2028825"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xdr:row>
      <xdr:rowOff>0</xdr:rowOff>
    </xdr:from>
    <xdr:to>
      <xdr:col>0</xdr:col>
      <xdr:colOff>2034540</xdr:colOff>
      <xdr:row>56</xdr:row>
      <xdr:rowOff>1809750</xdr:rowOff>
    </xdr:to>
    <xdr:pic>
      <xdr:nvPicPr>
        <xdr:cNvPr id="544" name="Picture 543">
          <a:extLst>
            <a:ext uri="{FF2B5EF4-FFF2-40B4-BE49-F238E27FC236}">
              <a16:creationId xmlns:a16="http://schemas.microsoft.com/office/drawing/2014/main" id="{C6B66D11-6374-4772-9B5E-7910705D26D2}"/>
            </a:ext>
          </a:extLst>
        </xdr:cNvPr>
        <xdr:cNvPicPr>
          <a:picLocks noChangeAspect="1" noChangeArrowheads="1"/>
        </xdr:cNvPicPr>
      </xdr:nvPicPr>
      <xdr:blipFill>
        <a:blip xmlns:r="http://schemas.openxmlformats.org/officeDocument/2006/relationships" r:embed="rId121">
          <a:extLst>
            <a:ext uri="{28A0092B-C50C-407E-A947-70E740481C1C}">
              <a14:useLocalDpi xmlns:a14="http://schemas.microsoft.com/office/drawing/2010/main" val="0"/>
            </a:ext>
          </a:extLst>
        </a:blip>
        <a:srcRect/>
        <a:stretch>
          <a:fillRect/>
        </a:stretch>
      </xdr:blipFill>
      <xdr:spPr bwMode="auto">
        <a:xfrm>
          <a:off x="0" y="245030625"/>
          <a:ext cx="2028825"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xdr:row>
      <xdr:rowOff>0</xdr:rowOff>
    </xdr:from>
    <xdr:to>
      <xdr:col>0</xdr:col>
      <xdr:colOff>1806575</xdr:colOff>
      <xdr:row>59</xdr:row>
      <xdr:rowOff>1008380</xdr:rowOff>
    </xdr:to>
    <xdr:pic>
      <xdr:nvPicPr>
        <xdr:cNvPr id="545" name="Picture 544">
          <a:extLst>
            <a:ext uri="{FF2B5EF4-FFF2-40B4-BE49-F238E27FC236}">
              <a16:creationId xmlns:a16="http://schemas.microsoft.com/office/drawing/2014/main" id="{C7885D37-7297-4F58-97AB-6C7FA88BD1E9}"/>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0" y="258375150"/>
          <a:ext cx="1797050"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0</xdr:rowOff>
    </xdr:from>
    <xdr:to>
      <xdr:col>0</xdr:col>
      <xdr:colOff>1501775</xdr:colOff>
      <xdr:row>62</xdr:row>
      <xdr:rowOff>1503680</xdr:rowOff>
    </xdr:to>
    <xdr:pic>
      <xdr:nvPicPr>
        <xdr:cNvPr id="546" name="Picture 545">
          <a:extLst>
            <a:ext uri="{FF2B5EF4-FFF2-40B4-BE49-F238E27FC236}">
              <a16:creationId xmlns:a16="http://schemas.microsoft.com/office/drawing/2014/main" id="{C7FCDA80-08A4-4FC5-ADD0-280E57ACA42A}"/>
            </a:ext>
          </a:extLst>
        </xdr:cNvPr>
        <xdr:cNvPicPr>
          <a:picLocks noChangeAspect="1" noChangeArrowheads="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bwMode="auto">
        <a:xfrm>
          <a:off x="0" y="271719675"/>
          <a:ext cx="1492250"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xdr:row>
      <xdr:rowOff>0</xdr:rowOff>
    </xdr:from>
    <xdr:to>
      <xdr:col>0</xdr:col>
      <xdr:colOff>1884045</xdr:colOff>
      <xdr:row>67</xdr:row>
      <xdr:rowOff>1485900</xdr:rowOff>
    </xdr:to>
    <xdr:pic>
      <xdr:nvPicPr>
        <xdr:cNvPr id="547" name="Picture 546">
          <a:extLst>
            <a:ext uri="{FF2B5EF4-FFF2-40B4-BE49-F238E27FC236}">
              <a16:creationId xmlns:a16="http://schemas.microsoft.com/office/drawing/2014/main" id="{AAB72884-70A5-4FEE-9071-EE51DAE2EC4A}"/>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0" y="293960550"/>
          <a:ext cx="1895475"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xdr:row>
      <xdr:rowOff>0</xdr:rowOff>
    </xdr:from>
    <xdr:to>
      <xdr:col>0</xdr:col>
      <xdr:colOff>1847850</xdr:colOff>
      <xdr:row>76</xdr:row>
      <xdr:rowOff>1844675</xdr:rowOff>
    </xdr:to>
    <xdr:pic>
      <xdr:nvPicPr>
        <xdr:cNvPr id="548" name="Picture 547">
          <a:extLst>
            <a:ext uri="{FF2B5EF4-FFF2-40B4-BE49-F238E27FC236}">
              <a16:creationId xmlns:a16="http://schemas.microsoft.com/office/drawing/2014/main" id="{B4C15071-F111-4CB2-B1E7-AC72F7405F08}"/>
            </a:ext>
          </a:extLst>
        </xdr:cNvPr>
        <xdr:cNvPicPr>
          <a:picLocks noChangeAspect="1" noChangeArrowheads="1"/>
        </xdr:cNvPicPr>
      </xdr:nvPicPr>
      <xdr:blipFill>
        <a:blip xmlns:r="http://schemas.openxmlformats.org/officeDocument/2006/relationships" r:embed="rId125">
          <a:extLst>
            <a:ext uri="{28A0092B-C50C-407E-A947-70E740481C1C}">
              <a14:useLocalDpi xmlns:a14="http://schemas.microsoft.com/office/drawing/2010/main" val="0"/>
            </a:ext>
          </a:extLst>
        </a:blip>
        <a:srcRect/>
        <a:stretch>
          <a:fillRect/>
        </a:stretch>
      </xdr:blipFill>
      <xdr:spPr bwMode="auto">
        <a:xfrm>
          <a:off x="0" y="333994125"/>
          <a:ext cx="1847850" cy="183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xdr:row>
      <xdr:rowOff>0</xdr:rowOff>
    </xdr:from>
    <xdr:to>
      <xdr:col>0</xdr:col>
      <xdr:colOff>2765080</xdr:colOff>
      <xdr:row>77</xdr:row>
      <xdr:rowOff>2761905</xdr:rowOff>
    </xdr:to>
    <xdr:pic>
      <xdr:nvPicPr>
        <xdr:cNvPr id="549" name="Picture 548">
          <a:extLst>
            <a:ext uri="{FF2B5EF4-FFF2-40B4-BE49-F238E27FC236}">
              <a16:creationId xmlns:a16="http://schemas.microsoft.com/office/drawing/2014/main" id="{EE042A20-4A00-43C0-8757-242D380455FA}"/>
            </a:ext>
          </a:extLst>
        </xdr:cNvPr>
        <xdr:cNvPicPr>
          <a:picLocks noChangeAspect="1"/>
        </xdr:cNvPicPr>
      </xdr:nvPicPr>
      <xdr:blipFill>
        <a:blip xmlns:r="http://schemas.openxmlformats.org/officeDocument/2006/relationships" r:embed="rId126"/>
        <a:stretch>
          <a:fillRect/>
        </a:stretch>
      </xdr:blipFill>
      <xdr:spPr>
        <a:xfrm>
          <a:off x="0" y="338442300"/>
          <a:ext cx="2765080" cy="2761905"/>
        </a:xfrm>
        <a:prstGeom prst="rect">
          <a:avLst/>
        </a:prstGeom>
      </xdr:spPr>
    </xdr:pic>
    <xdr:clientData/>
  </xdr:twoCellAnchor>
  <xdr:twoCellAnchor editAs="oneCell">
    <xdr:from>
      <xdr:col>0</xdr:col>
      <xdr:colOff>0</xdr:colOff>
      <xdr:row>78</xdr:row>
      <xdr:rowOff>0</xdr:rowOff>
    </xdr:from>
    <xdr:to>
      <xdr:col>0</xdr:col>
      <xdr:colOff>1847850</xdr:colOff>
      <xdr:row>78</xdr:row>
      <xdr:rowOff>1844675</xdr:rowOff>
    </xdr:to>
    <xdr:pic>
      <xdr:nvPicPr>
        <xdr:cNvPr id="550" name="Picture 549">
          <a:extLst>
            <a:ext uri="{FF2B5EF4-FFF2-40B4-BE49-F238E27FC236}">
              <a16:creationId xmlns:a16="http://schemas.microsoft.com/office/drawing/2014/main" id="{A1B0B9DB-F659-460E-A56E-3D972D430DFD}"/>
            </a:ext>
          </a:extLst>
        </xdr:cNvPr>
        <xdr:cNvPicPr>
          <a:picLocks noChangeAspect="1" noChangeArrowheads="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0" y="342890475"/>
          <a:ext cx="1847850" cy="183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2841269</xdr:colOff>
      <xdr:row>80</xdr:row>
      <xdr:rowOff>2841904</xdr:rowOff>
    </xdr:to>
    <xdr:pic>
      <xdr:nvPicPr>
        <xdr:cNvPr id="551" name="Picture 550">
          <a:extLst>
            <a:ext uri="{FF2B5EF4-FFF2-40B4-BE49-F238E27FC236}">
              <a16:creationId xmlns:a16="http://schemas.microsoft.com/office/drawing/2014/main" id="{C928CFC8-0E82-49D8-B2D9-85E4480A35C2}"/>
            </a:ext>
          </a:extLst>
        </xdr:cNvPr>
        <xdr:cNvPicPr>
          <a:picLocks noChangeAspect="1"/>
        </xdr:cNvPicPr>
      </xdr:nvPicPr>
      <xdr:blipFill>
        <a:blip xmlns:r="http://schemas.openxmlformats.org/officeDocument/2006/relationships" r:embed="rId128"/>
        <a:stretch>
          <a:fillRect/>
        </a:stretch>
      </xdr:blipFill>
      <xdr:spPr>
        <a:xfrm>
          <a:off x="0" y="351786825"/>
          <a:ext cx="2850794" cy="2847619"/>
        </a:xfrm>
        <a:prstGeom prst="rect">
          <a:avLst/>
        </a:prstGeom>
      </xdr:spPr>
    </xdr:pic>
    <xdr:clientData/>
  </xdr:twoCellAnchor>
  <xdr:twoCellAnchor editAs="oneCell">
    <xdr:from>
      <xdr:col>0</xdr:col>
      <xdr:colOff>0</xdr:colOff>
      <xdr:row>81</xdr:row>
      <xdr:rowOff>0</xdr:rowOff>
    </xdr:from>
    <xdr:to>
      <xdr:col>0</xdr:col>
      <xdr:colOff>3177540</xdr:colOff>
      <xdr:row>81</xdr:row>
      <xdr:rowOff>2324100</xdr:rowOff>
    </xdr:to>
    <xdr:pic>
      <xdr:nvPicPr>
        <xdr:cNvPr id="552" name="Picture 551">
          <a:extLst>
            <a:ext uri="{FF2B5EF4-FFF2-40B4-BE49-F238E27FC236}">
              <a16:creationId xmlns:a16="http://schemas.microsoft.com/office/drawing/2014/main" id="{EAE8C29C-3730-4D22-9B28-E06C74470E08}"/>
            </a:ext>
          </a:extLst>
        </xdr:cNvPr>
        <xdr:cNvPicPr>
          <a:picLocks noChangeAspect="1" noChangeArrowheads="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0" y="356235000"/>
          <a:ext cx="3171825" cy="232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xdr:row>
      <xdr:rowOff>0</xdr:rowOff>
    </xdr:from>
    <xdr:to>
      <xdr:col>0</xdr:col>
      <xdr:colOff>1884045</xdr:colOff>
      <xdr:row>82</xdr:row>
      <xdr:rowOff>1884680</xdr:rowOff>
    </xdr:to>
    <xdr:pic>
      <xdr:nvPicPr>
        <xdr:cNvPr id="553" name="Picture 552">
          <a:extLst>
            <a:ext uri="{FF2B5EF4-FFF2-40B4-BE49-F238E27FC236}">
              <a16:creationId xmlns:a16="http://schemas.microsoft.com/office/drawing/2014/main" id="{A79551AE-02C9-41EC-9E20-3808ACAF5033}"/>
            </a:ext>
          </a:extLst>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0" y="360683175"/>
          <a:ext cx="1895475" cy="189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xdr:row>
      <xdr:rowOff>0</xdr:rowOff>
    </xdr:from>
    <xdr:to>
      <xdr:col>0</xdr:col>
      <xdr:colOff>2034540</xdr:colOff>
      <xdr:row>83</xdr:row>
      <xdr:rowOff>1998980</xdr:rowOff>
    </xdr:to>
    <xdr:pic>
      <xdr:nvPicPr>
        <xdr:cNvPr id="554" name="Picture 553">
          <a:extLst>
            <a:ext uri="{FF2B5EF4-FFF2-40B4-BE49-F238E27FC236}">
              <a16:creationId xmlns:a16="http://schemas.microsoft.com/office/drawing/2014/main" id="{A7E8C62C-F80C-4EC5-B720-D8B75887542B}"/>
            </a:ext>
          </a:extLst>
        </xdr:cNvPr>
        <xdr:cNvPicPr>
          <a:picLocks noChangeAspect="1" noChangeArrowheads="1"/>
        </xdr:cNvPicPr>
      </xdr:nvPicPr>
      <xdr:blipFill>
        <a:blip xmlns:r="http://schemas.openxmlformats.org/officeDocument/2006/relationships" r:embed="rId131">
          <a:extLst>
            <a:ext uri="{28A0092B-C50C-407E-A947-70E740481C1C}">
              <a14:useLocalDpi xmlns:a14="http://schemas.microsoft.com/office/drawing/2010/main" val="0"/>
            </a:ext>
          </a:extLst>
        </a:blip>
        <a:srcRect/>
        <a:stretch>
          <a:fillRect/>
        </a:stretch>
      </xdr:blipFill>
      <xdr:spPr bwMode="auto">
        <a:xfrm>
          <a:off x="0" y="365131350"/>
          <a:ext cx="2028825"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xdr:row>
      <xdr:rowOff>0</xdr:rowOff>
    </xdr:from>
    <xdr:to>
      <xdr:col>0</xdr:col>
      <xdr:colOff>2034540</xdr:colOff>
      <xdr:row>84</xdr:row>
      <xdr:rowOff>1998980</xdr:rowOff>
    </xdr:to>
    <xdr:pic>
      <xdr:nvPicPr>
        <xdr:cNvPr id="555" name="Picture 554">
          <a:extLst>
            <a:ext uri="{FF2B5EF4-FFF2-40B4-BE49-F238E27FC236}">
              <a16:creationId xmlns:a16="http://schemas.microsoft.com/office/drawing/2014/main" id="{22DE5D3D-24FF-489D-8AFD-AD6E55419F24}"/>
            </a:ext>
          </a:extLst>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0" y="369579525"/>
          <a:ext cx="2028825"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xdr:row>
      <xdr:rowOff>0</xdr:rowOff>
    </xdr:from>
    <xdr:to>
      <xdr:col>0</xdr:col>
      <xdr:colOff>2034540</xdr:colOff>
      <xdr:row>85</xdr:row>
      <xdr:rowOff>1806575</xdr:rowOff>
    </xdr:to>
    <xdr:pic>
      <xdr:nvPicPr>
        <xdr:cNvPr id="556" name="Picture 555">
          <a:extLst>
            <a:ext uri="{FF2B5EF4-FFF2-40B4-BE49-F238E27FC236}">
              <a16:creationId xmlns:a16="http://schemas.microsoft.com/office/drawing/2014/main" id="{2514213B-4044-4D92-B9CE-155BE3CB9302}"/>
            </a:ext>
          </a:extLst>
        </xdr:cNvPr>
        <xdr:cNvPicPr>
          <a:picLocks noChangeAspect="1" noChangeArrowheads="1"/>
        </xdr:cNvPicPr>
      </xdr:nvPicPr>
      <xdr:blipFill>
        <a:blip xmlns:r="http://schemas.openxmlformats.org/officeDocument/2006/relationships" r:embed="rId133">
          <a:extLst>
            <a:ext uri="{28A0092B-C50C-407E-A947-70E740481C1C}">
              <a14:useLocalDpi xmlns:a14="http://schemas.microsoft.com/office/drawing/2010/main" val="0"/>
            </a:ext>
          </a:extLst>
        </a:blip>
        <a:srcRect/>
        <a:stretch>
          <a:fillRect/>
        </a:stretch>
      </xdr:blipFill>
      <xdr:spPr bwMode="auto">
        <a:xfrm>
          <a:off x="0" y="374027700"/>
          <a:ext cx="2028825" cy="179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xdr:row>
      <xdr:rowOff>0</xdr:rowOff>
    </xdr:from>
    <xdr:to>
      <xdr:col>0</xdr:col>
      <xdr:colOff>2034540</xdr:colOff>
      <xdr:row>86</xdr:row>
      <xdr:rowOff>1998980</xdr:rowOff>
    </xdr:to>
    <xdr:pic>
      <xdr:nvPicPr>
        <xdr:cNvPr id="557" name="Picture 556">
          <a:extLst>
            <a:ext uri="{FF2B5EF4-FFF2-40B4-BE49-F238E27FC236}">
              <a16:creationId xmlns:a16="http://schemas.microsoft.com/office/drawing/2014/main" id="{0B127947-426B-48EB-B3CD-B41B687AFE57}"/>
            </a:ext>
          </a:extLst>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0" y="378475875"/>
          <a:ext cx="2028825"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xdr:row>
      <xdr:rowOff>0</xdr:rowOff>
    </xdr:from>
    <xdr:to>
      <xdr:col>0</xdr:col>
      <xdr:colOff>2530475</xdr:colOff>
      <xdr:row>87</xdr:row>
      <xdr:rowOff>2533650</xdr:rowOff>
    </xdr:to>
    <xdr:pic>
      <xdr:nvPicPr>
        <xdr:cNvPr id="558" name="Picture 557">
          <a:extLst>
            <a:ext uri="{FF2B5EF4-FFF2-40B4-BE49-F238E27FC236}">
              <a16:creationId xmlns:a16="http://schemas.microsoft.com/office/drawing/2014/main" id="{C5E4AEB0-729E-4DBB-9557-6CEC40C60755}"/>
            </a:ext>
          </a:extLst>
        </xdr:cNvPr>
        <xdr:cNvPicPr>
          <a:picLocks noChangeAspect="1" noChangeArrowheads="1"/>
        </xdr:cNvPicPr>
      </xdr:nvPicPr>
      <xdr:blipFill>
        <a:blip xmlns:r="http://schemas.openxmlformats.org/officeDocument/2006/relationships" r:embed="rId135">
          <a:extLst>
            <a:ext uri="{28A0092B-C50C-407E-A947-70E740481C1C}">
              <a14:useLocalDpi xmlns:a14="http://schemas.microsoft.com/office/drawing/2010/main" val="0"/>
            </a:ext>
          </a:extLst>
        </a:blip>
        <a:srcRect/>
        <a:stretch>
          <a:fillRect/>
        </a:stretch>
      </xdr:blipFill>
      <xdr:spPr bwMode="auto">
        <a:xfrm>
          <a:off x="0" y="382924050"/>
          <a:ext cx="2530475"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xdr:row>
      <xdr:rowOff>0</xdr:rowOff>
    </xdr:from>
    <xdr:to>
      <xdr:col>0</xdr:col>
      <xdr:colOff>1808480</xdr:colOff>
      <xdr:row>88</xdr:row>
      <xdr:rowOff>1846580</xdr:rowOff>
    </xdr:to>
    <xdr:pic>
      <xdr:nvPicPr>
        <xdr:cNvPr id="559" name="Picture 558">
          <a:extLst>
            <a:ext uri="{FF2B5EF4-FFF2-40B4-BE49-F238E27FC236}">
              <a16:creationId xmlns:a16="http://schemas.microsoft.com/office/drawing/2014/main" id="{4FD15BE6-CEB9-48AB-B050-45FBFC52E5D3}"/>
            </a:ext>
          </a:extLst>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0" y="387372225"/>
          <a:ext cx="1816100"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1882140</xdr:colOff>
      <xdr:row>89</xdr:row>
      <xdr:rowOff>1808480</xdr:rowOff>
    </xdr:to>
    <xdr:pic>
      <xdr:nvPicPr>
        <xdr:cNvPr id="560" name="Picture 559">
          <a:extLst>
            <a:ext uri="{FF2B5EF4-FFF2-40B4-BE49-F238E27FC236}">
              <a16:creationId xmlns:a16="http://schemas.microsoft.com/office/drawing/2014/main" id="{D9E56FBA-C195-4E25-8BD5-98295A3937FD}"/>
            </a:ext>
          </a:extLst>
        </xdr:cNvPr>
        <xdr:cNvPicPr>
          <a:picLocks noChangeAspect="1" noChangeArrowheads="1"/>
        </xdr:cNvPicPr>
      </xdr:nvPicPr>
      <xdr:blipFill>
        <a:blip xmlns:r="http://schemas.openxmlformats.org/officeDocument/2006/relationships" r:embed="rId137">
          <a:extLst>
            <a:ext uri="{28A0092B-C50C-407E-A947-70E740481C1C}">
              <a14:useLocalDpi xmlns:a14="http://schemas.microsoft.com/office/drawing/2010/main" val="0"/>
            </a:ext>
          </a:extLst>
        </a:blip>
        <a:srcRect/>
        <a:stretch>
          <a:fillRect/>
        </a:stretch>
      </xdr:blipFill>
      <xdr:spPr bwMode="auto">
        <a:xfrm>
          <a:off x="0" y="391820400"/>
          <a:ext cx="1876425"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xdr:row>
      <xdr:rowOff>0</xdr:rowOff>
    </xdr:from>
    <xdr:to>
      <xdr:col>0</xdr:col>
      <xdr:colOff>2801271</xdr:colOff>
      <xdr:row>90</xdr:row>
      <xdr:rowOff>2801906</xdr:rowOff>
    </xdr:to>
    <xdr:pic>
      <xdr:nvPicPr>
        <xdr:cNvPr id="2" name="Picture 1">
          <a:extLst>
            <a:ext uri="{FF2B5EF4-FFF2-40B4-BE49-F238E27FC236}">
              <a16:creationId xmlns:a16="http://schemas.microsoft.com/office/drawing/2014/main" id="{FFE4F1E3-62A8-4FCE-AB6A-0551C4FDFA62}"/>
            </a:ext>
          </a:extLst>
        </xdr:cNvPr>
        <xdr:cNvPicPr>
          <a:picLocks noChangeAspect="1"/>
        </xdr:cNvPicPr>
      </xdr:nvPicPr>
      <xdr:blipFill>
        <a:blip xmlns:r="http://schemas.openxmlformats.org/officeDocument/2006/relationships" r:embed="rId138"/>
        <a:stretch>
          <a:fillRect/>
        </a:stretch>
      </xdr:blipFill>
      <xdr:spPr>
        <a:xfrm>
          <a:off x="0" y="396268575"/>
          <a:ext cx="2793651" cy="2790476"/>
        </a:xfrm>
        <a:prstGeom prst="rect">
          <a:avLst/>
        </a:prstGeom>
      </xdr:spPr>
    </xdr:pic>
    <xdr:clientData/>
  </xdr:twoCellAnchor>
  <xdr:twoCellAnchor editAs="oneCell">
    <xdr:from>
      <xdr:col>0</xdr:col>
      <xdr:colOff>0</xdr:colOff>
      <xdr:row>91</xdr:row>
      <xdr:rowOff>0</xdr:rowOff>
    </xdr:from>
    <xdr:to>
      <xdr:col>0</xdr:col>
      <xdr:colOff>1882140</xdr:colOff>
      <xdr:row>91</xdr:row>
      <xdr:rowOff>1082675</xdr:rowOff>
    </xdr:to>
    <xdr:pic>
      <xdr:nvPicPr>
        <xdr:cNvPr id="3" name="Picture 2">
          <a:extLst>
            <a:ext uri="{FF2B5EF4-FFF2-40B4-BE49-F238E27FC236}">
              <a16:creationId xmlns:a16="http://schemas.microsoft.com/office/drawing/2014/main" id="{F6E329E8-B163-47FC-B814-E205C37A5B11}"/>
            </a:ext>
          </a:extLst>
        </xdr:cNvPr>
        <xdr:cNvPicPr>
          <a:picLocks noChangeAspect="1" noChangeArrowheads="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0" y="400716750"/>
          <a:ext cx="1876425" cy="107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0</xdr:rowOff>
    </xdr:from>
    <xdr:to>
      <xdr:col>0</xdr:col>
      <xdr:colOff>1882140</xdr:colOff>
      <xdr:row>92</xdr:row>
      <xdr:rowOff>1616075</xdr:rowOff>
    </xdr:to>
    <xdr:pic>
      <xdr:nvPicPr>
        <xdr:cNvPr id="4" name="Picture 3">
          <a:extLst>
            <a:ext uri="{FF2B5EF4-FFF2-40B4-BE49-F238E27FC236}">
              <a16:creationId xmlns:a16="http://schemas.microsoft.com/office/drawing/2014/main" id="{24F761F4-0755-401D-8EC2-1707DCD112CC}"/>
            </a:ext>
          </a:extLst>
        </xdr:cNvPr>
        <xdr:cNvPicPr>
          <a:picLocks noChangeAspect="1" noChangeArrowheads="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0" y="405164925"/>
          <a:ext cx="1876425" cy="160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0</xdr:rowOff>
    </xdr:from>
    <xdr:to>
      <xdr:col>0</xdr:col>
      <xdr:colOff>2801271</xdr:colOff>
      <xdr:row>93</xdr:row>
      <xdr:rowOff>2801906</xdr:rowOff>
    </xdr:to>
    <xdr:pic>
      <xdr:nvPicPr>
        <xdr:cNvPr id="5" name="Picture 4">
          <a:extLst>
            <a:ext uri="{FF2B5EF4-FFF2-40B4-BE49-F238E27FC236}">
              <a16:creationId xmlns:a16="http://schemas.microsoft.com/office/drawing/2014/main" id="{F204AADA-4BF1-4F22-A7BE-A93D431EF56A}"/>
            </a:ext>
          </a:extLst>
        </xdr:cNvPr>
        <xdr:cNvPicPr>
          <a:picLocks noChangeAspect="1"/>
        </xdr:cNvPicPr>
      </xdr:nvPicPr>
      <xdr:blipFill>
        <a:blip xmlns:r="http://schemas.openxmlformats.org/officeDocument/2006/relationships" r:embed="rId141"/>
        <a:stretch>
          <a:fillRect/>
        </a:stretch>
      </xdr:blipFill>
      <xdr:spPr>
        <a:xfrm>
          <a:off x="0" y="409613100"/>
          <a:ext cx="2793651" cy="2790476"/>
        </a:xfrm>
        <a:prstGeom prst="rect">
          <a:avLst/>
        </a:prstGeom>
      </xdr:spPr>
    </xdr:pic>
    <xdr:clientData/>
  </xdr:twoCellAnchor>
  <xdr:twoCellAnchor editAs="oneCell">
    <xdr:from>
      <xdr:col>0</xdr:col>
      <xdr:colOff>0</xdr:colOff>
      <xdr:row>94</xdr:row>
      <xdr:rowOff>0</xdr:rowOff>
    </xdr:from>
    <xdr:to>
      <xdr:col>0</xdr:col>
      <xdr:colOff>1882140</xdr:colOff>
      <xdr:row>94</xdr:row>
      <xdr:rowOff>1846580</xdr:rowOff>
    </xdr:to>
    <xdr:pic>
      <xdr:nvPicPr>
        <xdr:cNvPr id="6" name="Picture 5">
          <a:extLst>
            <a:ext uri="{FF2B5EF4-FFF2-40B4-BE49-F238E27FC236}">
              <a16:creationId xmlns:a16="http://schemas.microsoft.com/office/drawing/2014/main" id="{3C9B08EE-5EEB-4823-9ABC-9D18D6561260}"/>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0" y="414061275"/>
          <a:ext cx="1876425"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xdr:row>
      <xdr:rowOff>0</xdr:rowOff>
    </xdr:from>
    <xdr:to>
      <xdr:col>0</xdr:col>
      <xdr:colOff>1882140</xdr:colOff>
      <xdr:row>95</xdr:row>
      <xdr:rowOff>1846580</xdr:rowOff>
    </xdr:to>
    <xdr:pic>
      <xdr:nvPicPr>
        <xdr:cNvPr id="7" name="Picture 6">
          <a:extLst>
            <a:ext uri="{FF2B5EF4-FFF2-40B4-BE49-F238E27FC236}">
              <a16:creationId xmlns:a16="http://schemas.microsoft.com/office/drawing/2014/main" id="{DEB526C5-B046-4E5A-8925-7BF12D6374E2}"/>
            </a:ext>
          </a:extLst>
        </xdr:cNvPr>
        <xdr:cNvPicPr>
          <a:picLocks noChangeAspect="1" noChangeArrowheads="1"/>
        </xdr:cNvPicPr>
      </xdr:nvPicPr>
      <xdr:blipFill>
        <a:blip xmlns:r="http://schemas.openxmlformats.org/officeDocument/2006/relationships" r:embed="rId143">
          <a:extLst>
            <a:ext uri="{28A0092B-C50C-407E-A947-70E740481C1C}">
              <a14:useLocalDpi xmlns:a14="http://schemas.microsoft.com/office/drawing/2010/main" val="0"/>
            </a:ext>
          </a:extLst>
        </a:blip>
        <a:srcRect/>
        <a:stretch>
          <a:fillRect/>
        </a:stretch>
      </xdr:blipFill>
      <xdr:spPr bwMode="auto">
        <a:xfrm>
          <a:off x="0" y="418509450"/>
          <a:ext cx="1876425"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xdr:row>
      <xdr:rowOff>0</xdr:rowOff>
    </xdr:from>
    <xdr:to>
      <xdr:col>0</xdr:col>
      <xdr:colOff>1882140</xdr:colOff>
      <xdr:row>96</xdr:row>
      <xdr:rowOff>1846580</xdr:rowOff>
    </xdr:to>
    <xdr:pic>
      <xdr:nvPicPr>
        <xdr:cNvPr id="8" name="Picture 7">
          <a:extLst>
            <a:ext uri="{FF2B5EF4-FFF2-40B4-BE49-F238E27FC236}">
              <a16:creationId xmlns:a16="http://schemas.microsoft.com/office/drawing/2014/main" id="{3D620309-B279-43B0-9B19-F42564144E69}"/>
            </a:ext>
          </a:extLst>
        </xdr:cNvPr>
        <xdr:cNvPicPr>
          <a:picLocks noChangeAspect="1" noChangeArrowheads="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0" y="422957625"/>
          <a:ext cx="1876425" cy="185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xdr:row>
      <xdr:rowOff>0</xdr:rowOff>
    </xdr:from>
    <xdr:to>
      <xdr:col>0</xdr:col>
      <xdr:colOff>4137142</xdr:colOff>
      <xdr:row>97</xdr:row>
      <xdr:rowOff>4020954</xdr:rowOff>
    </xdr:to>
    <xdr:pic>
      <xdr:nvPicPr>
        <xdr:cNvPr id="9" name="Picture 8">
          <a:extLst>
            <a:ext uri="{FF2B5EF4-FFF2-40B4-BE49-F238E27FC236}">
              <a16:creationId xmlns:a16="http://schemas.microsoft.com/office/drawing/2014/main" id="{217CDDD4-7817-4230-8A19-E2556CFC4027}"/>
            </a:ext>
          </a:extLst>
        </xdr:cNvPr>
        <xdr:cNvPicPr>
          <a:picLocks noChangeAspect="1"/>
        </xdr:cNvPicPr>
      </xdr:nvPicPr>
      <xdr:blipFill>
        <a:blip xmlns:r="http://schemas.openxmlformats.org/officeDocument/2006/relationships" r:embed="rId145"/>
        <a:stretch>
          <a:fillRect/>
        </a:stretch>
      </xdr:blipFill>
      <xdr:spPr>
        <a:xfrm>
          <a:off x="0" y="427405800"/>
          <a:ext cx="4142857" cy="4009524"/>
        </a:xfrm>
        <a:prstGeom prst="rect">
          <a:avLst/>
        </a:prstGeom>
      </xdr:spPr>
    </xdr:pic>
    <xdr:clientData/>
  </xdr:twoCellAnchor>
  <xdr:twoCellAnchor editAs="oneCell">
    <xdr:from>
      <xdr:col>0</xdr:col>
      <xdr:colOff>0</xdr:colOff>
      <xdr:row>98</xdr:row>
      <xdr:rowOff>0</xdr:rowOff>
    </xdr:from>
    <xdr:to>
      <xdr:col>0</xdr:col>
      <xdr:colOff>2801906</xdr:colOff>
      <xdr:row>98</xdr:row>
      <xdr:rowOff>2801271</xdr:rowOff>
    </xdr:to>
    <xdr:pic>
      <xdr:nvPicPr>
        <xdr:cNvPr id="10" name="Picture 9">
          <a:extLst>
            <a:ext uri="{FF2B5EF4-FFF2-40B4-BE49-F238E27FC236}">
              <a16:creationId xmlns:a16="http://schemas.microsoft.com/office/drawing/2014/main" id="{D9A27B2B-8725-47EF-9BC7-EE994EB5ACD1}"/>
            </a:ext>
          </a:extLst>
        </xdr:cNvPr>
        <xdr:cNvPicPr>
          <a:picLocks noChangeAspect="1"/>
        </xdr:cNvPicPr>
      </xdr:nvPicPr>
      <xdr:blipFill>
        <a:blip xmlns:r="http://schemas.openxmlformats.org/officeDocument/2006/relationships" r:embed="rId146"/>
        <a:stretch>
          <a:fillRect/>
        </a:stretch>
      </xdr:blipFill>
      <xdr:spPr>
        <a:xfrm>
          <a:off x="0" y="431853975"/>
          <a:ext cx="2790476" cy="2793651"/>
        </a:xfrm>
        <a:prstGeom prst="rect">
          <a:avLst/>
        </a:prstGeom>
      </xdr:spPr>
    </xdr:pic>
    <xdr:clientData/>
  </xdr:twoCellAnchor>
  <xdr:twoCellAnchor editAs="oneCell">
    <xdr:from>
      <xdr:col>0</xdr:col>
      <xdr:colOff>0</xdr:colOff>
      <xdr:row>99</xdr:row>
      <xdr:rowOff>0</xdr:rowOff>
    </xdr:from>
    <xdr:to>
      <xdr:col>0</xdr:col>
      <xdr:colOff>2689523</xdr:colOff>
      <xdr:row>99</xdr:row>
      <xdr:rowOff>2688888</xdr:rowOff>
    </xdr:to>
    <xdr:pic>
      <xdr:nvPicPr>
        <xdr:cNvPr id="11" name="Picture 10">
          <a:extLst>
            <a:ext uri="{FF2B5EF4-FFF2-40B4-BE49-F238E27FC236}">
              <a16:creationId xmlns:a16="http://schemas.microsoft.com/office/drawing/2014/main" id="{31BD75E7-9243-458C-9618-D6A3FC1E7C75}"/>
            </a:ext>
          </a:extLst>
        </xdr:cNvPr>
        <xdr:cNvPicPr>
          <a:picLocks noChangeAspect="1"/>
        </xdr:cNvPicPr>
      </xdr:nvPicPr>
      <xdr:blipFill>
        <a:blip xmlns:r="http://schemas.openxmlformats.org/officeDocument/2006/relationships" r:embed="rId147"/>
        <a:stretch>
          <a:fillRect/>
        </a:stretch>
      </xdr:blipFill>
      <xdr:spPr>
        <a:xfrm>
          <a:off x="0" y="436302150"/>
          <a:ext cx="2695238" cy="2698413"/>
        </a:xfrm>
        <a:prstGeom prst="rect">
          <a:avLst/>
        </a:prstGeom>
      </xdr:spPr>
    </xdr:pic>
    <xdr:clientData/>
  </xdr:twoCellAnchor>
  <xdr:twoCellAnchor editAs="oneCell">
    <xdr:from>
      <xdr:col>0</xdr:col>
      <xdr:colOff>0</xdr:colOff>
      <xdr:row>101</xdr:row>
      <xdr:rowOff>0</xdr:rowOff>
    </xdr:from>
    <xdr:to>
      <xdr:col>0</xdr:col>
      <xdr:colOff>1805940</xdr:colOff>
      <xdr:row>101</xdr:row>
      <xdr:rowOff>1790700</xdr:rowOff>
    </xdr:to>
    <xdr:pic>
      <xdr:nvPicPr>
        <xdr:cNvPr id="12" name="Picture 11">
          <a:extLst>
            <a:ext uri="{FF2B5EF4-FFF2-40B4-BE49-F238E27FC236}">
              <a16:creationId xmlns:a16="http://schemas.microsoft.com/office/drawing/2014/main" id="{DC5DF6AC-74ED-4EE3-9ED7-E427D1E69533}"/>
            </a:ext>
          </a:extLst>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0" y="445198500"/>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xdr:row>
      <xdr:rowOff>0</xdr:rowOff>
    </xdr:from>
    <xdr:to>
      <xdr:col>0</xdr:col>
      <xdr:colOff>1805940</xdr:colOff>
      <xdr:row>102</xdr:row>
      <xdr:rowOff>1790700</xdr:rowOff>
    </xdr:to>
    <xdr:pic>
      <xdr:nvPicPr>
        <xdr:cNvPr id="13" name="Picture 12">
          <a:extLst>
            <a:ext uri="{FF2B5EF4-FFF2-40B4-BE49-F238E27FC236}">
              <a16:creationId xmlns:a16="http://schemas.microsoft.com/office/drawing/2014/main" id="{9F8AE546-2BB5-48DF-BF09-B17227804EC0}"/>
            </a:ext>
          </a:extLst>
        </xdr:cNvPr>
        <xdr:cNvPicPr>
          <a:picLocks noChangeAspect="1" noChangeArrowheads="1"/>
        </xdr:cNvPicPr>
      </xdr:nvPicPr>
      <xdr:blipFill>
        <a:blip xmlns:r="http://schemas.openxmlformats.org/officeDocument/2006/relationships" r:embed="rId149">
          <a:extLst>
            <a:ext uri="{28A0092B-C50C-407E-A947-70E740481C1C}">
              <a14:useLocalDpi xmlns:a14="http://schemas.microsoft.com/office/drawing/2010/main" val="0"/>
            </a:ext>
          </a:extLst>
        </a:blip>
        <a:srcRect/>
        <a:stretch>
          <a:fillRect/>
        </a:stretch>
      </xdr:blipFill>
      <xdr:spPr bwMode="auto">
        <a:xfrm>
          <a:off x="0" y="449646675"/>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xdr:row>
      <xdr:rowOff>0</xdr:rowOff>
    </xdr:from>
    <xdr:to>
      <xdr:col>0</xdr:col>
      <xdr:colOff>1729740</xdr:colOff>
      <xdr:row>103</xdr:row>
      <xdr:rowOff>1714500</xdr:rowOff>
    </xdr:to>
    <xdr:pic>
      <xdr:nvPicPr>
        <xdr:cNvPr id="14" name="Picture 13">
          <a:extLst>
            <a:ext uri="{FF2B5EF4-FFF2-40B4-BE49-F238E27FC236}">
              <a16:creationId xmlns:a16="http://schemas.microsoft.com/office/drawing/2014/main" id="{6FC26C0C-105C-42A2-B40F-0C6D1954BC88}"/>
            </a:ext>
          </a:extLst>
        </xdr:cNvPr>
        <xdr:cNvPicPr>
          <a:picLocks noChangeAspect="1" noChangeArrowheads="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0" y="454094850"/>
          <a:ext cx="1724025"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xdr:row>
      <xdr:rowOff>0</xdr:rowOff>
    </xdr:from>
    <xdr:to>
      <xdr:col>0</xdr:col>
      <xdr:colOff>1729740</xdr:colOff>
      <xdr:row>104</xdr:row>
      <xdr:rowOff>1274445</xdr:rowOff>
    </xdr:to>
    <xdr:pic>
      <xdr:nvPicPr>
        <xdr:cNvPr id="15" name="Picture 14">
          <a:extLst>
            <a:ext uri="{FF2B5EF4-FFF2-40B4-BE49-F238E27FC236}">
              <a16:creationId xmlns:a16="http://schemas.microsoft.com/office/drawing/2014/main" id="{48A75F3F-1B2C-44D2-9308-F3A4F89B4BE4}"/>
            </a:ext>
          </a:extLst>
        </xdr:cNvPr>
        <xdr:cNvPicPr>
          <a:picLocks noChangeAspect="1" noChangeArrowheads="1"/>
        </xdr:cNvPicPr>
      </xdr:nvPicPr>
      <xdr:blipFill>
        <a:blip xmlns:r="http://schemas.openxmlformats.org/officeDocument/2006/relationships" r:embed="rId151">
          <a:extLst>
            <a:ext uri="{28A0092B-C50C-407E-A947-70E740481C1C}">
              <a14:useLocalDpi xmlns:a14="http://schemas.microsoft.com/office/drawing/2010/main" val="0"/>
            </a:ext>
          </a:extLst>
        </a:blip>
        <a:srcRect/>
        <a:stretch>
          <a:fillRect/>
        </a:stretch>
      </xdr:blipFill>
      <xdr:spPr bwMode="auto">
        <a:xfrm>
          <a:off x="0" y="458543025"/>
          <a:ext cx="17240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0</xdr:rowOff>
    </xdr:from>
    <xdr:to>
      <xdr:col>0</xdr:col>
      <xdr:colOff>1501775</xdr:colOff>
      <xdr:row>109</xdr:row>
      <xdr:rowOff>1501775</xdr:rowOff>
    </xdr:to>
    <xdr:pic>
      <xdr:nvPicPr>
        <xdr:cNvPr id="16" name="Picture 15">
          <a:extLst>
            <a:ext uri="{FF2B5EF4-FFF2-40B4-BE49-F238E27FC236}">
              <a16:creationId xmlns:a16="http://schemas.microsoft.com/office/drawing/2014/main" id="{5504F36E-D60D-4160-B952-4282FED01FCD}"/>
            </a:ext>
          </a:extLst>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0" y="480783900"/>
          <a:ext cx="1492250" cy="1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xdr:row>
      <xdr:rowOff>0</xdr:rowOff>
    </xdr:from>
    <xdr:to>
      <xdr:col>0</xdr:col>
      <xdr:colOff>1882775</xdr:colOff>
      <xdr:row>114</xdr:row>
      <xdr:rowOff>1845945</xdr:rowOff>
    </xdr:to>
    <xdr:pic>
      <xdr:nvPicPr>
        <xdr:cNvPr id="17" name="Picture 16">
          <a:extLst>
            <a:ext uri="{FF2B5EF4-FFF2-40B4-BE49-F238E27FC236}">
              <a16:creationId xmlns:a16="http://schemas.microsoft.com/office/drawing/2014/main" id="{09DAD7AB-68BC-44A8-98C7-8BD0682B4CBD}"/>
            </a:ext>
          </a:extLst>
        </xdr:cNvPr>
        <xdr:cNvPicPr>
          <a:picLocks noChangeAspect="1" noChangeArrowheads="1"/>
        </xdr:cNvPicPr>
      </xdr:nvPicPr>
      <xdr:blipFill>
        <a:blip xmlns:r="http://schemas.openxmlformats.org/officeDocument/2006/relationships" r:embed="rId153">
          <a:extLst>
            <a:ext uri="{28A0092B-C50C-407E-A947-70E740481C1C}">
              <a14:useLocalDpi xmlns:a14="http://schemas.microsoft.com/office/drawing/2010/main" val="0"/>
            </a:ext>
          </a:extLst>
        </a:blip>
        <a:srcRect/>
        <a:stretch>
          <a:fillRect/>
        </a:stretch>
      </xdr:blipFill>
      <xdr:spPr bwMode="auto">
        <a:xfrm>
          <a:off x="0" y="503024775"/>
          <a:ext cx="1873250" cy="1857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0</xdr:rowOff>
    </xdr:from>
    <xdr:to>
      <xdr:col>0</xdr:col>
      <xdr:colOff>1807845</xdr:colOff>
      <xdr:row>117</xdr:row>
      <xdr:rowOff>1807845</xdr:rowOff>
    </xdr:to>
    <xdr:pic>
      <xdr:nvPicPr>
        <xdr:cNvPr id="18" name="Picture 17">
          <a:extLst>
            <a:ext uri="{FF2B5EF4-FFF2-40B4-BE49-F238E27FC236}">
              <a16:creationId xmlns:a16="http://schemas.microsoft.com/office/drawing/2014/main" id="{2F66652E-3CD3-4C32-BFD0-48B08A207A1D}"/>
            </a:ext>
          </a:extLst>
        </xdr:cNvPr>
        <xdr:cNvPicPr>
          <a:picLocks noChangeAspect="1" noChangeArrowheads="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0" y="516369300"/>
          <a:ext cx="1819275"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1807845</xdr:colOff>
      <xdr:row>118</xdr:row>
      <xdr:rowOff>1807845</xdr:rowOff>
    </xdr:to>
    <xdr:pic>
      <xdr:nvPicPr>
        <xdr:cNvPr id="23" name="Picture 22">
          <a:extLst>
            <a:ext uri="{FF2B5EF4-FFF2-40B4-BE49-F238E27FC236}">
              <a16:creationId xmlns:a16="http://schemas.microsoft.com/office/drawing/2014/main" id="{657E8C17-E887-4A57-8200-80A8825401C3}"/>
            </a:ext>
          </a:extLst>
        </xdr:cNvPr>
        <xdr:cNvPicPr>
          <a:picLocks noChangeAspect="1" noChangeArrowheads="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0" y="520817475"/>
          <a:ext cx="1819275"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0</xdr:rowOff>
    </xdr:from>
    <xdr:to>
      <xdr:col>0</xdr:col>
      <xdr:colOff>2727618</xdr:colOff>
      <xdr:row>119</xdr:row>
      <xdr:rowOff>2726983</xdr:rowOff>
    </xdr:to>
    <xdr:pic>
      <xdr:nvPicPr>
        <xdr:cNvPr id="24" name="Picture 23">
          <a:extLst>
            <a:ext uri="{FF2B5EF4-FFF2-40B4-BE49-F238E27FC236}">
              <a16:creationId xmlns:a16="http://schemas.microsoft.com/office/drawing/2014/main" id="{A640C885-E34C-4EF4-AA27-1591BA90C82C}"/>
            </a:ext>
          </a:extLst>
        </xdr:cNvPr>
        <xdr:cNvPicPr>
          <a:picLocks noChangeAspect="1"/>
        </xdr:cNvPicPr>
      </xdr:nvPicPr>
      <xdr:blipFill>
        <a:blip xmlns:r="http://schemas.openxmlformats.org/officeDocument/2006/relationships" r:embed="rId156"/>
        <a:stretch>
          <a:fillRect/>
        </a:stretch>
      </xdr:blipFill>
      <xdr:spPr>
        <a:xfrm>
          <a:off x="0" y="525265650"/>
          <a:ext cx="2733333" cy="2736508"/>
        </a:xfrm>
        <a:prstGeom prst="rect">
          <a:avLst/>
        </a:prstGeom>
      </xdr:spPr>
    </xdr:pic>
    <xdr:clientData/>
  </xdr:twoCellAnchor>
  <xdr:twoCellAnchor editAs="oneCell">
    <xdr:from>
      <xdr:col>0</xdr:col>
      <xdr:colOff>0</xdr:colOff>
      <xdr:row>120</xdr:row>
      <xdr:rowOff>0</xdr:rowOff>
    </xdr:from>
    <xdr:to>
      <xdr:col>0</xdr:col>
      <xdr:colOff>2727618</xdr:colOff>
      <xdr:row>120</xdr:row>
      <xdr:rowOff>2726983</xdr:rowOff>
    </xdr:to>
    <xdr:pic>
      <xdr:nvPicPr>
        <xdr:cNvPr id="25" name="Picture 24">
          <a:extLst>
            <a:ext uri="{FF2B5EF4-FFF2-40B4-BE49-F238E27FC236}">
              <a16:creationId xmlns:a16="http://schemas.microsoft.com/office/drawing/2014/main" id="{C38AE566-B99B-4557-9ACA-2DE8D80689D8}"/>
            </a:ext>
          </a:extLst>
        </xdr:cNvPr>
        <xdr:cNvPicPr>
          <a:picLocks noChangeAspect="1"/>
        </xdr:cNvPicPr>
      </xdr:nvPicPr>
      <xdr:blipFill>
        <a:blip xmlns:r="http://schemas.openxmlformats.org/officeDocument/2006/relationships" r:embed="rId157"/>
        <a:stretch>
          <a:fillRect/>
        </a:stretch>
      </xdr:blipFill>
      <xdr:spPr>
        <a:xfrm>
          <a:off x="0" y="529713825"/>
          <a:ext cx="2733333" cy="2736508"/>
        </a:xfrm>
        <a:prstGeom prst="rect">
          <a:avLst/>
        </a:prstGeom>
      </xdr:spPr>
    </xdr:pic>
    <xdr:clientData/>
  </xdr:twoCellAnchor>
  <xdr:twoCellAnchor editAs="oneCell">
    <xdr:from>
      <xdr:col>0</xdr:col>
      <xdr:colOff>0</xdr:colOff>
      <xdr:row>121</xdr:row>
      <xdr:rowOff>0</xdr:rowOff>
    </xdr:from>
    <xdr:to>
      <xdr:col>0</xdr:col>
      <xdr:colOff>1807845</xdr:colOff>
      <xdr:row>121</xdr:row>
      <xdr:rowOff>1807845</xdr:rowOff>
    </xdr:to>
    <xdr:pic>
      <xdr:nvPicPr>
        <xdr:cNvPr id="26" name="Picture 25">
          <a:extLst>
            <a:ext uri="{FF2B5EF4-FFF2-40B4-BE49-F238E27FC236}">
              <a16:creationId xmlns:a16="http://schemas.microsoft.com/office/drawing/2014/main" id="{779D4993-9BE0-4142-8927-E56F2BBFE093}"/>
            </a:ext>
          </a:extLst>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0" y="534162000"/>
          <a:ext cx="1819275"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xdr:row>
      <xdr:rowOff>0</xdr:rowOff>
    </xdr:from>
    <xdr:to>
      <xdr:col>0</xdr:col>
      <xdr:colOff>1807845</xdr:colOff>
      <xdr:row>122</xdr:row>
      <xdr:rowOff>1807845</xdr:rowOff>
    </xdr:to>
    <xdr:pic>
      <xdr:nvPicPr>
        <xdr:cNvPr id="27" name="Picture 26">
          <a:extLst>
            <a:ext uri="{FF2B5EF4-FFF2-40B4-BE49-F238E27FC236}">
              <a16:creationId xmlns:a16="http://schemas.microsoft.com/office/drawing/2014/main" id="{FD1F0030-0E2B-4904-A74D-4C536F52F372}"/>
            </a:ext>
          </a:extLst>
        </xdr:cNvPr>
        <xdr:cNvPicPr>
          <a:picLocks noChangeAspect="1" noChangeArrowheads="1"/>
        </xdr:cNvPicPr>
      </xdr:nvPicPr>
      <xdr:blipFill>
        <a:blip xmlns:r="http://schemas.openxmlformats.org/officeDocument/2006/relationships" r:embed="rId159">
          <a:extLst>
            <a:ext uri="{28A0092B-C50C-407E-A947-70E740481C1C}">
              <a14:useLocalDpi xmlns:a14="http://schemas.microsoft.com/office/drawing/2010/main" val="0"/>
            </a:ext>
          </a:extLst>
        </a:blip>
        <a:srcRect/>
        <a:stretch>
          <a:fillRect/>
        </a:stretch>
      </xdr:blipFill>
      <xdr:spPr bwMode="auto">
        <a:xfrm>
          <a:off x="0" y="538610175"/>
          <a:ext cx="1819275"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xdr:row>
      <xdr:rowOff>0</xdr:rowOff>
    </xdr:from>
    <xdr:to>
      <xdr:col>0</xdr:col>
      <xdr:colOff>2078097</xdr:colOff>
      <xdr:row>123</xdr:row>
      <xdr:rowOff>2723809</xdr:rowOff>
    </xdr:to>
    <xdr:pic>
      <xdr:nvPicPr>
        <xdr:cNvPr id="28" name="Picture 27">
          <a:extLst>
            <a:ext uri="{FF2B5EF4-FFF2-40B4-BE49-F238E27FC236}">
              <a16:creationId xmlns:a16="http://schemas.microsoft.com/office/drawing/2014/main" id="{19A406BC-C62D-4B85-AEFD-FF668C4CF7F7}"/>
            </a:ext>
          </a:extLst>
        </xdr:cNvPr>
        <xdr:cNvPicPr>
          <a:picLocks noChangeAspect="1"/>
        </xdr:cNvPicPr>
      </xdr:nvPicPr>
      <xdr:blipFill>
        <a:blip xmlns:r="http://schemas.openxmlformats.org/officeDocument/2006/relationships" r:embed="rId160"/>
        <a:stretch>
          <a:fillRect/>
        </a:stretch>
      </xdr:blipFill>
      <xdr:spPr>
        <a:xfrm>
          <a:off x="0" y="543058350"/>
          <a:ext cx="2066667" cy="2723809"/>
        </a:xfrm>
        <a:prstGeom prst="rect">
          <a:avLst/>
        </a:prstGeom>
      </xdr:spPr>
    </xdr:pic>
    <xdr:clientData/>
  </xdr:twoCellAnchor>
  <xdr:twoCellAnchor editAs="oneCell">
    <xdr:from>
      <xdr:col>0</xdr:col>
      <xdr:colOff>0</xdr:colOff>
      <xdr:row>124</xdr:row>
      <xdr:rowOff>0</xdr:rowOff>
    </xdr:from>
    <xdr:to>
      <xdr:col>0</xdr:col>
      <xdr:colOff>1807845</xdr:colOff>
      <xdr:row>124</xdr:row>
      <xdr:rowOff>1809750</xdr:rowOff>
    </xdr:to>
    <xdr:pic>
      <xdr:nvPicPr>
        <xdr:cNvPr id="29" name="Picture 28">
          <a:extLst>
            <a:ext uri="{FF2B5EF4-FFF2-40B4-BE49-F238E27FC236}">
              <a16:creationId xmlns:a16="http://schemas.microsoft.com/office/drawing/2014/main" id="{9D1D633E-747A-4B24-84F7-6B0E8248C7C0}"/>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0" y="547506525"/>
          <a:ext cx="1819275"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xdr:row>
      <xdr:rowOff>0</xdr:rowOff>
    </xdr:from>
    <xdr:to>
      <xdr:col>0</xdr:col>
      <xdr:colOff>1198245</xdr:colOff>
      <xdr:row>125</xdr:row>
      <xdr:rowOff>1809750</xdr:rowOff>
    </xdr:to>
    <xdr:pic>
      <xdr:nvPicPr>
        <xdr:cNvPr id="30" name="Picture 29">
          <a:extLst>
            <a:ext uri="{FF2B5EF4-FFF2-40B4-BE49-F238E27FC236}">
              <a16:creationId xmlns:a16="http://schemas.microsoft.com/office/drawing/2014/main" id="{1A4C194F-2DA3-4166-ABED-4089618D5465}"/>
            </a:ext>
          </a:extLst>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0" y="551954700"/>
          <a:ext cx="1209675"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xdr:row>
      <xdr:rowOff>0</xdr:rowOff>
    </xdr:from>
    <xdr:to>
      <xdr:col>0</xdr:col>
      <xdr:colOff>1812698</xdr:colOff>
      <xdr:row>126</xdr:row>
      <xdr:rowOff>2723809</xdr:rowOff>
    </xdr:to>
    <xdr:pic>
      <xdr:nvPicPr>
        <xdr:cNvPr id="31" name="Picture 30">
          <a:extLst>
            <a:ext uri="{FF2B5EF4-FFF2-40B4-BE49-F238E27FC236}">
              <a16:creationId xmlns:a16="http://schemas.microsoft.com/office/drawing/2014/main" id="{987975D9-3F8E-4720-A37F-C45BF708D6F2}"/>
            </a:ext>
          </a:extLst>
        </xdr:cNvPr>
        <xdr:cNvPicPr>
          <a:picLocks noChangeAspect="1"/>
        </xdr:cNvPicPr>
      </xdr:nvPicPr>
      <xdr:blipFill>
        <a:blip xmlns:r="http://schemas.openxmlformats.org/officeDocument/2006/relationships" r:embed="rId163"/>
        <a:stretch>
          <a:fillRect/>
        </a:stretch>
      </xdr:blipFill>
      <xdr:spPr>
        <a:xfrm>
          <a:off x="0" y="556402875"/>
          <a:ext cx="1822223" cy="2723809"/>
        </a:xfrm>
        <a:prstGeom prst="rect">
          <a:avLst/>
        </a:prstGeom>
      </xdr:spPr>
    </xdr:pic>
    <xdr:clientData/>
  </xdr:twoCellAnchor>
  <xdr:twoCellAnchor editAs="oneCell">
    <xdr:from>
      <xdr:col>0</xdr:col>
      <xdr:colOff>0</xdr:colOff>
      <xdr:row>127</xdr:row>
      <xdr:rowOff>0</xdr:rowOff>
    </xdr:from>
    <xdr:to>
      <xdr:col>0</xdr:col>
      <xdr:colOff>1807845</xdr:colOff>
      <xdr:row>127</xdr:row>
      <xdr:rowOff>1809750</xdr:rowOff>
    </xdr:to>
    <xdr:pic>
      <xdr:nvPicPr>
        <xdr:cNvPr id="32" name="Picture 31">
          <a:extLst>
            <a:ext uri="{FF2B5EF4-FFF2-40B4-BE49-F238E27FC236}">
              <a16:creationId xmlns:a16="http://schemas.microsoft.com/office/drawing/2014/main" id="{F7D37098-C022-468D-935E-7874ECDFD720}"/>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0" y="560851050"/>
          <a:ext cx="1819275"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xdr:row>
      <xdr:rowOff>0</xdr:rowOff>
    </xdr:from>
    <xdr:to>
      <xdr:col>0</xdr:col>
      <xdr:colOff>1807845</xdr:colOff>
      <xdr:row>128</xdr:row>
      <xdr:rowOff>1809750</xdr:rowOff>
    </xdr:to>
    <xdr:pic>
      <xdr:nvPicPr>
        <xdr:cNvPr id="33" name="Picture 32">
          <a:extLst>
            <a:ext uri="{FF2B5EF4-FFF2-40B4-BE49-F238E27FC236}">
              <a16:creationId xmlns:a16="http://schemas.microsoft.com/office/drawing/2014/main" id="{7A5F1B58-C7D9-4C41-831A-6C7641EEC343}"/>
            </a:ext>
          </a:extLst>
        </xdr:cNvPr>
        <xdr:cNvPicPr>
          <a:picLocks noChangeAspect="1" noChangeArrowheads="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bwMode="auto">
        <a:xfrm>
          <a:off x="0" y="565299225"/>
          <a:ext cx="1819275"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xdr:row>
      <xdr:rowOff>0</xdr:rowOff>
    </xdr:from>
    <xdr:to>
      <xdr:col>0</xdr:col>
      <xdr:colOff>1807845</xdr:colOff>
      <xdr:row>129</xdr:row>
      <xdr:rowOff>1501140</xdr:rowOff>
    </xdr:to>
    <xdr:pic>
      <xdr:nvPicPr>
        <xdr:cNvPr id="34" name="Picture 33">
          <a:extLst>
            <a:ext uri="{FF2B5EF4-FFF2-40B4-BE49-F238E27FC236}">
              <a16:creationId xmlns:a16="http://schemas.microsoft.com/office/drawing/2014/main" id="{03DFD29F-C26E-48D7-BCE6-43D289E76717}"/>
            </a:ext>
          </a:extLst>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0" y="569747400"/>
          <a:ext cx="181927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xdr:row>
      <xdr:rowOff>0</xdr:rowOff>
    </xdr:from>
    <xdr:to>
      <xdr:col>0</xdr:col>
      <xdr:colOff>1807845</xdr:colOff>
      <xdr:row>130</xdr:row>
      <xdr:rowOff>1198245</xdr:rowOff>
    </xdr:to>
    <xdr:pic>
      <xdr:nvPicPr>
        <xdr:cNvPr id="35" name="Picture 34">
          <a:extLst>
            <a:ext uri="{FF2B5EF4-FFF2-40B4-BE49-F238E27FC236}">
              <a16:creationId xmlns:a16="http://schemas.microsoft.com/office/drawing/2014/main" id="{76024B75-7401-42A0-8C7A-4BACE6E6CBD9}"/>
            </a:ext>
          </a:extLst>
        </xdr:cNvPr>
        <xdr:cNvPicPr>
          <a:picLocks noChangeAspect="1" noChangeArrowheads="1"/>
        </xdr:cNvPicPr>
      </xdr:nvPicPr>
      <xdr:blipFill>
        <a:blip xmlns:r="http://schemas.openxmlformats.org/officeDocument/2006/relationships" r:embed="rId167">
          <a:extLst>
            <a:ext uri="{28A0092B-C50C-407E-A947-70E740481C1C}">
              <a14:useLocalDpi xmlns:a14="http://schemas.microsoft.com/office/drawing/2010/main" val="0"/>
            </a:ext>
          </a:extLst>
        </a:blip>
        <a:srcRect/>
        <a:stretch>
          <a:fillRect/>
        </a:stretch>
      </xdr:blipFill>
      <xdr:spPr bwMode="auto">
        <a:xfrm>
          <a:off x="0" y="574195575"/>
          <a:ext cx="18192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xdr:row>
      <xdr:rowOff>0</xdr:rowOff>
    </xdr:from>
    <xdr:to>
      <xdr:col>0</xdr:col>
      <xdr:colOff>1805940</xdr:colOff>
      <xdr:row>133</xdr:row>
      <xdr:rowOff>1769745</xdr:rowOff>
    </xdr:to>
    <xdr:pic>
      <xdr:nvPicPr>
        <xdr:cNvPr id="36" name="Picture 35">
          <a:extLst>
            <a:ext uri="{FF2B5EF4-FFF2-40B4-BE49-F238E27FC236}">
              <a16:creationId xmlns:a16="http://schemas.microsoft.com/office/drawing/2014/main" id="{8469B2AC-0D5B-47AF-BCB3-3E54DB2A1001}"/>
            </a:ext>
          </a:extLst>
        </xdr:cNvPr>
        <xdr:cNvPicPr>
          <a:picLocks noChangeAspect="1" noChangeArrowheads="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0" y="587540100"/>
          <a:ext cx="180022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xdr:row>
      <xdr:rowOff>0</xdr:rowOff>
    </xdr:from>
    <xdr:to>
      <xdr:col>0</xdr:col>
      <xdr:colOff>1805940</xdr:colOff>
      <xdr:row>134</xdr:row>
      <xdr:rowOff>1676400</xdr:rowOff>
    </xdr:to>
    <xdr:pic>
      <xdr:nvPicPr>
        <xdr:cNvPr id="37" name="Picture 36">
          <a:extLst>
            <a:ext uri="{FF2B5EF4-FFF2-40B4-BE49-F238E27FC236}">
              <a16:creationId xmlns:a16="http://schemas.microsoft.com/office/drawing/2014/main" id="{399D6499-4FBA-4209-AB8E-29C585C59FA1}"/>
            </a:ext>
          </a:extLst>
        </xdr:cNvPr>
        <xdr:cNvPicPr>
          <a:picLocks noChangeAspect="1" noChangeArrowheads="1"/>
        </xdr:cNvPicPr>
      </xdr:nvPicPr>
      <xdr:blipFill>
        <a:blip xmlns:r="http://schemas.openxmlformats.org/officeDocument/2006/relationships" r:embed="rId169">
          <a:extLst>
            <a:ext uri="{28A0092B-C50C-407E-A947-70E740481C1C}">
              <a14:useLocalDpi xmlns:a14="http://schemas.microsoft.com/office/drawing/2010/main" val="0"/>
            </a:ext>
          </a:extLst>
        </a:blip>
        <a:srcRect/>
        <a:stretch>
          <a:fillRect/>
        </a:stretch>
      </xdr:blipFill>
      <xdr:spPr bwMode="auto">
        <a:xfrm>
          <a:off x="0" y="591988275"/>
          <a:ext cx="1800225"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xdr:row>
      <xdr:rowOff>0</xdr:rowOff>
    </xdr:from>
    <xdr:to>
      <xdr:col>0</xdr:col>
      <xdr:colOff>1805940</xdr:colOff>
      <xdr:row>140</xdr:row>
      <xdr:rowOff>1769745</xdr:rowOff>
    </xdr:to>
    <xdr:pic>
      <xdr:nvPicPr>
        <xdr:cNvPr id="38" name="Picture 37">
          <a:extLst>
            <a:ext uri="{FF2B5EF4-FFF2-40B4-BE49-F238E27FC236}">
              <a16:creationId xmlns:a16="http://schemas.microsoft.com/office/drawing/2014/main" id="{AFA83597-FD42-47D4-8B79-88B8D62597DD}"/>
            </a:ext>
          </a:extLst>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0" y="618677325"/>
          <a:ext cx="180022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xdr:row>
      <xdr:rowOff>0</xdr:rowOff>
    </xdr:from>
    <xdr:to>
      <xdr:col>0</xdr:col>
      <xdr:colOff>1805940</xdr:colOff>
      <xdr:row>141</xdr:row>
      <xdr:rowOff>1769745</xdr:rowOff>
    </xdr:to>
    <xdr:pic>
      <xdr:nvPicPr>
        <xdr:cNvPr id="39" name="Picture 38">
          <a:extLst>
            <a:ext uri="{FF2B5EF4-FFF2-40B4-BE49-F238E27FC236}">
              <a16:creationId xmlns:a16="http://schemas.microsoft.com/office/drawing/2014/main" id="{CD6B966C-A93C-4A94-8152-008B9386AF9D}"/>
            </a:ext>
          </a:extLst>
        </xdr:cNvPr>
        <xdr:cNvPicPr>
          <a:picLocks noChangeAspect="1" noChangeArrowheads="1"/>
        </xdr:cNvPicPr>
      </xdr:nvPicPr>
      <xdr:blipFill>
        <a:blip xmlns:r="http://schemas.openxmlformats.org/officeDocument/2006/relationships" r:embed="rId171">
          <a:extLst>
            <a:ext uri="{28A0092B-C50C-407E-A947-70E740481C1C}">
              <a14:useLocalDpi xmlns:a14="http://schemas.microsoft.com/office/drawing/2010/main" val="0"/>
            </a:ext>
          </a:extLst>
        </a:blip>
        <a:srcRect/>
        <a:stretch>
          <a:fillRect/>
        </a:stretch>
      </xdr:blipFill>
      <xdr:spPr bwMode="auto">
        <a:xfrm>
          <a:off x="0" y="623125500"/>
          <a:ext cx="180022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0</xdr:col>
      <xdr:colOff>1805940</xdr:colOff>
      <xdr:row>142</xdr:row>
      <xdr:rowOff>1769745</xdr:rowOff>
    </xdr:to>
    <xdr:pic>
      <xdr:nvPicPr>
        <xdr:cNvPr id="40" name="Picture 39">
          <a:extLst>
            <a:ext uri="{FF2B5EF4-FFF2-40B4-BE49-F238E27FC236}">
              <a16:creationId xmlns:a16="http://schemas.microsoft.com/office/drawing/2014/main" id="{7F7C327B-DDEB-4F2D-B572-E6E111CC1063}"/>
            </a:ext>
          </a:extLst>
        </xdr:cNvPr>
        <xdr:cNvPicPr>
          <a:picLocks noChangeAspect="1" noChangeArrowheads="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0" y="627573675"/>
          <a:ext cx="180022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xdr:row>
      <xdr:rowOff>0</xdr:rowOff>
    </xdr:from>
    <xdr:to>
      <xdr:col>0</xdr:col>
      <xdr:colOff>1805940</xdr:colOff>
      <xdr:row>143</xdr:row>
      <xdr:rowOff>1769745</xdr:rowOff>
    </xdr:to>
    <xdr:pic>
      <xdr:nvPicPr>
        <xdr:cNvPr id="41" name="Picture 40">
          <a:extLst>
            <a:ext uri="{FF2B5EF4-FFF2-40B4-BE49-F238E27FC236}">
              <a16:creationId xmlns:a16="http://schemas.microsoft.com/office/drawing/2014/main" id="{854B6480-21C3-4B03-8683-C78A2CD16259}"/>
            </a:ext>
          </a:extLst>
        </xdr:cNvPr>
        <xdr:cNvPicPr>
          <a:picLocks noChangeAspect="1" noChangeArrowheads="1"/>
        </xdr:cNvPicPr>
      </xdr:nvPicPr>
      <xdr:blipFill>
        <a:blip xmlns:r="http://schemas.openxmlformats.org/officeDocument/2006/relationships" r:embed="rId173">
          <a:extLst>
            <a:ext uri="{28A0092B-C50C-407E-A947-70E740481C1C}">
              <a14:useLocalDpi xmlns:a14="http://schemas.microsoft.com/office/drawing/2010/main" val="0"/>
            </a:ext>
          </a:extLst>
        </a:blip>
        <a:srcRect/>
        <a:stretch>
          <a:fillRect/>
        </a:stretch>
      </xdr:blipFill>
      <xdr:spPr bwMode="auto">
        <a:xfrm>
          <a:off x="0" y="632021850"/>
          <a:ext cx="180022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xdr:row>
      <xdr:rowOff>0</xdr:rowOff>
    </xdr:from>
    <xdr:to>
      <xdr:col>0</xdr:col>
      <xdr:colOff>1805940</xdr:colOff>
      <xdr:row>145</xdr:row>
      <xdr:rowOff>1769745</xdr:rowOff>
    </xdr:to>
    <xdr:pic>
      <xdr:nvPicPr>
        <xdr:cNvPr id="42" name="Picture 41">
          <a:extLst>
            <a:ext uri="{FF2B5EF4-FFF2-40B4-BE49-F238E27FC236}">
              <a16:creationId xmlns:a16="http://schemas.microsoft.com/office/drawing/2014/main" id="{40E22ABC-2D15-46C8-9685-BE43389931CB}"/>
            </a:ext>
          </a:extLst>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0" y="640918200"/>
          <a:ext cx="180022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xdr:row>
      <xdr:rowOff>0</xdr:rowOff>
    </xdr:from>
    <xdr:to>
      <xdr:col>0</xdr:col>
      <xdr:colOff>2765080</xdr:colOff>
      <xdr:row>147</xdr:row>
      <xdr:rowOff>2761905</xdr:rowOff>
    </xdr:to>
    <xdr:pic>
      <xdr:nvPicPr>
        <xdr:cNvPr id="43" name="Picture 42">
          <a:extLst>
            <a:ext uri="{FF2B5EF4-FFF2-40B4-BE49-F238E27FC236}">
              <a16:creationId xmlns:a16="http://schemas.microsoft.com/office/drawing/2014/main" id="{57879FCD-9B1A-4A5B-B4B1-5CD3FD3B200D}"/>
            </a:ext>
          </a:extLst>
        </xdr:cNvPr>
        <xdr:cNvPicPr>
          <a:picLocks noChangeAspect="1"/>
        </xdr:cNvPicPr>
      </xdr:nvPicPr>
      <xdr:blipFill>
        <a:blip xmlns:r="http://schemas.openxmlformats.org/officeDocument/2006/relationships" r:embed="rId175"/>
        <a:stretch>
          <a:fillRect/>
        </a:stretch>
      </xdr:blipFill>
      <xdr:spPr>
        <a:xfrm>
          <a:off x="0" y="649814550"/>
          <a:ext cx="2765080" cy="2761905"/>
        </a:xfrm>
        <a:prstGeom prst="rect">
          <a:avLst/>
        </a:prstGeom>
      </xdr:spPr>
    </xdr:pic>
    <xdr:clientData/>
  </xdr:twoCellAnchor>
  <xdr:twoCellAnchor editAs="oneCell">
    <xdr:from>
      <xdr:col>0</xdr:col>
      <xdr:colOff>0</xdr:colOff>
      <xdr:row>148</xdr:row>
      <xdr:rowOff>0</xdr:rowOff>
    </xdr:from>
    <xdr:to>
      <xdr:col>0</xdr:col>
      <xdr:colOff>1847850</xdr:colOff>
      <xdr:row>148</xdr:row>
      <xdr:rowOff>1844040</xdr:rowOff>
    </xdr:to>
    <xdr:pic>
      <xdr:nvPicPr>
        <xdr:cNvPr id="44" name="Picture 43">
          <a:extLst>
            <a:ext uri="{FF2B5EF4-FFF2-40B4-BE49-F238E27FC236}">
              <a16:creationId xmlns:a16="http://schemas.microsoft.com/office/drawing/2014/main" id="{248AC0D9-A9B1-4DAB-BE1E-AEE4DB98DD26}"/>
            </a:ext>
          </a:extLst>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0" y="654262725"/>
          <a:ext cx="1847850"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xdr:row>
      <xdr:rowOff>0</xdr:rowOff>
    </xdr:from>
    <xdr:to>
      <xdr:col>0</xdr:col>
      <xdr:colOff>1847850</xdr:colOff>
      <xdr:row>149</xdr:row>
      <xdr:rowOff>1844040</xdr:rowOff>
    </xdr:to>
    <xdr:pic>
      <xdr:nvPicPr>
        <xdr:cNvPr id="45" name="Picture 44">
          <a:extLst>
            <a:ext uri="{FF2B5EF4-FFF2-40B4-BE49-F238E27FC236}">
              <a16:creationId xmlns:a16="http://schemas.microsoft.com/office/drawing/2014/main" id="{F3447C4B-49D6-4E06-8853-3CFD3FE09510}"/>
            </a:ext>
          </a:extLst>
        </xdr:cNvPr>
        <xdr:cNvPicPr>
          <a:picLocks noChangeAspect="1" noChangeArrowheads="1"/>
        </xdr:cNvPicPr>
      </xdr:nvPicPr>
      <xdr:blipFill>
        <a:blip xmlns:r="http://schemas.openxmlformats.org/officeDocument/2006/relationships" r:embed="rId177">
          <a:extLst>
            <a:ext uri="{28A0092B-C50C-407E-A947-70E740481C1C}">
              <a14:useLocalDpi xmlns:a14="http://schemas.microsoft.com/office/drawing/2010/main" val="0"/>
            </a:ext>
          </a:extLst>
        </a:blip>
        <a:srcRect/>
        <a:stretch>
          <a:fillRect/>
        </a:stretch>
      </xdr:blipFill>
      <xdr:spPr bwMode="auto">
        <a:xfrm>
          <a:off x="0" y="658710900"/>
          <a:ext cx="1847850" cy="183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xdr:row>
      <xdr:rowOff>0</xdr:rowOff>
    </xdr:from>
    <xdr:to>
      <xdr:col>0</xdr:col>
      <xdr:colOff>2339975</xdr:colOff>
      <xdr:row>150</xdr:row>
      <xdr:rowOff>2301240</xdr:rowOff>
    </xdr:to>
    <xdr:pic>
      <xdr:nvPicPr>
        <xdr:cNvPr id="46" name="Picture 45">
          <a:extLst>
            <a:ext uri="{FF2B5EF4-FFF2-40B4-BE49-F238E27FC236}">
              <a16:creationId xmlns:a16="http://schemas.microsoft.com/office/drawing/2014/main" id="{C9689DC0-72E5-4DA0-9878-54101783D152}"/>
            </a:ext>
          </a:extLst>
        </xdr:cNvPr>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0" y="663159075"/>
          <a:ext cx="2330450"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xdr:row>
      <xdr:rowOff>0</xdr:rowOff>
    </xdr:from>
    <xdr:to>
      <xdr:col>0</xdr:col>
      <xdr:colOff>1577340</xdr:colOff>
      <xdr:row>151</xdr:row>
      <xdr:rowOff>1562100</xdr:rowOff>
    </xdr:to>
    <xdr:pic>
      <xdr:nvPicPr>
        <xdr:cNvPr id="47" name="Picture 46">
          <a:extLst>
            <a:ext uri="{FF2B5EF4-FFF2-40B4-BE49-F238E27FC236}">
              <a16:creationId xmlns:a16="http://schemas.microsoft.com/office/drawing/2014/main" id="{529E0E5C-2DA8-4214-9D7B-DB505907E7B8}"/>
            </a:ext>
          </a:extLst>
        </xdr:cNvPr>
        <xdr:cNvPicPr>
          <a:picLocks noChangeAspect="1" noChangeArrowheads="1"/>
        </xdr:cNvPicPr>
      </xdr:nvPicPr>
      <xdr:blipFill>
        <a:blip xmlns:r="http://schemas.openxmlformats.org/officeDocument/2006/relationships" r:embed="rId179">
          <a:extLst>
            <a:ext uri="{28A0092B-C50C-407E-A947-70E740481C1C}">
              <a14:useLocalDpi xmlns:a14="http://schemas.microsoft.com/office/drawing/2010/main" val="0"/>
            </a:ext>
          </a:extLst>
        </a:blip>
        <a:srcRect/>
        <a:stretch>
          <a:fillRect/>
        </a:stretch>
      </xdr:blipFill>
      <xdr:spPr bwMode="auto">
        <a:xfrm>
          <a:off x="0" y="667607250"/>
          <a:ext cx="1571625"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xdr:row>
      <xdr:rowOff>0</xdr:rowOff>
    </xdr:from>
    <xdr:to>
      <xdr:col>0</xdr:col>
      <xdr:colOff>1501140</xdr:colOff>
      <xdr:row>152</xdr:row>
      <xdr:rowOff>1464945</xdr:rowOff>
    </xdr:to>
    <xdr:pic>
      <xdr:nvPicPr>
        <xdr:cNvPr id="48" name="Picture 47">
          <a:extLst>
            <a:ext uri="{FF2B5EF4-FFF2-40B4-BE49-F238E27FC236}">
              <a16:creationId xmlns:a16="http://schemas.microsoft.com/office/drawing/2014/main" id="{A7FF4CF1-745C-4EE3-9000-6630627FA99C}"/>
            </a:ext>
          </a:extLst>
        </xdr:cNvPr>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0" y="672055425"/>
          <a:ext cx="149542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xdr:row>
      <xdr:rowOff>0</xdr:rowOff>
    </xdr:from>
    <xdr:to>
      <xdr:col>0</xdr:col>
      <xdr:colOff>1501140</xdr:colOff>
      <xdr:row>153</xdr:row>
      <xdr:rowOff>1501140</xdr:rowOff>
    </xdr:to>
    <xdr:pic>
      <xdr:nvPicPr>
        <xdr:cNvPr id="49" name="Picture 48">
          <a:extLst>
            <a:ext uri="{FF2B5EF4-FFF2-40B4-BE49-F238E27FC236}">
              <a16:creationId xmlns:a16="http://schemas.microsoft.com/office/drawing/2014/main" id="{4628DF19-0EBD-4D9F-B3E3-62636CE675F6}"/>
            </a:ext>
          </a:extLst>
        </xdr:cNvPr>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bwMode="auto">
        <a:xfrm>
          <a:off x="0" y="676503600"/>
          <a:ext cx="14954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xdr:row>
      <xdr:rowOff>0</xdr:rowOff>
    </xdr:from>
    <xdr:to>
      <xdr:col>0</xdr:col>
      <xdr:colOff>2840001</xdr:colOff>
      <xdr:row>154</xdr:row>
      <xdr:rowOff>2422221</xdr:rowOff>
    </xdr:to>
    <xdr:pic>
      <xdr:nvPicPr>
        <xdr:cNvPr id="50" name="Picture 49">
          <a:extLst>
            <a:ext uri="{FF2B5EF4-FFF2-40B4-BE49-F238E27FC236}">
              <a16:creationId xmlns:a16="http://schemas.microsoft.com/office/drawing/2014/main" id="{82403CC2-D885-4C76-B6F6-4BD88A8606EF}"/>
            </a:ext>
          </a:extLst>
        </xdr:cNvPr>
        <xdr:cNvPicPr>
          <a:picLocks noChangeAspect="1"/>
        </xdr:cNvPicPr>
      </xdr:nvPicPr>
      <xdr:blipFill>
        <a:blip xmlns:r="http://schemas.openxmlformats.org/officeDocument/2006/relationships" r:embed="rId182"/>
        <a:stretch>
          <a:fillRect/>
        </a:stretch>
      </xdr:blipFill>
      <xdr:spPr>
        <a:xfrm>
          <a:off x="0" y="680951775"/>
          <a:ext cx="2828571" cy="2431746"/>
        </a:xfrm>
        <a:prstGeom prst="rect">
          <a:avLst/>
        </a:prstGeom>
      </xdr:spPr>
    </xdr:pic>
    <xdr:clientData/>
  </xdr:twoCellAnchor>
  <xdr:twoCellAnchor editAs="oneCell">
    <xdr:from>
      <xdr:col>0</xdr:col>
      <xdr:colOff>0</xdr:colOff>
      <xdr:row>155</xdr:row>
      <xdr:rowOff>0</xdr:rowOff>
    </xdr:from>
    <xdr:to>
      <xdr:col>0</xdr:col>
      <xdr:colOff>1734605</xdr:colOff>
      <xdr:row>155</xdr:row>
      <xdr:rowOff>2361905</xdr:rowOff>
    </xdr:to>
    <xdr:pic>
      <xdr:nvPicPr>
        <xdr:cNvPr id="51" name="Picture 50">
          <a:extLst>
            <a:ext uri="{FF2B5EF4-FFF2-40B4-BE49-F238E27FC236}">
              <a16:creationId xmlns:a16="http://schemas.microsoft.com/office/drawing/2014/main" id="{1E81DC9B-DDB8-4376-B100-8F0791E99F7F}"/>
            </a:ext>
          </a:extLst>
        </xdr:cNvPr>
        <xdr:cNvPicPr>
          <a:picLocks noChangeAspect="1"/>
        </xdr:cNvPicPr>
      </xdr:nvPicPr>
      <xdr:blipFill>
        <a:blip xmlns:r="http://schemas.openxmlformats.org/officeDocument/2006/relationships" r:embed="rId183"/>
        <a:stretch>
          <a:fillRect/>
        </a:stretch>
      </xdr:blipFill>
      <xdr:spPr>
        <a:xfrm>
          <a:off x="0" y="685399950"/>
          <a:ext cx="1726985" cy="2361905"/>
        </a:xfrm>
        <a:prstGeom prst="rect">
          <a:avLst/>
        </a:prstGeom>
      </xdr:spPr>
    </xdr:pic>
    <xdr:clientData/>
  </xdr:twoCellAnchor>
  <xdr:twoCellAnchor editAs="oneCell">
    <xdr:from>
      <xdr:col>0</xdr:col>
      <xdr:colOff>0</xdr:colOff>
      <xdr:row>156</xdr:row>
      <xdr:rowOff>0</xdr:rowOff>
    </xdr:from>
    <xdr:to>
      <xdr:col>0</xdr:col>
      <xdr:colOff>2498413</xdr:colOff>
      <xdr:row>156</xdr:row>
      <xdr:rowOff>3031745</xdr:rowOff>
    </xdr:to>
    <xdr:pic>
      <xdr:nvPicPr>
        <xdr:cNvPr id="52" name="Picture 51">
          <a:extLst>
            <a:ext uri="{FF2B5EF4-FFF2-40B4-BE49-F238E27FC236}">
              <a16:creationId xmlns:a16="http://schemas.microsoft.com/office/drawing/2014/main" id="{30722158-D8B2-45E0-9778-26DEAA10F077}"/>
            </a:ext>
          </a:extLst>
        </xdr:cNvPr>
        <xdr:cNvPicPr>
          <a:picLocks noChangeAspect="1"/>
        </xdr:cNvPicPr>
      </xdr:nvPicPr>
      <xdr:blipFill>
        <a:blip xmlns:r="http://schemas.openxmlformats.org/officeDocument/2006/relationships" r:embed="rId184"/>
        <a:stretch>
          <a:fillRect/>
        </a:stretch>
      </xdr:blipFill>
      <xdr:spPr>
        <a:xfrm>
          <a:off x="0" y="689848125"/>
          <a:ext cx="2498413" cy="3041270"/>
        </a:xfrm>
        <a:prstGeom prst="rect">
          <a:avLst/>
        </a:prstGeom>
      </xdr:spPr>
    </xdr:pic>
    <xdr:clientData/>
  </xdr:twoCellAnchor>
  <xdr:twoCellAnchor editAs="oneCell">
    <xdr:from>
      <xdr:col>0</xdr:col>
      <xdr:colOff>0</xdr:colOff>
      <xdr:row>157</xdr:row>
      <xdr:rowOff>0</xdr:rowOff>
    </xdr:from>
    <xdr:to>
      <xdr:col>0</xdr:col>
      <xdr:colOff>2073275</xdr:colOff>
      <xdr:row>157</xdr:row>
      <xdr:rowOff>1958340</xdr:rowOff>
    </xdr:to>
    <xdr:pic>
      <xdr:nvPicPr>
        <xdr:cNvPr id="53" name="Picture 52">
          <a:extLst>
            <a:ext uri="{FF2B5EF4-FFF2-40B4-BE49-F238E27FC236}">
              <a16:creationId xmlns:a16="http://schemas.microsoft.com/office/drawing/2014/main" id="{68B17D34-9DC0-41AB-B8A2-D5B7C7FA6004}"/>
            </a:ext>
          </a:extLst>
        </xdr:cNvPr>
        <xdr:cNvPicPr>
          <a:picLocks noChangeAspect="1" noChangeArrowheads="1"/>
        </xdr:cNvPicPr>
      </xdr:nvPicPr>
      <xdr:blipFill>
        <a:blip xmlns:r="http://schemas.openxmlformats.org/officeDocument/2006/relationships" r:embed="rId185">
          <a:extLst>
            <a:ext uri="{28A0092B-C50C-407E-A947-70E740481C1C}">
              <a14:useLocalDpi xmlns:a14="http://schemas.microsoft.com/office/drawing/2010/main" val="0"/>
            </a:ext>
          </a:extLst>
        </a:blip>
        <a:srcRect/>
        <a:stretch>
          <a:fillRect/>
        </a:stretch>
      </xdr:blipFill>
      <xdr:spPr bwMode="auto">
        <a:xfrm>
          <a:off x="0" y="694296300"/>
          <a:ext cx="2073275"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xdr:row>
      <xdr:rowOff>0</xdr:rowOff>
    </xdr:from>
    <xdr:to>
      <xdr:col>0</xdr:col>
      <xdr:colOff>1884680</xdr:colOff>
      <xdr:row>158</xdr:row>
      <xdr:rowOff>1882140</xdr:rowOff>
    </xdr:to>
    <xdr:pic>
      <xdr:nvPicPr>
        <xdr:cNvPr id="54" name="Picture 53">
          <a:extLst>
            <a:ext uri="{FF2B5EF4-FFF2-40B4-BE49-F238E27FC236}">
              <a16:creationId xmlns:a16="http://schemas.microsoft.com/office/drawing/2014/main" id="{4FB6FBEC-7127-4AE8-B1EE-ED19A80EDA0F}"/>
            </a:ext>
          </a:extLst>
        </xdr:cNvPr>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0" y="698744475"/>
          <a:ext cx="189230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xdr:row>
      <xdr:rowOff>0</xdr:rowOff>
    </xdr:from>
    <xdr:to>
      <xdr:col>0</xdr:col>
      <xdr:colOff>2073275</xdr:colOff>
      <xdr:row>159</xdr:row>
      <xdr:rowOff>2072640</xdr:rowOff>
    </xdr:to>
    <xdr:pic>
      <xdr:nvPicPr>
        <xdr:cNvPr id="55" name="Picture 54">
          <a:extLst>
            <a:ext uri="{FF2B5EF4-FFF2-40B4-BE49-F238E27FC236}">
              <a16:creationId xmlns:a16="http://schemas.microsoft.com/office/drawing/2014/main" id="{CB066834-F7D1-4B34-A1AD-FB738F482D38}"/>
            </a:ext>
          </a:extLst>
        </xdr:cNvPr>
        <xdr:cNvPicPr>
          <a:picLocks noChangeAspect="1" noChangeArrowheads="1"/>
        </xdr:cNvPicPr>
      </xdr:nvPicPr>
      <xdr:blipFill>
        <a:blip xmlns:r="http://schemas.openxmlformats.org/officeDocument/2006/relationships" r:embed="rId187">
          <a:extLst>
            <a:ext uri="{28A0092B-C50C-407E-A947-70E740481C1C}">
              <a14:useLocalDpi xmlns:a14="http://schemas.microsoft.com/office/drawing/2010/main" val="0"/>
            </a:ext>
          </a:extLst>
        </a:blip>
        <a:srcRect/>
        <a:stretch>
          <a:fillRect/>
        </a:stretch>
      </xdr:blipFill>
      <xdr:spPr bwMode="auto">
        <a:xfrm>
          <a:off x="0" y="703192650"/>
          <a:ext cx="2073275"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xdr:row>
      <xdr:rowOff>0</xdr:rowOff>
    </xdr:from>
    <xdr:to>
      <xdr:col>0</xdr:col>
      <xdr:colOff>2568575</xdr:colOff>
      <xdr:row>160</xdr:row>
      <xdr:rowOff>2301240</xdr:rowOff>
    </xdr:to>
    <xdr:pic>
      <xdr:nvPicPr>
        <xdr:cNvPr id="56" name="Picture 55">
          <a:extLst>
            <a:ext uri="{FF2B5EF4-FFF2-40B4-BE49-F238E27FC236}">
              <a16:creationId xmlns:a16="http://schemas.microsoft.com/office/drawing/2014/main" id="{C2458C5D-9A09-4E06-8453-D5B49191508F}"/>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0" y="707640825"/>
          <a:ext cx="2559050" cy="229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xdr:row>
      <xdr:rowOff>0</xdr:rowOff>
    </xdr:from>
    <xdr:to>
      <xdr:col>0</xdr:col>
      <xdr:colOff>2035175</xdr:colOff>
      <xdr:row>161</xdr:row>
      <xdr:rowOff>2019300</xdr:rowOff>
    </xdr:to>
    <xdr:pic>
      <xdr:nvPicPr>
        <xdr:cNvPr id="57" name="Picture 56">
          <a:extLst>
            <a:ext uri="{FF2B5EF4-FFF2-40B4-BE49-F238E27FC236}">
              <a16:creationId xmlns:a16="http://schemas.microsoft.com/office/drawing/2014/main" id="{0D73E860-2BAE-432F-AE5E-D66A98EBBF1D}"/>
            </a:ext>
          </a:extLst>
        </xdr:cNvPr>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0" y="712089000"/>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xdr:row>
      <xdr:rowOff>0</xdr:rowOff>
    </xdr:from>
    <xdr:to>
      <xdr:col>0</xdr:col>
      <xdr:colOff>2035175</xdr:colOff>
      <xdr:row>162</xdr:row>
      <xdr:rowOff>2019300</xdr:rowOff>
    </xdr:to>
    <xdr:pic>
      <xdr:nvPicPr>
        <xdr:cNvPr id="58" name="Picture 57">
          <a:extLst>
            <a:ext uri="{FF2B5EF4-FFF2-40B4-BE49-F238E27FC236}">
              <a16:creationId xmlns:a16="http://schemas.microsoft.com/office/drawing/2014/main" id="{A3191C08-88CA-48AB-956D-BE6939F5C81C}"/>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0" y="716537175"/>
          <a:ext cx="202565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xdr:row>
      <xdr:rowOff>0</xdr:rowOff>
    </xdr:from>
    <xdr:to>
      <xdr:col>0</xdr:col>
      <xdr:colOff>1805940</xdr:colOff>
      <xdr:row>163</xdr:row>
      <xdr:rowOff>1805940</xdr:rowOff>
    </xdr:to>
    <xdr:pic>
      <xdr:nvPicPr>
        <xdr:cNvPr id="59" name="Picture 58">
          <a:extLst>
            <a:ext uri="{FF2B5EF4-FFF2-40B4-BE49-F238E27FC236}">
              <a16:creationId xmlns:a16="http://schemas.microsoft.com/office/drawing/2014/main" id="{B31B8726-C18B-4B26-B5AF-AE0931E056E1}"/>
            </a:ext>
          </a:extLst>
        </xdr:cNvPr>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bwMode="auto">
        <a:xfrm>
          <a:off x="0" y="720985350"/>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xdr:row>
      <xdr:rowOff>0</xdr:rowOff>
    </xdr:from>
    <xdr:to>
      <xdr:col>0</xdr:col>
      <xdr:colOff>1805940</xdr:colOff>
      <xdr:row>164</xdr:row>
      <xdr:rowOff>1805940</xdr:rowOff>
    </xdr:to>
    <xdr:pic>
      <xdr:nvPicPr>
        <xdr:cNvPr id="60" name="Picture 59">
          <a:extLst>
            <a:ext uri="{FF2B5EF4-FFF2-40B4-BE49-F238E27FC236}">
              <a16:creationId xmlns:a16="http://schemas.microsoft.com/office/drawing/2014/main" id="{18659F2A-045B-412C-8730-7F2A88FFF452}"/>
            </a:ext>
          </a:extLst>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0" y="725433525"/>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xdr:row>
      <xdr:rowOff>0</xdr:rowOff>
    </xdr:from>
    <xdr:to>
      <xdr:col>0</xdr:col>
      <xdr:colOff>2725716</xdr:colOff>
      <xdr:row>165</xdr:row>
      <xdr:rowOff>2704762</xdr:rowOff>
    </xdr:to>
    <xdr:pic>
      <xdr:nvPicPr>
        <xdr:cNvPr id="61" name="Picture 60">
          <a:extLst>
            <a:ext uri="{FF2B5EF4-FFF2-40B4-BE49-F238E27FC236}">
              <a16:creationId xmlns:a16="http://schemas.microsoft.com/office/drawing/2014/main" id="{ADA5B343-DBB6-4B0F-AF2C-E03DAF2C4A1A}"/>
            </a:ext>
          </a:extLst>
        </xdr:cNvPr>
        <xdr:cNvPicPr>
          <a:picLocks noChangeAspect="1"/>
        </xdr:cNvPicPr>
      </xdr:nvPicPr>
      <xdr:blipFill>
        <a:blip xmlns:r="http://schemas.openxmlformats.org/officeDocument/2006/relationships" r:embed="rId193"/>
        <a:stretch>
          <a:fillRect/>
        </a:stretch>
      </xdr:blipFill>
      <xdr:spPr>
        <a:xfrm>
          <a:off x="0" y="729881700"/>
          <a:ext cx="2714286" cy="2704762"/>
        </a:xfrm>
        <a:prstGeom prst="rect">
          <a:avLst/>
        </a:prstGeom>
      </xdr:spPr>
    </xdr:pic>
    <xdr:clientData/>
  </xdr:twoCellAnchor>
  <xdr:twoCellAnchor editAs="oneCell">
    <xdr:from>
      <xdr:col>0</xdr:col>
      <xdr:colOff>0</xdr:colOff>
      <xdr:row>166</xdr:row>
      <xdr:rowOff>0</xdr:rowOff>
    </xdr:from>
    <xdr:to>
      <xdr:col>0</xdr:col>
      <xdr:colOff>1805940</xdr:colOff>
      <xdr:row>166</xdr:row>
      <xdr:rowOff>1805940</xdr:rowOff>
    </xdr:to>
    <xdr:pic>
      <xdr:nvPicPr>
        <xdr:cNvPr id="62" name="Picture 61">
          <a:extLst>
            <a:ext uri="{FF2B5EF4-FFF2-40B4-BE49-F238E27FC236}">
              <a16:creationId xmlns:a16="http://schemas.microsoft.com/office/drawing/2014/main" id="{350D258D-395F-43EA-9DB6-2DCBE0EEF4ED}"/>
            </a:ext>
          </a:extLst>
        </xdr:cNvPr>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0" y="734329875"/>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xdr:row>
      <xdr:rowOff>0</xdr:rowOff>
    </xdr:from>
    <xdr:to>
      <xdr:col>0</xdr:col>
      <xdr:colOff>2225675</xdr:colOff>
      <xdr:row>167</xdr:row>
      <xdr:rowOff>2188845</xdr:rowOff>
    </xdr:to>
    <xdr:pic>
      <xdr:nvPicPr>
        <xdr:cNvPr id="63" name="Picture 62">
          <a:extLst>
            <a:ext uri="{FF2B5EF4-FFF2-40B4-BE49-F238E27FC236}">
              <a16:creationId xmlns:a16="http://schemas.microsoft.com/office/drawing/2014/main" id="{2A13B87D-CE8A-4671-A989-BA2C8D98F3EC}"/>
            </a:ext>
          </a:extLst>
        </xdr:cNvPr>
        <xdr:cNvPicPr>
          <a:picLocks noChangeAspect="1" noChangeArrowheads="1"/>
        </xdr:cNvPicPr>
      </xdr:nvPicPr>
      <xdr:blipFill>
        <a:blip xmlns:r="http://schemas.openxmlformats.org/officeDocument/2006/relationships" r:embed="rId195">
          <a:extLst>
            <a:ext uri="{28A0092B-C50C-407E-A947-70E740481C1C}">
              <a14:useLocalDpi xmlns:a14="http://schemas.microsoft.com/office/drawing/2010/main" val="0"/>
            </a:ext>
          </a:extLst>
        </a:blip>
        <a:srcRect/>
        <a:stretch>
          <a:fillRect/>
        </a:stretch>
      </xdr:blipFill>
      <xdr:spPr bwMode="auto">
        <a:xfrm>
          <a:off x="0" y="738778050"/>
          <a:ext cx="2225675" cy="2200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xdr:row>
      <xdr:rowOff>0</xdr:rowOff>
    </xdr:from>
    <xdr:to>
      <xdr:col>0</xdr:col>
      <xdr:colOff>2530475</xdr:colOff>
      <xdr:row>168</xdr:row>
      <xdr:rowOff>2533650</xdr:rowOff>
    </xdr:to>
    <xdr:pic>
      <xdr:nvPicPr>
        <xdr:cNvPr id="468" name="Picture 467">
          <a:extLst>
            <a:ext uri="{FF2B5EF4-FFF2-40B4-BE49-F238E27FC236}">
              <a16:creationId xmlns:a16="http://schemas.microsoft.com/office/drawing/2014/main" id="{7B4F61A1-CE88-4F9D-B542-288ED714A045}"/>
            </a:ext>
          </a:extLst>
        </xdr:cNvPr>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0" y="743226225"/>
          <a:ext cx="2530475"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xdr:row>
      <xdr:rowOff>0</xdr:rowOff>
    </xdr:from>
    <xdr:to>
      <xdr:col>0</xdr:col>
      <xdr:colOff>1805940</xdr:colOff>
      <xdr:row>169</xdr:row>
      <xdr:rowOff>1790700</xdr:rowOff>
    </xdr:to>
    <xdr:pic>
      <xdr:nvPicPr>
        <xdr:cNvPr id="505" name="Picture 504">
          <a:extLst>
            <a:ext uri="{FF2B5EF4-FFF2-40B4-BE49-F238E27FC236}">
              <a16:creationId xmlns:a16="http://schemas.microsoft.com/office/drawing/2014/main" id="{284C48DC-D748-44ED-925E-917824BAAEDC}"/>
            </a:ext>
          </a:extLst>
        </xdr:cNvPr>
        <xdr:cNvPicPr>
          <a:picLocks noChangeAspect="1" noChangeArrowheads="1"/>
        </xdr:cNvPicPr>
      </xdr:nvPicPr>
      <xdr:blipFill>
        <a:blip xmlns:r="http://schemas.openxmlformats.org/officeDocument/2006/relationships" r:embed="rId197">
          <a:extLst>
            <a:ext uri="{28A0092B-C50C-407E-A947-70E740481C1C}">
              <a14:useLocalDpi xmlns:a14="http://schemas.microsoft.com/office/drawing/2010/main" val="0"/>
            </a:ext>
          </a:extLst>
        </a:blip>
        <a:srcRect/>
        <a:stretch>
          <a:fillRect/>
        </a:stretch>
      </xdr:blipFill>
      <xdr:spPr bwMode="auto">
        <a:xfrm>
          <a:off x="0" y="747674400"/>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xdr:row>
      <xdr:rowOff>0</xdr:rowOff>
    </xdr:from>
    <xdr:to>
      <xdr:col>0</xdr:col>
      <xdr:colOff>1805940</xdr:colOff>
      <xdr:row>170</xdr:row>
      <xdr:rowOff>1805940</xdr:rowOff>
    </xdr:to>
    <xdr:pic>
      <xdr:nvPicPr>
        <xdr:cNvPr id="506" name="Picture 505">
          <a:extLst>
            <a:ext uri="{FF2B5EF4-FFF2-40B4-BE49-F238E27FC236}">
              <a16:creationId xmlns:a16="http://schemas.microsoft.com/office/drawing/2014/main" id="{43AB48A4-C506-4513-A58F-F5887F294C54}"/>
            </a:ext>
          </a:extLst>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0" y="752122575"/>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xdr:row>
      <xdr:rowOff>0</xdr:rowOff>
    </xdr:from>
    <xdr:to>
      <xdr:col>0</xdr:col>
      <xdr:colOff>2365080</xdr:colOff>
      <xdr:row>171</xdr:row>
      <xdr:rowOff>1219048</xdr:rowOff>
    </xdr:to>
    <xdr:pic>
      <xdr:nvPicPr>
        <xdr:cNvPr id="507" name="Picture 506">
          <a:extLst>
            <a:ext uri="{FF2B5EF4-FFF2-40B4-BE49-F238E27FC236}">
              <a16:creationId xmlns:a16="http://schemas.microsoft.com/office/drawing/2014/main" id="{C8B2F877-B06D-4EB1-8B67-5B8181C10F5B}"/>
            </a:ext>
          </a:extLst>
        </xdr:cNvPr>
        <xdr:cNvPicPr>
          <a:picLocks noChangeAspect="1"/>
        </xdr:cNvPicPr>
      </xdr:nvPicPr>
      <xdr:blipFill>
        <a:blip xmlns:r="http://schemas.openxmlformats.org/officeDocument/2006/relationships" r:embed="rId199"/>
        <a:stretch>
          <a:fillRect/>
        </a:stretch>
      </xdr:blipFill>
      <xdr:spPr>
        <a:xfrm>
          <a:off x="0" y="756570750"/>
          <a:ext cx="2365080" cy="1219048"/>
        </a:xfrm>
        <a:prstGeom prst="rect">
          <a:avLst/>
        </a:prstGeom>
      </xdr:spPr>
    </xdr:pic>
    <xdr:clientData/>
  </xdr:twoCellAnchor>
  <xdr:twoCellAnchor editAs="oneCell">
    <xdr:from>
      <xdr:col>0</xdr:col>
      <xdr:colOff>0</xdr:colOff>
      <xdr:row>174</xdr:row>
      <xdr:rowOff>0</xdr:rowOff>
    </xdr:from>
    <xdr:to>
      <xdr:col>0</xdr:col>
      <xdr:colOff>1466850</xdr:colOff>
      <xdr:row>174</xdr:row>
      <xdr:rowOff>741045</xdr:rowOff>
    </xdr:to>
    <xdr:pic>
      <xdr:nvPicPr>
        <xdr:cNvPr id="508" name="Picture 507">
          <a:extLst>
            <a:ext uri="{FF2B5EF4-FFF2-40B4-BE49-F238E27FC236}">
              <a16:creationId xmlns:a16="http://schemas.microsoft.com/office/drawing/2014/main" id="{58E48434-1BD4-472D-99C0-3AF61E257B7D}"/>
            </a:ext>
          </a:extLst>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0" y="769915275"/>
          <a:ext cx="1466850"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xdr:row>
      <xdr:rowOff>0</xdr:rowOff>
    </xdr:from>
    <xdr:to>
      <xdr:col>0</xdr:col>
      <xdr:colOff>1805940</xdr:colOff>
      <xdr:row>175</xdr:row>
      <xdr:rowOff>1805940</xdr:rowOff>
    </xdr:to>
    <xdr:pic>
      <xdr:nvPicPr>
        <xdr:cNvPr id="509" name="Picture 508">
          <a:extLst>
            <a:ext uri="{FF2B5EF4-FFF2-40B4-BE49-F238E27FC236}">
              <a16:creationId xmlns:a16="http://schemas.microsoft.com/office/drawing/2014/main" id="{649B734F-10EF-474D-8311-D31C7EC7C41F}"/>
            </a:ext>
          </a:extLst>
        </xdr:cNvPr>
        <xdr:cNvPicPr>
          <a:picLocks noChangeAspect="1" noChangeArrowheads="1"/>
        </xdr:cNvPicPr>
      </xdr:nvPicPr>
      <xdr:blipFill>
        <a:blip xmlns:r="http://schemas.openxmlformats.org/officeDocument/2006/relationships" r:embed="rId201">
          <a:extLst>
            <a:ext uri="{28A0092B-C50C-407E-A947-70E740481C1C}">
              <a14:useLocalDpi xmlns:a14="http://schemas.microsoft.com/office/drawing/2010/main" val="0"/>
            </a:ext>
          </a:extLst>
        </a:blip>
        <a:srcRect/>
        <a:stretch>
          <a:fillRect/>
        </a:stretch>
      </xdr:blipFill>
      <xdr:spPr bwMode="auto">
        <a:xfrm>
          <a:off x="0" y="774363450"/>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xdr:row>
      <xdr:rowOff>0</xdr:rowOff>
    </xdr:from>
    <xdr:to>
      <xdr:col>0</xdr:col>
      <xdr:colOff>1805940</xdr:colOff>
      <xdr:row>176</xdr:row>
      <xdr:rowOff>1805940</xdr:rowOff>
    </xdr:to>
    <xdr:pic>
      <xdr:nvPicPr>
        <xdr:cNvPr id="510" name="Picture 509">
          <a:extLst>
            <a:ext uri="{FF2B5EF4-FFF2-40B4-BE49-F238E27FC236}">
              <a16:creationId xmlns:a16="http://schemas.microsoft.com/office/drawing/2014/main" id="{0AE70417-90E1-4CAD-A7F7-B69E9834E2D7}"/>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0" y="778811625"/>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xdr:row>
      <xdr:rowOff>0</xdr:rowOff>
    </xdr:from>
    <xdr:to>
      <xdr:col>0</xdr:col>
      <xdr:colOff>1805940</xdr:colOff>
      <xdr:row>177</xdr:row>
      <xdr:rowOff>1790700</xdr:rowOff>
    </xdr:to>
    <xdr:pic>
      <xdr:nvPicPr>
        <xdr:cNvPr id="511" name="Picture 510">
          <a:extLst>
            <a:ext uri="{FF2B5EF4-FFF2-40B4-BE49-F238E27FC236}">
              <a16:creationId xmlns:a16="http://schemas.microsoft.com/office/drawing/2014/main" id="{11594133-C554-437E-BF64-9490F0F10AF2}"/>
            </a:ext>
          </a:extLst>
        </xdr:cNvPr>
        <xdr:cNvPicPr>
          <a:picLocks noChangeAspect="1" noChangeArrowheads="1"/>
        </xdr:cNvPicPr>
      </xdr:nvPicPr>
      <xdr:blipFill>
        <a:blip xmlns:r="http://schemas.openxmlformats.org/officeDocument/2006/relationships" r:embed="rId203">
          <a:extLst>
            <a:ext uri="{28A0092B-C50C-407E-A947-70E740481C1C}">
              <a14:useLocalDpi xmlns:a14="http://schemas.microsoft.com/office/drawing/2010/main" val="0"/>
            </a:ext>
          </a:extLst>
        </a:blip>
        <a:srcRect/>
        <a:stretch>
          <a:fillRect/>
        </a:stretch>
      </xdr:blipFill>
      <xdr:spPr bwMode="auto">
        <a:xfrm>
          <a:off x="0" y="783259800"/>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xdr:row>
      <xdr:rowOff>0</xdr:rowOff>
    </xdr:from>
    <xdr:to>
      <xdr:col>0</xdr:col>
      <xdr:colOff>1805940</xdr:colOff>
      <xdr:row>178</xdr:row>
      <xdr:rowOff>1122045</xdr:rowOff>
    </xdr:to>
    <xdr:pic>
      <xdr:nvPicPr>
        <xdr:cNvPr id="512" name="Picture 511">
          <a:extLst>
            <a:ext uri="{FF2B5EF4-FFF2-40B4-BE49-F238E27FC236}">
              <a16:creationId xmlns:a16="http://schemas.microsoft.com/office/drawing/2014/main" id="{4E422EDA-3D32-4BD7-8E68-7D74B5C3AEDB}"/>
            </a:ext>
          </a:extLst>
        </xdr:cNvPr>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0" y="787707975"/>
          <a:ext cx="1800225"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xdr:row>
      <xdr:rowOff>0</xdr:rowOff>
    </xdr:from>
    <xdr:to>
      <xdr:col>0</xdr:col>
      <xdr:colOff>1805940</xdr:colOff>
      <xdr:row>179</xdr:row>
      <xdr:rowOff>1805940</xdr:rowOff>
    </xdr:to>
    <xdr:pic>
      <xdr:nvPicPr>
        <xdr:cNvPr id="513" name="Picture 512">
          <a:extLst>
            <a:ext uri="{FF2B5EF4-FFF2-40B4-BE49-F238E27FC236}">
              <a16:creationId xmlns:a16="http://schemas.microsoft.com/office/drawing/2014/main" id="{EC30FE5A-8A68-4561-8161-6FF5777E3293}"/>
            </a:ext>
          </a:extLst>
        </xdr:cNvPr>
        <xdr:cNvPicPr>
          <a:picLocks noChangeAspect="1" noChangeArrowheads="1"/>
        </xdr:cNvPicPr>
      </xdr:nvPicPr>
      <xdr:blipFill>
        <a:blip xmlns:r="http://schemas.openxmlformats.org/officeDocument/2006/relationships" r:embed="rId205">
          <a:extLst>
            <a:ext uri="{28A0092B-C50C-407E-A947-70E740481C1C}">
              <a14:useLocalDpi xmlns:a14="http://schemas.microsoft.com/office/drawing/2010/main" val="0"/>
            </a:ext>
          </a:extLst>
        </a:blip>
        <a:srcRect/>
        <a:stretch>
          <a:fillRect/>
        </a:stretch>
      </xdr:blipFill>
      <xdr:spPr bwMode="auto">
        <a:xfrm>
          <a:off x="0" y="792156150"/>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0</xdr:rowOff>
    </xdr:from>
    <xdr:to>
      <xdr:col>0</xdr:col>
      <xdr:colOff>1805940</xdr:colOff>
      <xdr:row>180</xdr:row>
      <xdr:rowOff>1805940</xdr:rowOff>
    </xdr:to>
    <xdr:pic>
      <xdr:nvPicPr>
        <xdr:cNvPr id="514" name="Picture 513">
          <a:extLst>
            <a:ext uri="{FF2B5EF4-FFF2-40B4-BE49-F238E27FC236}">
              <a16:creationId xmlns:a16="http://schemas.microsoft.com/office/drawing/2014/main" id="{1947882D-F97E-4951-B821-E95AC64E10E0}"/>
            </a:ext>
          </a:extLst>
        </xdr:cNvPr>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0" y="796604325"/>
          <a:ext cx="180022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xdr:row>
      <xdr:rowOff>0</xdr:rowOff>
    </xdr:from>
    <xdr:to>
      <xdr:col>0</xdr:col>
      <xdr:colOff>1805940</xdr:colOff>
      <xdr:row>181</xdr:row>
      <xdr:rowOff>1790700</xdr:rowOff>
    </xdr:to>
    <xdr:pic>
      <xdr:nvPicPr>
        <xdr:cNvPr id="515" name="Picture 514">
          <a:extLst>
            <a:ext uri="{FF2B5EF4-FFF2-40B4-BE49-F238E27FC236}">
              <a16:creationId xmlns:a16="http://schemas.microsoft.com/office/drawing/2014/main" id="{C548C41B-A898-4A13-AD8E-7A3E0B184500}"/>
            </a:ext>
          </a:extLst>
        </xdr:cNvPr>
        <xdr:cNvPicPr>
          <a:picLocks noChangeAspect="1" noChangeArrowheads="1"/>
        </xdr:cNvPicPr>
      </xdr:nvPicPr>
      <xdr:blipFill>
        <a:blip xmlns:r="http://schemas.openxmlformats.org/officeDocument/2006/relationships" r:embed="rId207">
          <a:extLst>
            <a:ext uri="{28A0092B-C50C-407E-A947-70E740481C1C}">
              <a14:useLocalDpi xmlns:a14="http://schemas.microsoft.com/office/drawing/2010/main" val="0"/>
            </a:ext>
          </a:extLst>
        </a:blip>
        <a:srcRect/>
        <a:stretch>
          <a:fillRect/>
        </a:stretch>
      </xdr:blipFill>
      <xdr:spPr bwMode="auto">
        <a:xfrm>
          <a:off x="0" y="801052500"/>
          <a:ext cx="1800225"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xdr:row>
      <xdr:rowOff>0</xdr:rowOff>
    </xdr:from>
    <xdr:to>
      <xdr:col>0</xdr:col>
      <xdr:colOff>1805940</xdr:colOff>
      <xdr:row>182</xdr:row>
      <xdr:rowOff>1409700</xdr:rowOff>
    </xdr:to>
    <xdr:pic>
      <xdr:nvPicPr>
        <xdr:cNvPr id="516" name="Picture 515">
          <a:extLst>
            <a:ext uri="{FF2B5EF4-FFF2-40B4-BE49-F238E27FC236}">
              <a16:creationId xmlns:a16="http://schemas.microsoft.com/office/drawing/2014/main" id="{C607361D-9C57-400A-8D4A-C71A893FD592}"/>
            </a:ext>
          </a:extLst>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0" y="805500675"/>
          <a:ext cx="180022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xdr:row>
      <xdr:rowOff>0</xdr:rowOff>
    </xdr:from>
    <xdr:to>
      <xdr:col>0</xdr:col>
      <xdr:colOff>1771650</xdr:colOff>
      <xdr:row>184</xdr:row>
      <xdr:rowOff>1767840</xdr:rowOff>
    </xdr:to>
    <xdr:pic>
      <xdr:nvPicPr>
        <xdr:cNvPr id="517" name="Picture 516">
          <a:extLst>
            <a:ext uri="{FF2B5EF4-FFF2-40B4-BE49-F238E27FC236}">
              <a16:creationId xmlns:a16="http://schemas.microsoft.com/office/drawing/2014/main" id="{3E6B7FC7-AD91-42FF-816B-519D1DEC2F93}"/>
            </a:ext>
          </a:extLst>
        </xdr:cNvPr>
        <xdr:cNvPicPr>
          <a:picLocks noChangeAspect="1" noChangeArrowheads="1"/>
        </xdr:cNvPicPr>
      </xdr:nvPicPr>
      <xdr:blipFill>
        <a:blip xmlns:r="http://schemas.openxmlformats.org/officeDocument/2006/relationships" r:embed="rId209">
          <a:extLst>
            <a:ext uri="{28A0092B-C50C-407E-A947-70E740481C1C}">
              <a14:useLocalDpi xmlns:a14="http://schemas.microsoft.com/office/drawing/2010/main" val="0"/>
            </a:ext>
          </a:extLst>
        </a:blip>
        <a:srcRect/>
        <a:stretch>
          <a:fillRect/>
        </a:stretch>
      </xdr:blipFill>
      <xdr:spPr bwMode="auto">
        <a:xfrm>
          <a:off x="0" y="814397025"/>
          <a:ext cx="1771650"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xdr:row>
      <xdr:rowOff>0</xdr:rowOff>
    </xdr:from>
    <xdr:to>
      <xdr:col>0</xdr:col>
      <xdr:colOff>2422856</xdr:colOff>
      <xdr:row>216</xdr:row>
      <xdr:rowOff>1619048</xdr:rowOff>
    </xdr:to>
    <xdr:pic>
      <xdr:nvPicPr>
        <xdr:cNvPr id="518" name="Picture 517">
          <a:extLst>
            <a:ext uri="{FF2B5EF4-FFF2-40B4-BE49-F238E27FC236}">
              <a16:creationId xmlns:a16="http://schemas.microsoft.com/office/drawing/2014/main" id="{E6A3F927-56B9-4255-B5F1-DB53D4DC3773}"/>
            </a:ext>
          </a:extLst>
        </xdr:cNvPr>
        <xdr:cNvPicPr>
          <a:picLocks noChangeAspect="1"/>
        </xdr:cNvPicPr>
      </xdr:nvPicPr>
      <xdr:blipFill>
        <a:blip xmlns:r="http://schemas.openxmlformats.org/officeDocument/2006/relationships" r:embed="rId210"/>
        <a:stretch>
          <a:fillRect/>
        </a:stretch>
      </xdr:blipFill>
      <xdr:spPr>
        <a:xfrm>
          <a:off x="0" y="956738625"/>
          <a:ext cx="2428571" cy="1619048"/>
        </a:xfrm>
        <a:prstGeom prst="rect">
          <a:avLst/>
        </a:prstGeom>
      </xdr:spPr>
    </xdr:pic>
    <xdr:clientData/>
  </xdr:twoCellAnchor>
  <xdr:twoCellAnchor editAs="oneCell">
    <xdr:from>
      <xdr:col>0</xdr:col>
      <xdr:colOff>0</xdr:colOff>
      <xdr:row>220</xdr:row>
      <xdr:rowOff>0</xdr:rowOff>
    </xdr:from>
    <xdr:to>
      <xdr:col>0</xdr:col>
      <xdr:colOff>1695450</xdr:colOff>
      <xdr:row>220</xdr:row>
      <xdr:rowOff>1122045</xdr:rowOff>
    </xdr:to>
    <xdr:pic>
      <xdr:nvPicPr>
        <xdr:cNvPr id="519" name="Picture 518">
          <a:extLst>
            <a:ext uri="{FF2B5EF4-FFF2-40B4-BE49-F238E27FC236}">
              <a16:creationId xmlns:a16="http://schemas.microsoft.com/office/drawing/2014/main" id="{6291A145-36B7-426E-B18D-882CD6EB4E97}"/>
            </a:ext>
          </a:extLst>
        </xdr:cNvPr>
        <xdr:cNvPicPr>
          <a:picLocks noChangeAspect="1" noChangeArrowheads="1"/>
        </xdr:cNvPicPr>
      </xdr:nvPicPr>
      <xdr:blipFill>
        <a:blip xmlns:r="http://schemas.openxmlformats.org/officeDocument/2006/relationships" r:embed="rId211">
          <a:extLst>
            <a:ext uri="{28A0092B-C50C-407E-A947-70E740481C1C}">
              <a14:useLocalDpi xmlns:a14="http://schemas.microsoft.com/office/drawing/2010/main" val="0"/>
            </a:ext>
          </a:extLst>
        </a:blip>
        <a:srcRect/>
        <a:stretch>
          <a:fillRect/>
        </a:stretch>
      </xdr:blipFill>
      <xdr:spPr bwMode="auto">
        <a:xfrm>
          <a:off x="0" y="974531325"/>
          <a:ext cx="1695450"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xdr:row>
      <xdr:rowOff>0</xdr:rowOff>
    </xdr:from>
    <xdr:to>
      <xdr:col>0</xdr:col>
      <xdr:colOff>1695450</xdr:colOff>
      <xdr:row>221</xdr:row>
      <xdr:rowOff>1426845</xdr:rowOff>
    </xdr:to>
    <xdr:pic>
      <xdr:nvPicPr>
        <xdr:cNvPr id="520" name="Picture 519">
          <a:extLst>
            <a:ext uri="{FF2B5EF4-FFF2-40B4-BE49-F238E27FC236}">
              <a16:creationId xmlns:a16="http://schemas.microsoft.com/office/drawing/2014/main" id="{AF324F08-03B7-4536-9F78-7681A661D851}"/>
            </a:ext>
          </a:extLst>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0" y="978979500"/>
          <a:ext cx="16954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xdr:row>
      <xdr:rowOff>0</xdr:rowOff>
    </xdr:from>
    <xdr:to>
      <xdr:col>0</xdr:col>
      <xdr:colOff>1695450</xdr:colOff>
      <xdr:row>222</xdr:row>
      <xdr:rowOff>1122045</xdr:rowOff>
    </xdr:to>
    <xdr:pic>
      <xdr:nvPicPr>
        <xdr:cNvPr id="522" name="Picture 521">
          <a:extLst>
            <a:ext uri="{FF2B5EF4-FFF2-40B4-BE49-F238E27FC236}">
              <a16:creationId xmlns:a16="http://schemas.microsoft.com/office/drawing/2014/main" id="{86ED29F2-1630-43E2-ADD0-65E2A1CC23DE}"/>
            </a:ext>
          </a:extLst>
        </xdr:cNvPr>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bwMode="auto">
        <a:xfrm>
          <a:off x="0" y="983427675"/>
          <a:ext cx="1695450"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223</xdr:row>
      <xdr:rowOff>0</xdr:rowOff>
    </xdr:from>
    <xdr:to>
      <xdr:col>0</xdr:col>
      <xdr:colOff>2536508</xdr:colOff>
      <xdr:row>223</xdr:row>
      <xdr:rowOff>2001906</xdr:rowOff>
    </xdr:to>
    <xdr:pic>
      <xdr:nvPicPr>
        <xdr:cNvPr id="524" name="Picture 523">
          <a:extLst>
            <a:ext uri="{FF2B5EF4-FFF2-40B4-BE49-F238E27FC236}">
              <a16:creationId xmlns:a16="http://schemas.microsoft.com/office/drawing/2014/main" id="{71F66E2E-7C89-4234-BBC7-922CFF006778}"/>
            </a:ext>
          </a:extLst>
        </xdr:cNvPr>
        <xdr:cNvPicPr>
          <a:picLocks noChangeAspect="1"/>
        </xdr:cNvPicPr>
      </xdr:nvPicPr>
      <xdr:blipFill>
        <a:blip xmlns:r="http://schemas.openxmlformats.org/officeDocument/2006/relationships" r:embed="rId214"/>
        <a:stretch>
          <a:fillRect/>
        </a:stretch>
      </xdr:blipFill>
      <xdr:spPr>
        <a:xfrm>
          <a:off x="0" y="987875850"/>
          <a:ext cx="2536508" cy="1990476"/>
        </a:xfrm>
        <a:prstGeom prst="rect">
          <a:avLst/>
        </a:prstGeom>
      </xdr:spPr>
    </xdr:pic>
    <xdr:clientData/>
  </xdr:twoCellAnchor>
  <xdr:twoCellAnchor editAs="oneCell">
    <xdr:from>
      <xdr:col>0</xdr:col>
      <xdr:colOff>0</xdr:colOff>
      <xdr:row>224</xdr:row>
      <xdr:rowOff>0</xdr:rowOff>
    </xdr:from>
    <xdr:to>
      <xdr:col>0</xdr:col>
      <xdr:colOff>1731645</xdr:colOff>
      <xdr:row>224</xdr:row>
      <xdr:rowOff>1731645</xdr:rowOff>
    </xdr:to>
    <xdr:pic>
      <xdr:nvPicPr>
        <xdr:cNvPr id="525" name="Picture 524">
          <a:extLst>
            <a:ext uri="{FF2B5EF4-FFF2-40B4-BE49-F238E27FC236}">
              <a16:creationId xmlns:a16="http://schemas.microsoft.com/office/drawing/2014/main" id="{29E29B75-AC9E-4740-BA9A-3158C04AE1EC}"/>
            </a:ext>
          </a:extLst>
        </xdr:cNvPr>
        <xdr:cNvPicPr>
          <a:picLocks noChangeAspect="1" noChangeArrowheads="1"/>
        </xdr:cNvPicPr>
      </xdr:nvPicPr>
      <xdr:blipFill>
        <a:blip xmlns:r="http://schemas.openxmlformats.org/officeDocument/2006/relationships" r:embed="rId215">
          <a:extLst>
            <a:ext uri="{28A0092B-C50C-407E-A947-70E740481C1C}">
              <a14:useLocalDpi xmlns:a14="http://schemas.microsoft.com/office/drawing/2010/main" val="0"/>
            </a:ext>
          </a:extLst>
        </a:blip>
        <a:srcRect/>
        <a:stretch>
          <a:fillRect/>
        </a:stretch>
      </xdr:blipFill>
      <xdr:spPr bwMode="auto">
        <a:xfrm>
          <a:off x="0" y="992324025"/>
          <a:ext cx="1743075"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0</xdr:rowOff>
    </xdr:from>
    <xdr:to>
      <xdr:col>0</xdr:col>
      <xdr:colOff>1426845</xdr:colOff>
      <xdr:row>225</xdr:row>
      <xdr:rowOff>1691640</xdr:rowOff>
    </xdr:to>
    <xdr:pic>
      <xdr:nvPicPr>
        <xdr:cNvPr id="526" name="Picture 525">
          <a:extLst>
            <a:ext uri="{FF2B5EF4-FFF2-40B4-BE49-F238E27FC236}">
              <a16:creationId xmlns:a16="http://schemas.microsoft.com/office/drawing/2014/main" id="{3F02B5AD-3060-4D3E-A9C6-FA95214F57AC}"/>
            </a:ext>
          </a:extLst>
        </xdr:cNvPr>
        <xdr:cNvPicPr>
          <a:picLocks noChangeAspect="1" noChangeArrowheads="1"/>
        </xdr:cNvPicPr>
      </xdr:nvPicPr>
      <xdr:blipFill>
        <a:blip xmlns:r="http://schemas.openxmlformats.org/officeDocument/2006/relationships" r:embed="rId216">
          <a:extLst>
            <a:ext uri="{28A0092B-C50C-407E-A947-70E740481C1C}">
              <a14:useLocalDpi xmlns:a14="http://schemas.microsoft.com/office/drawing/2010/main" val="0"/>
            </a:ext>
          </a:extLst>
        </a:blip>
        <a:srcRect/>
        <a:stretch>
          <a:fillRect/>
        </a:stretch>
      </xdr:blipFill>
      <xdr:spPr bwMode="auto">
        <a:xfrm>
          <a:off x="0" y="996772200"/>
          <a:ext cx="143827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226</xdr:row>
      <xdr:rowOff>0</xdr:rowOff>
    </xdr:from>
    <xdr:to>
      <xdr:col>0</xdr:col>
      <xdr:colOff>1695450</xdr:colOff>
      <xdr:row>226</xdr:row>
      <xdr:rowOff>1691640</xdr:rowOff>
    </xdr:to>
    <xdr:pic>
      <xdr:nvPicPr>
        <xdr:cNvPr id="527" name="Picture 526">
          <a:extLst>
            <a:ext uri="{FF2B5EF4-FFF2-40B4-BE49-F238E27FC236}">
              <a16:creationId xmlns:a16="http://schemas.microsoft.com/office/drawing/2014/main" id="{482AB985-5005-4F61-B131-C0E8344EDCE8}"/>
            </a:ext>
          </a:extLst>
        </xdr:cNvPr>
        <xdr:cNvPicPr>
          <a:picLocks noChangeAspect="1" noChangeArrowheads="1"/>
        </xdr:cNvPicPr>
      </xdr:nvPicPr>
      <xdr:blipFill>
        <a:blip xmlns:r="http://schemas.openxmlformats.org/officeDocument/2006/relationships" r:embed="rId217">
          <a:extLst>
            <a:ext uri="{28A0092B-C50C-407E-A947-70E740481C1C}">
              <a14:useLocalDpi xmlns:a14="http://schemas.microsoft.com/office/drawing/2010/main" val="0"/>
            </a:ext>
          </a:extLst>
        </a:blip>
        <a:srcRect/>
        <a:stretch>
          <a:fillRect/>
        </a:stretch>
      </xdr:blipFill>
      <xdr:spPr bwMode="auto">
        <a:xfrm>
          <a:off x="0" y="1001220375"/>
          <a:ext cx="169545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xdr:row>
      <xdr:rowOff>0</xdr:rowOff>
    </xdr:from>
    <xdr:to>
      <xdr:col>0</xdr:col>
      <xdr:colOff>1619250</xdr:colOff>
      <xdr:row>227</xdr:row>
      <xdr:rowOff>1122045</xdr:rowOff>
    </xdr:to>
    <xdr:pic>
      <xdr:nvPicPr>
        <xdr:cNvPr id="528" name="Picture 527">
          <a:extLst>
            <a:ext uri="{FF2B5EF4-FFF2-40B4-BE49-F238E27FC236}">
              <a16:creationId xmlns:a16="http://schemas.microsoft.com/office/drawing/2014/main" id="{D9218094-EEE9-4CAF-A53A-6C0FD7E4A47D}"/>
            </a:ext>
          </a:extLst>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0" y="1005668550"/>
          <a:ext cx="1619250" cy="1133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xdr:row>
      <xdr:rowOff>0</xdr:rowOff>
    </xdr:from>
    <xdr:to>
      <xdr:col>0</xdr:col>
      <xdr:colOff>1847619</xdr:colOff>
      <xdr:row>228</xdr:row>
      <xdr:rowOff>2422221</xdr:rowOff>
    </xdr:to>
    <xdr:pic>
      <xdr:nvPicPr>
        <xdr:cNvPr id="530" name="Picture 529">
          <a:extLst>
            <a:ext uri="{FF2B5EF4-FFF2-40B4-BE49-F238E27FC236}">
              <a16:creationId xmlns:a16="http://schemas.microsoft.com/office/drawing/2014/main" id="{3F279FAF-7B37-4CFB-BBF4-A46950D1638E}"/>
            </a:ext>
          </a:extLst>
        </xdr:cNvPr>
        <xdr:cNvPicPr>
          <a:picLocks noChangeAspect="1"/>
        </xdr:cNvPicPr>
      </xdr:nvPicPr>
      <xdr:blipFill>
        <a:blip xmlns:r="http://schemas.openxmlformats.org/officeDocument/2006/relationships" r:embed="rId219"/>
        <a:stretch>
          <a:fillRect/>
        </a:stretch>
      </xdr:blipFill>
      <xdr:spPr>
        <a:xfrm>
          <a:off x="0" y="1010116725"/>
          <a:ext cx="1847619" cy="2431746"/>
        </a:xfrm>
        <a:prstGeom prst="rect">
          <a:avLst/>
        </a:prstGeom>
      </xdr:spPr>
    </xdr:pic>
    <xdr:clientData/>
  </xdr:twoCellAnchor>
  <xdr:twoCellAnchor editAs="oneCell">
    <xdr:from>
      <xdr:col>0</xdr:col>
      <xdr:colOff>0</xdr:colOff>
      <xdr:row>229</xdr:row>
      <xdr:rowOff>0</xdr:rowOff>
    </xdr:from>
    <xdr:to>
      <xdr:col>0</xdr:col>
      <xdr:colOff>1350645</xdr:colOff>
      <xdr:row>229</xdr:row>
      <xdr:rowOff>1615440</xdr:rowOff>
    </xdr:to>
    <xdr:pic>
      <xdr:nvPicPr>
        <xdr:cNvPr id="531" name="Picture 530">
          <a:extLst>
            <a:ext uri="{FF2B5EF4-FFF2-40B4-BE49-F238E27FC236}">
              <a16:creationId xmlns:a16="http://schemas.microsoft.com/office/drawing/2014/main" id="{BD928277-DA09-40AF-8DE0-D6DBEB3FE39E}"/>
            </a:ext>
          </a:extLst>
        </xdr:cNvPr>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0" y="1014564900"/>
          <a:ext cx="1362075"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xdr:row>
      <xdr:rowOff>0</xdr:rowOff>
    </xdr:from>
    <xdr:to>
      <xdr:col>0</xdr:col>
      <xdr:colOff>1466850</xdr:colOff>
      <xdr:row>230</xdr:row>
      <xdr:rowOff>1615440</xdr:rowOff>
    </xdr:to>
    <xdr:pic>
      <xdr:nvPicPr>
        <xdr:cNvPr id="532" name="Picture 531">
          <a:extLst>
            <a:ext uri="{FF2B5EF4-FFF2-40B4-BE49-F238E27FC236}">
              <a16:creationId xmlns:a16="http://schemas.microsoft.com/office/drawing/2014/main" id="{67844B7F-9AC9-441C-8870-E8763CD3639F}"/>
            </a:ext>
          </a:extLst>
        </xdr:cNvPr>
        <xdr:cNvPicPr>
          <a:picLocks noChangeAspect="1" noChangeArrowheads="1"/>
        </xdr:cNvPicPr>
      </xdr:nvPicPr>
      <xdr:blipFill>
        <a:blip xmlns:r="http://schemas.openxmlformats.org/officeDocument/2006/relationships" r:embed="rId221">
          <a:extLst>
            <a:ext uri="{28A0092B-C50C-407E-A947-70E740481C1C}">
              <a14:useLocalDpi xmlns:a14="http://schemas.microsoft.com/office/drawing/2010/main" val="0"/>
            </a:ext>
          </a:extLst>
        </a:blip>
        <a:srcRect/>
        <a:stretch>
          <a:fillRect/>
        </a:stretch>
      </xdr:blipFill>
      <xdr:spPr bwMode="auto">
        <a:xfrm>
          <a:off x="0" y="1019013075"/>
          <a:ext cx="14668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xdr:row>
      <xdr:rowOff>0</xdr:rowOff>
    </xdr:from>
    <xdr:to>
      <xdr:col>0</xdr:col>
      <xdr:colOff>1543050</xdr:colOff>
      <xdr:row>231</xdr:row>
      <xdr:rowOff>1524000</xdr:rowOff>
    </xdr:to>
    <xdr:pic>
      <xdr:nvPicPr>
        <xdr:cNvPr id="533" name="Picture 532">
          <a:extLst>
            <a:ext uri="{FF2B5EF4-FFF2-40B4-BE49-F238E27FC236}">
              <a16:creationId xmlns:a16="http://schemas.microsoft.com/office/drawing/2014/main" id="{D3215F2E-AFCA-408F-9FDA-2A33B5A3793D}"/>
            </a:ext>
          </a:extLst>
        </xdr:cNvPr>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0" y="1023461250"/>
          <a:ext cx="154305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xdr:row>
      <xdr:rowOff>0</xdr:rowOff>
    </xdr:from>
    <xdr:to>
      <xdr:col>0</xdr:col>
      <xdr:colOff>1543050</xdr:colOff>
      <xdr:row>232</xdr:row>
      <xdr:rowOff>1524000</xdr:rowOff>
    </xdr:to>
    <xdr:pic>
      <xdr:nvPicPr>
        <xdr:cNvPr id="534" name="Picture 533">
          <a:extLst>
            <a:ext uri="{FF2B5EF4-FFF2-40B4-BE49-F238E27FC236}">
              <a16:creationId xmlns:a16="http://schemas.microsoft.com/office/drawing/2014/main" id="{7B66A293-7E8D-4A36-AFD1-1DB77D752C05}"/>
            </a:ext>
          </a:extLst>
        </xdr:cNvPr>
        <xdr:cNvPicPr>
          <a:picLocks noChangeAspect="1" noChangeArrowheads="1"/>
        </xdr:cNvPicPr>
      </xdr:nvPicPr>
      <xdr:blipFill>
        <a:blip xmlns:r="http://schemas.openxmlformats.org/officeDocument/2006/relationships" r:embed="rId223">
          <a:extLst>
            <a:ext uri="{28A0092B-C50C-407E-A947-70E740481C1C}">
              <a14:useLocalDpi xmlns:a14="http://schemas.microsoft.com/office/drawing/2010/main" val="0"/>
            </a:ext>
          </a:extLst>
        </a:blip>
        <a:srcRect/>
        <a:stretch>
          <a:fillRect/>
        </a:stretch>
      </xdr:blipFill>
      <xdr:spPr bwMode="auto">
        <a:xfrm>
          <a:off x="0" y="1027909425"/>
          <a:ext cx="154305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233</xdr:row>
      <xdr:rowOff>0</xdr:rowOff>
    </xdr:from>
    <xdr:to>
      <xdr:col>0</xdr:col>
      <xdr:colOff>2306668</xdr:colOff>
      <xdr:row>233</xdr:row>
      <xdr:rowOff>2306033</xdr:rowOff>
    </xdr:to>
    <xdr:pic>
      <xdr:nvPicPr>
        <xdr:cNvPr id="536" name="Picture 535">
          <a:extLst>
            <a:ext uri="{FF2B5EF4-FFF2-40B4-BE49-F238E27FC236}">
              <a16:creationId xmlns:a16="http://schemas.microsoft.com/office/drawing/2014/main" id="{3C072DC8-6592-4926-AA95-22DCCD42449E}"/>
            </a:ext>
          </a:extLst>
        </xdr:cNvPr>
        <xdr:cNvPicPr>
          <a:picLocks noChangeAspect="1"/>
        </xdr:cNvPicPr>
      </xdr:nvPicPr>
      <xdr:blipFill>
        <a:blip xmlns:r="http://schemas.openxmlformats.org/officeDocument/2006/relationships" r:embed="rId224"/>
        <a:stretch>
          <a:fillRect/>
        </a:stretch>
      </xdr:blipFill>
      <xdr:spPr>
        <a:xfrm>
          <a:off x="0" y="1032357600"/>
          <a:ext cx="2295238" cy="2298413"/>
        </a:xfrm>
        <a:prstGeom prst="rect">
          <a:avLst/>
        </a:prstGeom>
      </xdr:spPr>
    </xdr:pic>
    <xdr:clientData/>
  </xdr:twoCellAnchor>
  <xdr:twoCellAnchor editAs="oneCell">
    <xdr:from>
      <xdr:col>0</xdr:col>
      <xdr:colOff>0</xdr:colOff>
      <xdr:row>234</xdr:row>
      <xdr:rowOff>0</xdr:rowOff>
    </xdr:from>
    <xdr:to>
      <xdr:col>0</xdr:col>
      <xdr:colOff>1501140</xdr:colOff>
      <xdr:row>234</xdr:row>
      <xdr:rowOff>1524000</xdr:rowOff>
    </xdr:to>
    <xdr:pic>
      <xdr:nvPicPr>
        <xdr:cNvPr id="561" name="Picture 560">
          <a:extLst>
            <a:ext uri="{FF2B5EF4-FFF2-40B4-BE49-F238E27FC236}">
              <a16:creationId xmlns:a16="http://schemas.microsoft.com/office/drawing/2014/main" id="{BDB6C89A-67C2-4B32-9566-FAC4F35AF5F5}"/>
            </a:ext>
          </a:extLst>
        </xdr:cNvPr>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bwMode="auto">
        <a:xfrm>
          <a:off x="0" y="1036805775"/>
          <a:ext cx="1495425"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xdr:row>
      <xdr:rowOff>0</xdr:rowOff>
    </xdr:from>
    <xdr:to>
      <xdr:col>0</xdr:col>
      <xdr:colOff>1501140</xdr:colOff>
      <xdr:row>235</xdr:row>
      <xdr:rowOff>1272540</xdr:rowOff>
    </xdr:to>
    <xdr:pic>
      <xdr:nvPicPr>
        <xdr:cNvPr id="562" name="Picture 561">
          <a:extLst>
            <a:ext uri="{FF2B5EF4-FFF2-40B4-BE49-F238E27FC236}">
              <a16:creationId xmlns:a16="http://schemas.microsoft.com/office/drawing/2014/main" id="{B306CBED-F620-4962-8C0D-7C27CC3B7442}"/>
            </a:ext>
          </a:extLst>
        </xdr:cNvPr>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0" y="1041253950"/>
          <a:ext cx="1495425"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236</xdr:row>
      <xdr:rowOff>0</xdr:rowOff>
    </xdr:from>
    <xdr:to>
      <xdr:col>0</xdr:col>
      <xdr:colOff>1314450</xdr:colOff>
      <xdr:row>236</xdr:row>
      <xdr:rowOff>1295400</xdr:rowOff>
    </xdr:to>
    <xdr:pic>
      <xdr:nvPicPr>
        <xdr:cNvPr id="563" name="Picture 562">
          <a:extLst>
            <a:ext uri="{FF2B5EF4-FFF2-40B4-BE49-F238E27FC236}">
              <a16:creationId xmlns:a16="http://schemas.microsoft.com/office/drawing/2014/main" id="{F7923E41-AF55-45BF-84CC-D2C24863D742}"/>
            </a:ext>
          </a:extLst>
        </xdr:cNvPr>
        <xdr:cNvPicPr>
          <a:picLocks noChangeAspect="1" noChangeArrowheads="1"/>
        </xdr:cNvPicPr>
      </xdr:nvPicPr>
      <xdr:blipFill>
        <a:blip xmlns:r="http://schemas.openxmlformats.org/officeDocument/2006/relationships" r:embed="rId227">
          <a:extLst>
            <a:ext uri="{28A0092B-C50C-407E-A947-70E740481C1C}">
              <a14:useLocalDpi xmlns:a14="http://schemas.microsoft.com/office/drawing/2010/main" val="0"/>
            </a:ext>
          </a:extLst>
        </a:blip>
        <a:srcRect/>
        <a:stretch>
          <a:fillRect/>
        </a:stretch>
      </xdr:blipFill>
      <xdr:spPr bwMode="auto">
        <a:xfrm>
          <a:off x="0" y="1045702125"/>
          <a:ext cx="131445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xdr:row>
      <xdr:rowOff>0</xdr:rowOff>
    </xdr:from>
    <xdr:to>
      <xdr:col>0</xdr:col>
      <xdr:colOff>1501140</xdr:colOff>
      <xdr:row>237</xdr:row>
      <xdr:rowOff>1198245</xdr:rowOff>
    </xdr:to>
    <xdr:pic>
      <xdr:nvPicPr>
        <xdr:cNvPr id="564" name="Picture 563">
          <a:extLst>
            <a:ext uri="{FF2B5EF4-FFF2-40B4-BE49-F238E27FC236}">
              <a16:creationId xmlns:a16="http://schemas.microsoft.com/office/drawing/2014/main" id="{9F2757A2-9170-4A2D-8C37-09FFDE1FDE3B}"/>
            </a:ext>
          </a:extLst>
        </xdr:cNvPr>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0" y="1050150300"/>
          <a:ext cx="14954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238</xdr:row>
      <xdr:rowOff>0</xdr:rowOff>
    </xdr:from>
    <xdr:to>
      <xdr:col>0</xdr:col>
      <xdr:colOff>1963811</xdr:colOff>
      <xdr:row>238</xdr:row>
      <xdr:rowOff>1963176</xdr:rowOff>
    </xdr:to>
    <xdr:pic>
      <xdr:nvPicPr>
        <xdr:cNvPr id="565" name="Picture 564">
          <a:extLst>
            <a:ext uri="{FF2B5EF4-FFF2-40B4-BE49-F238E27FC236}">
              <a16:creationId xmlns:a16="http://schemas.microsoft.com/office/drawing/2014/main" id="{C88A6E9A-D8F4-4CCF-82AF-54FA9A800BD2}"/>
            </a:ext>
          </a:extLst>
        </xdr:cNvPr>
        <xdr:cNvPicPr>
          <a:picLocks noChangeAspect="1"/>
        </xdr:cNvPicPr>
      </xdr:nvPicPr>
      <xdr:blipFill>
        <a:blip xmlns:r="http://schemas.openxmlformats.org/officeDocument/2006/relationships" r:embed="rId229"/>
        <a:stretch>
          <a:fillRect/>
        </a:stretch>
      </xdr:blipFill>
      <xdr:spPr>
        <a:xfrm>
          <a:off x="0" y="1054598475"/>
          <a:ext cx="1952381" cy="1955556"/>
        </a:xfrm>
        <a:prstGeom prst="rect">
          <a:avLst/>
        </a:prstGeom>
      </xdr:spPr>
    </xdr:pic>
    <xdr:clientData/>
  </xdr:twoCellAnchor>
  <xdr:twoCellAnchor editAs="oneCell">
    <xdr:from>
      <xdr:col>0</xdr:col>
      <xdr:colOff>0</xdr:colOff>
      <xdr:row>239</xdr:row>
      <xdr:rowOff>0</xdr:rowOff>
    </xdr:from>
    <xdr:to>
      <xdr:col>0</xdr:col>
      <xdr:colOff>1882775</xdr:colOff>
      <xdr:row>239</xdr:row>
      <xdr:rowOff>1501140</xdr:rowOff>
    </xdr:to>
    <xdr:pic>
      <xdr:nvPicPr>
        <xdr:cNvPr id="566" name="Picture 565">
          <a:extLst>
            <a:ext uri="{FF2B5EF4-FFF2-40B4-BE49-F238E27FC236}">
              <a16:creationId xmlns:a16="http://schemas.microsoft.com/office/drawing/2014/main" id="{0EA0D646-1D18-4878-B645-720585FD2A21}"/>
            </a:ext>
          </a:extLst>
        </xdr:cNvPr>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0" y="1059046650"/>
          <a:ext cx="1873250"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xdr:row>
      <xdr:rowOff>0</xdr:rowOff>
    </xdr:from>
    <xdr:to>
      <xdr:col>0</xdr:col>
      <xdr:colOff>1579245</xdr:colOff>
      <xdr:row>240</xdr:row>
      <xdr:rowOff>1581150</xdr:rowOff>
    </xdr:to>
    <xdr:pic>
      <xdr:nvPicPr>
        <xdr:cNvPr id="567" name="Picture 566">
          <a:extLst>
            <a:ext uri="{FF2B5EF4-FFF2-40B4-BE49-F238E27FC236}">
              <a16:creationId xmlns:a16="http://schemas.microsoft.com/office/drawing/2014/main" id="{60539CAB-4EE7-4C2B-9CF0-174256EA2927}"/>
            </a:ext>
          </a:extLst>
        </xdr:cNvPr>
        <xdr:cNvPicPr>
          <a:picLocks noChangeAspect="1" noChangeArrowheads="1"/>
        </xdr:cNvPicPr>
      </xdr:nvPicPr>
      <xdr:blipFill>
        <a:blip xmlns:r="http://schemas.openxmlformats.org/officeDocument/2006/relationships" r:embed="rId231">
          <a:extLst>
            <a:ext uri="{28A0092B-C50C-407E-A947-70E740481C1C}">
              <a14:useLocalDpi xmlns:a14="http://schemas.microsoft.com/office/drawing/2010/main" val="0"/>
            </a:ext>
          </a:extLst>
        </a:blip>
        <a:srcRect/>
        <a:stretch>
          <a:fillRect/>
        </a:stretch>
      </xdr:blipFill>
      <xdr:spPr bwMode="auto">
        <a:xfrm>
          <a:off x="0" y="1063494825"/>
          <a:ext cx="1590675"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xdr:row>
      <xdr:rowOff>0</xdr:rowOff>
    </xdr:from>
    <xdr:to>
      <xdr:col>0</xdr:col>
      <xdr:colOff>1162050</xdr:colOff>
      <xdr:row>241</xdr:row>
      <xdr:rowOff>1158240</xdr:rowOff>
    </xdr:to>
    <xdr:pic>
      <xdr:nvPicPr>
        <xdr:cNvPr id="568" name="Picture 567">
          <a:extLst>
            <a:ext uri="{FF2B5EF4-FFF2-40B4-BE49-F238E27FC236}">
              <a16:creationId xmlns:a16="http://schemas.microsoft.com/office/drawing/2014/main" id="{371A81B4-7A57-4137-9C07-3C5064B2E4C4}"/>
            </a:ext>
          </a:extLst>
        </xdr:cNvPr>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0" y="1067943000"/>
          <a:ext cx="11620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xdr:row>
      <xdr:rowOff>0</xdr:rowOff>
    </xdr:from>
    <xdr:to>
      <xdr:col>0</xdr:col>
      <xdr:colOff>2384127</xdr:colOff>
      <xdr:row>242</xdr:row>
      <xdr:rowOff>1467938</xdr:rowOff>
    </xdr:to>
    <xdr:pic>
      <xdr:nvPicPr>
        <xdr:cNvPr id="569" name="Picture 568">
          <a:extLst>
            <a:ext uri="{FF2B5EF4-FFF2-40B4-BE49-F238E27FC236}">
              <a16:creationId xmlns:a16="http://schemas.microsoft.com/office/drawing/2014/main" id="{E2E0A191-282D-4AA2-9A54-C1C81578C2AD}"/>
            </a:ext>
          </a:extLst>
        </xdr:cNvPr>
        <xdr:cNvPicPr>
          <a:picLocks noChangeAspect="1"/>
        </xdr:cNvPicPr>
      </xdr:nvPicPr>
      <xdr:blipFill>
        <a:blip xmlns:r="http://schemas.openxmlformats.org/officeDocument/2006/relationships" r:embed="rId233"/>
        <a:stretch>
          <a:fillRect/>
        </a:stretch>
      </xdr:blipFill>
      <xdr:spPr>
        <a:xfrm>
          <a:off x="0" y="1072391175"/>
          <a:ext cx="2384127" cy="1460318"/>
        </a:xfrm>
        <a:prstGeom prst="rect">
          <a:avLst/>
        </a:prstGeom>
      </xdr:spPr>
    </xdr:pic>
    <xdr:clientData/>
  </xdr:twoCellAnchor>
  <xdr:twoCellAnchor editAs="oneCell">
    <xdr:from>
      <xdr:col>0</xdr:col>
      <xdr:colOff>0</xdr:colOff>
      <xdr:row>243</xdr:row>
      <xdr:rowOff>0</xdr:rowOff>
    </xdr:from>
    <xdr:to>
      <xdr:col>0</xdr:col>
      <xdr:colOff>1045845</xdr:colOff>
      <xdr:row>243</xdr:row>
      <xdr:rowOff>741045</xdr:rowOff>
    </xdr:to>
    <xdr:pic>
      <xdr:nvPicPr>
        <xdr:cNvPr id="570" name="Picture 569">
          <a:extLst>
            <a:ext uri="{FF2B5EF4-FFF2-40B4-BE49-F238E27FC236}">
              <a16:creationId xmlns:a16="http://schemas.microsoft.com/office/drawing/2014/main" id="{A5ECC3F9-42C1-4751-837C-578F486F6350}"/>
            </a:ext>
          </a:extLst>
        </xdr:cNvPr>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0" y="1076839350"/>
          <a:ext cx="1057275"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xdr:row>
      <xdr:rowOff>0</xdr:rowOff>
    </xdr:from>
    <xdr:to>
      <xdr:col>0</xdr:col>
      <xdr:colOff>1485714</xdr:colOff>
      <xdr:row>244</xdr:row>
      <xdr:rowOff>1238095</xdr:rowOff>
    </xdr:to>
    <xdr:pic>
      <xdr:nvPicPr>
        <xdr:cNvPr id="571" name="Picture 570">
          <a:extLst>
            <a:ext uri="{FF2B5EF4-FFF2-40B4-BE49-F238E27FC236}">
              <a16:creationId xmlns:a16="http://schemas.microsoft.com/office/drawing/2014/main" id="{C10ED696-C98E-4DC9-A035-3F3C12343C43}"/>
            </a:ext>
          </a:extLst>
        </xdr:cNvPr>
        <xdr:cNvPicPr>
          <a:picLocks noChangeAspect="1"/>
        </xdr:cNvPicPr>
      </xdr:nvPicPr>
      <xdr:blipFill>
        <a:blip xmlns:r="http://schemas.openxmlformats.org/officeDocument/2006/relationships" r:embed="rId235"/>
        <a:stretch>
          <a:fillRect/>
        </a:stretch>
      </xdr:blipFill>
      <xdr:spPr>
        <a:xfrm>
          <a:off x="0" y="1081287525"/>
          <a:ext cx="1485714" cy="1238095"/>
        </a:xfrm>
        <a:prstGeom prst="rect">
          <a:avLst/>
        </a:prstGeom>
      </xdr:spPr>
    </xdr:pic>
    <xdr:clientData/>
  </xdr:twoCellAnchor>
  <xdr:twoCellAnchor editAs="oneCell">
    <xdr:from>
      <xdr:col>0</xdr:col>
      <xdr:colOff>0</xdr:colOff>
      <xdr:row>245</xdr:row>
      <xdr:rowOff>0</xdr:rowOff>
    </xdr:from>
    <xdr:to>
      <xdr:col>0</xdr:col>
      <xdr:colOff>1729740</xdr:colOff>
      <xdr:row>245</xdr:row>
      <xdr:rowOff>1005840</xdr:rowOff>
    </xdr:to>
    <xdr:pic>
      <xdr:nvPicPr>
        <xdr:cNvPr id="572" name="Picture 571">
          <a:extLst>
            <a:ext uri="{FF2B5EF4-FFF2-40B4-BE49-F238E27FC236}">
              <a16:creationId xmlns:a16="http://schemas.microsoft.com/office/drawing/2014/main" id="{BFC557AD-8F11-4944-9CA0-1EA5F61AF458}"/>
            </a:ext>
          </a:extLst>
        </xdr:cNvPr>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0" y="1085735700"/>
          <a:ext cx="1724025"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xdr:row>
      <xdr:rowOff>0</xdr:rowOff>
    </xdr:from>
    <xdr:to>
      <xdr:col>0</xdr:col>
      <xdr:colOff>2060318</xdr:colOff>
      <xdr:row>246</xdr:row>
      <xdr:rowOff>2057143</xdr:rowOff>
    </xdr:to>
    <xdr:pic>
      <xdr:nvPicPr>
        <xdr:cNvPr id="573" name="Picture 572">
          <a:extLst>
            <a:ext uri="{FF2B5EF4-FFF2-40B4-BE49-F238E27FC236}">
              <a16:creationId xmlns:a16="http://schemas.microsoft.com/office/drawing/2014/main" id="{38CEB026-BF14-4E5D-A150-FBEEFA8A4203}"/>
            </a:ext>
          </a:extLst>
        </xdr:cNvPr>
        <xdr:cNvPicPr>
          <a:picLocks noChangeAspect="1"/>
        </xdr:cNvPicPr>
      </xdr:nvPicPr>
      <xdr:blipFill>
        <a:blip xmlns:r="http://schemas.openxmlformats.org/officeDocument/2006/relationships" r:embed="rId237"/>
        <a:stretch>
          <a:fillRect/>
        </a:stretch>
      </xdr:blipFill>
      <xdr:spPr>
        <a:xfrm>
          <a:off x="0" y="1090183875"/>
          <a:ext cx="2060318" cy="2057143"/>
        </a:xfrm>
        <a:prstGeom prst="rect">
          <a:avLst/>
        </a:prstGeom>
      </xdr:spPr>
    </xdr:pic>
    <xdr:clientData/>
  </xdr:twoCellAnchor>
  <xdr:twoCellAnchor editAs="oneCell">
    <xdr:from>
      <xdr:col>0</xdr:col>
      <xdr:colOff>0</xdr:colOff>
      <xdr:row>247</xdr:row>
      <xdr:rowOff>0</xdr:rowOff>
    </xdr:from>
    <xdr:to>
      <xdr:col>0</xdr:col>
      <xdr:colOff>1997075</xdr:colOff>
      <xdr:row>247</xdr:row>
      <xdr:rowOff>304800</xdr:rowOff>
    </xdr:to>
    <xdr:pic>
      <xdr:nvPicPr>
        <xdr:cNvPr id="574" name="Picture 573">
          <a:extLst>
            <a:ext uri="{FF2B5EF4-FFF2-40B4-BE49-F238E27FC236}">
              <a16:creationId xmlns:a16="http://schemas.microsoft.com/office/drawing/2014/main" id="{C97630C2-B232-45C3-A4FC-5BBC6ED10E71}"/>
            </a:ext>
          </a:extLst>
        </xdr:cNvPr>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0" y="1094632050"/>
          <a:ext cx="19970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xdr:row>
      <xdr:rowOff>0</xdr:rowOff>
    </xdr:from>
    <xdr:to>
      <xdr:col>0</xdr:col>
      <xdr:colOff>967740</xdr:colOff>
      <xdr:row>248</xdr:row>
      <xdr:rowOff>457200</xdr:rowOff>
    </xdr:to>
    <xdr:pic>
      <xdr:nvPicPr>
        <xdr:cNvPr id="575" name="Picture 574">
          <a:extLst>
            <a:ext uri="{FF2B5EF4-FFF2-40B4-BE49-F238E27FC236}">
              <a16:creationId xmlns:a16="http://schemas.microsoft.com/office/drawing/2014/main" id="{FF8CA970-A6E3-4668-9AB4-1CFA6B7C2A24}"/>
            </a:ext>
          </a:extLst>
        </xdr:cNvPr>
        <xdr:cNvPicPr>
          <a:picLocks noChangeAspect="1" noChangeArrowheads="1"/>
        </xdr:cNvPicPr>
      </xdr:nvPicPr>
      <xdr:blipFill>
        <a:blip xmlns:r="http://schemas.openxmlformats.org/officeDocument/2006/relationships" r:embed="rId239">
          <a:extLst>
            <a:ext uri="{28A0092B-C50C-407E-A947-70E740481C1C}">
              <a14:useLocalDpi xmlns:a14="http://schemas.microsoft.com/office/drawing/2010/main" val="0"/>
            </a:ext>
          </a:extLst>
        </a:blip>
        <a:srcRect/>
        <a:stretch>
          <a:fillRect/>
        </a:stretch>
      </xdr:blipFill>
      <xdr:spPr bwMode="auto">
        <a:xfrm>
          <a:off x="0" y="1099080225"/>
          <a:ext cx="962025"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xdr:row>
      <xdr:rowOff>0</xdr:rowOff>
    </xdr:from>
    <xdr:to>
      <xdr:col>0</xdr:col>
      <xdr:colOff>2384127</xdr:colOff>
      <xdr:row>249</xdr:row>
      <xdr:rowOff>2380952</xdr:rowOff>
    </xdr:to>
    <xdr:pic>
      <xdr:nvPicPr>
        <xdr:cNvPr id="192" name="Picture 191">
          <a:extLst>
            <a:ext uri="{FF2B5EF4-FFF2-40B4-BE49-F238E27FC236}">
              <a16:creationId xmlns:a16="http://schemas.microsoft.com/office/drawing/2014/main" id="{54B30F7F-1975-4C3C-B104-3AA997FADED7}"/>
            </a:ext>
          </a:extLst>
        </xdr:cNvPr>
        <xdr:cNvPicPr>
          <a:picLocks noChangeAspect="1"/>
        </xdr:cNvPicPr>
      </xdr:nvPicPr>
      <xdr:blipFill>
        <a:blip xmlns:r="http://schemas.openxmlformats.org/officeDocument/2006/relationships" r:embed="rId240"/>
        <a:stretch>
          <a:fillRect/>
        </a:stretch>
      </xdr:blipFill>
      <xdr:spPr>
        <a:xfrm>
          <a:off x="0" y="1103528400"/>
          <a:ext cx="2384127" cy="2380952"/>
        </a:xfrm>
        <a:prstGeom prst="rect">
          <a:avLst/>
        </a:prstGeom>
      </xdr:spPr>
    </xdr:pic>
    <xdr:clientData/>
  </xdr:twoCellAnchor>
  <xdr:twoCellAnchor editAs="oneCell">
    <xdr:from>
      <xdr:col>0</xdr:col>
      <xdr:colOff>0</xdr:colOff>
      <xdr:row>250</xdr:row>
      <xdr:rowOff>0</xdr:rowOff>
    </xdr:from>
    <xdr:to>
      <xdr:col>0</xdr:col>
      <xdr:colOff>1577975</xdr:colOff>
      <xdr:row>250</xdr:row>
      <xdr:rowOff>1104900</xdr:rowOff>
    </xdr:to>
    <xdr:pic>
      <xdr:nvPicPr>
        <xdr:cNvPr id="193" name="Picture 192">
          <a:extLst>
            <a:ext uri="{FF2B5EF4-FFF2-40B4-BE49-F238E27FC236}">
              <a16:creationId xmlns:a16="http://schemas.microsoft.com/office/drawing/2014/main" id="{183758D0-4B05-4EDE-839B-C31F16FBCAD5}"/>
            </a:ext>
          </a:extLst>
        </xdr:cNvPr>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bwMode="auto">
        <a:xfrm>
          <a:off x="0" y="1107976575"/>
          <a:ext cx="156845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Mathara Arachchi Vidanalage, Namesh C." id="{05F444C0-777B-4F59-8010-F5F303A1DE30}" userId="S::matharaarachchn@student.douglascollege.ca::d3f6f4c7-a6eb-49cb-af0b-6bb0062f54c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6" dT="2025-02-09T09:20:30.95" personId="{05F444C0-777B-4F59-8010-F5F303A1DE30}" id="{6AF00BEA-3EDE-4D81-8CAD-D4D68A524D1C}">
    <text>New One is ‘Light emitting diodes (LED) - Bulbs’</text>
  </threadedComment>
</ThreadedComments>
</file>

<file path=xl/threadedComments/threadedComment2.xml><?xml version="1.0" encoding="utf-8"?>
<ThreadedComments xmlns="http://schemas.microsoft.com/office/spreadsheetml/2018/threadedcomments" xmlns:x="http://schemas.openxmlformats.org/spreadsheetml/2006/main">
  <threadedComment ref="E7" dT="2025-02-09T09:21:14.18" personId="{05F444C0-777B-4F59-8010-F5F303A1DE30}" id="{BB790766-3CB0-46E8-A887-D1BCD2A056A7}">
    <text>New One is 1</text>
  </threadedComment>
  <threadedComment ref="F7" dT="2025-02-09T09:21:28.83" personId="{05F444C0-777B-4F59-8010-F5F303A1DE30}" id="{A48FA2B1-3C67-4D80-9C51-4F9CABD27A5D}">
    <text>New One is 3101</text>
  </threadedComment>
  <threadedComment ref="G7" dT="2025-02-09T09:20:59.24" personId="{05F444C0-777B-4F59-8010-F5F303A1DE30}" id="{DF6E97AF-6B91-46BB-978F-957F2F7869D1}">
    <text>New One is ‘Light Emitting Diodes (LED) - Bulbs’</text>
  </threadedComment>
  <threadedComment ref="H7" dT="2025-02-09T09:22:01.61" personId="{05F444C0-777B-4F59-8010-F5F303A1DE30}" id="{135AB45A-F975-40AF-A35D-F10174F8E0B6}">
    <text>New One is ‘Solid-state bulbs that are typically similar in size and intended to replace CFLs or traditional incandescent / halogen light bulbs, including pin-type or screw-in bulbs of various output wattages.’</text>
  </threadedComment>
</ThreadedComments>
</file>

<file path=xl/threadedComments/threadedComment3.xml><?xml version="1.0" encoding="utf-8"?>
<ThreadedComments xmlns="http://schemas.microsoft.com/office/spreadsheetml/2018/threadedcomments" xmlns:x="http://schemas.openxmlformats.org/spreadsheetml/2006/main">
  <threadedComment ref="A7" dT="2025-02-09T09:23:30.71" personId="{05F444C0-777B-4F59-8010-F5F303A1DE30}" id="{528AD6EA-11F6-4EAF-962F-C7CF0DDA11DE}">
    <text>New One is ‘Light Emitting Diodes (LED) - Bulbs’</text>
  </threadedComment>
  <threadedComment ref="B7" dT="2025-02-09T09:24:10.93" personId="{05F444C0-777B-4F59-8010-F5F303A1DE30}" id="{DCC5AC4B-0D29-4FEA-8BED-E7103DFFC0A3}">
    <text>New One is 3101</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F2A0-4911-40ED-9A83-69BD96AFD83C}">
  <dimension ref="A1:M295"/>
  <sheetViews>
    <sheetView tabSelected="1" workbookViewId="0">
      <pane ySplit="1" topLeftCell="A2" activePane="bottomLeft" state="frozen"/>
      <selection pane="bottomLeft"/>
    </sheetView>
  </sheetViews>
  <sheetFormatPr defaultColWidth="50.77734375" defaultRowHeight="19.95" customHeight="1" x14ac:dyDescent="0.3"/>
  <cols>
    <col min="1" max="1" width="60.6640625" style="3" customWidth="1"/>
    <col min="2" max="2" width="7.33203125" style="14" customWidth="1"/>
    <col min="3" max="3" width="13.109375" style="1" bestFit="1" customWidth="1"/>
    <col min="4" max="4" width="32.88671875" style="4" customWidth="1"/>
    <col min="5" max="5" width="48.6640625" style="4" customWidth="1"/>
    <col min="6" max="6" width="15.6640625" style="1" bestFit="1" customWidth="1"/>
    <col min="7" max="7" width="9.109375" style="1" bestFit="1" customWidth="1"/>
    <col min="8" max="8" width="7.21875" style="1" bestFit="1" customWidth="1"/>
    <col min="9" max="9" width="20.109375" style="1" bestFit="1" customWidth="1"/>
    <col min="10" max="10" width="7.44140625" style="1" bestFit="1" customWidth="1"/>
    <col min="11" max="11" width="15.77734375" style="3" customWidth="1"/>
    <col min="12" max="12" width="5.77734375" style="1" customWidth="1"/>
    <col min="13" max="13" width="13.109375" style="1" bestFit="1" customWidth="1"/>
    <col min="14" max="16384" width="50.77734375" style="3"/>
  </cols>
  <sheetData>
    <row r="1" spans="1:13" s="2" customFormat="1" ht="30" customHeight="1" x14ac:dyDescent="0.3">
      <c r="A1" s="2" t="s">
        <v>158</v>
      </c>
      <c r="B1" s="5" t="s">
        <v>83</v>
      </c>
      <c r="C1" s="2" t="s">
        <v>168</v>
      </c>
      <c r="D1" s="5" t="s">
        <v>4</v>
      </c>
      <c r="E1" s="5" t="s">
        <v>8</v>
      </c>
      <c r="F1" s="2" t="s">
        <v>153</v>
      </c>
      <c r="G1" s="2" t="s">
        <v>154</v>
      </c>
      <c r="H1" s="2" t="s">
        <v>155</v>
      </c>
      <c r="I1" s="2" t="s">
        <v>156</v>
      </c>
      <c r="J1" s="2" t="s">
        <v>157</v>
      </c>
      <c r="K1" s="2" t="s">
        <v>165</v>
      </c>
      <c r="L1" s="2" t="s">
        <v>166</v>
      </c>
      <c r="M1" s="2" t="s">
        <v>167</v>
      </c>
    </row>
    <row r="2" spans="1:13" ht="349.95" customHeight="1" x14ac:dyDescent="0.3">
      <c r="B2" s="14" t="s">
        <v>84</v>
      </c>
      <c r="C2" s="1" t="str">
        <f>M2</f>
        <v>111111111111</v>
      </c>
      <c r="D2" s="4" t="s">
        <v>2</v>
      </c>
      <c r="E2" s="4" t="s">
        <v>0</v>
      </c>
      <c r="F2" s="1">
        <v>0.2</v>
      </c>
      <c r="G2" s="1">
        <v>1</v>
      </c>
      <c r="H2" s="1" t="s">
        <v>152</v>
      </c>
      <c r="I2" s="1">
        <v>0.4</v>
      </c>
      <c r="J2" s="1">
        <v>0.35</v>
      </c>
      <c r="K2" s="4" t="str">
        <f>_xlfn.CONCAT(LEFT(D2,100),LEFT(E2,100))</f>
        <v>Fluorescent tubes measuring less than or equal to 2 ftIncludes all diameters and light outputs, shaped fluorescent tubes, and UV-A and UV-B tubes.</v>
      </c>
      <c r="L2" s="1">
        <f>COUNTIF($K$2:K2,K2)</f>
        <v>1</v>
      </c>
      <c r="M2" s="1" t="str">
        <f>_xlfn.IFNA(_xlfn.CONCAT(VLOOKUP(K2,'ID Generation'!J:K,2,FALSE),100+10*L2+1),"")</f>
        <v>111111111111</v>
      </c>
    </row>
    <row r="3" spans="1:13" ht="349.95" customHeight="1" x14ac:dyDescent="0.3">
      <c r="B3" s="14" t="s">
        <v>84</v>
      </c>
      <c r="C3" s="1" t="str">
        <f t="shared" ref="C3:C66" si="0">M3</f>
        <v>111111111121</v>
      </c>
      <c r="D3" s="4" t="s">
        <v>2</v>
      </c>
      <c r="E3" s="4" t="s">
        <v>0</v>
      </c>
      <c r="F3" s="1">
        <v>0.2</v>
      </c>
      <c r="G3" s="1">
        <v>1</v>
      </c>
      <c r="H3" s="1" t="s">
        <v>152</v>
      </c>
      <c r="I3" s="1">
        <v>0.4</v>
      </c>
      <c r="J3" s="1">
        <v>0.35</v>
      </c>
      <c r="K3" s="4" t="str">
        <f t="shared" ref="K3:K66" si="1">_xlfn.CONCAT(LEFT(D3,100),LEFT(E3,100))</f>
        <v>Fluorescent tubes measuring less than or equal to 2 ftIncludes all diameters and light outputs, shaped fluorescent tubes, and UV-A and UV-B tubes.</v>
      </c>
      <c r="L3" s="1">
        <f>COUNTIF($K$2:K3,K3)</f>
        <v>2</v>
      </c>
      <c r="M3" s="1" t="str">
        <f>_xlfn.IFNA(_xlfn.CONCAT(VLOOKUP(K3,'ID Generation'!J:K,2,FALSE),100+10*L3+1),"")</f>
        <v>111111111121</v>
      </c>
    </row>
    <row r="4" spans="1:13" ht="349.95" customHeight="1" x14ac:dyDescent="0.3">
      <c r="B4" s="14" t="s">
        <v>84</v>
      </c>
      <c r="C4" s="1" t="str">
        <f t="shared" si="0"/>
        <v>111111111131</v>
      </c>
      <c r="D4" s="4" t="s">
        <v>2</v>
      </c>
      <c r="E4" s="4" t="s">
        <v>0</v>
      </c>
      <c r="F4" s="1">
        <v>0.2</v>
      </c>
      <c r="G4" s="1">
        <v>1</v>
      </c>
      <c r="H4" s="1" t="s">
        <v>152</v>
      </c>
      <c r="I4" s="1">
        <v>0.4</v>
      </c>
      <c r="J4" s="1">
        <v>0.35</v>
      </c>
      <c r="K4" s="4" t="str">
        <f t="shared" si="1"/>
        <v>Fluorescent tubes measuring less than or equal to 2 ftIncludes all diameters and light outputs, shaped fluorescent tubes, and UV-A and UV-B tubes.</v>
      </c>
      <c r="L4" s="1">
        <f>COUNTIF($K$2:K4,K4)</f>
        <v>3</v>
      </c>
      <c r="M4" s="1" t="str">
        <f>_xlfn.IFNA(_xlfn.CONCAT(VLOOKUP(K4,'ID Generation'!J:K,2,FALSE),100+10*L4+1),"")</f>
        <v>111111111131</v>
      </c>
    </row>
    <row r="5" spans="1:13" ht="349.95" customHeight="1" x14ac:dyDescent="0.3">
      <c r="B5" s="14" t="s">
        <v>84</v>
      </c>
      <c r="C5" s="1" t="str">
        <f t="shared" si="0"/>
        <v>111111111141</v>
      </c>
      <c r="D5" s="4" t="s">
        <v>2</v>
      </c>
      <c r="E5" s="4" t="s">
        <v>0</v>
      </c>
      <c r="F5" s="1">
        <v>0.2</v>
      </c>
      <c r="G5" s="1">
        <v>1</v>
      </c>
      <c r="H5" s="1" t="s">
        <v>152</v>
      </c>
      <c r="I5" s="1">
        <v>0.4</v>
      </c>
      <c r="J5" s="1">
        <v>0.35</v>
      </c>
      <c r="K5" s="4" t="str">
        <f t="shared" si="1"/>
        <v>Fluorescent tubes measuring less than or equal to 2 ftIncludes all diameters and light outputs, shaped fluorescent tubes, and UV-A and UV-B tubes.</v>
      </c>
      <c r="L5" s="1">
        <f>COUNTIF($K$2:K5,K5)</f>
        <v>4</v>
      </c>
      <c r="M5" s="1" t="str">
        <f>_xlfn.IFNA(_xlfn.CONCAT(VLOOKUP(K5,'ID Generation'!J:K,2,FALSE),100+10*L5+1),"")</f>
        <v>111111111141</v>
      </c>
    </row>
    <row r="6" spans="1:13" ht="349.95" customHeight="1" x14ac:dyDescent="0.3">
      <c r="B6" s="14" t="s">
        <v>84</v>
      </c>
      <c r="C6" s="1" t="str">
        <f t="shared" si="0"/>
        <v>121111111111</v>
      </c>
      <c r="D6" s="4" t="s">
        <v>6</v>
      </c>
      <c r="E6" s="4" t="s">
        <v>0</v>
      </c>
      <c r="F6" s="1">
        <v>0.4</v>
      </c>
      <c r="G6" s="1">
        <v>1.8</v>
      </c>
      <c r="H6" s="1" t="s">
        <v>152</v>
      </c>
      <c r="I6" s="1">
        <v>0.8</v>
      </c>
      <c r="J6" s="1">
        <v>0.65</v>
      </c>
      <c r="K6" s="4" t="str">
        <f t="shared" si="1"/>
        <v>Fluorescent tubes measuring greater than 2 ft and up to or equal to 4 ftIncludes all diameters and light outputs, shaped fluorescent tubes, and UV-A and UV-B tubes.</v>
      </c>
      <c r="L6" s="1">
        <f>COUNTIF($K$2:K6,K6)</f>
        <v>1</v>
      </c>
      <c r="M6" s="1" t="str">
        <f>_xlfn.IFNA(_xlfn.CONCAT(VLOOKUP(K6,'ID Generation'!J:K,2,FALSE),100+10*L6+1),"")</f>
        <v>121111111111</v>
      </c>
    </row>
    <row r="7" spans="1:13" ht="349.95" customHeight="1" x14ac:dyDescent="0.3">
      <c r="B7" s="14" t="s">
        <v>84</v>
      </c>
      <c r="C7" s="1" t="str">
        <f t="shared" si="0"/>
        <v>121111111121</v>
      </c>
      <c r="D7" s="4" t="s">
        <v>6</v>
      </c>
      <c r="E7" s="4" t="s">
        <v>0</v>
      </c>
      <c r="F7" s="1">
        <v>0.4</v>
      </c>
      <c r="G7" s="1">
        <v>1.8</v>
      </c>
      <c r="H7" s="1" t="s">
        <v>152</v>
      </c>
      <c r="I7" s="1">
        <v>0.8</v>
      </c>
      <c r="J7" s="1">
        <v>0.65</v>
      </c>
      <c r="K7" s="4" t="str">
        <f t="shared" si="1"/>
        <v>Fluorescent tubes measuring greater than 2 ft and up to or equal to 4 ftIncludes all diameters and light outputs, shaped fluorescent tubes, and UV-A and UV-B tubes.</v>
      </c>
      <c r="L7" s="1">
        <f>COUNTIF($K$2:K7,K7)</f>
        <v>2</v>
      </c>
      <c r="M7" s="1" t="str">
        <f>_xlfn.IFNA(_xlfn.CONCAT(VLOOKUP(K7,'ID Generation'!J:K,2,FALSE),100+10*L7+1),"")</f>
        <v>121111111121</v>
      </c>
    </row>
    <row r="8" spans="1:13" ht="349.95" customHeight="1" x14ac:dyDescent="0.3">
      <c r="B8" s="14" t="s">
        <v>84</v>
      </c>
      <c r="C8" s="1" t="str">
        <f t="shared" si="0"/>
        <v>121111111131</v>
      </c>
      <c r="D8" s="4" t="s">
        <v>6</v>
      </c>
      <c r="E8" s="4" t="s">
        <v>0</v>
      </c>
      <c r="F8" s="1">
        <v>0.4</v>
      </c>
      <c r="G8" s="1">
        <v>1.8</v>
      </c>
      <c r="H8" s="1" t="s">
        <v>152</v>
      </c>
      <c r="I8" s="1">
        <v>0.8</v>
      </c>
      <c r="J8" s="1">
        <v>0.65</v>
      </c>
      <c r="K8" s="4" t="str">
        <f t="shared" si="1"/>
        <v>Fluorescent tubes measuring greater than 2 ft and up to or equal to 4 ftIncludes all diameters and light outputs, shaped fluorescent tubes, and UV-A and UV-B tubes.</v>
      </c>
      <c r="L8" s="1">
        <f>COUNTIF($K$2:K8,K8)</f>
        <v>3</v>
      </c>
      <c r="M8" s="1" t="str">
        <f>_xlfn.IFNA(_xlfn.CONCAT(VLOOKUP(K8,'ID Generation'!J:K,2,FALSE),100+10*L8+1),"")</f>
        <v>121111111131</v>
      </c>
    </row>
    <row r="9" spans="1:13" ht="349.95" customHeight="1" x14ac:dyDescent="0.3">
      <c r="B9" s="14" t="s">
        <v>84</v>
      </c>
      <c r="C9" s="1" t="str">
        <f t="shared" si="0"/>
        <v>121111111141</v>
      </c>
      <c r="D9" s="4" t="s">
        <v>6</v>
      </c>
      <c r="E9" s="4" t="s">
        <v>0</v>
      </c>
      <c r="F9" s="1">
        <v>0.4</v>
      </c>
      <c r="G9" s="1">
        <v>1.8</v>
      </c>
      <c r="H9" s="1" t="s">
        <v>152</v>
      </c>
      <c r="I9" s="1">
        <v>0.8</v>
      </c>
      <c r="J9" s="1">
        <v>0.65</v>
      </c>
      <c r="K9" s="4" t="str">
        <f t="shared" si="1"/>
        <v>Fluorescent tubes measuring greater than 2 ft and up to or equal to 4 ftIncludes all diameters and light outputs, shaped fluorescent tubes, and UV-A and UV-B tubes.</v>
      </c>
      <c r="L9" s="1">
        <f>COUNTIF($K$2:K9,K9)</f>
        <v>4</v>
      </c>
      <c r="M9" s="1" t="str">
        <f>_xlfn.IFNA(_xlfn.CONCAT(VLOOKUP(K9,'ID Generation'!J:K,2,FALSE),100+10*L9+1),"")</f>
        <v>121111111141</v>
      </c>
    </row>
    <row r="10" spans="1:13" ht="349.95" customHeight="1" x14ac:dyDescent="0.3">
      <c r="B10" s="14" t="s">
        <v>84</v>
      </c>
      <c r="C10" s="1" t="str">
        <f t="shared" si="0"/>
        <v>131111111111</v>
      </c>
      <c r="D10" s="4" t="s">
        <v>7</v>
      </c>
      <c r="E10" s="4" t="s">
        <v>0</v>
      </c>
      <c r="F10" s="1">
        <v>0.8</v>
      </c>
      <c r="G10" s="1">
        <v>2.5</v>
      </c>
      <c r="H10" s="1" t="s">
        <v>152</v>
      </c>
      <c r="I10" s="1">
        <v>1.1000000000000001</v>
      </c>
      <c r="J10" s="1">
        <v>1.05</v>
      </c>
      <c r="K10" s="4" t="str">
        <f t="shared" si="1"/>
        <v>Fluorescent tubes measuring greater than 4 ftIncludes all diameters and light outputs, shaped fluorescent tubes, and UV-A and UV-B tubes.</v>
      </c>
      <c r="L10" s="1">
        <f>COUNTIF($K$2:K10,K10)</f>
        <v>1</v>
      </c>
      <c r="M10" s="1" t="str">
        <f>_xlfn.IFNA(_xlfn.CONCAT(VLOOKUP(K10,'ID Generation'!J:K,2,FALSE),100+10*L10+1),"")</f>
        <v>131111111111</v>
      </c>
    </row>
    <row r="11" spans="1:13" ht="349.95" customHeight="1" x14ac:dyDescent="0.3">
      <c r="B11" s="14" t="s">
        <v>84</v>
      </c>
      <c r="C11" s="1" t="str">
        <f t="shared" si="0"/>
        <v>131111111121</v>
      </c>
      <c r="D11" s="4" t="s">
        <v>7</v>
      </c>
      <c r="E11" s="4" t="s">
        <v>0</v>
      </c>
      <c r="F11" s="1">
        <v>0.8</v>
      </c>
      <c r="G11" s="1">
        <v>2.5</v>
      </c>
      <c r="H11" s="1" t="s">
        <v>152</v>
      </c>
      <c r="I11" s="1">
        <v>1.1000000000000001</v>
      </c>
      <c r="J11" s="1">
        <v>1.05</v>
      </c>
      <c r="K11" s="4" t="str">
        <f t="shared" si="1"/>
        <v>Fluorescent tubes measuring greater than 4 ftIncludes all diameters and light outputs, shaped fluorescent tubes, and UV-A and UV-B tubes.</v>
      </c>
      <c r="L11" s="1">
        <f>COUNTIF($K$2:K11,K11)</f>
        <v>2</v>
      </c>
      <c r="M11" s="1" t="str">
        <f>_xlfn.IFNA(_xlfn.CONCAT(VLOOKUP(K11,'ID Generation'!J:K,2,FALSE),100+10*L11+1),"")</f>
        <v>131111111121</v>
      </c>
    </row>
    <row r="12" spans="1:13" ht="349.95" customHeight="1" x14ac:dyDescent="0.3">
      <c r="B12" s="14" t="s">
        <v>84</v>
      </c>
      <c r="C12" s="1" t="str">
        <f t="shared" si="0"/>
        <v>131111111131</v>
      </c>
      <c r="D12" s="4" t="s">
        <v>7</v>
      </c>
      <c r="E12" s="4" t="s">
        <v>0</v>
      </c>
      <c r="F12" s="1">
        <v>0.8</v>
      </c>
      <c r="G12" s="1">
        <v>2.5</v>
      </c>
      <c r="H12" s="1" t="s">
        <v>152</v>
      </c>
      <c r="I12" s="1">
        <v>1.1000000000000001</v>
      </c>
      <c r="J12" s="1">
        <v>1.05</v>
      </c>
      <c r="K12" s="4" t="str">
        <f t="shared" si="1"/>
        <v>Fluorescent tubes measuring greater than 4 ftIncludes all diameters and light outputs, shaped fluorescent tubes, and UV-A and UV-B tubes.</v>
      </c>
      <c r="L12" s="1">
        <f>COUNTIF($K$2:K12,K12)</f>
        <v>3</v>
      </c>
      <c r="M12" s="1" t="str">
        <f>_xlfn.IFNA(_xlfn.CONCAT(VLOOKUP(K12,'ID Generation'!J:K,2,FALSE),100+10*L12+1),"")</f>
        <v>131111111131</v>
      </c>
    </row>
    <row r="13" spans="1:13" ht="349.95" customHeight="1" x14ac:dyDescent="0.3">
      <c r="B13" s="14" t="s">
        <v>84</v>
      </c>
      <c r="C13" s="1" t="str">
        <f t="shared" si="0"/>
        <v>131111111141</v>
      </c>
      <c r="D13" s="4" t="s">
        <v>7</v>
      </c>
      <c r="E13" s="4" t="s">
        <v>0</v>
      </c>
      <c r="F13" s="1">
        <v>0.8</v>
      </c>
      <c r="G13" s="1">
        <v>2.5</v>
      </c>
      <c r="H13" s="1" t="s">
        <v>152</v>
      </c>
      <c r="I13" s="1">
        <v>1.1000000000000001</v>
      </c>
      <c r="J13" s="1">
        <v>1.05</v>
      </c>
      <c r="K13" s="4" t="str">
        <f t="shared" si="1"/>
        <v>Fluorescent tubes measuring greater than 4 ftIncludes all diameters and light outputs, shaped fluorescent tubes, and UV-A and UV-B tubes.</v>
      </c>
      <c r="L13" s="1">
        <f>COUNTIF($K$2:K13,K13)</f>
        <v>4</v>
      </c>
      <c r="M13" s="1" t="str">
        <f>_xlfn.IFNA(_xlfn.CONCAT(VLOOKUP(K13,'ID Generation'!J:K,2,FALSE),100+10*L13+1),"")</f>
        <v>131111111141</v>
      </c>
    </row>
    <row r="14" spans="1:13" ht="349.95" customHeight="1" x14ac:dyDescent="0.3">
      <c r="B14" s="14" t="s">
        <v>84</v>
      </c>
      <c r="C14" s="1" t="str">
        <f t="shared" si="0"/>
        <v>141111111111</v>
      </c>
      <c r="D14" s="4" t="s">
        <v>62</v>
      </c>
      <c r="E14" s="4" t="s">
        <v>1</v>
      </c>
      <c r="F14" s="1">
        <v>0.15</v>
      </c>
      <c r="G14" s="1">
        <v>1</v>
      </c>
      <c r="H14" s="1" t="s">
        <v>152</v>
      </c>
      <c r="I14" s="1">
        <v>0.3</v>
      </c>
      <c r="J14" s="1">
        <v>0.25</v>
      </c>
      <c r="K14" s="4" t="str">
        <f t="shared" si="1"/>
        <v>Compact Fluorescent Lights (CFL) / Screw-In Induction LampsFluorescent bulbs that are typically similar in size and intended to replace an incandescent (tradit</v>
      </c>
      <c r="L14" s="1">
        <f>COUNTIF($K$2:K14,K14)</f>
        <v>1</v>
      </c>
      <c r="M14" s="1" t="str">
        <f>_xlfn.IFNA(_xlfn.CONCAT(VLOOKUP(K14,'ID Generation'!J:K,2,FALSE),100+10*L14+1),"")</f>
        <v>141111111111</v>
      </c>
    </row>
    <row r="15" spans="1:13" ht="349.95" customHeight="1" x14ac:dyDescent="0.3">
      <c r="B15" s="14" t="s">
        <v>84</v>
      </c>
      <c r="C15" s="1" t="str">
        <f t="shared" si="0"/>
        <v>141111111121</v>
      </c>
      <c r="D15" s="4" t="s">
        <v>62</v>
      </c>
      <c r="E15" s="4" t="s">
        <v>1</v>
      </c>
      <c r="F15" s="1">
        <v>0.15</v>
      </c>
      <c r="G15" s="1">
        <v>1</v>
      </c>
      <c r="H15" s="1" t="s">
        <v>152</v>
      </c>
      <c r="I15" s="1">
        <v>0.3</v>
      </c>
      <c r="J15" s="1">
        <v>0.25</v>
      </c>
      <c r="K15" s="4" t="str">
        <f t="shared" si="1"/>
        <v>Compact Fluorescent Lights (CFL) / Screw-In Induction LampsFluorescent bulbs that are typically similar in size and intended to replace an incandescent (tradit</v>
      </c>
      <c r="L15" s="1">
        <f>COUNTIF($K$2:K15,K15)</f>
        <v>2</v>
      </c>
      <c r="M15" s="1" t="str">
        <f>_xlfn.IFNA(_xlfn.CONCAT(VLOOKUP(K15,'ID Generation'!J:K,2,FALSE),100+10*L15+1),"")</f>
        <v>141111111121</v>
      </c>
    </row>
    <row r="16" spans="1:13" ht="349.95" customHeight="1" x14ac:dyDescent="0.3">
      <c r="B16" s="14" t="s">
        <v>84</v>
      </c>
      <c r="C16" s="1" t="str">
        <f t="shared" si="0"/>
        <v>141111111131</v>
      </c>
      <c r="D16" s="4" t="s">
        <v>62</v>
      </c>
      <c r="E16" s="4" t="s">
        <v>1</v>
      </c>
      <c r="F16" s="1">
        <v>0.15</v>
      </c>
      <c r="G16" s="1">
        <v>1</v>
      </c>
      <c r="H16" s="1" t="s">
        <v>152</v>
      </c>
      <c r="I16" s="1">
        <v>0.3</v>
      </c>
      <c r="J16" s="1">
        <v>0.25</v>
      </c>
      <c r="K16" s="4" t="str">
        <f t="shared" si="1"/>
        <v>Compact Fluorescent Lights (CFL) / Screw-In Induction LampsFluorescent bulbs that are typically similar in size and intended to replace an incandescent (tradit</v>
      </c>
      <c r="L16" s="1">
        <f>COUNTIF($K$2:K16,K16)</f>
        <v>3</v>
      </c>
      <c r="M16" s="1" t="str">
        <f>_xlfn.IFNA(_xlfn.CONCAT(VLOOKUP(K16,'ID Generation'!J:K,2,FALSE),100+10*L16+1),"")</f>
        <v>141111111131</v>
      </c>
    </row>
    <row r="17" spans="2:13" ht="349.95" customHeight="1" x14ac:dyDescent="0.3">
      <c r="B17" s="14" t="s">
        <v>84</v>
      </c>
      <c r="C17" s="1" t="str">
        <f t="shared" si="0"/>
        <v>141111111141</v>
      </c>
      <c r="D17" s="4" t="s">
        <v>62</v>
      </c>
      <c r="E17" s="4" t="s">
        <v>1</v>
      </c>
      <c r="F17" s="1">
        <v>0.15</v>
      </c>
      <c r="G17" s="1">
        <v>1</v>
      </c>
      <c r="H17" s="1" t="s">
        <v>152</v>
      </c>
      <c r="I17" s="1">
        <v>0.3</v>
      </c>
      <c r="J17" s="1">
        <v>0.25</v>
      </c>
      <c r="K17" s="4" t="str">
        <f t="shared" si="1"/>
        <v>Compact Fluorescent Lights (CFL) / Screw-In Induction LampsFluorescent bulbs that are typically similar in size and intended to replace an incandescent (tradit</v>
      </c>
      <c r="L17" s="1">
        <f>COUNTIF($K$2:K17,K17)</f>
        <v>4</v>
      </c>
      <c r="M17" s="1" t="str">
        <f>_xlfn.IFNA(_xlfn.CONCAT(VLOOKUP(K17,'ID Generation'!J:K,2,FALSE),100+10*L17+1),"")</f>
        <v>141111111141</v>
      </c>
    </row>
    <row r="18" spans="2:13" ht="349.95" customHeight="1" x14ac:dyDescent="0.3">
      <c r="B18" s="14" t="s">
        <v>84</v>
      </c>
      <c r="C18" s="1" t="str">
        <f t="shared" si="0"/>
        <v>141111111151</v>
      </c>
      <c r="D18" s="4" t="s">
        <v>62</v>
      </c>
      <c r="E18" s="4" t="s">
        <v>1</v>
      </c>
      <c r="F18" s="1">
        <v>0.15</v>
      </c>
      <c r="G18" s="1">
        <v>1</v>
      </c>
      <c r="H18" s="1" t="s">
        <v>152</v>
      </c>
      <c r="I18" s="1">
        <v>0.3</v>
      </c>
      <c r="J18" s="1">
        <v>0.25</v>
      </c>
      <c r="K18" s="4" t="str">
        <f t="shared" si="1"/>
        <v>Compact Fluorescent Lights (CFL) / Screw-In Induction LampsFluorescent bulbs that are typically similar in size and intended to replace an incandescent (tradit</v>
      </c>
      <c r="L18" s="1">
        <f>COUNTIF($K$2:K18,K18)</f>
        <v>5</v>
      </c>
      <c r="M18" s="1" t="str">
        <f>_xlfn.IFNA(_xlfn.CONCAT(VLOOKUP(K18,'ID Generation'!J:K,2,FALSE),100+10*L18+1),"")</f>
        <v>141111111151</v>
      </c>
    </row>
    <row r="19" spans="2:13" ht="349.95" customHeight="1" x14ac:dyDescent="0.3">
      <c r="B19" s="14" t="s">
        <v>84</v>
      </c>
      <c r="C19" s="1" t="str">
        <f t="shared" si="0"/>
        <v>151111111111</v>
      </c>
      <c r="D19" s="4" t="s">
        <v>59</v>
      </c>
      <c r="E19" s="4" t="s">
        <v>74</v>
      </c>
      <c r="F19" s="1">
        <v>0.15</v>
      </c>
      <c r="H19" s="1" t="s">
        <v>152</v>
      </c>
      <c r="I19" s="1">
        <v>0.2</v>
      </c>
      <c r="K19" s="4" t="str">
        <f t="shared" si="1"/>
        <v>Light Emitting Diodes (LED) - BulbsSolid-state bulbs that are typically similar in size and intended to replace CFLs or traditional inc</v>
      </c>
      <c r="L19" s="1">
        <f>COUNTIF($K$2:K19,K19)</f>
        <v>1</v>
      </c>
      <c r="M19" s="1" t="str">
        <f>_xlfn.IFNA(_xlfn.CONCAT(VLOOKUP(K19,'ID Generation'!J:K,2,FALSE),100+10*L19+1),"")</f>
        <v>151111111111</v>
      </c>
    </row>
    <row r="20" spans="2:13" ht="349.95" customHeight="1" x14ac:dyDescent="0.3">
      <c r="B20" s="14" t="s">
        <v>84</v>
      </c>
      <c r="C20" s="1" t="str">
        <f t="shared" si="0"/>
        <v>151111111121</v>
      </c>
      <c r="D20" s="4" t="s">
        <v>59</v>
      </c>
      <c r="E20" s="4" t="s">
        <v>74</v>
      </c>
      <c r="F20" s="1">
        <v>0.15</v>
      </c>
      <c r="H20" s="1" t="s">
        <v>152</v>
      </c>
      <c r="I20" s="1">
        <v>0.2</v>
      </c>
      <c r="K20" s="4" t="str">
        <f t="shared" si="1"/>
        <v>Light Emitting Diodes (LED) - BulbsSolid-state bulbs that are typically similar in size and intended to replace CFLs or traditional inc</v>
      </c>
      <c r="L20" s="1">
        <f>COUNTIF($K$2:K20,K20)</f>
        <v>2</v>
      </c>
      <c r="M20" s="1" t="str">
        <f>_xlfn.IFNA(_xlfn.CONCAT(VLOOKUP(K20,'ID Generation'!J:K,2,FALSE),100+10*L20+1),"")</f>
        <v>151111111121</v>
      </c>
    </row>
    <row r="21" spans="2:13" ht="349.95" customHeight="1" x14ac:dyDescent="0.3">
      <c r="B21" s="14" t="s">
        <v>84</v>
      </c>
      <c r="C21" s="1" t="str">
        <f t="shared" si="0"/>
        <v>151111111131</v>
      </c>
      <c r="D21" s="4" t="s">
        <v>59</v>
      </c>
      <c r="E21" s="4" t="s">
        <v>74</v>
      </c>
      <c r="F21" s="1">
        <v>0.15</v>
      </c>
      <c r="H21" s="1" t="s">
        <v>152</v>
      </c>
      <c r="I21" s="1">
        <v>0.2</v>
      </c>
      <c r="K21" s="4" t="str">
        <f t="shared" si="1"/>
        <v>Light Emitting Diodes (LED) - BulbsSolid-state bulbs that are typically similar in size and intended to replace CFLs or traditional inc</v>
      </c>
      <c r="L21" s="1">
        <f>COUNTIF($K$2:K21,K21)</f>
        <v>3</v>
      </c>
      <c r="M21" s="1" t="str">
        <f>_xlfn.IFNA(_xlfn.CONCAT(VLOOKUP(K21,'ID Generation'!J:K,2,FALSE),100+10*L21+1),"")</f>
        <v>151111111131</v>
      </c>
    </row>
    <row r="22" spans="2:13" ht="349.95" customHeight="1" x14ac:dyDescent="0.3">
      <c r="B22" s="14" t="s">
        <v>84</v>
      </c>
      <c r="C22" s="1" t="str">
        <f t="shared" si="0"/>
        <v>151111111141</v>
      </c>
      <c r="D22" s="4" t="s">
        <v>59</v>
      </c>
      <c r="E22" s="4" t="s">
        <v>74</v>
      </c>
      <c r="F22" s="1">
        <v>0.15</v>
      </c>
      <c r="H22" s="1" t="s">
        <v>152</v>
      </c>
      <c r="I22" s="1">
        <v>0.2</v>
      </c>
      <c r="K22" s="4" t="str">
        <f t="shared" si="1"/>
        <v>Light Emitting Diodes (LED) - BulbsSolid-state bulbs that are typically similar in size and intended to replace CFLs or traditional inc</v>
      </c>
      <c r="L22" s="1">
        <f>COUNTIF($K$2:K22,K22)</f>
        <v>4</v>
      </c>
      <c r="M22" s="1" t="str">
        <f>_xlfn.IFNA(_xlfn.CONCAT(VLOOKUP(K22,'ID Generation'!J:K,2,FALSE),100+10*L22+1),"")</f>
        <v>151111111141</v>
      </c>
    </row>
    <row r="23" spans="2:13" ht="349.95" customHeight="1" x14ac:dyDescent="0.3">
      <c r="B23" s="14" t="s">
        <v>84</v>
      </c>
      <c r="C23" s="1" t="str">
        <f t="shared" si="0"/>
        <v>151111111151</v>
      </c>
      <c r="D23" s="4" t="s">
        <v>59</v>
      </c>
      <c r="E23" s="4" t="s">
        <v>74</v>
      </c>
      <c r="F23" s="1">
        <v>0.15</v>
      </c>
      <c r="H23" s="1" t="s">
        <v>152</v>
      </c>
      <c r="I23" s="1">
        <v>0.2</v>
      </c>
      <c r="K23" s="4" t="str">
        <f t="shared" si="1"/>
        <v>Light Emitting Diodes (LED) - BulbsSolid-state bulbs that are typically similar in size and intended to replace CFLs or traditional inc</v>
      </c>
      <c r="L23" s="1">
        <f>COUNTIF($K$2:K23,K23)</f>
        <v>5</v>
      </c>
      <c r="M23" s="1" t="str">
        <f>_xlfn.IFNA(_xlfn.CONCAT(VLOOKUP(K23,'ID Generation'!J:K,2,FALSE),100+10*L23+1),"")</f>
        <v>151111111151</v>
      </c>
    </row>
    <row r="24" spans="2:13" ht="349.95" customHeight="1" x14ac:dyDescent="0.3">
      <c r="B24" s="14" t="s">
        <v>84</v>
      </c>
      <c r="C24" s="1" t="str">
        <f t="shared" si="0"/>
        <v>161111111111</v>
      </c>
      <c r="D24" s="4" t="s">
        <v>61</v>
      </c>
      <c r="E24" s="4" t="s">
        <v>75</v>
      </c>
      <c r="H24" s="1" t="s">
        <v>152</v>
      </c>
      <c r="I24" s="1">
        <v>0.55000000000000004</v>
      </c>
      <c r="K24" s="4" t="str">
        <f t="shared" si="1"/>
        <v>Light Emitting Diodes (LED) - Tubes and OtherSolid-state tubes of all lengths and shapes for all lighting applications, and other lamps / bulbs u</v>
      </c>
      <c r="L24" s="1">
        <f>COUNTIF($K$2:K24,K24)</f>
        <v>1</v>
      </c>
      <c r="M24" s="1" t="str">
        <f>_xlfn.IFNA(_xlfn.CONCAT(VLOOKUP(K24,'ID Generation'!J:K,2,FALSE),100+10*L24+1),"")</f>
        <v>161111111111</v>
      </c>
    </row>
    <row r="25" spans="2:13" ht="349.95" customHeight="1" x14ac:dyDescent="0.3">
      <c r="B25" s="14" t="s">
        <v>84</v>
      </c>
      <c r="C25" s="1" t="str">
        <f t="shared" si="0"/>
        <v>161111111121</v>
      </c>
      <c r="D25" s="4" t="s">
        <v>61</v>
      </c>
      <c r="E25" s="4" t="s">
        <v>75</v>
      </c>
      <c r="H25" s="1" t="s">
        <v>152</v>
      </c>
      <c r="I25" s="1">
        <v>0.55000000000000004</v>
      </c>
      <c r="K25" s="4" t="str">
        <f t="shared" si="1"/>
        <v>Light Emitting Diodes (LED) - Tubes and OtherSolid-state tubes of all lengths and shapes for all lighting applications, and other lamps / bulbs u</v>
      </c>
      <c r="L25" s="1">
        <f>COUNTIF($K$2:K25,K25)</f>
        <v>2</v>
      </c>
      <c r="M25" s="1" t="str">
        <f>_xlfn.IFNA(_xlfn.CONCAT(VLOOKUP(K25,'ID Generation'!J:K,2,FALSE),100+10*L25+1),"")</f>
        <v>161111111121</v>
      </c>
    </row>
    <row r="26" spans="2:13" ht="349.95" customHeight="1" x14ac:dyDescent="0.3">
      <c r="B26" s="14" t="s">
        <v>84</v>
      </c>
      <c r="C26" s="1" t="str">
        <f t="shared" si="0"/>
        <v>161111111131</v>
      </c>
      <c r="D26" s="4" t="s">
        <v>61</v>
      </c>
      <c r="E26" s="4" t="s">
        <v>75</v>
      </c>
      <c r="H26" s="1" t="s">
        <v>152</v>
      </c>
      <c r="I26" s="1">
        <v>0.55000000000000004</v>
      </c>
      <c r="K26" s="4" t="str">
        <f t="shared" si="1"/>
        <v>Light Emitting Diodes (LED) - Tubes and OtherSolid-state tubes of all lengths and shapes for all lighting applications, and other lamps / bulbs u</v>
      </c>
      <c r="L26" s="1">
        <f>COUNTIF($K$2:K26,K26)</f>
        <v>3</v>
      </c>
      <c r="M26" s="1" t="str">
        <f>_xlfn.IFNA(_xlfn.CONCAT(VLOOKUP(K26,'ID Generation'!J:K,2,FALSE),100+10*L26+1),"")</f>
        <v>161111111131</v>
      </c>
    </row>
    <row r="27" spans="2:13" ht="349.95" customHeight="1" x14ac:dyDescent="0.3">
      <c r="B27" s="14" t="s">
        <v>84</v>
      </c>
      <c r="C27" s="1" t="str">
        <f t="shared" si="0"/>
        <v>161111111141</v>
      </c>
      <c r="D27" s="4" t="s">
        <v>61</v>
      </c>
      <c r="E27" s="4" t="s">
        <v>75</v>
      </c>
      <c r="H27" s="1" t="s">
        <v>152</v>
      </c>
      <c r="I27" s="1">
        <v>0.55000000000000004</v>
      </c>
      <c r="K27" s="4" t="str">
        <f t="shared" si="1"/>
        <v>Light Emitting Diodes (LED) - Tubes and OtherSolid-state tubes of all lengths and shapes for all lighting applications, and other lamps / bulbs u</v>
      </c>
      <c r="L27" s="1">
        <f>COUNTIF($K$2:K27,K27)</f>
        <v>4</v>
      </c>
      <c r="M27" s="1" t="str">
        <f>_xlfn.IFNA(_xlfn.CONCAT(VLOOKUP(K27,'ID Generation'!J:K,2,FALSE),100+10*L27+1),"")</f>
        <v>161111111141</v>
      </c>
    </row>
    <row r="28" spans="2:13" ht="349.95" customHeight="1" x14ac:dyDescent="0.3">
      <c r="B28" s="14" t="s">
        <v>84</v>
      </c>
      <c r="C28" s="1" t="str">
        <f t="shared" si="0"/>
        <v>171111111111</v>
      </c>
      <c r="D28" s="4" t="s">
        <v>60</v>
      </c>
      <c r="E28" s="4" t="s">
        <v>82</v>
      </c>
      <c r="F28" s="1">
        <v>1.1000000000000001</v>
      </c>
      <c r="H28" s="1" t="s">
        <v>152</v>
      </c>
      <c r="I28" s="1">
        <v>1.65</v>
      </c>
      <c r="J28" s="1">
        <v>1.35</v>
      </c>
      <c r="K28" s="4" t="str">
        <f t="shared" si="1"/>
        <v>High Intensity Discharge (HID), Germicidal, Special Purpose and OtherIncludes all HID technologies that contain mercury, such as High-Pressure Sodium (HPS), Low-Pressure</v>
      </c>
      <c r="L28" s="1">
        <f>COUNTIF($K$2:K28,K28)</f>
        <v>1</v>
      </c>
      <c r="M28" s="1" t="str">
        <f>_xlfn.IFNA(_xlfn.CONCAT(VLOOKUP(K28,'ID Generation'!J:K,2,FALSE),100+10*L28+1),"")</f>
        <v>171111111111</v>
      </c>
    </row>
    <row r="29" spans="2:13" ht="349.95" customHeight="1" x14ac:dyDescent="0.3">
      <c r="B29" s="14" t="s">
        <v>84</v>
      </c>
      <c r="C29" s="1" t="str">
        <f t="shared" si="0"/>
        <v>171111111121</v>
      </c>
      <c r="D29" s="4" t="s">
        <v>60</v>
      </c>
      <c r="E29" s="4" t="s">
        <v>82</v>
      </c>
      <c r="F29" s="1">
        <v>1.1000000000000001</v>
      </c>
      <c r="H29" s="1" t="s">
        <v>152</v>
      </c>
      <c r="I29" s="1">
        <v>1.65</v>
      </c>
      <c r="J29" s="1">
        <v>1.35</v>
      </c>
      <c r="K29" s="4" t="str">
        <f t="shared" si="1"/>
        <v>High Intensity Discharge (HID), Germicidal, Special Purpose and OtherIncludes all HID technologies that contain mercury, such as High-Pressure Sodium (HPS), Low-Pressure</v>
      </c>
      <c r="L29" s="1">
        <f>COUNTIF($K$2:K29,K29)</f>
        <v>2</v>
      </c>
      <c r="M29" s="1" t="str">
        <f>_xlfn.IFNA(_xlfn.CONCAT(VLOOKUP(K29,'ID Generation'!J:K,2,FALSE),100+10*L29+1),"")</f>
        <v>171111111121</v>
      </c>
    </row>
    <row r="30" spans="2:13" ht="349.95" customHeight="1" x14ac:dyDescent="0.3">
      <c r="B30" s="14" t="s">
        <v>84</v>
      </c>
      <c r="C30" s="1" t="str">
        <f t="shared" si="0"/>
        <v>171111111131</v>
      </c>
      <c r="D30" s="4" t="s">
        <v>60</v>
      </c>
      <c r="E30" s="4" t="s">
        <v>82</v>
      </c>
      <c r="F30" s="1">
        <v>1.1000000000000001</v>
      </c>
      <c r="H30" s="1" t="s">
        <v>152</v>
      </c>
      <c r="I30" s="1">
        <v>1.65</v>
      </c>
      <c r="J30" s="1">
        <v>1.35</v>
      </c>
      <c r="K30" s="4" t="str">
        <f t="shared" si="1"/>
        <v>High Intensity Discharge (HID), Germicidal, Special Purpose and OtherIncludes all HID technologies that contain mercury, such as High-Pressure Sodium (HPS), Low-Pressure</v>
      </c>
      <c r="L30" s="1">
        <f>COUNTIF($K$2:K30,K30)</f>
        <v>3</v>
      </c>
      <c r="M30" s="1" t="str">
        <f>_xlfn.IFNA(_xlfn.CONCAT(VLOOKUP(K30,'ID Generation'!J:K,2,FALSE),100+10*L30+1),"")</f>
        <v>171111111131</v>
      </c>
    </row>
    <row r="31" spans="2:13" ht="349.95" customHeight="1" x14ac:dyDescent="0.3">
      <c r="B31" s="14" t="s">
        <v>84</v>
      </c>
      <c r="C31" s="1" t="str">
        <f t="shared" si="0"/>
        <v>171111111141</v>
      </c>
      <c r="D31" s="4" t="s">
        <v>60</v>
      </c>
      <c r="E31" s="4" t="s">
        <v>82</v>
      </c>
      <c r="F31" s="1">
        <v>1.1000000000000001</v>
      </c>
      <c r="H31" s="1" t="s">
        <v>152</v>
      </c>
      <c r="I31" s="1">
        <v>1.65</v>
      </c>
      <c r="J31" s="1">
        <v>1.35</v>
      </c>
      <c r="K31" s="4" t="str">
        <f t="shared" si="1"/>
        <v>High Intensity Discharge (HID), Germicidal, Special Purpose and OtherIncludes all HID technologies that contain mercury, such as High-Pressure Sodium (HPS), Low-Pressure</v>
      </c>
      <c r="L31" s="1">
        <f>COUNTIF($K$2:K31,K31)</f>
        <v>4</v>
      </c>
      <c r="M31" s="1" t="str">
        <f>_xlfn.IFNA(_xlfn.CONCAT(VLOOKUP(K31,'ID Generation'!J:K,2,FALSE),100+10*L31+1),"")</f>
        <v>171111111141</v>
      </c>
    </row>
    <row r="32" spans="2:13" ht="349.95" customHeight="1" x14ac:dyDescent="0.3">
      <c r="B32" s="14" t="s">
        <v>84</v>
      </c>
      <c r="C32" s="1" t="str">
        <f t="shared" si="0"/>
        <v>171111111151</v>
      </c>
      <c r="D32" s="4" t="s">
        <v>60</v>
      </c>
      <c r="E32" s="4" t="s">
        <v>82</v>
      </c>
      <c r="F32" s="1">
        <v>1.1000000000000001</v>
      </c>
      <c r="H32" s="1" t="s">
        <v>152</v>
      </c>
      <c r="I32" s="1">
        <v>1.65</v>
      </c>
      <c r="J32" s="1">
        <v>1.35</v>
      </c>
      <c r="K32" s="4" t="str">
        <f t="shared" si="1"/>
        <v>High Intensity Discharge (HID), Germicidal, Special Purpose and OtherIncludes all HID technologies that contain mercury, such as High-Pressure Sodium (HPS), Low-Pressure</v>
      </c>
      <c r="L32" s="1">
        <f>COUNTIF($K$2:K32,K32)</f>
        <v>5</v>
      </c>
      <c r="M32" s="1" t="str">
        <f>_xlfn.IFNA(_xlfn.CONCAT(VLOOKUP(K32,'ID Generation'!J:K,2,FALSE),100+10*L32+1),"")</f>
        <v>171111111151</v>
      </c>
    </row>
    <row r="33" spans="2:13" ht="349.95" customHeight="1" x14ac:dyDescent="0.3">
      <c r="B33" s="14" t="s">
        <v>84</v>
      </c>
      <c r="C33" s="1" t="str">
        <f t="shared" si="0"/>
        <v>171111111161</v>
      </c>
      <c r="D33" s="4" t="s">
        <v>60</v>
      </c>
      <c r="E33" s="4" t="s">
        <v>82</v>
      </c>
      <c r="F33" s="1">
        <v>1.1000000000000001</v>
      </c>
      <c r="H33" s="1" t="s">
        <v>152</v>
      </c>
      <c r="I33" s="1">
        <v>1.65</v>
      </c>
      <c r="J33" s="1">
        <v>1.35</v>
      </c>
      <c r="K33" s="4" t="str">
        <f t="shared" si="1"/>
        <v>High Intensity Discharge (HID), Germicidal, Special Purpose and OtherIncludes all HID technologies that contain mercury, such as High-Pressure Sodium (HPS), Low-Pressure</v>
      </c>
      <c r="L33" s="1">
        <f>COUNTIF($K$2:K33,K33)</f>
        <v>6</v>
      </c>
      <c r="M33" s="1" t="str">
        <f>_xlfn.IFNA(_xlfn.CONCAT(VLOOKUP(K33,'ID Generation'!J:K,2,FALSE),100+10*L33+1),"")</f>
        <v>171111111161</v>
      </c>
    </row>
    <row r="34" spans="2:13" ht="349.95" customHeight="1" x14ac:dyDescent="0.3">
      <c r="B34" s="14" t="s">
        <v>84</v>
      </c>
      <c r="C34" s="1" t="str">
        <f t="shared" si="0"/>
        <v>171111111171</v>
      </c>
      <c r="D34" s="4" t="s">
        <v>60</v>
      </c>
      <c r="E34" s="4" t="s">
        <v>82</v>
      </c>
      <c r="F34" s="1">
        <v>1.1000000000000001</v>
      </c>
      <c r="H34" s="1" t="s">
        <v>152</v>
      </c>
      <c r="I34" s="1">
        <v>1.65</v>
      </c>
      <c r="J34" s="1">
        <v>1.35</v>
      </c>
      <c r="K34" s="4" t="str">
        <f t="shared" si="1"/>
        <v>High Intensity Discharge (HID), Germicidal, Special Purpose and OtherIncludes all HID technologies that contain mercury, such as High-Pressure Sodium (HPS), Low-Pressure</v>
      </c>
      <c r="L34" s="1">
        <f>COUNTIF($K$2:K34,K34)</f>
        <v>7</v>
      </c>
      <c r="M34" s="1" t="str">
        <f>_xlfn.IFNA(_xlfn.CONCAT(VLOOKUP(K34,'ID Generation'!J:K,2,FALSE),100+10*L34+1),"")</f>
        <v>171111111171</v>
      </c>
    </row>
    <row r="35" spans="2:13" ht="349.95" customHeight="1" x14ac:dyDescent="0.3">
      <c r="B35" s="14" t="s">
        <v>84</v>
      </c>
      <c r="C35" s="1" t="str">
        <f t="shared" si="0"/>
        <v>181111111111</v>
      </c>
      <c r="D35" s="4" t="s">
        <v>10</v>
      </c>
      <c r="E35" s="4" t="s">
        <v>57</v>
      </c>
      <c r="F35" s="1">
        <v>0.05</v>
      </c>
      <c r="H35" s="1" t="s">
        <v>152</v>
      </c>
      <c r="I35" s="1">
        <v>0.2</v>
      </c>
      <c r="K35" s="4" t="str">
        <f t="shared" si="1"/>
        <v>Incandescent / HalogenFilament lamps of all shapes, sizes and wattages</v>
      </c>
      <c r="L35" s="1">
        <f>COUNTIF($K$2:K35,K35)</f>
        <v>1</v>
      </c>
      <c r="M35" s="1" t="str">
        <f>_xlfn.IFNA(_xlfn.CONCAT(VLOOKUP(K35,'ID Generation'!J:K,2,FALSE),100+10*L35+1),"")</f>
        <v>181111111111</v>
      </c>
    </row>
    <row r="36" spans="2:13" ht="349.95" customHeight="1" x14ac:dyDescent="0.3">
      <c r="B36" s="14" t="s">
        <v>84</v>
      </c>
      <c r="C36" s="1" t="str">
        <f t="shared" si="0"/>
        <v>181111111121</v>
      </c>
      <c r="D36" s="4" t="s">
        <v>10</v>
      </c>
      <c r="E36" s="4" t="s">
        <v>57</v>
      </c>
      <c r="F36" s="1">
        <v>0.05</v>
      </c>
      <c r="H36" s="1" t="s">
        <v>152</v>
      </c>
      <c r="I36" s="1">
        <v>0.2</v>
      </c>
      <c r="K36" s="4" t="str">
        <f t="shared" si="1"/>
        <v>Incandescent / HalogenFilament lamps of all shapes, sizes and wattages</v>
      </c>
      <c r="L36" s="1">
        <f>COUNTIF($K$2:K36,K36)</f>
        <v>2</v>
      </c>
      <c r="M36" s="1" t="str">
        <f>_xlfn.IFNA(_xlfn.CONCAT(VLOOKUP(K36,'ID Generation'!J:K,2,FALSE),100+10*L36+1),"")</f>
        <v>181111111121</v>
      </c>
    </row>
    <row r="37" spans="2:13" ht="349.95" customHeight="1" x14ac:dyDescent="0.3">
      <c r="B37" s="14" t="s">
        <v>84</v>
      </c>
      <c r="C37" s="1" t="str">
        <f t="shared" si="0"/>
        <v>181111111131</v>
      </c>
      <c r="D37" s="4" t="s">
        <v>10</v>
      </c>
      <c r="E37" s="4" t="s">
        <v>57</v>
      </c>
      <c r="F37" s="1">
        <v>0.05</v>
      </c>
      <c r="H37" s="1" t="s">
        <v>152</v>
      </c>
      <c r="I37" s="1">
        <v>0.2</v>
      </c>
      <c r="K37" s="4" t="str">
        <f t="shared" si="1"/>
        <v>Incandescent / HalogenFilament lamps of all shapes, sizes and wattages</v>
      </c>
      <c r="L37" s="1">
        <f>COUNTIF($K$2:K37,K37)</f>
        <v>3</v>
      </c>
      <c r="M37" s="1" t="str">
        <f>_xlfn.IFNA(_xlfn.CONCAT(VLOOKUP(K37,'ID Generation'!J:K,2,FALSE),100+10*L37+1),"")</f>
        <v>181111111131</v>
      </c>
    </row>
    <row r="38" spans="2:13" ht="349.95" customHeight="1" x14ac:dyDescent="0.3">
      <c r="B38" s="14" t="s">
        <v>84</v>
      </c>
      <c r="C38" s="1" t="str">
        <f t="shared" si="0"/>
        <v>181111111141</v>
      </c>
      <c r="D38" s="4" t="s">
        <v>10</v>
      </c>
      <c r="E38" s="4" t="s">
        <v>57</v>
      </c>
      <c r="F38" s="1">
        <v>0.05</v>
      </c>
      <c r="H38" s="1" t="s">
        <v>152</v>
      </c>
      <c r="I38" s="1">
        <v>0.2</v>
      </c>
      <c r="K38" s="4" t="str">
        <f t="shared" si="1"/>
        <v>Incandescent / HalogenFilament lamps of all shapes, sizes and wattages</v>
      </c>
      <c r="L38" s="1">
        <f>COUNTIF($K$2:K38,K38)</f>
        <v>4</v>
      </c>
      <c r="M38" s="1" t="str">
        <f>_xlfn.IFNA(_xlfn.CONCAT(VLOOKUP(K38,'ID Generation'!J:K,2,FALSE),100+10*L38+1),"")</f>
        <v>181111111141</v>
      </c>
    </row>
    <row r="39" spans="2:13" ht="349.95" customHeight="1" x14ac:dyDescent="0.3">
      <c r="B39" s="14" t="s">
        <v>84</v>
      </c>
      <c r="C39" s="1" t="str">
        <f t="shared" si="0"/>
        <v>181111111151</v>
      </c>
      <c r="D39" s="4" t="s">
        <v>10</v>
      </c>
      <c r="E39" s="4" t="s">
        <v>57</v>
      </c>
      <c r="F39" s="1">
        <v>0.05</v>
      </c>
      <c r="H39" s="1" t="s">
        <v>152</v>
      </c>
      <c r="I39" s="1">
        <v>0.2</v>
      </c>
      <c r="K39" s="4" t="str">
        <f t="shared" si="1"/>
        <v>Incandescent / HalogenFilament lamps of all shapes, sizes and wattages</v>
      </c>
      <c r="L39" s="1">
        <f>COUNTIF($K$2:K39,K39)</f>
        <v>5</v>
      </c>
      <c r="M39" s="1" t="str">
        <f>_xlfn.IFNA(_xlfn.CONCAT(VLOOKUP(K39,'ID Generation'!J:K,2,FALSE),100+10*L39+1),"")</f>
        <v>181111111151</v>
      </c>
    </row>
    <row r="40" spans="2:13" ht="349.95" customHeight="1" x14ac:dyDescent="0.3">
      <c r="B40" s="14" t="s">
        <v>84</v>
      </c>
      <c r="C40" s="1" t="str">
        <f t="shared" si="0"/>
        <v>191111111111</v>
      </c>
      <c r="D40" s="4" t="s">
        <v>11</v>
      </c>
      <c r="E40" s="4" t="s">
        <v>78</v>
      </c>
      <c r="F40" s="1">
        <v>0.1</v>
      </c>
      <c r="H40" s="1" t="s">
        <v>152</v>
      </c>
      <c r="I40" s="1">
        <v>0.2</v>
      </c>
      <c r="K40" s="4" t="str">
        <f t="shared" si="1"/>
        <v>Miniature Bulb PackageMiniature bulbs are small, or very small bulbs. They can be LED, incandescent, halogen or neon and a</v>
      </c>
      <c r="L40" s="1">
        <f>COUNTIF($K$2:K40,K40)</f>
        <v>1</v>
      </c>
      <c r="M40" s="1" t="str">
        <f>_xlfn.IFNA(_xlfn.CONCAT(VLOOKUP(K40,'ID Generation'!J:K,2,FALSE),100+10*L40+1),"")</f>
        <v>191111111111</v>
      </c>
    </row>
    <row r="41" spans="2:13" ht="349.95" customHeight="1" x14ac:dyDescent="0.3">
      <c r="B41" s="14" t="s">
        <v>84</v>
      </c>
      <c r="C41" s="1" t="str">
        <f t="shared" si="0"/>
        <v>191111111121</v>
      </c>
      <c r="D41" s="4" t="s">
        <v>11</v>
      </c>
      <c r="E41" s="4" t="s">
        <v>78</v>
      </c>
      <c r="F41" s="1">
        <v>0.1</v>
      </c>
      <c r="H41" s="1" t="s">
        <v>152</v>
      </c>
      <c r="I41" s="1">
        <v>0.2</v>
      </c>
      <c r="K41" s="4" t="str">
        <f t="shared" si="1"/>
        <v>Miniature Bulb PackageMiniature bulbs are small, or very small bulbs. They can be LED, incandescent, halogen or neon and a</v>
      </c>
      <c r="L41" s="1">
        <f>COUNTIF($K$2:K41,K41)</f>
        <v>2</v>
      </c>
      <c r="M41" s="1" t="str">
        <f>_xlfn.IFNA(_xlfn.CONCAT(VLOOKUP(K41,'ID Generation'!J:K,2,FALSE),100+10*L41+1),"")</f>
        <v>191111111121</v>
      </c>
    </row>
    <row r="42" spans="2:13" ht="349.95" customHeight="1" x14ac:dyDescent="0.3">
      <c r="B42" s="14" t="s">
        <v>84</v>
      </c>
      <c r="C42" s="1" t="str">
        <f t="shared" si="0"/>
        <v>191111111131</v>
      </c>
      <c r="D42" s="4" t="s">
        <v>11</v>
      </c>
      <c r="E42" s="4" t="s">
        <v>78</v>
      </c>
      <c r="F42" s="1">
        <v>0.1</v>
      </c>
      <c r="H42" s="1" t="s">
        <v>152</v>
      </c>
      <c r="I42" s="1">
        <v>0.2</v>
      </c>
      <c r="K42" s="4" t="str">
        <f t="shared" si="1"/>
        <v>Miniature Bulb PackageMiniature bulbs are small, or very small bulbs. They can be LED, incandescent, halogen or neon and a</v>
      </c>
      <c r="L42" s="1">
        <f>COUNTIF($K$2:K42,K42)</f>
        <v>3</v>
      </c>
      <c r="M42" s="1" t="str">
        <f>_xlfn.IFNA(_xlfn.CONCAT(VLOOKUP(K42,'ID Generation'!J:K,2,FALSE),100+10*L42+1),"")</f>
        <v>191111111131</v>
      </c>
    </row>
    <row r="43" spans="2:13" ht="349.95" customHeight="1" x14ac:dyDescent="0.3">
      <c r="B43" s="14" t="s">
        <v>84</v>
      </c>
      <c r="C43" s="1" t="str">
        <f t="shared" si="0"/>
        <v>191111111141</v>
      </c>
      <c r="D43" s="4" t="s">
        <v>11</v>
      </c>
      <c r="E43" s="4" t="s">
        <v>78</v>
      </c>
      <c r="F43" s="1">
        <v>0.1</v>
      </c>
      <c r="H43" s="1" t="s">
        <v>152</v>
      </c>
      <c r="I43" s="1">
        <v>0.2</v>
      </c>
      <c r="K43" s="4" t="str">
        <f t="shared" si="1"/>
        <v>Miniature Bulb PackageMiniature bulbs are small, or very small bulbs. They can be LED, incandescent, halogen or neon and a</v>
      </c>
      <c r="L43" s="1">
        <f>COUNTIF($K$2:K43,K43)</f>
        <v>4</v>
      </c>
      <c r="M43" s="1" t="str">
        <f>_xlfn.IFNA(_xlfn.CONCAT(VLOOKUP(K43,'ID Generation'!J:K,2,FALSE),100+10*L43+1),"")</f>
        <v>191111111141</v>
      </c>
    </row>
    <row r="44" spans="2:13" ht="349.95" customHeight="1" x14ac:dyDescent="0.3">
      <c r="B44" s="14" t="s">
        <v>84</v>
      </c>
      <c r="C44" s="1" t="str">
        <f t="shared" si="0"/>
        <v>191111111151</v>
      </c>
      <c r="D44" s="4" t="s">
        <v>11</v>
      </c>
      <c r="E44" s="4" t="s">
        <v>78</v>
      </c>
      <c r="F44" s="1">
        <v>0.1</v>
      </c>
      <c r="H44" s="1" t="s">
        <v>152</v>
      </c>
      <c r="I44" s="1">
        <v>0.2</v>
      </c>
      <c r="K44" s="4" t="str">
        <f t="shared" si="1"/>
        <v>Miniature Bulb PackageMiniature bulbs are small, or very small bulbs. They can be LED, incandescent, halogen or neon and a</v>
      </c>
      <c r="L44" s="1">
        <f>COUNTIF($K$2:K44,K44)</f>
        <v>5</v>
      </c>
      <c r="M44" s="1" t="str">
        <f>_xlfn.IFNA(_xlfn.CONCAT(VLOOKUP(K44,'ID Generation'!J:K,2,FALSE),100+10*L44+1),"")</f>
        <v>191111111151</v>
      </c>
    </row>
    <row r="45" spans="2:13" ht="349.95" customHeight="1" x14ac:dyDescent="0.3">
      <c r="B45" s="14" t="s">
        <v>84</v>
      </c>
      <c r="C45" s="1" t="str">
        <f t="shared" si="0"/>
        <v>191111111161</v>
      </c>
      <c r="D45" s="4" t="s">
        <v>11</v>
      </c>
      <c r="E45" s="4" t="s">
        <v>78</v>
      </c>
      <c r="F45" s="1">
        <v>0.1</v>
      </c>
      <c r="H45" s="1" t="s">
        <v>152</v>
      </c>
      <c r="I45" s="1">
        <v>0.2</v>
      </c>
      <c r="K45" s="4" t="str">
        <f t="shared" si="1"/>
        <v>Miniature Bulb PackageMiniature bulbs are small, or very small bulbs. They can be LED, incandescent, halogen or neon and a</v>
      </c>
      <c r="L45" s="1">
        <f>COUNTIF($K$2:K45,K45)</f>
        <v>6</v>
      </c>
      <c r="M45" s="1" t="str">
        <f>_xlfn.IFNA(_xlfn.CONCAT(VLOOKUP(K45,'ID Generation'!J:K,2,FALSE),100+10*L45+1),"")</f>
        <v>191111111161</v>
      </c>
    </row>
    <row r="46" spans="2:13" ht="349.95" customHeight="1" x14ac:dyDescent="0.3">
      <c r="B46" s="14" t="s">
        <v>84</v>
      </c>
      <c r="C46" s="1" t="str">
        <f t="shared" si="0"/>
        <v>191111111171</v>
      </c>
      <c r="D46" s="4" t="s">
        <v>11</v>
      </c>
      <c r="E46" s="4" t="s">
        <v>78</v>
      </c>
      <c r="F46" s="1">
        <v>0.1</v>
      </c>
      <c r="H46" s="1" t="s">
        <v>152</v>
      </c>
      <c r="I46" s="1">
        <v>0.2</v>
      </c>
      <c r="K46" s="4" t="str">
        <f t="shared" si="1"/>
        <v>Miniature Bulb PackageMiniature bulbs are small, or very small bulbs. They can be LED, incandescent, halogen or neon and a</v>
      </c>
      <c r="L46" s="1">
        <f>COUNTIF($K$2:K46,K46)</f>
        <v>7</v>
      </c>
      <c r="M46" s="1" t="str">
        <f>_xlfn.IFNA(_xlfn.CONCAT(VLOOKUP(K46,'ID Generation'!J:K,2,FALSE),100+10*L46+1),"")</f>
        <v>191111111171</v>
      </c>
    </row>
    <row r="47" spans="2:13" ht="349.95" customHeight="1" x14ac:dyDescent="0.3">
      <c r="B47" s="14" t="s">
        <v>84</v>
      </c>
      <c r="C47" s="1" t="str">
        <f t="shared" si="0"/>
        <v>191111111181</v>
      </c>
      <c r="D47" s="4" t="s">
        <v>11</v>
      </c>
      <c r="E47" s="4" t="s">
        <v>78</v>
      </c>
      <c r="F47" s="1">
        <v>0.1</v>
      </c>
      <c r="H47" s="1" t="s">
        <v>152</v>
      </c>
      <c r="I47" s="1">
        <v>0.2</v>
      </c>
      <c r="K47" s="4" t="str">
        <f t="shared" si="1"/>
        <v>Miniature Bulb PackageMiniature bulbs are small, or very small bulbs. They can be LED, incandescent, halogen or neon and a</v>
      </c>
      <c r="L47" s="1">
        <f>COUNTIF($K$2:K47,K47)</f>
        <v>8</v>
      </c>
      <c r="M47" s="1" t="str">
        <f>_xlfn.IFNA(_xlfn.CONCAT(VLOOKUP(K47,'ID Generation'!J:K,2,FALSE),100+10*L47+1),"")</f>
        <v>191111111181</v>
      </c>
    </row>
    <row r="48" spans="2:13" ht="349.95" customHeight="1" x14ac:dyDescent="0.3">
      <c r="B48" s="14" t="s">
        <v>84</v>
      </c>
      <c r="C48" s="1" t="str">
        <f t="shared" si="0"/>
        <v>201111111111</v>
      </c>
      <c r="D48" s="4" t="s">
        <v>63</v>
      </c>
      <c r="E48" s="4" t="s">
        <v>12</v>
      </c>
      <c r="F48" s="1">
        <v>0.15</v>
      </c>
      <c r="K48" s="4" t="str">
        <f t="shared" si="1"/>
        <v>Designated Small Fixtures / Decorative Light StringsBook Lights (including Kindle Lights)</v>
      </c>
      <c r="L48" s="1">
        <f>COUNTIF($K$2:K48,K48)</f>
        <v>1</v>
      </c>
      <c r="M48" s="1" t="str">
        <f>_xlfn.IFNA(_xlfn.CONCAT(VLOOKUP(K48,'ID Generation'!J:K,2,FALSE),100+10*L48+1),"")</f>
        <v>201111111111</v>
      </c>
    </row>
    <row r="49" spans="2:13" ht="349.95" customHeight="1" x14ac:dyDescent="0.3">
      <c r="B49" s="14" t="s">
        <v>84</v>
      </c>
      <c r="C49" s="1" t="str">
        <f t="shared" si="0"/>
        <v>201111111121</v>
      </c>
      <c r="D49" s="4" t="s">
        <v>63</v>
      </c>
      <c r="E49" s="4" t="s">
        <v>12</v>
      </c>
      <c r="F49" s="1">
        <v>0.15</v>
      </c>
      <c r="K49" s="4" t="str">
        <f t="shared" si="1"/>
        <v>Designated Small Fixtures / Decorative Light StringsBook Lights (including Kindle Lights)</v>
      </c>
      <c r="L49" s="1">
        <f>COUNTIF($K$2:K49,K49)</f>
        <v>2</v>
      </c>
      <c r="M49" s="1" t="str">
        <f>_xlfn.IFNA(_xlfn.CONCAT(VLOOKUP(K49,'ID Generation'!J:K,2,FALSE),100+10*L49+1),"")</f>
        <v>201111111121</v>
      </c>
    </row>
    <row r="50" spans="2:13" ht="349.95" customHeight="1" x14ac:dyDescent="0.3">
      <c r="B50" s="14" t="s">
        <v>84</v>
      </c>
      <c r="C50" s="1" t="str">
        <f t="shared" si="0"/>
        <v>201111111131</v>
      </c>
      <c r="D50" s="4" t="s">
        <v>63</v>
      </c>
      <c r="E50" s="4" t="s">
        <v>12</v>
      </c>
      <c r="F50" s="1">
        <v>0.15</v>
      </c>
      <c r="K50" s="4" t="str">
        <f t="shared" si="1"/>
        <v>Designated Small Fixtures / Decorative Light StringsBook Lights (including Kindle Lights)</v>
      </c>
      <c r="L50" s="1">
        <f>COUNTIF($K$2:K50,K50)</f>
        <v>3</v>
      </c>
      <c r="M50" s="1" t="str">
        <f>_xlfn.IFNA(_xlfn.CONCAT(VLOOKUP(K50,'ID Generation'!J:K,2,FALSE),100+10*L50+1),"")</f>
        <v>201111111131</v>
      </c>
    </row>
    <row r="51" spans="2:13" ht="349.95" customHeight="1" x14ac:dyDescent="0.3">
      <c r="B51" s="14" t="s">
        <v>84</v>
      </c>
      <c r="C51" s="1" t="str">
        <f t="shared" si="0"/>
        <v>201111111141</v>
      </c>
      <c r="D51" s="4" t="s">
        <v>63</v>
      </c>
      <c r="E51" s="4" t="s">
        <v>12</v>
      </c>
      <c r="F51" s="1">
        <v>0.15</v>
      </c>
      <c r="K51" s="4" t="str">
        <f t="shared" si="1"/>
        <v>Designated Small Fixtures / Decorative Light StringsBook Lights (including Kindle Lights)</v>
      </c>
      <c r="L51" s="1">
        <f>COUNTIF($K$2:K51,K51)</f>
        <v>4</v>
      </c>
      <c r="M51" s="1" t="str">
        <f>_xlfn.IFNA(_xlfn.CONCAT(VLOOKUP(K51,'ID Generation'!J:K,2,FALSE),100+10*L51+1),"")</f>
        <v>201111111141</v>
      </c>
    </row>
    <row r="52" spans="2:13" ht="349.95" customHeight="1" x14ac:dyDescent="0.3">
      <c r="B52" s="14" t="s">
        <v>84</v>
      </c>
      <c r="C52" s="1" t="str">
        <f t="shared" si="0"/>
        <v>201111121111</v>
      </c>
      <c r="D52" s="4" t="s">
        <v>63</v>
      </c>
      <c r="E52" s="4" t="s">
        <v>13</v>
      </c>
      <c r="F52" s="1">
        <v>0.15</v>
      </c>
      <c r="K52" s="4" t="str">
        <f t="shared" si="1"/>
        <v>Designated Small Fixtures / Decorative Light StringsSnake Lights</v>
      </c>
      <c r="L52" s="1">
        <f>COUNTIF($K$2:K52,K52)</f>
        <v>1</v>
      </c>
      <c r="M52" s="1" t="str">
        <f>_xlfn.IFNA(_xlfn.CONCAT(VLOOKUP(K52,'ID Generation'!J:K,2,FALSE),100+10*L52+1),"")</f>
        <v>201111121111</v>
      </c>
    </row>
    <row r="53" spans="2:13" ht="349.95" customHeight="1" x14ac:dyDescent="0.3">
      <c r="B53" s="14" t="s">
        <v>84</v>
      </c>
      <c r="C53" s="1" t="str">
        <f t="shared" si="0"/>
        <v>201111121121</v>
      </c>
      <c r="D53" s="4" t="s">
        <v>63</v>
      </c>
      <c r="E53" s="4" t="s">
        <v>13</v>
      </c>
      <c r="F53" s="1">
        <v>0.15</v>
      </c>
      <c r="K53" s="4" t="str">
        <f t="shared" si="1"/>
        <v>Designated Small Fixtures / Decorative Light StringsSnake Lights</v>
      </c>
      <c r="L53" s="1">
        <f>COUNTIF($K$2:K53,K53)</f>
        <v>2</v>
      </c>
      <c r="M53" s="1" t="str">
        <f>_xlfn.IFNA(_xlfn.CONCAT(VLOOKUP(K53,'ID Generation'!J:K,2,FALSE),100+10*L53+1),"")</f>
        <v>201111121121</v>
      </c>
    </row>
    <row r="54" spans="2:13" ht="349.95" customHeight="1" x14ac:dyDescent="0.3">
      <c r="B54" s="14" t="s">
        <v>84</v>
      </c>
      <c r="C54" s="1" t="str">
        <f t="shared" si="0"/>
        <v>201111121131</v>
      </c>
      <c r="D54" s="4" t="s">
        <v>63</v>
      </c>
      <c r="E54" s="4" t="s">
        <v>13</v>
      </c>
      <c r="F54" s="1">
        <v>0.15</v>
      </c>
      <c r="K54" s="4" t="str">
        <f t="shared" si="1"/>
        <v>Designated Small Fixtures / Decorative Light StringsSnake Lights</v>
      </c>
      <c r="L54" s="1">
        <f>COUNTIF($K$2:K54,K54)</f>
        <v>3</v>
      </c>
      <c r="M54" s="1" t="str">
        <f>_xlfn.IFNA(_xlfn.CONCAT(VLOOKUP(K54,'ID Generation'!J:K,2,FALSE),100+10*L54+1),"")</f>
        <v>201111121131</v>
      </c>
    </row>
    <row r="55" spans="2:13" ht="349.95" customHeight="1" x14ac:dyDescent="0.3">
      <c r="B55" s="14" t="s">
        <v>84</v>
      </c>
      <c r="C55" s="1" t="str">
        <f t="shared" si="0"/>
        <v>201111121141</v>
      </c>
      <c r="D55" s="4" t="s">
        <v>63</v>
      </c>
      <c r="E55" s="4" t="s">
        <v>13</v>
      </c>
      <c r="F55" s="1">
        <v>0.15</v>
      </c>
      <c r="K55" s="4" t="str">
        <f t="shared" si="1"/>
        <v>Designated Small Fixtures / Decorative Light StringsSnake Lights</v>
      </c>
      <c r="L55" s="1">
        <f>COUNTIF($K$2:K55,K55)</f>
        <v>4</v>
      </c>
      <c r="M55" s="1" t="str">
        <f>_xlfn.IFNA(_xlfn.CONCAT(VLOOKUP(K55,'ID Generation'!J:K,2,FALSE),100+10*L55+1),"")</f>
        <v>201111121141</v>
      </c>
    </row>
    <row r="56" spans="2:13" ht="349.95" customHeight="1" x14ac:dyDescent="0.3">
      <c r="B56" s="14" t="s">
        <v>84</v>
      </c>
      <c r="C56" s="1" t="str">
        <f t="shared" si="0"/>
        <v>201111131111</v>
      </c>
      <c r="D56" s="4" t="s">
        <v>63</v>
      </c>
      <c r="E56" s="4" t="s">
        <v>14</v>
      </c>
      <c r="F56" s="1">
        <v>0.15</v>
      </c>
      <c r="K56" s="4" t="str">
        <f t="shared" si="1"/>
        <v>Designated Small Fixtures / Decorative Light StringsBike Lights</v>
      </c>
      <c r="L56" s="1">
        <f>COUNTIF($K$2:K56,K56)</f>
        <v>1</v>
      </c>
      <c r="M56" s="1" t="str">
        <f>_xlfn.IFNA(_xlfn.CONCAT(VLOOKUP(K56,'ID Generation'!J:K,2,FALSE),100+10*L56+1),"")</f>
        <v>201111131111</v>
      </c>
    </row>
    <row r="57" spans="2:13" ht="349.95" customHeight="1" x14ac:dyDescent="0.3">
      <c r="B57" s="14" t="s">
        <v>84</v>
      </c>
      <c r="C57" s="1" t="str">
        <f t="shared" si="0"/>
        <v>201111131121</v>
      </c>
      <c r="D57" s="4" t="s">
        <v>63</v>
      </c>
      <c r="E57" s="4" t="s">
        <v>14</v>
      </c>
      <c r="F57" s="1">
        <v>0.15</v>
      </c>
      <c r="K57" s="4" t="str">
        <f t="shared" si="1"/>
        <v>Designated Small Fixtures / Decorative Light StringsBike Lights</v>
      </c>
      <c r="L57" s="1">
        <f>COUNTIF($K$2:K57,K57)</f>
        <v>2</v>
      </c>
      <c r="M57" s="1" t="str">
        <f>_xlfn.IFNA(_xlfn.CONCAT(VLOOKUP(K57,'ID Generation'!J:K,2,FALSE),100+10*L57+1),"")</f>
        <v>201111131121</v>
      </c>
    </row>
    <row r="58" spans="2:13" ht="349.95" customHeight="1" x14ac:dyDescent="0.3">
      <c r="B58" s="14" t="s">
        <v>84</v>
      </c>
      <c r="C58" s="1" t="str">
        <f t="shared" si="0"/>
        <v>201111131131</v>
      </c>
      <c r="D58" s="4" t="s">
        <v>63</v>
      </c>
      <c r="E58" s="4" t="s">
        <v>14</v>
      </c>
      <c r="F58" s="1">
        <v>0.15</v>
      </c>
      <c r="K58" s="4" t="str">
        <f t="shared" si="1"/>
        <v>Designated Small Fixtures / Decorative Light StringsBike Lights</v>
      </c>
      <c r="L58" s="1">
        <f>COUNTIF($K$2:K58,K58)</f>
        <v>3</v>
      </c>
      <c r="M58" s="1" t="str">
        <f>_xlfn.IFNA(_xlfn.CONCAT(VLOOKUP(K58,'ID Generation'!J:K,2,FALSE),100+10*L58+1),"")</f>
        <v>201111131131</v>
      </c>
    </row>
    <row r="59" spans="2:13" ht="349.95" customHeight="1" x14ac:dyDescent="0.3">
      <c r="B59" s="14" t="s">
        <v>84</v>
      </c>
      <c r="C59" s="1" t="str">
        <f t="shared" si="0"/>
        <v>201111131141</v>
      </c>
      <c r="D59" s="4" t="s">
        <v>63</v>
      </c>
      <c r="E59" s="4" t="s">
        <v>14</v>
      </c>
      <c r="F59" s="1">
        <v>0.15</v>
      </c>
      <c r="K59" s="4" t="str">
        <f t="shared" si="1"/>
        <v>Designated Small Fixtures / Decorative Light StringsBike Lights</v>
      </c>
      <c r="L59" s="1">
        <f>COUNTIF($K$2:K59,K59)</f>
        <v>4</v>
      </c>
      <c r="M59" s="1" t="str">
        <f>_xlfn.IFNA(_xlfn.CONCAT(VLOOKUP(K59,'ID Generation'!J:K,2,FALSE),100+10*L59+1),"")</f>
        <v>201111131141</v>
      </c>
    </row>
    <row r="60" spans="2:13" ht="349.95" customHeight="1" x14ac:dyDescent="0.3">
      <c r="B60" s="14" t="s">
        <v>84</v>
      </c>
      <c r="C60" s="1" t="str">
        <f t="shared" si="0"/>
        <v>201111141111</v>
      </c>
      <c r="D60" s="4" t="s">
        <v>63</v>
      </c>
      <c r="E60" s="4" t="s">
        <v>15</v>
      </c>
      <c r="F60" s="1">
        <v>0.15</v>
      </c>
      <c r="K60" s="4" t="str">
        <f t="shared" si="1"/>
        <v>Designated Small Fixtures / Decorative Light StringsFlashlights, Camping Headlamps, and Handheld Spotlights</v>
      </c>
      <c r="L60" s="1">
        <f>COUNTIF($K$2:K60,K60)</f>
        <v>1</v>
      </c>
      <c r="M60" s="1" t="str">
        <f>_xlfn.IFNA(_xlfn.CONCAT(VLOOKUP(K60,'ID Generation'!J:K,2,FALSE),100+10*L60+1),"")</f>
        <v>201111141111</v>
      </c>
    </row>
    <row r="61" spans="2:13" ht="349.95" customHeight="1" x14ac:dyDescent="0.3">
      <c r="B61" s="14" t="s">
        <v>84</v>
      </c>
      <c r="C61" s="1" t="str">
        <f t="shared" si="0"/>
        <v>201111141121</v>
      </c>
      <c r="D61" s="4" t="s">
        <v>63</v>
      </c>
      <c r="E61" s="4" t="s">
        <v>15</v>
      </c>
      <c r="F61" s="1">
        <v>0.15</v>
      </c>
      <c r="K61" s="4" t="str">
        <f t="shared" si="1"/>
        <v>Designated Small Fixtures / Decorative Light StringsFlashlights, Camping Headlamps, and Handheld Spotlights</v>
      </c>
      <c r="L61" s="1">
        <f>COUNTIF($K$2:K61,K61)</f>
        <v>2</v>
      </c>
      <c r="M61" s="1" t="str">
        <f>_xlfn.IFNA(_xlfn.CONCAT(VLOOKUP(K61,'ID Generation'!J:K,2,FALSE),100+10*L61+1),"")</f>
        <v>201111141121</v>
      </c>
    </row>
    <row r="62" spans="2:13" ht="349.95" customHeight="1" x14ac:dyDescent="0.3">
      <c r="B62" s="14" t="s">
        <v>84</v>
      </c>
      <c r="C62" s="1" t="str">
        <f t="shared" si="0"/>
        <v>201111141131</v>
      </c>
      <c r="D62" s="4" t="s">
        <v>63</v>
      </c>
      <c r="E62" s="4" t="s">
        <v>15</v>
      </c>
      <c r="F62" s="1">
        <v>0.15</v>
      </c>
      <c r="K62" s="4" t="str">
        <f t="shared" si="1"/>
        <v>Designated Small Fixtures / Decorative Light StringsFlashlights, Camping Headlamps, and Handheld Spotlights</v>
      </c>
      <c r="L62" s="1">
        <f>COUNTIF($K$2:K62,K62)</f>
        <v>3</v>
      </c>
      <c r="M62" s="1" t="str">
        <f>_xlfn.IFNA(_xlfn.CONCAT(VLOOKUP(K62,'ID Generation'!J:K,2,FALSE),100+10*L62+1),"")</f>
        <v>201111141131</v>
      </c>
    </row>
    <row r="63" spans="2:13" ht="349.95" customHeight="1" x14ac:dyDescent="0.3">
      <c r="B63" s="14" t="s">
        <v>84</v>
      </c>
      <c r="C63" s="1" t="str">
        <f t="shared" si="0"/>
        <v>201111141141</v>
      </c>
      <c r="D63" s="4" t="s">
        <v>63</v>
      </c>
      <c r="E63" s="4" t="s">
        <v>15</v>
      </c>
      <c r="F63" s="1">
        <v>0.15</v>
      </c>
      <c r="K63" s="4" t="str">
        <f t="shared" si="1"/>
        <v>Designated Small Fixtures / Decorative Light StringsFlashlights, Camping Headlamps, and Handheld Spotlights</v>
      </c>
      <c r="L63" s="1">
        <f>COUNTIF($K$2:K63,K63)</f>
        <v>4</v>
      </c>
      <c r="M63" s="1" t="str">
        <f>_xlfn.IFNA(_xlfn.CONCAT(VLOOKUP(K63,'ID Generation'!J:K,2,FALSE),100+10*L63+1),"")</f>
        <v>201111141141</v>
      </c>
    </row>
    <row r="64" spans="2:13" ht="349.95" customHeight="1" x14ac:dyDescent="0.3">
      <c r="B64" s="14" t="s">
        <v>84</v>
      </c>
      <c r="C64" s="1" t="str">
        <f t="shared" si="0"/>
        <v>201111151111</v>
      </c>
      <c r="D64" s="4" t="s">
        <v>63</v>
      </c>
      <c r="E64" s="4" t="s">
        <v>16</v>
      </c>
      <c r="F64" s="1">
        <v>0.15</v>
      </c>
      <c r="K64" s="4" t="str">
        <f t="shared" si="1"/>
        <v>Designated Small Fixtures / Decorative Light StringsClamp Spotlights and Clip Lamps</v>
      </c>
      <c r="L64" s="1">
        <f>COUNTIF($K$2:K64,K64)</f>
        <v>1</v>
      </c>
      <c r="M64" s="1" t="str">
        <f>_xlfn.IFNA(_xlfn.CONCAT(VLOOKUP(K64,'ID Generation'!J:K,2,FALSE),100+10*L64+1),"")</f>
        <v>201111151111</v>
      </c>
    </row>
    <row r="65" spans="2:13" ht="349.95" customHeight="1" x14ac:dyDescent="0.3">
      <c r="B65" s="14" t="s">
        <v>84</v>
      </c>
      <c r="C65" s="1" t="str">
        <f t="shared" si="0"/>
        <v>201111151121</v>
      </c>
      <c r="D65" s="4" t="s">
        <v>63</v>
      </c>
      <c r="E65" s="4" t="s">
        <v>16</v>
      </c>
      <c r="F65" s="1">
        <v>0.15</v>
      </c>
      <c r="K65" s="4" t="str">
        <f t="shared" si="1"/>
        <v>Designated Small Fixtures / Decorative Light StringsClamp Spotlights and Clip Lamps</v>
      </c>
      <c r="L65" s="1">
        <f>COUNTIF($K$2:K65,K65)</f>
        <v>2</v>
      </c>
      <c r="M65" s="1" t="str">
        <f>_xlfn.IFNA(_xlfn.CONCAT(VLOOKUP(K65,'ID Generation'!J:K,2,FALSE),100+10*L65+1),"")</f>
        <v>201111151121</v>
      </c>
    </row>
    <row r="66" spans="2:13" ht="349.95" customHeight="1" x14ac:dyDescent="0.3">
      <c r="B66" s="14" t="s">
        <v>84</v>
      </c>
      <c r="C66" s="1" t="str">
        <f t="shared" si="0"/>
        <v>201111151131</v>
      </c>
      <c r="D66" s="4" t="s">
        <v>63</v>
      </c>
      <c r="E66" s="4" t="s">
        <v>16</v>
      </c>
      <c r="F66" s="1">
        <v>0.15</v>
      </c>
      <c r="K66" s="4" t="str">
        <f t="shared" si="1"/>
        <v>Designated Small Fixtures / Decorative Light StringsClamp Spotlights and Clip Lamps</v>
      </c>
      <c r="L66" s="1">
        <f>COUNTIF($K$2:K66,K66)</f>
        <v>3</v>
      </c>
      <c r="M66" s="1" t="str">
        <f>_xlfn.IFNA(_xlfn.CONCAT(VLOOKUP(K66,'ID Generation'!J:K,2,FALSE),100+10*L66+1),"")</f>
        <v>201111151131</v>
      </c>
    </row>
    <row r="67" spans="2:13" ht="349.95" customHeight="1" x14ac:dyDescent="0.3">
      <c r="B67" s="14" t="s">
        <v>84</v>
      </c>
      <c r="C67" s="1" t="str">
        <f t="shared" ref="C67:C130" si="2">M67</f>
        <v>201111151141</v>
      </c>
      <c r="D67" s="4" t="s">
        <v>63</v>
      </c>
      <c r="E67" s="4" t="s">
        <v>16</v>
      </c>
      <c r="F67" s="1">
        <v>0.15</v>
      </c>
      <c r="K67" s="4" t="str">
        <f t="shared" ref="K67:K130" si="3">_xlfn.CONCAT(LEFT(D67,100),LEFT(E67,100))</f>
        <v>Designated Small Fixtures / Decorative Light StringsClamp Spotlights and Clip Lamps</v>
      </c>
      <c r="L67" s="1">
        <f>COUNTIF($K$2:K67,K67)</f>
        <v>4</v>
      </c>
      <c r="M67" s="1" t="str">
        <f>_xlfn.IFNA(_xlfn.CONCAT(VLOOKUP(K67,'ID Generation'!J:K,2,FALSE),100+10*L67+1),"")</f>
        <v>201111151141</v>
      </c>
    </row>
    <row r="68" spans="2:13" ht="349.95" customHeight="1" x14ac:dyDescent="0.3">
      <c r="B68" s="14" t="s">
        <v>84</v>
      </c>
      <c r="C68" s="1" t="str">
        <f t="shared" si="2"/>
        <v>201111161111</v>
      </c>
      <c r="D68" s="4" t="s">
        <v>63</v>
      </c>
      <c r="E68" s="4" t="s">
        <v>17</v>
      </c>
      <c r="F68" s="1">
        <v>0.15</v>
      </c>
      <c r="K68" s="4" t="str">
        <f t="shared" si="3"/>
        <v>Designated Small Fixtures / Decorative Light StringsLamp-holders (stand-alone and single lamp only)</v>
      </c>
      <c r="L68" s="1">
        <f>COUNTIF($K$2:K68,K68)</f>
        <v>1</v>
      </c>
      <c r="M68" s="1" t="str">
        <f>_xlfn.IFNA(_xlfn.CONCAT(VLOOKUP(K68,'ID Generation'!J:K,2,FALSE),100+10*L68+1),"")</f>
        <v>201111161111</v>
      </c>
    </row>
    <row r="69" spans="2:13" ht="349.95" customHeight="1" x14ac:dyDescent="0.3">
      <c r="B69" s="14" t="s">
        <v>84</v>
      </c>
      <c r="C69" s="1" t="str">
        <f t="shared" si="2"/>
        <v>201111161121</v>
      </c>
      <c r="D69" s="4" t="s">
        <v>63</v>
      </c>
      <c r="E69" s="4" t="s">
        <v>17</v>
      </c>
      <c r="F69" s="1">
        <v>0.15</v>
      </c>
      <c r="K69" s="4" t="str">
        <f t="shared" si="3"/>
        <v>Designated Small Fixtures / Decorative Light StringsLamp-holders (stand-alone and single lamp only)</v>
      </c>
      <c r="L69" s="1">
        <f>COUNTIF($K$2:K69,K69)</f>
        <v>2</v>
      </c>
      <c r="M69" s="1" t="str">
        <f>_xlfn.IFNA(_xlfn.CONCAT(VLOOKUP(K69,'ID Generation'!J:K,2,FALSE),100+10*L69+1),"")</f>
        <v>201111161121</v>
      </c>
    </row>
    <row r="70" spans="2:13" ht="349.95" customHeight="1" x14ac:dyDescent="0.3">
      <c r="B70" s="14" t="s">
        <v>84</v>
      </c>
      <c r="C70" s="1" t="str">
        <f t="shared" si="2"/>
        <v>201111161131</v>
      </c>
      <c r="D70" s="4" t="s">
        <v>63</v>
      </c>
      <c r="E70" s="4" t="s">
        <v>17</v>
      </c>
      <c r="F70" s="1">
        <v>0.15</v>
      </c>
      <c r="K70" s="4" t="str">
        <f t="shared" si="3"/>
        <v>Designated Small Fixtures / Decorative Light StringsLamp-holders (stand-alone and single lamp only)</v>
      </c>
      <c r="L70" s="1">
        <f>COUNTIF($K$2:K70,K70)</f>
        <v>3</v>
      </c>
      <c r="M70" s="1" t="str">
        <f>_xlfn.IFNA(_xlfn.CONCAT(VLOOKUP(K70,'ID Generation'!J:K,2,FALSE),100+10*L70+1),"")</f>
        <v>201111161131</v>
      </c>
    </row>
    <row r="71" spans="2:13" ht="349.95" customHeight="1" x14ac:dyDescent="0.3">
      <c r="B71" s="14" t="s">
        <v>84</v>
      </c>
      <c r="C71" s="1" t="str">
        <f t="shared" si="2"/>
        <v>201111161141</v>
      </c>
      <c r="D71" s="4" t="s">
        <v>63</v>
      </c>
      <c r="E71" s="4" t="s">
        <v>17</v>
      </c>
      <c r="F71" s="1">
        <v>0.15</v>
      </c>
      <c r="K71" s="4" t="str">
        <f t="shared" si="3"/>
        <v>Designated Small Fixtures / Decorative Light StringsLamp-holders (stand-alone and single lamp only)</v>
      </c>
      <c r="L71" s="1">
        <f>COUNTIF($K$2:K71,K71)</f>
        <v>4</v>
      </c>
      <c r="M71" s="1" t="str">
        <f>_xlfn.IFNA(_xlfn.CONCAT(VLOOKUP(K71,'ID Generation'!J:K,2,FALSE),100+10*L71+1),"")</f>
        <v>201111161141</v>
      </c>
    </row>
    <row r="72" spans="2:13" ht="349.95" customHeight="1" x14ac:dyDescent="0.3">
      <c r="B72" s="14" t="s">
        <v>84</v>
      </c>
      <c r="C72" s="1" t="str">
        <f t="shared" si="2"/>
        <v>201111171111</v>
      </c>
      <c r="D72" s="4" t="s">
        <v>63</v>
      </c>
      <c r="E72" s="4" t="s">
        <v>18</v>
      </c>
      <c r="F72" s="1">
        <v>0.15</v>
      </c>
      <c r="K72" s="4" t="str">
        <f t="shared" si="3"/>
        <v>Designated Small Fixtures / Decorative Light StringsLanterns and Electric Candles</v>
      </c>
      <c r="L72" s="1">
        <f>COUNTIF($K$2:K72,K72)</f>
        <v>1</v>
      </c>
      <c r="M72" s="1" t="str">
        <f>_xlfn.IFNA(_xlfn.CONCAT(VLOOKUP(K72,'ID Generation'!J:K,2,FALSE),100+10*L72+1),"")</f>
        <v>201111171111</v>
      </c>
    </row>
    <row r="73" spans="2:13" ht="349.95" customHeight="1" x14ac:dyDescent="0.3">
      <c r="B73" s="14" t="s">
        <v>84</v>
      </c>
      <c r="C73" s="1" t="str">
        <f t="shared" si="2"/>
        <v>201111171121</v>
      </c>
      <c r="D73" s="4" t="s">
        <v>63</v>
      </c>
      <c r="E73" s="4" t="s">
        <v>18</v>
      </c>
      <c r="F73" s="1">
        <v>0.15</v>
      </c>
      <c r="K73" s="4" t="str">
        <f t="shared" si="3"/>
        <v>Designated Small Fixtures / Decorative Light StringsLanterns and Electric Candles</v>
      </c>
      <c r="L73" s="1">
        <f>COUNTIF($K$2:K73,K73)</f>
        <v>2</v>
      </c>
      <c r="M73" s="1" t="str">
        <f>_xlfn.IFNA(_xlfn.CONCAT(VLOOKUP(K73,'ID Generation'!J:K,2,FALSE),100+10*L73+1),"")</f>
        <v>201111171121</v>
      </c>
    </row>
    <row r="74" spans="2:13" ht="349.95" customHeight="1" x14ac:dyDescent="0.3">
      <c r="B74" s="14" t="s">
        <v>84</v>
      </c>
      <c r="C74" s="1" t="str">
        <f t="shared" si="2"/>
        <v>201111171131</v>
      </c>
      <c r="D74" s="4" t="s">
        <v>63</v>
      </c>
      <c r="E74" s="4" t="s">
        <v>18</v>
      </c>
      <c r="F74" s="1">
        <v>0.15</v>
      </c>
      <c r="K74" s="4" t="str">
        <f t="shared" si="3"/>
        <v>Designated Small Fixtures / Decorative Light StringsLanterns and Electric Candles</v>
      </c>
      <c r="L74" s="1">
        <f>COUNTIF($K$2:K74,K74)</f>
        <v>3</v>
      </c>
      <c r="M74" s="1" t="str">
        <f>_xlfn.IFNA(_xlfn.CONCAT(VLOOKUP(K74,'ID Generation'!J:K,2,FALSE),100+10*L74+1),"")</f>
        <v>201111171131</v>
      </c>
    </row>
    <row r="75" spans="2:13" ht="349.95" customHeight="1" x14ac:dyDescent="0.3">
      <c r="B75" s="14" t="s">
        <v>84</v>
      </c>
      <c r="C75" s="1" t="str">
        <f t="shared" si="2"/>
        <v>201111171141</v>
      </c>
      <c r="D75" s="4" t="s">
        <v>63</v>
      </c>
      <c r="E75" s="4" t="s">
        <v>18</v>
      </c>
      <c r="F75" s="1">
        <v>0.15</v>
      </c>
      <c r="K75" s="4" t="str">
        <f t="shared" si="3"/>
        <v>Designated Small Fixtures / Decorative Light StringsLanterns and Electric Candles</v>
      </c>
      <c r="L75" s="1">
        <f>COUNTIF($K$2:K75,K75)</f>
        <v>4</v>
      </c>
      <c r="M75" s="1" t="str">
        <f>_xlfn.IFNA(_xlfn.CONCAT(VLOOKUP(K75,'ID Generation'!J:K,2,FALSE),100+10*L75+1),"")</f>
        <v>201111171141</v>
      </c>
    </row>
    <row r="76" spans="2:13" ht="349.95" customHeight="1" x14ac:dyDescent="0.3">
      <c r="B76" s="14" t="s">
        <v>84</v>
      </c>
      <c r="C76" s="1" t="str">
        <f t="shared" si="2"/>
        <v>201111181111</v>
      </c>
      <c r="D76" s="4" t="s">
        <v>63</v>
      </c>
      <c r="E76" s="4" t="s">
        <v>19</v>
      </c>
      <c r="F76" s="1">
        <v>0.15</v>
      </c>
      <c r="K76" s="4" t="str">
        <f t="shared" si="3"/>
        <v>Designated Small Fixtures / Decorative Light StringsNight Lights</v>
      </c>
      <c r="L76" s="1">
        <f>COUNTIF($K$2:K76,K76)</f>
        <v>1</v>
      </c>
      <c r="M76" s="1" t="str">
        <f>_xlfn.IFNA(_xlfn.CONCAT(VLOOKUP(K76,'ID Generation'!J:K,2,FALSE),100+10*L76+1),"")</f>
        <v>201111181111</v>
      </c>
    </row>
    <row r="77" spans="2:13" ht="349.95" customHeight="1" x14ac:dyDescent="0.3">
      <c r="B77" s="14" t="s">
        <v>84</v>
      </c>
      <c r="C77" s="1" t="str">
        <f t="shared" si="2"/>
        <v>201111181121</v>
      </c>
      <c r="D77" s="4" t="s">
        <v>63</v>
      </c>
      <c r="E77" s="4" t="s">
        <v>19</v>
      </c>
      <c r="F77" s="1">
        <v>0.15</v>
      </c>
      <c r="K77" s="4" t="str">
        <f t="shared" si="3"/>
        <v>Designated Small Fixtures / Decorative Light StringsNight Lights</v>
      </c>
      <c r="L77" s="1">
        <f>COUNTIF($K$2:K77,K77)</f>
        <v>2</v>
      </c>
      <c r="M77" s="1" t="str">
        <f>_xlfn.IFNA(_xlfn.CONCAT(VLOOKUP(K77,'ID Generation'!J:K,2,FALSE),100+10*L77+1),"")</f>
        <v>201111181121</v>
      </c>
    </row>
    <row r="78" spans="2:13" ht="349.95" customHeight="1" x14ac:dyDescent="0.3">
      <c r="B78" s="14" t="s">
        <v>84</v>
      </c>
      <c r="C78" s="1" t="str">
        <f t="shared" si="2"/>
        <v>201111181131</v>
      </c>
      <c r="D78" s="4" t="s">
        <v>63</v>
      </c>
      <c r="E78" s="4" t="s">
        <v>19</v>
      </c>
      <c r="F78" s="1">
        <v>0.15</v>
      </c>
      <c r="K78" s="4" t="str">
        <f t="shared" si="3"/>
        <v>Designated Small Fixtures / Decorative Light StringsNight Lights</v>
      </c>
      <c r="L78" s="1">
        <f>COUNTIF($K$2:K78,K78)</f>
        <v>3</v>
      </c>
      <c r="M78" s="1" t="str">
        <f>_xlfn.IFNA(_xlfn.CONCAT(VLOOKUP(K78,'ID Generation'!J:K,2,FALSE),100+10*L78+1),"")</f>
        <v>201111181131</v>
      </c>
    </row>
    <row r="79" spans="2:13" ht="349.95" customHeight="1" x14ac:dyDescent="0.3">
      <c r="B79" s="14" t="s">
        <v>84</v>
      </c>
      <c r="C79" s="1" t="str">
        <f t="shared" si="2"/>
        <v>201111181141</v>
      </c>
      <c r="D79" s="4" t="s">
        <v>63</v>
      </c>
      <c r="E79" s="4" t="s">
        <v>19</v>
      </c>
      <c r="F79" s="1">
        <v>0.15</v>
      </c>
      <c r="K79" s="4" t="str">
        <f t="shared" si="3"/>
        <v>Designated Small Fixtures / Decorative Light StringsNight Lights</v>
      </c>
      <c r="L79" s="1">
        <f>COUNTIF($K$2:K79,K79)</f>
        <v>4</v>
      </c>
      <c r="M79" s="1" t="str">
        <f>_xlfn.IFNA(_xlfn.CONCAT(VLOOKUP(K79,'ID Generation'!J:K,2,FALSE),100+10*L79+1),"")</f>
        <v>201111181141</v>
      </c>
    </row>
    <row r="80" spans="2:13" ht="349.95" customHeight="1" x14ac:dyDescent="0.3">
      <c r="B80" s="14" t="s">
        <v>84</v>
      </c>
      <c r="C80" s="1" t="str">
        <f t="shared" si="2"/>
        <v>201111191111</v>
      </c>
      <c r="D80" s="4" t="s">
        <v>63</v>
      </c>
      <c r="E80" s="4" t="s">
        <v>73</v>
      </c>
      <c r="F80" s="1">
        <v>0.15</v>
      </c>
      <c r="K80" s="4" t="str">
        <f t="shared" si="3"/>
        <v>Designated Small Fixtures / Decorative Light StringsSingle Remote Head for Track / Egress Lighting (including replacement heads)</v>
      </c>
      <c r="L80" s="1">
        <f>COUNTIF($K$2:K80,K80)</f>
        <v>1</v>
      </c>
      <c r="M80" s="1" t="str">
        <f>_xlfn.IFNA(_xlfn.CONCAT(VLOOKUP(K80,'ID Generation'!J:K,2,FALSE),100+10*L80+1),"")</f>
        <v>201111191111</v>
      </c>
    </row>
    <row r="81" spans="2:13" ht="349.95" customHeight="1" x14ac:dyDescent="0.3">
      <c r="B81" s="14" t="s">
        <v>84</v>
      </c>
      <c r="C81" s="1" t="str">
        <f t="shared" si="2"/>
        <v>201111191121</v>
      </c>
      <c r="D81" s="4" t="s">
        <v>63</v>
      </c>
      <c r="E81" s="4" t="s">
        <v>73</v>
      </c>
      <c r="F81" s="1">
        <v>0.15</v>
      </c>
      <c r="K81" s="4" t="str">
        <f t="shared" si="3"/>
        <v>Designated Small Fixtures / Decorative Light StringsSingle Remote Head for Track / Egress Lighting (including replacement heads)</v>
      </c>
      <c r="L81" s="1">
        <f>COUNTIF($K$2:K81,K81)</f>
        <v>2</v>
      </c>
      <c r="M81" s="1" t="str">
        <f>_xlfn.IFNA(_xlfn.CONCAT(VLOOKUP(K81,'ID Generation'!J:K,2,FALSE),100+10*L81+1),"")</f>
        <v>201111191121</v>
      </c>
    </row>
    <row r="82" spans="2:13" ht="349.95" customHeight="1" x14ac:dyDescent="0.3">
      <c r="B82" s="14" t="s">
        <v>84</v>
      </c>
      <c r="C82" s="1" t="str">
        <f t="shared" si="2"/>
        <v>201111191131</v>
      </c>
      <c r="D82" s="4" t="s">
        <v>63</v>
      </c>
      <c r="E82" s="4" t="s">
        <v>73</v>
      </c>
      <c r="F82" s="1">
        <v>0.15</v>
      </c>
      <c r="K82" s="4" t="str">
        <f t="shared" si="3"/>
        <v>Designated Small Fixtures / Decorative Light StringsSingle Remote Head for Track / Egress Lighting (including replacement heads)</v>
      </c>
      <c r="L82" s="1">
        <f>COUNTIF($K$2:K82,K82)</f>
        <v>3</v>
      </c>
      <c r="M82" s="1" t="str">
        <f>_xlfn.IFNA(_xlfn.CONCAT(VLOOKUP(K82,'ID Generation'!J:K,2,FALSE),100+10*L82+1),"")</f>
        <v>201111191131</v>
      </c>
    </row>
    <row r="83" spans="2:13" ht="349.95" customHeight="1" x14ac:dyDescent="0.3">
      <c r="B83" s="14" t="s">
        <v>84</v>
      </c>
      <c r="C83" s="1" t="str">
        <f t="shared" si="2"/>
        <v>201111191141</v>
      </c>
      <c r="D83" s="4" t="s">
        <v>63</v>
      </c>
      <c r="E83" s="4" t="s">
        <v>73</v>
      </c>
      <c r="F83" s="1">
        <v>0.15</v>
      </c>
      <c r="K83" s="4" t="str">
        <f t="shared" si="3"/>
        <v>Designated Small Fixtures / Decorative Light StringsSingle Remote Head for Track / Egress Lighting (including replacement heads)</v>
      </c>
      <c r="L83" s="1">
        <f>COUNTIF($K$2:K83,K83)</f>
        <v>4</v>
      </c>
      <c r="M83" s="1" t="str">
        <f>_xlfn.IFNA(_xlfn.CONCAT(VLOOKUP(K83,'ID Generation'!J:K,2,FALSE),100+10*L83+1),"")</f>
        <v>201111191141</v>
      </c>
    </row>
    <row r="84" spans="2:13" ht="349.95" customHeight="1" x14ac:dyDescent="0.3">
      <c r="B84" s="14" t="s">
        <v>84</v>
      </c>
      <c r="C84" s="1" t="str">
        <f t="shared" si="2"/>
        <v>201111201111</v>
      </c>
      <c r="D84" s="4" t="s">
        <v>63</v>
      </c>
      <c r="E84" s="4" t="s">
        <v>76</v>
      </c>
      <c r="F84" s="1">
        <v>0.15</v>
      </c>
      <c r="K84" s="4" t="str">
        <f t="shared" si="3"/>
        <v>Designated Small Fixtures / Decorative Light StringsUtility / Closet Lights (portable and battery powered only)</v>
      </c>
      <c r="L84" s="1">
        <f>COUNTIF($K$2:K84,K84)</f>
        <v>1</v>
      </c>
      <c r="M84" s="1" t="str">
        <f>_xlfn.IFNA(_xlfn.CONCAT(VLOOKUP(K84,'ID Generation'!J:K,2,FALSE),100+10*L84+1),"")</f>
        <v>201111201111</v>
      </c>
    </row>
    <row r="85" spans="2:13" ht="349.95" customHeight="1" x14ac:dyDescent="0.3">
      <c r="B85" s="14" t="s">
        <v>84</v>
      </c>
      <c r="C85" s="1" t="str">
        <f t="shared" si="2"/>
        <v>201111201121</v>
      </c>
      <c r="D85" s="4" t="s">
        <v>63</v>
      </c>
      <c r="E85" s="4" t="s">
        <v>76</v>
      </c>
      <c r="F85" s="1">
        <v>0.15</v>
      </c>
      <c r="K85" s="4" t="str">
        <f t="shared" si="3"/>
        <v>Designated Small Fixtures / Decorative Light StringsUtility / Closet Lights (portable and battery powered only)</v>
      </c>
      <c r="L85" s="1">
        <f>COUNTIF($K$2:K85,K85)</f>
        <v>2</v>
      </c>
      <c r="M85" s="1" t="str">
        <f>_xlfn.IFNA(_xlfn.CONCAT(VLOOKUP(K85,'ID Generation'!J:K,2,FALSE),100+10*L85+1),"")</f>
        <v>201111201121</v>
      </c>
    </row>
    <row r="86" spans="2:13" ht="349.95" customHeight="1" x14ac:dyDescent="0.3">
      <c r="B86" s="14" t="s">
        <v>84</v>
      </c>
      <c r="C86" s="1" t="str">
        <f t="shared" si="2"/>
        <v>201111201131</v>
      </c>
      <c r="D86" s="4" t="s">
        <v>63</v>
      </c>
      <c r="E86" s="4" t="s">
        <v>76</v>
      </c>
      <c r="F86" s="1">
        <v>0.15</v>
      </c>
      <c r="K86" s="4" t="str">
        <f t="shared" si="3"/>
        <v>Designated Small Fixtures / Decorative Light StringsUtility / Closet Lights (portable and battery powered only)</v>
      </c>
      <c r="L86" s="1">
        <f>COUNTIF($K$2:K86,K86)</f>
        <v>3</v>
      </c>
      <c r="M86" s="1" t="str">
        <f>_xlfn.IFNA(_xlfn.CONCAT(VLOOKUP(K86,'ID Generation'!J:K,2,FALSE),100+10*L86+1),"")</f>
        <v>201111201131</v>
      </c>
    </row>
    <row r="87" spans="2:13" ht="349.95" customHeight="1" x14ac:dyDescent="0.3">
      <c r="B87" s="14" t="s">
        <v>84</v>
      </c>
      <c r="C87" s="1" t="str">
        <f t="shared" si="2"/>
        <v>201111201141</v>
      </c>
      <c r="D87" s="4" t="s">
        <v>63</v>
      </c>
      <c r="E87" s="4" t="s">
        <v>76</v>
      </c>
      <c r="F87" s="1">
        <v>0.15</v>
      </c>
      <c r="K87" s="4" t="str">
        <f t="shared" si="3"/>
        <v>Designated Small Fixtures / Decorative Light StringsUtility / Closet Lights (portable and battery powered only)</v>
      </c>
      <c r="L87" s="1">
        <f>COUNTIF($K$2:K87,K87)</f>
        <v>4</v>
      </c>
      <c r="M87" s="1" t="str">
        <f>_xlfn.IFNA(_xlfn.CONCAT(VLOOKUP(K87,'ID Generation'!J:K,2,FALSE),100+10*L87+1),"")</f>
        <v>201111201141</v>
      </c>
    </row>
    <row r="88" spans="2:13" ht="349.95" customHeight="1" x14ac:dyDescent="0.3">
      <c r="B88" s="14" t="s">
        <v>84</v>
      </c>
      <c r="C88" s="1" t="str">
        <f t="shared" si="2"/>
        <v>201111211111</v>
      </c>
      <c r="D88" s="4" t="s">
        <v>63</v>
      </c>
      <c r="E88" s="4" t="s">
        <v>67</v>
      </c>
      <c r="F88" s="1">
        <v>0.15</v>
      </c>
      <c r="K88" s="4" t="str">
        <f t="shared" si="3"/>
        <v>Designated Small Fixtures / Decorative Light StringsFloating / Submersible Lights for pools, ponds, bathtubs, etc. (portable and battery powered only)</v>
      </c>
      <c r="L88" s="1">
        <f>COUNTIF($K$2:K88,K88)</f>
        <v>1</v>
      </c>
      <c r="M88" s="1" t="str">
        <f>_xlfn.IFNA(_xlfn.CONCAT(VLOOKUP(K88,'ID Generation'!J:K,2,FALSE),100+10*L88+1),"")</f>
        <v>201111211111</v>
      </c>
    </row>
    <row r="89" spans="2:13" ht="349.95" customHeight="1" x14ac:dyDescent="0.3">
      <c r="B89" s="14" t="s">
        <v>84</v>
      </c>
      <c r="C89" s="1" t="str">
        <f t="shared" si="2"/>
        <v>201111211121</v>
      </c>
      <c r="D89" s="4" t="s">
        <v>63</v>
      </c>
      <c r="E89" s="4" t="s">
        <v>67</v>
      </c>
      <c r="F89" s="1">
        <v>0.15</v>
      </c>
      <c r="K89" s="4" t="str">
        <f t="shared" si="3"/>
        <v>Designated Small Fixtures / Decorative Light StringsFloating / Submersible Lights for pools, ponds, bathtubs, etc. (portable and battery powered only)</v>
      </c>
      <c r="L89" s="1">
        <f>COUNTIF($K$2:K89,K89)</f>
        <v>2</v>
      </c>
      <c r="M89" s="1" t="str">
        <f>_xlfn.IFNA(_xlfn.CONCAT(VLOOKUP(K89,'ID Generation'!J:K,2,FALSE),100+10*L89+1),"")</f>
        <v>201111211121</v>
      </c>
    </row>
    <row r="90" spans="2:13" ht="349.95" customHeight="1" x14ac:dyDescent="0.3">
      <c r="B90" s="14" t="s">
        <v>84</v>
      </c>
      <c r="C90" s="1" t="str">
        <f t="shared" si="2"/>
        <v>201111211131</v>
      </c>
      <c r="D90" s="4" t="s">
        <v>63</v>
      </c>
      <c r="E90" s="4" t="s">
        <v>67</v>
      </c>
      <c r="F90" s="1">
        <v>0.15</v>
      </c>
      <c r="K90" s="4" t="str">
        <f t="shared" si="3"/>
        <v>Designated Small Fixtures / Decorative Light StringsFloating / Submersible Lights for pools, ponds, bathtubs, etc. (portable and battery powered only)</v>
      </c>
      <c r="L90" s="1">
        <f>COUNTIF($K$2:K90,K90)</f>
        <v>3</v>
      </c>
      <c r="M90" s="1" t="str">
        <f>_xlfn.IFNA(_xlfn.CONCAT(VLOOKUP(K90,'ID Generation'!J:K,2,FALSE),100+10*L90+1),"")</f>
        <v>201111211131</v>
      </c>
    </row>
    <row r="91" spans="2:13" ht="349.95" customHeight="1" x14ac:dyDescent="0.3">
      <c r="B91" s="14" t="s">
        <v>84</v>
      </c>
      <c r="C91" s="1" t="str">
        <f t="shared" si="2"/>
        <v>201111211141</v>
      </c>
      <c r="D91" s="4" t="s">
        <v>63</v>
      </c>
      <c r="E91" s="4" t="s">
        <v>67</v>
      </c>
      <c r="F91" s="1">
        <v>0.15</v>
      </c>
      <c r="K91" s="4" t="str">
        <f t="shared" si="3"/>
        <v>Designated Small Fixtures / Decorative Light StringsFloating / Submersible Lights for pools, ponds, bathtubs, etc. (portable and battery powered only)</v>
      </c>
      <c r="L91" s="1">
        <f>COUNTIF($K$2:K91,K91)</f>
        <v>4</v>
      </c>
      <c r="M91" s="1" t="str">
        <f>_xlfn.IFNA(_xlfn.CONCAT(VLOOKUP(K91,'ID Generation'!J:K,2,FALSE),100+10*L91+1),"")</f>
        <v>201111211141</v>
      </c>
    </row>
    <row r="92" spans="2:13" ht="349.95" customHeight="1" x14ac:dyDescent="0.3">
      <c r="B92" s="14" t="s">
        <v>84</v>
      </c>
      <c r="C92" s="1" t="str">
        <f t="shared" si="2"/>
        <v>201111221111</v>
      </c>
      <c r="D92" s="4" t="s">
        <v>63</v>
      </c>
      <c r="E92" s="4" t="s">
        <v>79</v>
      </c>
      <c r="F92" s="1">
        <v>0.15</v>
      </c>
      <c r="K92" s="4" t="str">
        <f t="shared" si="3"/>
        <v xml:space="preserve">Designated Small Fixtures / Decorative Light StringsPuck / Disk Lights
Compact lighting fixture used for cabinets or display lighting that contains the </v>
      </c>
      <c r="L92" s="1">
        <f>COUNTIF($K$2:K92,K92)</f>
        <v>1</v>
      </c>
      <c r="M92" s="1" t="str">
        <f>_xlfn.IFNA(_xlfn.CONCAT(VLOOKUP(K92,'ID Generation'!J:K,2,FALSE),100+10*L92+1),"")</f>
        <v>201111221111</v>
      </c>
    </row>
    <row r="93" spans="2:13" ht="349.95" customHeight="1" x14ac:dyDescent="0.3">
      <c r="B93" s="14" t="s">
        <v>84</v>
      </c>
      <c r="C93" s="1" t="str">
        <f t="shared" si="2"/>
        <v>201111221121</v>
      </c>
      <c r="D93" s="4" t="s">
        <v>63</v>
      </c>
      <c r="E93" s="4" t="s">
        <v>79</v>
      </c>
      <c r="F93" s="1">
        <v>0.15</v>
      </c>
      <c r="K93" s="4" t="str">
        <f t="shared" si="3"/>
        <v xml:space="preserve">Designated Small Fixtures / Decorative Light StringsPuck / Disk Lights
Compact lighting fixture used for cabinets or display lighting that contains the </v>
      </c>
      <c r="L93" s="1">
        <f>COUNTIF($K$2:K93,K93)</f>
        <v>2</v>
      </c>
      <c r="M93" s="1" t="str">
        <f>_xlfn.IFNA(_xlfn.CONCAT(VLOOKUP(K93,'ID Generation'!J:K,2,FALSE),100+10*L93+1),"")</f>
        <v>201111221121</v>
      </c>
    </row>
    <row r="94" spans="2:13" ht="349.95" customHeight="1" x14ac:dyDescent="0.3">
      <c r="B94" s="14" t="s">
        <v>84</v>
      </c>
      <c r="C94" s="1" t="str">
        <f t="shared" si="2"/>
        <v>201111221131</v>
      </c>
      <c r="D94" s="4" t="s">
        <v>63</v>
      </c>
      <c r="E94" s="4" t="s">
        <v>79</v>
      </c>
      <c r="F94" s="1">
        <v>0.15</v>
      </c>
      <c r="K94" s="4" t="str">
        <f t="shared" si="3"/>
        <v xml:space="preserve">Designated Small Fixtures / Decorative Light StringsPuck / Disk Lights
Compact lighting fixture used for cabinets or display lighting that contains the </v>
      </c>
      <c r="L94" s="1">
        <f>COUNTIF($K$2:K94,K94)</f>
        <v>3</v>
      </c>
      <c r="M94" s="1" t="str">
        <f>_xlfn.IFNA(_xlfn.CONCAT(VLOOKUP(K94,'ID Generation'!J:K,2,FALSE),100+10*L94+1),"")</f>
        <v>201111221131</v>
      </c>
    </row>
    <row r="95" spans="2:13" ht="349.95" customHeight="1" x14ac:dyDescent="0.3">
      <c r="B95" s="14" t="s">
        <v>84</v>
      </c>
      <c r="C95" s="1" t="str">
        <f t="shared" si="2"/>
        <v>201111221141</v>
      </c>
      <c r="D95" s="4" t="s">
        <v>63</v>
      </c>
      <c r="E95" s="4" t="s">
        <v>79</v>
      </c>
      <c r="F95" s="1">
        <v>0.15</v>
      </c>
      <c r="K95" s="4" t="str">
        <f t="shared" si="3"/>
        <v xml:space="preserve">Designated Small Fixtures / Decorative Light StringsPuck / Disk Lights
Compact lighting fixture used for cabinets or display lighting that contains the </v>
      </c>
      <c r="L95" s="1">
        <f>COUNTIF($K$2:K95,K95)</f>
        <v>4</v>
      </c>
      <c r="M95" s="1" t="str">
        <f>_xlfn.IFNA(_xlfn.CONCAT(VLOOKUP(K95,'ID Generation'!J:K,2,FALSE),100+10*L95+1),"")</f>
        <v>201111221141</v>
      </c>
    </row>
    <row r="96" spans="2:13" ht="349.95" customHeight="1" x14ac:dyDescent="0.3">
      <c r="B96" s="14" t="s">
        <v>84</v>
      </c>
      <c r="C96" s="1" t="str">
        <f t="shared" si="2"/>
        <v>201111231111</v>
      </c>
      <c r="D96" s="4" t="s">
        <v>63</v>
      </c>
      <c r="E96" s="4" t="s">
        <v>70</v>
      </c>
      <c r="F96" s="1">
        <v>0.15</v>
      </c>
      <c r="K96" s="4" t="str">
        <f t="shared" si="3"/>
        <v>Designated Small Fixtures / Decorative Light StringsPath / Walkway / Garden / In-Grade / Border / Step Lights (solar powered only)</v>
      </c>
      <c r="L96" s="1">
        <f>COUNTIF($K$2:K96,K96)</f>
        <v>1</v>
      </c>
      <c r="M96" s="1" t="str">
        <f>_xlfn.IFNA(_xlfn.CONCAT(VLOOKUP(K96,'ID Generation'!J:K,2,FALSE),100+10*L96+1),"")</f>
        <v>201111231111</v>
      </c>
    </row>
    <row r="97" spans="2:13" ht="349.95" customHeight="1" x14ac:dyDescent="0.3">
      <c r="B97" s="14" t="s">
        <v>84</v>
      </c>
      <c r="C97" s="1" t="str">
        <f t="shared" si="2"/>
        <v>201111231121</v>
      </c>
      <c r="D97" s="4" t="s">
        <v>63</v>
      </c>
      <c r="E97" s="4" t="s">
        <v>70</v>
      </c>
      <c r="F97" s="1">
        <v>0.15</v>
      </c>
      <c r="K97" s="4" t="str">
        <f t="shared" si="3"/>
        <v>Designated Small Fixtures / Decorative Light StringsPath / Walkway / Garden / In-Grade / Border / Step Lights (solar powered only)</v>
      </c>
      <c r="L97" s="1">
        <f>COUNTIF($K$2:K97,K97)</f>
        <v>2</v>
      </c>
      <c r="M97" s="1" t="str">
        <f>_xlfn.IFNA(_xlfn.CONCAT(VLOOKUP(K97,'ID Generation'!J:K,2,FALSE),100+10*L97+1),"")</f>
        <v>201111231121</v>
      </c>
    </row>
    <row r="98" spans="2:13" ht="349.95" customHeight="1" x14ac:dyDescent="0.3">
      <c r="B98" s="14" t="s">
        <v>84</v>
      </c>
      <c r="C98" s="1" t="str">
        <f t="shared" si="2"/>
        <v>201111231131</v>
      </c>
      <c r="D98" s="4" t="s">
        <v>63</v>
      </c>
      <c r="E98" s="4" t="s">
        <v>70</v>
      </c>
      <c r="F98" s="1">
        <v>0.15</v>
      </c>
      <c r="K98" s="4" t="str">
        <f t="shared" si="3"/>
        <v>Designated Small Fixtures / Decorative Light StringsPath / Walkway / Garden / In-Grade / Border / Step Lights (solar powered only)</v>
      </c>
      <c r="L98" s="1">
        <f>COUNTIF($K$2:K98,K98)</f>
        <v>3</v>
      </c>
      <c r="M98" s="1" t="str">
        <f>_xlfn.IFNA(_xlfn.CONCAT(VLOOKUP(K98,'ID Generation'!J:K,2,FALSE),100+10*L98+1),"")</f>
        <v>201111231131</v>
      </c>
    </row>
    <row r="99" spans="2:13" ht="349.95" customHeight="1" x14ac:dyDescent="0.3">
      <c r="B99" s="14" t="s">
        <v>84</v>
      </c>
      <c r="C99" s="1" t="str">
        <f t="shared" si="2"/>
        <v>201111231141</v>
      </c>
      <c r="D99" s="4" t="s">
        <v>63</v>
      </c>
      <c r="E99" s="4" t="s">
        <v>70</v>
      </c>
      <c r="F99" s="1">
        <v>0.15</v>
      </c>
      <c r="K99" s="4" t="str">
        <f t="shared" si="3"/>
        <v>Designated Small Fixtures / Decorative Light StringsPath / Walkway / Garden / In-Grade / Border / Step Lights (solar powered only)</v>
      </c>
      <c r="L99" s="1">
        <f>COUNTIF($K$2:K99,K99)</f>
        <v>4</v>
      </c>
      <c r="M99" s="1" t="str">
        <f>_xlfn.IFNA(_xlfn.CONCAT(VLOOKUP(K99,'ID Generation'!J:K,2,FALSE),100+10*L99+1),"")</f>
        <v>201111231141</v>
      </c>
    </row>
    <row r="100" spans="2:13" ht="349.95" customHeight="1" x14ac:dyDescent="0.3">
      <c r="B100" s="14" t="s">
        <v>84</v>
      </c>
      <c r="C100" s="1" t="str">
        <f t="shared" si="2"/>
        <v>201111241111</v>
      </c>
      <c r="D100" s="4" t="s">
        <v>63</v>
      </c>
      <c r="E100" s="4" t="s">
        <v>20</v>
      </c>
      <c r="F100" s="1">
        <v>0.15</v>
      </c>
      <c r="K100" s="4" t="str">
        <f t="shared" si="3"/>
        <v>Designated Small Fixtures / Decorative Light StringsChristmas Light Strings and Light Strings
Products are reported and applied fees in increments of 10</v>
      </c>
      <c r="L100" s="1">
        <f>COUNTIF($K$2:K100,K100)</f>
        <v>1</v>
      </c>
      <c r="M100" s="1" t="str">
        <f>_xlfn.IFNA(_xlfn.CONCAT(VLOOKUP(K100,'ID Generation'!J:K,2,FALSE),100+10*L100+1),"")</f>
        <v>201111241111</v>
      </c>
    </row>
    <row r="101" spans="2:13" ht="349.95" customHeight="1" x14ac:dyDescent="0.3">
      <c r="B101" s="14" t="s">
        <v>84</v>
      </c>
      <c r="C101" s="1" t="str">
        <f t="shared" si="2"/>
        <v>201111241121</v>
      </c>
      <c r="D101" s="4" t="s">
        <v>63</v>
      </c>
      <c r="E101" s="4" t="s">
        <v>20</v>
      </c>
      <c r="F101" s="1">
        <v>0.15</v>
      </c>
      <c r="K101" s="4" t="str">
        <f t="shared" si="3"/>
        <v>Designated Small Fixtures / Decorative Light StringsChristmas Light Strings and Light Strings
Products are reported and applied fees in increments of 10</v>
      </c>
      <c r="L101" s="1">
        <f>COUNTIF($K$2:K101,K101)</f>
        <v>2</v>
      </c>
      <c r="M101" s="1" t="str">
        <f>_xlfn.IFNA(_xlfn.CONCAT(VLOOKUP(K101,'ID Generation'!J:K,2,FALSE),100+10*L101+1),"")</f>
        <v>201111241121</v>
      </c>
    </row>
    <row r="102" spans="2:13" ht="349.95" customHeight="1" x14ac:dyDescent="0.3">
      <c r="B102" s="14" t="s">
        <v>84</v>
      </c>
      <c r="C102" s="1" t="str">
        <f t="shared" si="2"/>
        <v>201111241131</v>
      </c>
      <c r="D102" s="4" t="s">
        <v>63</v>
      </c>
      <c r="E102" s="4" t="s">
        <v>20</v>
      </c>
      <c r="F102" s="1">
        <v>0.15</v>
      </c>
      <c r="K102" s="4" t="str">
        <f t="shared" si="3"/>
        <v>Designated Small Fixtures / Decorative Light StringsChristmas Light Strings and Light Strings
Products are reported and applied fees in increments of 10</v>
      </c>
      <c r="L102" s="1">
        <f>COUNTIF($K$2:K102,K102)</f>
        <v>3</v>
      </c>
      <c r="M102" s="1" t="str">
        <f>_xlfn.IFNA(_xlfn.CONCAT(VLOOKUP(K102,'ID Generation'!J:K,2,FALSE),100+10*L102+1),"")</f>
        <v>201111241131</v>
      </c>
    </row>
    <row r="103" spans="2:13" ht="349.95" customHeight="1" x14ac:dyDescent="0.3">
      <c r="B103" s="14" t="s">
        <v>84</v>
      </c>
      <c r="C103" s="1" t="str">
        <f t="shared" si="2"/>
        <v>201111241141</v>
      </c>
      <c r="D103" s="4" t="s">
        <v>63</v>
      </c>
      <c r="E103" s="4" t="s">
        <v>20</v>
      </c>
      <c r="F103" s="1">
        <v>0.15</v>
      </c>
      <c r="K103" s="4" t="str">
        <f t="shared" si="3"/>
        <v>Designated Small Fixtures / Decorative Light StringsChristmas Light Strings and Light Strings
Products are reported and applied fees in increments of 10</v>
      </c>
      <c r="L103" s="1">
        <f>COUNTIF($K$2:K103,K103)</f>
        <v>4</v>
      </c>
      <c r="M103" s="1" t="str">
        <f>_xlfn.IFNA(_xlfn.CONCAT(VLOOKUP(K103,'ID Generation'!J:K,2,FALSE),100+10*L103+1),"")</f>
        <v>201111241141</v>
      </c>
    </row>
    <row r="104" spans="2:13" ht="349.95" customHeight="1" x14ac:dyDescent="0.3">
      <c r="B104" s="14" t="s">
        <v>84</v>
      </c>
      <c r="C104" s="1" t="str">
        <f t="shared" si="2"/>
        <v>201111251111</v>
      </c>
      <c r="D104" s="4" t="s">
        <v>63</v>
      </c>
      <c r="E104" s="4" t="s">
        <v>134</v>
      </c>
      <c r="F104" s="1">
        <v>0.15</v>
      </c>
      <c r="K104" s="4" t="str">
        <f t="shared" si="3"/>
        <v>Designated Small Fixtures / Decorative Light StringsRope / Strip / Ribbon / Tape Lights
Products are reported and applied fees in increments of 10 meter</v>
      </c>
      <c r="L104" s="1">
        <f>COUNTIF($K$2:K104,K104)</f>
        <v>1</v>
      </c>
      <c r="M104" s="1" t="str">
        <f>_xlfn.IFNA(_xlfn.CONCAT(VLOOKUP(K104,'ID Generation'!J:K,2,FALSE),100+10*L104+1),"")</f>
        <v>201111251111</v>
      </c>
    </row>
    <row r="105" spans="2:13" ht="349.95" customHeight="1" x14ac:dyDescent="0.3">
      <c r="B105" s="14" t="s">
        <v>84</v>
      </c>
      <c r="C105" s="1" t="str">
        <f t="shared" si="2"/>
        <v>201111251121</v>
      </c>
      <c r="D105" s="4" t="s">
        <v>63</v>
      </c>
      <c r="E105" s="4" t="s">
        <v>134</v>
      </c>
      <c r="F105" s="1">
        <v>0.15</v>
      </c>
      <c r="K105" s="4" t="str">
        <f t="shared" si="3"/>
        <v>Designated Small Fixtures / Decorative Light StringsRope / Strip / Ribbon / Tape Lights
Products are reported and applied fees in increments of 10 meter</v>
      </c>
      <c r="L105" s="1">
        <f>COUNTIF($K$2:K105,K105)</f>
        <v>2</v>
      </c>
      <c r="M105" s="1" t="str">
        <f>_xlfn.IFNA(_xlfn.CONCAT(VLOOKUP(K105,'ID Generation'!J:K,2,FALSE),100+10*L105+1),"")</f>
        <v>201111251121</v>
      </c>
    </row>
    <row r="106" spans="2:13" ht="349.95" customHeight="1" x14ac:dyDescent="0.3">
      <c r="B106" s="14" t="s">
        <v>84</v>
      </c>
      <c r="C106" s="1" t="str">
        <f t="shared" si="2"/>
        <v>201111251131</v>
      </c>
      <c r="D106" s="4" t="s">
        <v>63</v>
      </c>
      <c r="E106" s="4" t="s">
        <v>134</v>
      </c>
      <c r="F106" s="1">
        <v>0.15</v>
      </c>
      <c r="K106" s="4" t="str">
        <f t="shared" si="3"/>
        <v>Designated Small Fixtures / Decorative Light StringsRope / Strip / Ribbon / Tape Lights
Products are reported and applied fees in increments of 10 meter</v>
      </c>
      <c r="L106" s="1">
        <f>COUNTIF($K$2:K106,K106)</f>
        <v>3</v>
      </c>
      <c r="M106" s="1" t="str">
        <f>_xlfn.IFNA(_xlfn.CONCAT(VLOOKUP(K106,'ID Generation'!J:K,2,FALSE),100+10*L106+1),"")</f>
        <v>201111251131</v>
      </c>
    </row>
    <row r="107" spans="2:13" ht="349.95" customHeight="1" x14ac:dyDescent="0.3">
      <c r="B107" s="14" t="s">
        <v>84</v>
      </c>
      <c r="C107" s="1" t="str">
        <f t="shared" si="2"/>
        <v>201111251141</v>
      </c>
      <c r="D107" s="4" t="s">
        <v>63</v>
      </c>
      <c r="E107" s="4" t="s">
        <v>134</v>
      </c>
      <c r="F107" s="1">
        <v>0.15</v>
      </c>
      <c r="K107" s="4" t="str">
        <f t="shared" si="3"/>
        <v>Designated Small Fixtures / Decorative Light StringsRope / Strip / Ribbon / Tape Lights
Products are reported and applied fees in increments of 10 meter</v>
      </c>
      <c r="L107" s="1">
        <f>COUNTIF($K$2:K107,K107)</f>
        <v>4</v>
      </c>
      <c r="M107" s="1" t="str">
        <f>_xlfn.IFNA(_xlfn.CONCAT(VLOOKUP(K107,'ID Generation'!J:K,2,FALSE),100+10*L107+1),"")</f>
        <v>201111251141</v>
      </c>
    </row>
    <row r="108" spans="2:13" ht="349.95" customHeight="1" x14ac:dyDescent="0.3">
      <c r="B108" s="14" t="s">
        <v>84</v>
      </c>
      <c r="C108" s="1" t="str">
        <f t="shared" si="2"/>
        <v>201111261111</v>
      </c>
      <c r="D108" s="4" t="s">
        <v>63</v>
      </c>
      <c r="E108" s="4" t="s">
        <v>21</v>
      </c>
      <c r="F108" s="1">
        <v>0.15</v>
      </c>
      <c r="K108" s="4" t="str">
        <f t="shared" si="3"/>
        <v>Designated Small Fixtures / Decorative Light StringsStake Lights (set of connected units)</v>
      </c>
      <c r="L108" s="1">
        <f>COUNTIF($K$2:K108,K108)</f>
        <v>1</v>
      </c>
      <c r="M108" s="1" t="str">
        <f>_xlfn.IFNA(_xlfn.CONCAT(VLOOKUP(K108,'ID Generation'!J:K,2,FALSE),100+10*L108+1),"")</f>
        <v>201111261111</v>
      </c>
    </row>
    <row r="109" spans="2:13" ht="349.95" customHeight="1" x14ac:dyDescent="0.3">
      <c r="B109" s="14" t="s">
        <v>84</v>
      </c>
      <c r="C109" s="1" t="str">
        <f t="shared" si="2"/>
        <v>201111261121</v>
      </c>
      <c r="D109" s="4" t="s">
        <v>63</v>
      </c>
      <c r="E109" s="4" t="s">
        <v>21</v>
      </c>
      <c r="F109" s="1">
        <v>0.15</v>
      </c>
      <c r="K109" s="4" t="str">
        <f t="shared" si="3"/>
        <v>Designated Small Fixtures / Decorative Light StringsStake Lights (set of connected units)</v>
      </c>
      <c r="L109" s="1">
        <f>COUNTIF($K$2:K109,K109)</f>
        <v>2</v>
      </c>
      <c r="M109" s="1" t="str">
        <f>_xlfn.IFNA(_xlfn.CONCAT(VLOOKUP(K109,'ID Generation'!J:K,2,FALSE),100+10*L109+1),"")</f>
        <v>201111261121</v>
      </c>
    </row>
    <row r="110" spans="2:13" ht="349.95" customHeight="1" x14ac:dyDescent="0.3">
      <c r="B110" s="14" t="s">
        <v>84</v>
      </c>
      <c r="C110" s="1" t="str">
        <f t="shared" si="2"/>
        <v>201111261131</v>
      </c>
      <c r="D110" s="4" t="s">
        <v>63</v>
      </c>
      <c r="E110" s="4" t="s">
        <v>21</v>
      </c>
      <c r="F110" s="1">
        <v>0.15</v>
      </c>
      <c r="K110" s="4" t="str">
        <f t="shared" si="3"/>
        <v>Designated Small Fixtures / Decorative Light StringsStake Lights (set of connected units)</v>
      </c>
      <c r="L110" s="1">
        <f>COUNTIF($K$2:K110,K110)</f>
        <v>3</v>
      </c>
      <c r="M110" s="1" t="str">
        <f>_xlfn.IFNA(_xlfn.CONCAT(VLOOKUP(K110,'ID Generation'!J:K,2,FALSE),100+10*L110+1),"")</f>
        <v>201111261131</v>
      </c>
    </row>
    <row r="111" spans="2:13" ht="349.95" customHeight="1" x14ac:dyDescent="0.3">
      <c r="B111" s="14" t="s">
        <v>84</v>
      </c>
      <c r="C111" s="1" t="str">
        <f t="shared" si="2"/>
        <v>201111261141</v>
      </c>
      <c r="D111" s="4" t="s">
        <v>63</v>
      </c>
      <c r="E111" s="4" t="s">
        <v>21</v>
      </c>
      <c r="F111" s="1">
        <v>0.15</v>
      </c>
      <c r="K111" s="4" t="str">
        <f t="shared" si="3"/>
        <v>Designated Small Fixtures / Decorative Light StringsStake Lights (set of connected units)</v>
      </c>
      <c r="L111" s="1">
        <f>COUNTIF($K$2:K111,K111)</f>
        <v>4</v>
      </c>
      <c r="M111" s="1" t="str">
        <f>_xlfn.IFNA(_xlfn.CONCAT(VLOOKUP(K111,'ID Generation'!J:K,2,FALSE),100+10*L111+1),"")</f>
        <v>201111261141</v>
      </c>
    </row>
    <row r="112" spans="2:13" ht="349.95" customHeight="1" x14ac:dyDescent="0.3">
      <c r="B112" s="14" t="s">
        <v>84</v>
      </c>
      <c r="C112" s="1" t="str">
        <f t="shared" si="2"/>
        <v>201121111111</v>
      </c>
      <c r="D112" s="4" t="s">
        <v>22</v>
      </c>
      <c r="E112" s="4" t="s">
        <v>23</v>
      </c>
      <c r="F112" s="1">
        <v>0.15</v>
      </c>
      <c r="K112" s="4" t="str">
        <f t="shared" si="3"/>
        <v>Fixture Category A - Portable Fixtures with a plug, cord, or batteryDesk Lamps</v>
      </c>
      <c r="L112" s="1">
        <f>COUNTIF($K$2:K112,K112)</f>
        <v>1</v>
      </c>
      <c r="M112" s="1" t="str">
        <f>_xlfn.IFNA(_xlfn.CONCAT(VLOOKUP(K112,'ID Generation'!J:K,2,FALSE),100+10*L112+1),"")</f>
        <v>201121111111</v>
      </c>
    </row>
    <row r="113" spans="2:13" ht="349.95" customHeight="1" x14ac:dyDescent="0.3">
      <c r="B113" s="14" t="s">
        <v>84</v>
      </c>
      <c r="C113" s="1" t="str">
        <f t="shared" si="2"/>
        <v>201121111121</v>
      </c>
      <c r="D113" s="4" t="s">
        <v>22</v>
      </c>
      <c r="E113" s="4" t="s">
        <v>23</v>
      </c>
      <c r="F113" s="1">
        <v>0.15</v>
      </c>
      <c r="K113" s="4" t="str">
        <f t="shared" si="3"/>
        <v>Fixture Category A - Portable Fixtures with a plug, cord, or batteryDesk Lamps</v>
      </c>
      <c r="L113" s="1">
        <f>COUNTIF($K$2:K113,K113)</f>
        <v>2</v>
      </c>
      <c r="M113" s="1" t="str">
        <f>_xlfn.IFNA(_xlfn.CONCAT(VLOOKUP(K113,'ID Generation'!J:K,2,FALSE),100+10*L113+1),"")</f>
        <v>201121111121</v>
      </c>
    </row>
    <row r="114" spans="2:13" ht="349.95" customHeight="1" x14ac:dyDescent="0.3">
      <c r="B114" s="14" t="s">
        <v>84</v>
      </c>
      <c r="C114" s="1" t="str">
        <f t="shared" si="2"/>
        <v>201121111131</v>
      </c>
      <c r="D114" s="4" t="s">
        <v>22</v>
      </c>
      <c r="E114" s="4" t="s">
        <v>23</v>
      </c>
      <c r="F114" s="1">
        <v>0.15</v>
      </c>
      <c r="K114" s="4" t="str">
        <f t="shared" si="3"/>
        <v>Fixture Category A - Portable Fixtures with a plug, cord, or batteryDesk Lamps</v>
      </c>
      <c r="L114" s="1">
        <f>COUNTIF($K$2:K114,K114)</f>
        <v>3</v>
      </c>
      <c r="M114" s="1" t="str">
        <f>_xlfn.IFNA(_xlfn.CONCAT(VLOOKUP(K114,'ID Generation'!J:K,2,FALSE),100+10*L114+1),"")</f>
        <v>201121111131</v>
      </c>
    </row>
    <row r="115" spans="2:13" ht="349.95" customHeight="1" x14ac:dyDescent="0.3">
      <c r="B115" s="14" t="s">
        <v>84</v>
      </c>
      <c r="C115" s="1" t="str">
        <f t="shared" si="2"/>
        <v>201121111141</v>
      </c>
      <c r="D115" s="4" t="s">
        <v>22</v>
      </c>
      <c r="E115" s="4" t="s">
        <v>23</v>
      </c>
      <c r="F115" s="1">
        <v>0.15</v>
      </c>
      <c r="K115" s="4" t="str">
        <f t="shared" si="3"/>
        <v>Fixture Category A - Portable Fixtures with a plug, cord, or batteryDesk Lamps</v>
      </c>
      <c r="L115" s="1">
        <f>COUNTIF($K$2:K115,K115)</f>
        <v>4</v>
      </c>
      <c r="M115" s="1" t="str">
        <f>_xlfn.IFNA(_xlfn.CONCAT(VLOOKUP(K115,'ID Generation'!J:K,2,FALSE),100+10*L115+1),"")</f>
        <v>201121111141</v>
      </c>
    </row>
    <row r="116" spans="2:13" ht="349.95" customHeight="1" x14ac:dyDescent="0.3">
      <c r="B116" s="14" t="s">
        <v>84</v>
      </c>
      <c r="C116" s="1" t="str">
        <f t="shared" si="2"/>
        <v>201121121111</v>
      </c>
      <c r="D116" s="4" t="s">
        <v>22</v>
      </c>
      <c r="E116" s="4" t="s">
        <v>24</v>
      </c>
      <c r="F116" s="1">
        <v>0.15</v>
      </c>
      <c r="K116" s="4" t="str">
        <f t="shared" si="3"/>
        <v>Fixture Category A - Portable Fixtures with a plug, cord, or batteryTable Lamps</v>
      </c>
      <c r="L116" s="1">
        <f>COUNTIF($K$2:K116,K116)</f>
        <v>1</v>
      </c>
      <c r="M116" s="1" t="str">
        <f>_xlfn.IFNA(_xlfn.CONCAT(VLOOKUP(K116,'ID Generation'!J:K,2,FALSE),100+10*L116+1),"")</f>
        <v>201121121111</v>
      </c>
    </row>
    <row r="117" spans="2:13" ht="349.95" customHeight="1" x14ac:dyDescent="0.3">
      <c r="B117" s="14" t="s">
        <v>84</v>
      </c>
      <c r="C117" s="1" t="str">
        <f t="shared" si="2"/>
        <v>201121121121</v>
      </c>
      <c r="D117" s="4" t="s">
        <v>22</v>
      </c>
      <c r="E117" s="4" t="s">
        <v>24</v>
      </c>
      <c r="F117" s="1">
        <v>0.15</v>
      </c>
      <c r="K117" s="4" t="str">
        <f t="shared" si="3"/>
        <v>Fixture Category A - Portable Fixtures with a plug, cord, or batteryTable Lamps</v>
      </c>
      <c r="L117" s="1">
        <f>COUNTIF($K$2:K117,K117)</f>
        <v>2</v>
      </c>
      <c r="M117" s="1" t="str">
        <f>_xlfn.IFNA(_xlfn.CONCAT(VLOOKUP(K117,'ID Generation'!J:K,2,FALSE),100+10*L117+1),"")</f>
        <v>201121121121</v>
      </c>
    </row>
    <row r="118" spans="2:13" ht="349.95" customHeight="1" x14ac:dyDescent="0.3">
      <c r="B118" s="14" t="s">
        <v>84</v>
      </c>
      <c r="C118" s="1" t="str">
        <f t="shared" si="2"/>
        <v>201121121131</v>
      </c>
      <c r="D118" s="4" t="s">
        <v>22</v>
      </c>
      <c r="E118" s="4" t="s">
        <v>24</v>
      </c>
      <c r="F118" s="1">
        <v>0.15</v>
      </c>
      <c r="K118" s="4" t="str">
        <f t="shared" si="3"/>
        <v>Fixture Category A - Portable Fixtures with a plug, cord, or batteryTable Lamps</v>
      </c>
      <c r="L118" s="1">
        <f>COUNTIF($K$2:K118,K118)</f>
        <v>3</v>
      </c>
      <c r="M118" s="1" t="str">
        <f>_xlfn.IFNA(_xlfn.CONCAT(VLOOKUP(K118,'ID Generation'!J:K,2,FALSE),100+10*L118+1),"")</f>
        <v>201121121131</v>
      </c>
    </row>
    <row r="119" spans="2:13" ht="349.95" customHeight="1" x14ac:dyDescent="0.3">
      <c r="B119" s="14" t="s">
        <v>84</v>
      </c>
      <c r="C119" s="1" t="str">
        <f t="shared" si="2"/>
        <v>201121121141</v>
      </c>
      <c r="D119" s="4" t="s">
        <v>22</v>
      </c>
      <c r="E119" s="4" t="s">
        <v>24</v>
      </c>
      <c r="F119" s="1">
        <v>0.15</v>
      </c>
      <c r="K119" s="4" t="str">
        <f t="shared" si="3"/>
        <v>Fixture Category A - Portable Fixtures with a plug, cord, or batteryTable Lamps</v>
      </c>
      <c r="L119" s="1">
        <f>COUNTIF($K$2:K119,K119)</f>
        <v>4</v>
      </c>
      <c r="M119" s="1" t="str">
        <f>_xlfn.IFNA(_xlfn.CONCAT(VLOOKUP(K119,'ID Generation'!J:K,2,FALSE),100+10*L119+1),"")</f>
        <v>201121121141</v>
      </c>
    </row>
    <row r="120" spans="2:13" ht="349.95" customHeight="1" x14ac:dyDescent="0.3">
      <c r="B120" s="14" t="s">
        <v>84</v>
      </c>
      <c r="C120" s="1" t="str">
        <f t="shared" si="2"/>
        <v>201121131111</v>
      </c>
      <c r="D120" s="4" t="s">
        <v>22</v>
      </c>
      <c r="E120" s="4" t="s">
        <v>25</v>
      </c>
      <c r="F120" s="1">
        <v>0.15</v>
      </c>
      <c r="K120" s="4" t="str">
        <f t="shared" si="3"/>
        <v>Fixture Category A - Portable Fixtures with a plug, cord, or batteryFloor Lamps</v>
      </c>
      <c r="L120" s="1">
        <f>COUNTIF($K$2:K120,K120)</f>
        <v>1</v>
      </c>
      <c r="M120" s="1" t="str">
        <f>_xlfn.IFNA(_xlfn.CONCAT(VLOOKUP(K120,'ID Generation'!J:K,2,FALSE),100+10*L120+1),"")</f>
        <v>201121131111</v>
      </c>
    </row>
    <row r="121" spans="2:13" ht="349.95" customHeight="1" x14ac:dyDescent="0.3">
      <c r="B121" s="14" t="s">
        <v>84</v>
      </c>
      <c r="C121" s="1" t="str">
        <f t="shared" si="2"/>
        <v>201121131121</v>
      </c>
      <c r="D121" s="4" t="s">
        <v>22</v>
      </c>
      <c r="E121" s="4" t="s">
        <v>25</v>
      </c>
      <c r="F121" s="1">
        <v>0.15</v>
      </c>
      <c r="K121" s="4" t="str">
        <f t="shared" si="3"/>
        <v>Fixture Category A - Portable Fixtures with a plug, cord, or batteryFloor Lamps</v>
      </c>
      <c r="L121" s="1">
        <f>COUNTIF($K$2:K121,K121)</f>
        <v>2</v>
      </c>
      <c r="M121" s="1" t="str">
        <f>_xlfn.IFNA(_xlfn.CONCAT(VLOOKUP(K121,'ID Generation'!J:K,2,FALSE),100+10*L121+1),"")</f>
        <v>201121131121</v>
      </c>
    </row>
    <row r="122" spans="2:13" ht="349.95" customHeight="1" x14ac:dyDescent="0.3">
      <c r="B122" s="14" t="s">
        <v>84</v>
      </c>
      <c r="C122" s="1" t="str">
        <f t="shared" si="2"/>
        <v>201121131131</v>
      </c>
      <c r="D122" s="4" t="s">
        <v>22</v>
      </c>
      <c r="E122" s="4" t="s">
        <v>25</v>
      </c>
      <c r="F122" s="1">
        <v>0.15</v>
      </c>
      <c r="K122" s="4" t="str">
        <f t="shared" si="3"/>
        <v>Fixture Category A - Portable Fixtures with a plug, cord, or batteryFloor Lamps</v>
      </c>
      <c r="L122" s="1">
        <f>COUNTIF($K$2:K122,K122)</f>
        <v>3</v>
      </c>
      <c r="M122" s="1" t="str">
        <f>_xlfn.IFNA(_xlfn.CONCAT(VLOOKUP(K122,'ID Generation'!J:K,2,FALSE),100+10*L122+1),"")</f>
        <v>201121131131</v>
      </c>
    </row>
    <row r="123" spans="2:13" ht="349.95" customHeight="1" x14ac:dyDescent="0.3">
      <c r="B123" s="14" t="s">
        <v>84</v>
      </c>
      <c r="C123" s="1" t="str">
        <f t="shared" si="2"/>
        <v>201121131141</v>
      </c>
      <c r="D123" s="4" t="s">
        <v>22</v>
      </c>
      <c r="E123" s="4" t="s">
        <v>25</v>
      </c>
      <c r="F123" s="1">
        <v>0.15</v>
      </c>
      <c r="K123" s="4" t="str">
        <f t="shared" si="3"/>
        <v>Fixture Category A - Portable Fixtures with a plug, cord, or batteryFloor Lamps</v>
      </c>
      <c r="L123" s="1">
        <f>COUNTIF($K$2:K123,K123)</f>
        <v>4</v>
      </c>
      <c r="M123" s="1" t="str">
        <f>_xlfn.IFNA(_xlfn.CONCAT(VLOOKUP(K123,'ID Generation'!J:K,2,FALSE),100+10*L123+1),"")</f>
        <v>201121131141</v>
      </c>
    </row>
    <row r="124" spans="2:13" ht="349.95" customHeight="1" x14ac:dyDescent="0.3">
      <c r="B124" s="14" t="s">
        <v>84</v>
      </c>
      <c r="C124" s="1" t="str">
        <f t="shared" si="2"/>
        <v>201121141111</v>
      </c>
      <c r="D124" s="4" t="s">
        <v>22</v>
      </c>
      <c r="E124" s="4" t="s">
        <v>26</v>
      </c>
      <c r="F124" s="1">
        <v>0.15</v>
      </c>
      <c r="K124" s="4" t="str">
        <f t="shared" si="3"/>
        <v>Fixture Category A - Portable Fixtures with a plug, cord, or batteryPortable Flood Lights</v>
      </c>
      <c r="L124" s="1">
        <f>COUNTIF($K$2:K124,K124)</f>
        <v>1</v>
      </c>
      <c r="M124" s="1" t="str">
        <f>_xlfn.IFNA(_xlfn.CONCAT(VLOOKUP(K124,'ID Generation'!J:K,2,FALSE),100+10*L124+1),"")</f>
        <v>201121141111</v>
      </c>
    </row>
    <row r="125" spans="2:13" ht="349.95" customHeight="1" x14ac:dyDescent="0.3">
      <c r="B125" s="14" t="s">
        <v>84</v>
      </c>
      <c r="C125" s="1" t="str">
        <f t="shared" si="2"/>
        <v>201121141121</v>
      </c>
      <c r="D125" s="4" t="s">
        <v>22</v>
      </c>
      <c r="E125" s="4" t="s">
        <v>26</v>
      </c>
      <c r="F125" s="1">
        <v>0.15</v>
      </c>
      <c r="K125" s="4" t="str">
        <f t="shared" si="3"/>
        <v>Fixture Category A - Portable Fixtures with a plug, cord, or batteryPortable Flood Lights</v>
      </c>
      <c r="L125" s="1">
        <f>COUNTIF($K$2:K125,K125)</f>
        <v>2</v>
      </c>
      <c r="M125" s="1" t="str">
        <f>_xlfn.IFNA(_xlfn.CONCAT(VLOOKUP(K125,'ID Generation'!J:K,2,FALSE),100+10*L125+1),"")</f>
        <v>201121141121</v>
      </c>
    </row>
    <row r="126" spans="2:13" ht="349.95" customHeight="1" x14ac:dyDescent="0.3">
      <c r="B126" s="14" t="s">
        <v>84</v>
      </c>
      <c r="C126" s="1" t="str">
        <f t="shared" si="2"/>
        <v>201121141131</v>
      </c>
      <c r="D126" s="4" t="s">
        <v>22</v>
      </c>
      <c r="E126" s="4" t="s">
        <v>26</v>
      </c>
      <c r="F126" s="1">
        <v>0.15</v>
      </c>
      <c r="K126" s="4" t="str">
        <f t="shared" si="3"/>
        <v>Fixture Category A - Portable Fixtures with a plug, cord, or batteryPortable Flood Lights</v>
      </c>
      <c r="L126" s="1">
        <f>COUNTIF($K$2:K126,K126)</f>
        <v>3</v>
      </c>
      <c r="M126" s="1" t="str">
        <f>_xlfn.IFNA(_xlfn.CONCAT(VLOOKUP(K126,'ID Generation'!J:K,2,FALSE),100+10*L126+1),"")</f>
        <v>201121141131</v>
      </c>
    </row>
    <row r="127" spans="2:13" ht="349.95" customHeight="1" x14ac:dyDescent="0.3">
      <c r="B127" s="14" t="s">
        <v>84</v>
      </c>
      <c r="C127" s="1" t="str">
        <f t="shared" si="2"/>
        <v>201121141141</v>
      </c>
      <c r="D127" s="4" t="s">
        <v>22</v>
      </c>
      <c r="E127" s="4" t="s">
        <v>26</v>
      </c>
      <c r="F127" s="1">
        <v>0.15</v>
      </c>
      <c r="K127" s="4" t="str">
        <f t="shared" si="3"/>
        <v>Fixture Category A - Portable Fixtures with a plug, cord, or batteryPortable Flood Lights</v>
      </c>
      <c r="L127" s="1">
        <f>COUNTIF($K$2:K127,K127)</f>
        <v>4</v>
      </c>
      <c r="M127" s="1" t="str">
        <f>_xlfn.IFNA(_xlfn.CONCAT(VLOOKUP(K127,'ID Generation'!J:K,2,FALSE),100+10*L127+1),"")</f>
        <v>201121141141</v>
      </c>
    </row>
    <row r="128" spans="2:13" ht="349.95" customHeight="1" x14ac:dyDescent="0.3">
      <c r="B128" s="14" t="s">
        <v>84</v>
      </c>
      <c r="C128" s="1" t="str">
        <f t="shared" si="2"/>
        <v>201121151111</v>
      </c>
      <c r="D128" s="4" t="s">
        <v>22</v>
      </c>
      <c r="E128" s="4" t="s">
        <v>27</v>
      </c>
      <c r="F128" s="1">
        <v>0.15</v>
      </c>
      <c r="K128" s="4" t="str">
        <f t="shared" si="3"/>
        <v>Fixture Category A - Portable Fixtures with a plug, cord, or batteryWork Lights (including work string lights)</v>
      </c>
      <c r="L128" s="1">
        <f>COUNTIF($K$2:K128,K128)</f>
        <v>1</v>
      </c>
      <c r="M128" s="1" t="str">
        <f>_xlfn.IFNA(_xlfn.CONCAT(VLOOKUP(K128,'ID Generation'!J:K,2,FALSE),100+10*L128+1),"")</f>
        <v>201121151111</v>
      </c>
    </row>
    <row r="129" spans="2:13" ht="349.95" customHeight="1" x14ac:dyDescent="0.3">
      <c r="B129" s="14" t="s">
        <v>84</v>
      </c>
      <c r="C129" s="1" t="str">
        <f t="shared" si="2"/>
        <v>201121151121</v>
      </c>
      <c r="D129" s="4" t="s">
        <v>22</v>
      </c>
      <c r="E129" s="4" t="s">
        <v>27</v>
      </c>
      <c r="F129" s="1">
        <v>0.15</v>
      </c>
      <c r="K129" s="4" t="str">
        <f t="shared" si="3"/>
        <v>Fixture Category A - Portable Fixtures with a plug, cord, or batteryWork Lights (including work string lights)</v>
      </c>
      <c r="L129" s="1">
        <f>COUNTIF($K$2:K129,K129)</f>
        <v>2</v>
      </c>
      <c r="M129" s="1" t="str">
        <f>_xlfn.IFNA(_xlfn.CONCAT(VLOOKUP(K129,'ID Generation'!J:K,2,FALSE),100+10*L129+1),"")</f>
        <v>201121151121</v>
      </c>
    </row>
    <row r="130" spans="2:13" ht="349.95" customHeight="1" x14ac:dyDescent="0.3">
      <c r="B130" s="14" t="s">
        <v>84</v>
      </c>
      <c r="C130" s="1" t="str">
        <f t="shared" si="2"/>
        <v>201121151131</v>
      </c>
      <c r="D130" s="4" t="s">
        <v>22</v>
      </c>
      <c r="E130" s="4" t="s">
        <v>27</v>
      </c>
      <c r="F130" s="1">
        <v>0.15</v>
      </c>
      <c r="K130" s="4" t="str">
        <f t="shared" si="3"/>
        <v>Fixture Category A - Portable Fixtures with a plug, cord, or batteryWork Lights (including work string lights)</v>
      </c>
      <c r="L130" s="1">
        <f>COUNTIF($K$2:K130,K130)</f>
        <v>3</v>
      </c>
      <c r="M130" s="1" t="str">
        <f>_xlfn.IFNA(_xlfn.CONCAT(VLOOKUP(K130,'ID Generation'!J:K,2,FALSE),100+10*L130+1),"")</f>
        <v>201121151131</v>
      </c>
    </row>
    <row r="131" spans="2:13" ht="349.95" customHeight="1" x14ac:dyDescent="0.3">
      <c r="B131" s="14" t="s">
        <v>84</v>
      </c>
      <c r="C131" s="1" t="str">
        <f t="shared" ref="C131:C194" si="4">M131</f>
        <v>201121151141</v>
      </c>
      <c r="D131" s="4" t="s">
        <v>22</v>
      </c>
      <c r="E131" s="4" t="s">
        <v>27</v>
      </c>
      <c r="F131" s="1">
        <v>0.15</v>
      </c>
      <c r="K131" s="4" t="str">
        <f t="shared" ref="K131:K194" si="5">_xlfn.CONCAT(LEFT(D131,100),LEFT(E131,100))</f>
        <v>Fixture Category A - Portable Fixtures with a plug, cord, or batteryWork Lights (including work string lights)</v>
      </c>
      <c r="L131" s="1">
        <f>COUNTIF($K$2:K131,K131)</f>
        <v>4</v>
      </c>
      <c r="M131" s="1" t="str">
        <f>_xlfn.IFNA(_xlfn.CONCAT(VLOOKUP(K131,'ID Generation'!J:K,2,FALSE),100+10*L131+1),"")</f>
        <v>201121151141</v>
      </c>
    </row>
    <row r="132" spans="2:13" ht="349.95" customHeight="1" x14ac:dyDescent="0.3">
      <c r="B132" s="14" t="s">
        <v>84</v>
      </c>
      <c r="C132" s="1" t="str">
        <f t="shared" si="4"/>
        <v>201131111111</v>
      </c>
      <c r="D132" s="4" t="s">
        <v>28</v>
      </c>
      <c r="E132" s="4" t="s">
        <v>66</v>
      </c>
      <c r="F132" s="1">
        <v>0.15</v>
      </c>
      <c r="K132" s="4" t="str">
        <f t="shared" si="5"/>
        <v>Fixture Category A - Emergency / Egress LightsEmergency / Egress Lights</v>
      </c>
      <c r="L132" s="1">
        <f>COUNTIF($K$2:K132,K132)</f>
        <v>1</v>
      </c>
      <c r="M132" s="1" t="str">
        <f>_xlfn.IFNA(_xlfn.CONCAT(VLOOKUP(K132,'ID Generation'!J:K,2,FALSE),100+10*L132+1),"")</f>
        <v>201131111111</v>
      </c>
    </row>
    <row r="133" spans="2:13" ht="349.95" customHeight="1" x14ac:dyDescent="0.3">
      <c r="B133" s="14" t="s">
        <v>84</v>
      </c>
      <c r="C133" s="1" t="str">
        <f t="shared" si="4"/>
        <v>201131111121</v>
      </c>
      <c r="D133" s="4" t="s">
        <v>28</v>
      </c>
      <c r="E133" s="4" t="s">
        <v>66</v>
      </c>
      <c r="F133" s="1">
        <v>0.15</v>
      </c>
      <c r="K133" s="4" t="str">
        <f t="shared" si="5"/>
        <v>Fixture Category A - Emergency / Egress LightsEmergency / Egress Lights</v>
      </c>
      <c r="L133" s="1">
        <f>COUNTIF($K$2:K133,K133)</f>
        <v>2</v>
      </c>
      <c r="M133" s="1" t="str">
        <f>_xlfn.IFNA(_xlfn.CONCAT(VLOOKUP(K133,'ID Generation'!J:K,2,FALSE),100+10*L133+1),"")</f>
        <v>201131111121</v>
      </c>
    </row>
    <row r="134" spans="2:13" ht="349.95" customHeight="1" x14ac:dyDescent="0.3">
      <c r="B134" s="14" t="s">
        <v>84</v>
      </c>
      <c r="C134" s="1" t="str">
        <f t="shared" si="4"/>
        <v>201131111131</v>
      </c>
      <c r="D134" s="4" t="s">
        <v>28</v>
      </c>
      <c r="E134" s="4" t="s">
        <v>66</v>
      </c>
      <c r="F134" s="1">
        <v>0.15</v>
      </c>
      <c r="K134" s="4" t="str">
        <f t="shared" si="5"/>
        <v>Fixture Category A - Emergency / Egress LightsEmergency / Egress Lights</v>
      </c>
      <c r="L134" s="1">
        <f>COUNTIF($K$2:K134,K134)</f>
        <v>3</v>
      </c>
      <c r="M134" s="1" t="str">
        <f>_xlfn.IFNA(_xlfn.CONCAT(VLOOKUP(K134,'ID Generation'!J:K,2,FALSE),100+10*L134+1),"")</f>
        <v>201131111131</v>
      </c>
    </row>
    <row r="135" spans="2:13" ht="349.95" customHeight="1" x14ac:dyDescent="0.3">
      <c r="B135" s="14" t="s">
        <v>84</v>
      </c>
      <c r="C135" s="1" t="str">
        <f t="shared" si="4"/>
        <v>201131111141</v>
      </c>
      <c r="D135" s="4" t="s">
        <v>28</v>
      </c>
      <c r="E135" s="4" t="s">
        <v>66</v>
      </c>
      <c r="F135" s="1">
        <v>0.15</v>
      </c>
      <c r="K135" s="4" t="str">
        <f t="shared" si="5"/>
        <v>Fixture Category A - Emergency / Egress LightsEmergency / Egress Lights</v>
      </c>
      <c r="L135" s="1">
        <f>COUNTIF($K$2:K135,K135)</f>
        <v>4</v>
      </c>
      <c r="M135" s="1" t="str">
        <f>_xlfn.IFNA(_xlfn.CONCAT(VLOOKUP(K135,'ID Generation'!J:K,2,FALSE),100+10*L135+1),"")</f>
        <v>201131111141</v>
      </c>
    </row>
    <row r="136" spans="2:13" ht="349.95" customHeight="1" x14ac:dyDescent="0.3">
      <c r="B136" s="14" t="s">
        <v>84</v>
      </c>
      <c r="C136" s="1" t="str">
        <f t="shared" si="4"/>
        <v>201141111111</v>
      </c>
      <c r="D136" s="4" t="s">
        <v>29</v>
      </c>
      <c r="E136" s="4" t="s">
        <v>30</v>
      </c>
      <c r="F136" s="1">
        <v>0.15</v>
      </c>
      <c r="K136" s="4" t="str">
        <f t="shared" si="5"/>
        <v>Fixture Category A - Small Outdoor FixturesBollard</v>
      </c>
      <c r="L136" s="1">
        <f>COUNTIF($K$2:K136,K136)</f>
        <v>1</v>
      </c>
      <c r="M136" s="1" t="str">
        <f>_xlfn.IFNA(_xlfn.CONCAT(VLOOKUP(K136,'ID Generation'!J:K,2,FALSE),100+10*L136+1),"")</f>
        <v>201141111111</v>
      </c>
    </row>
    <row r="137" spans="2:13" ht="349.95" customHeight="1" x14ac:dyDescent="0.3">
      <c r="B137" s="14" t="s">
        <v>84</v>
      </c>
      <c r="C137" s="1" t="str">
        <f t="shared" si="4"/>
        <v>201141111121</v>
      </c>
      <c r="D137" s="4" t="s">
        <v>29</v>
      </c>
      <c r="E137" s="4" t="s">
        <v>30</v>
      </c>
      <c r="F137" s="1">
        <v>0.15</v>
      </c>
      <c r="K137" s="4" t="str">
        <f t="shared" si="5"/>
        <v>Fixture Category A - Small Outdoor FixturesBollard</v>
      </c>
      <c r="L137" s="1">
        <f>COUNTIF($K$2:K137,K137)</f>
        <v>2</v>
      </c>
      <c r="M137" s="1" t="str">
        <f>_xlfn.IFNA(_xlfn.CONCAT(VLOOKUP(K137,'ID Generation'!J:K,2,FALSE),100+10*L137+1),"")</f>
        <v>201141111121</v>
      </c>
    </row>
    <row r="138" spans="2:13" ht="349.95" customHeight="1" x14ac:dyDescent="0.3">
      <c r="B138" s="14" t="s">
        <v>84</v>
      </c>
      <c r="C138" s="1" t="str">
        <f t="shared" si="4"/>
        <v>201141111131</v>
      </c>
      <c r="D138" s="4" t="s">
        <v>29</v>
      </c>
      <c r="E138" s="4" t="s">
        <v>30</v>
      </c>
      <c r="F138" s="1">
        <v>0.15</v>
      </c>
      <c r="K138" s="4" t="str">
        <f t="shared" si="5"/>
        <v>Fixture Category A - Small Outdoor FixturesBollard</v>
      </c>
      <c r="L138" s="1">
        <f>COUNTIF($K$2:K138,K138)</f>
        <v>3</v>
      </c>
      <c r="M138" s="1" t="str">
        <f>_xlfn.IFNA(_xlfn.CONCAT(VLOOKUP(K138,'ID Generation'!J:K,2,FALSE),100+10*L138+1),"")</f>
        <v>201141111131</v>
      </c>
    </row>
    <row r="139" spans="2:13" ht="349.95" customHeight="1" x14ac:dyDescent="0.3">
      <c r="B139" s="14" t="s">
        <v>84</v>
      </c>
      <c r="C139" s="1" t="str">
        <f t="shared" si="4"/>
        <v>201141111141</v>
      </c>
      <c r="D139" s="4" t="s">
        <v>29</v>
      </c>
      <c r="E139" s="4" t="s">
        <v>30</v>
      </c>
      <c r="F139" s="1">
        <v>0.15</v>
      </c>
      <c r="K139" s="4" t="str">
        <f t="shared" si="5"/>
        <v>Fixture Category A - Small Outdoor FixturesBollard</v>
      </c>
      <c r="L139" s="1">
        <f>COUNTIF($K$2:K139,K139)</f>
        <v>4</v>
      </c>
      <c r="M139" s="1" t="str">
        <f>_xlfn.IFNA(_xlfn.CONCAT(VLOOKUP(K139,'ID Generation'!J:K,2,FALSE),100+10*L139+1),"")</f>
        <v>201141111141</v>
      </c>
    </row>
    <row r="140" spans="2:13" ht="349.95" customHeight="1" x14ac:dyDescent="0.3">
      <c r="B140" s="14" t="s">
        <v>84</v>
      </c>
      <c r="C140" s="1" t="str">
        <f t="shared" si="4"/>
        <v>201141121111</v>
      </c>
      <c r="D140" s="4" t="s">
        <v>29</v>
      </c>
      <c r="E140" s="4" t="s">
        <v>31</v>
      </c>
      <c r="F140" s="1">
        <v>0.15</v>
      </c>
      <c r="K140" s="4" t="str">
        <f t="shared" si="5"/>
        <v>Fixture Category A - Small Outdoor FixturesPost Lighting (consumer applications only)</v>
      </c>
      <c r="L140" s="1">
        <f>COUNTIF($K$2:K140,K140)</f>
        <v>1</v>
      </c>
      <c r="M140" s="1" t="str">
        <f>_xlfn.IFNA(_xlfn.CONCAT(VLOOKUP(K140,'ID Generation'!J:K,2,FALSE),100+10*L140+1),"")</f>
        <v>201141121111</v>
      </c>
    </row>
    <row r="141" spans="2:13" ht="349.95" customHeight="1" x14ac:dyDescent="0.3">
      <c r="B141" s="14" t="s">
        <v>84</v>
      </c>
      <c r="C141" s="1" t="str">
        <f t="shared" si="4"/>
        <v>201141121121</v>
      </c>
      <c r="D141" s="4" t="s">
        <v>29</v>
      </c>
      <c r="E141" s="4" t="s">
        <v>31</v>
      </c>
      <c r="F141" s="1">
        <v>0.15</v>
      </c>
      <c r="K141" s="4" t="str">
        <f t="shared" si="5"/>
        <v>Fixture Category A - Small Outdoor FixturesPost Lighting (consumer applications only)</v>
      </c>
      <c r="L141" s="1">
        <f>COUNTIF($K$2:K141,K141)</f>
        <v>2</v>
      </c>
      <c r="M141" s="1" t="str">
        <f>_xlfn.IFNA(_xlfn.CONCAT(VLOOKUP(K141,'ID Generation'!J:K,2,FALSE),100+10*L141+1),"")</f>
        <v>201141121121</v>
      </c>
    </row>
    <row r="142" spans="2:13" ht="349.95" customHeight="1" x14ac:dyDescent="0.3">
      <c r="B142" s="14" t="s">
        <v>84</v>
      </c>
      <c r="C142" s="1" t="str">
        <f t="shared" si="4"/>
        <v>201141121131</v>
      </c>
      <c r="D142" s="4" t="s">
        <v>29</v>
      </c>
      <c r="E142" s="4" t="s">
        <v>31</v>
      </c>
      <c r="F142" s="1">
        <v>0.15</v>
      </c>
      <c r="K142" s="4" t="str">
        <f t="shared" si="5"/>
        <v>Fixture Category A - Small Outdoor FixturesPost Lighting (consumer applications only)</v>
      </c>
      <c r="L142" s="1">
        <f>COUNTIF($K$2:K142,K142)</f>
        <v>3</v>
      </c>
      <c r="M142" s="1" t="str">
        <f>_xlfn.IFNA(_xlfn.CONCAT(VLOOKUP(K142,'ID Generation'!J:K,2,FALSE),100+10*L142+1),"")</f>
        <v>201141121131</v>
      </c>
    </row>
    <row r="143" spans="2:13" ht="349.95" customHeight="1" x14ac:dyDescent="0.3">
      <c r="B143" s="14" t="s">
        <v>84</v>
      </c>
      <c r="C143" s="1" t="str">
        <f t="shared" si="4"/>
        <v>201141121141</v>
      </c>
      <c r="D143" s="4" t="s">
        <v>29</v>
      </c>
      <c r="E143" s="4" t="s">
        <v>31</v>
      </c>
      <c r="F143" s="1">
        <v>0.15</v>
      </c>
      <c r="K143" s="4" t="str">
        <f t="shared" si="5"/>
        <v>Fixture Category A - Small Outdoor FixturesPost Lighting (consumer applications only)</v>
      </c>
      <c r="L143" s="1">
        <f>COUNTIF($K$2:K143,K143)</f>
        <v>4</v>
      </c>
      <c r="M143" s="1" t="str">
        <f>_xlfn.IFNA(_xlfn.CONCAT(VLOOKUP(K143,'ID Generation'!J:K,2,FALSE),100+10*L143+1),"")</f>
        <v>201141121141</v>
      </c>
    </row>
    <row r="144" spans="2:13" ht="349.95" customHeight="1" x14ac:dyDescent="0.3">
      <c r="B144" s="14" t="s">
        <v>84</v>
      </c>
      <c r="C144" s="1" t="str">
        <f t="shared" si="4"/>
        <v>201141131111</v>
      </c>
      <c r="D144" s="4" t="s">
        <v>29</v>
      </c>
      <c r="E144" s="4" t="s">
        <v>80</v>
      </c>
      <c r="F144" s="1">
        <v>0.15</v>
      </c>
      <c r="K144" s="4" t="str">
        <f t="shared" si="5"/>
        <v>Fixture Category A - Small Outdoor FixturesPath / Walkway / Garden / In-Grade / Border / Step Lights (non-solar powered only)</v>
      </c>
      <c r="L144" s="1">
        <f>COUNTIF($K$2:K144,K144)</f>
        <v>1</v>
      </c>
      <c r="M144" s="1" t="str">
        <f>_xlfn.IFNA(_xlfn.CONCAT(VLOOKUP(K144,'ID Generation'!J:K,2,FALSE),100+10*L144+1),"")</f>
        <v>201141131111</v>
      </c>
    </row>
    <row r="145" spans="2:13" ht="349.95" customHeight="1" x14ac:dyDescent="0.3">
      <c r="B145" s="14" t="s">
        <v>84</v>
      </c>
      <c r="C145" s="1" t="str">
        <f t="shared" si="4"/>
        <v>201141131121</v>
      </c>
      <c r="D145" s="4" t="s">
        <v>29</v>
      </c>
      <c r="E145" s="4" t="s">
        <v>80</v>
      </c>
      <c r="F145" s="1">
        <v>0.15</v>
      </c>
      <c r="K145" s="4" t="str">
        <f t="shared" si="5"/>
        <v>Fixture Category A - Small Outdoor FixturesPath / Walkway / Garden / In-Grade / Border / Step Lights (non-solar powered only)</v>
      </c>
      <c r="L145" s="1">
        <f>COUNTIF($K$2:K145,K145)</f>
        <v>2</v>
      </c>
      <c r="M145" s="1" t="str">
        <f>_xlfn.IFNA(_xlfn.CONCAT(VLOOKUP(K145,'ID Generation'!J:K,2,FALSE),100+10*L145+1),"")</f>
        <v>201141131121</v>
      </c>
    </row>
    <row r="146" spans="2:13" ht="349.95" customHeight="1" x14ac:dyDescent="0.3">
      <c r="B146" s="14" t="s">
        <v>84</v>
      </c>
      <c r="C146" s="1" t="str">
        <f t="shared" si="4"/>
        <v>201141131131</v>
      </c>
      <c r="D146" s="4" t="s">
        <v>29</v>
      </c>
      <c r="E146" s="4" t="s">
        <v>80</v>
      </c>
      <c r="F146" s="1">
        <v>0.15</v>
      </c>
      <c r="K146" s="4" t="str">
        <f t="shared" si="5"/>
        <v>Fixture Category A - Small Outdoor FixturesPath / Walkway / Garden / In-Grade / Border / Step Lights (non-solar powered only)</v>
      </c>
      <c r="L146" s="1">
        <f>COUNTIF($K$2:K146,K146)</f>
        <v>3</v>
      </c>
      <c r="M146" s="1" t="str">
        <f>_xlfn.IFNA(_xlfn.CONCAT(VLOOKUP(K146,'ID Generation'!J:K,2,FALSE),100+10*L146+1),"")</f>
        <v>201141131131</v>
      </c>
    </row>
    <row r="147" spans="2:13" ht="349.95" customHeight="1" x14ac:dyDescent="0.3">
      <c r="B147" s="14" t="s">
        <v>84</v>
      </c>
      <c r="C147" s="1" t="str">
        <f t="shared" si="4"/>
        <v>201141131141</v>
      </c>
      <c r="D147" s="4" t="s">
        <v>29</v>
      </c>
      <c r="E147" s="4" t="s">
        <v>80</v>
      </c>
      <c r="F147" s="1">
        <v>0.15</v>
      </c>
      <c r="K147" s="4" t="str">
        <f t="shared" si="5"/>
        <v>Fixture Category A - Small Outdoor FixturesPath / Walkway / Garden / In-Grade / Border / Step Lights (non-solar powered only)</v>
      </c>
      <c r="L147" s="1">
        <f>COUNTIF($K$2:K147,K147)</f>
        <v>4</v>
      </c>
      <c r="M147" s="1" t="str">
        <f>_xlfn.IFNA(_xlfn.CONCAT(VLOOKUP(K147,'ID Generation'!J:K,2,FALSE),100+10*L147+1),"")</f>
        <v>201141131141</v>
      </c>
    </row>
    <row r="148" spans="2:13" ht="349.95" customHeight="1" x14ac:dyDescent="0.3">
      <c r="B148" s="14" t="s">
        <v>84</v>
      </c>
      <c r="C148" s="1" t="str">
        <f t="shared" si="4"/>
        <v>201141141111</v>
      </c>
      <c r="D148" s="4" t="s">
        <v>29</v>
      </c>
      <c r="E148" s="4" t="s">
        <v>71</v>
      </c>
      <c r="F148" s="1">
        <v>0.15</v>
      </c>
      <c r="K148" s="4" t="str">
        <f t="shared" si="5"/>
        <v>Fixture Category A - Small Outdoor FixturesPorch / Patio Lights</v>
      </c>
      <c r="L148" s="1">
        <f>COUNTIF($K$2:K148,K148)</f>
        <v>1</v>
      </c>
      <c r="M148" s="1" t="str">
        <f>_xlfn.IFNA(_xlfn.CONCAT(VLOOKUP(K148,'ID Generation'!J:K,2,FALSE),100+10*L148+1),"")</f>
        <v>201141141111</v>
      </c>
    </row>
    <row r="149" spans="2:13" ht="349.95" customHeight="1" x14ac:dyDescent="0.3">
      <c r="B149" s="14" t="s">
        <v>84</v>
      </c>
      <c r="C149" s="1" t="str">
        <f t="shared" si="4"/>
        <v>201141141121</v>
      </c>
      <c r="D149" s="4" t="s">
        <v>29</v>
      </c>
      <c r="E149" s="4" t="s">
        <v>71</v>
      </c>
      <c r="F149" s="1">
        <v>0.15</v>
      </c>
      <c r="K149" s="4" t="str">
        <f t="shared" si="5"/>
        <v>Fixture Category A - Small Outdoor FixturesPorch / Patio Lights</v>
      </c>
      <c r="L149" s="1">
        <f>COUNTIF($K$2:K149,K149)</f>
        <v>2</v>
      </c>
      <c r="M149" s="1" t="str">
        <f>_xlfn.IFNA(_xlfn.CONCAT(VLOOKUP(K149,'ID Generation'!J:K,2,FALSE),100+10*L149+1),"")</f>
        <v>201141141121</v>
      </c>
    </row>
    <row r="150" spans="2:13" ht="349.95" customHeight="1" x14ac:dyDescent="0.3">
      <c r="B150" s="14" t="s">
        <v>84</v>
      </c>
      <c r="C150" s="1" t="str">
        <f t="shared" si="4"/>
        <v>201141141131</v>
      </c>
      <c r="D150" s="4" t="s">
        <v>29</v>
      </c>
      <c r="E150" s="4" t="s">
        <v>71</v>
      </c>
      <c r="F150" s="1">
        <v>0.15</v>
      </c>
      <c r="K150" s="4" t="str">
        <f t="shared" si="5"/>
        <v>Fixture Category A - Small Outdoor FixturesPorch / Patio Lights</v>
      </c>
      <c r="L150" s="1">
        <f>COUNTIF($K$2:K150,K150)</f>
        <v>3</v>
      </c>
      <c r="M150" s="1" t="str">
        <f>_xlfn.IFNA(_xlfn.CONCAT(VLOOKUP(K150,'ID Generation'!J:K,2,FALSE),100+10*L150+1),"")</f>
        <v>201141141131</v>
      </c>
    </row>
    <row r="151" spans="2:13" ht="349.95" customHeight="1" x14ac:dyDescent="0.3">
      <c r="B151" s="14" t="s">
        <v>84</v>
      </c>
      <c r="C151" s="1" t="str">
        <f t="shared" si="4"/>
        <v>201141141141</v>
      </c>
      <c r="D151" s="4" t="s">
        <v>29</v>
      </c>
      <c r="E151" s="4" t="s">
        <v>71</v>
      </c>
      <c r="F151" s="1">
        <v>0.15</v>
      </c>
      <c r="K151" s="4" t="str">
        <f t="shared" si="5"/>
        <v>Fixture Category A - Small Outdoor FixturesPorch / Patio Lights</v>
      </c>
      <c r="L151" s="1">
        <f>COUNTIF($K$2:K151,K151)</f>
        <v>4</v>
      </c>
      <c r="M151" s="1" t="str">
        <f>_xlfn.IFNA(_xlfn.CONCAT(VLOOKUP(K151,'ID Generation'!J:K,2,FALSE),100+10*L151+1),"")</f>
        <v>201141141141</v>
      </c>
    </row>
    <row r="152" spans="2:13" ht="349.95" customHeight="1" x14ac:dyDescent="0.3">
      <c r="B152" s="14" t="s">
        <v>84</v>
      </c>
      <c r="C152" s="1" t="str">
        <f t="shared" si="4"/>
        <v>201141151111</v>
      </c>
      <c r="D152" s="4" t="s">
        <v>29</v>
      </c>
      <c r="E152" s="4" t="s">
        <v>32</v>
      </c>
      <c r="F152" s="1">
        <v>0.15</v>
      </c>
      <c r="K152" s="4" t="str">
        <f t="shared" si="5"/>
        <v>Fixture Category A - Small Outdoor FixturesSecurity Lighting (with or without integrated cameras)
- Including residential-type security floodli</v>
      </c>
      <c r="L152" s="1">
        <f>COUNTIF($K$2:K152,K152)</f>
        <v>1</v>
      </c>
      <c r="M152" s="1" t="str">
        <f>_xlfn.IFNA(_xlfn.CONCAT(VLOOKUP(K152,'ID Generation'!J:K,2,FALSE),100+10*L152+1),"")</f>
        <v>201141151111</v>
      </c>
    </row>
    <row r="153" spans="2:13" ht="349.95" customHeight="1" x14ac:dyDescent="0.3">
      <c r="B153" s="14" t="s">
        <v>84</v>
      </c>
      <c r="C153" s="1" t="str">
        <f t="shared" si="4"/>
        <v>201141151121</v>
      </c>
      <c r="D153" s="4" t="s">
        <v>29</v>
      </c>
      <c r="E153" s="4" t="s">
        <v>32</v>
      </c>
      <c r="F153" s="1">
        <v>0.15</v>
      </c>
      <c r="K153" s="4" t="str">
        <f t="shared" si="5"/>
        <v>Fixture Category A - Small Outdoor FixturesSecurity Lighting (with or without integrated cameras)
- Including residential-type security floodli</v>
      </c>
      <c r="L153" s="1">
        <f>COUNTIF($K$2:K153,K153)</f>
        <v>2</v>
      </c>
      <c r="M153" s="1" t="str">
        <f>_xlfn.IFNA(_xlfn.CONCAT(VLOOKUP(K153,'ID Generation'!J:K,2,FALSE),100+10*L153+1),"")</f>
        <v>201141151121</v>
      </c>
    </row>
    <row r="154" spans="2:13" ht="349.95" customHeight="1" x14ac:dyDescent="0.3">
      <c r="B154" s="14" t="s">
        <v>84</v>
      </c>
      <c r="C154" s="1" t="str">
        <f t="shared" si="4"/>
        <v>201141151131</v>
      </c>
      <c r="D154" s="4" t="s">
        <v>29</v>
      </c>
      <c r="E154" s="4" t="s">
        <v>32</v>
      </c>
      <c r="F154" s="1">
        <v>0.15</v>
      </c>
      <c r="K154" s="4" t="str">
        <f t="shared" si="5"/>
        <v>Fixture Category A - Small Outdoor FixturesSecurity Lighting (with or without integrated cameras)
- Including residential-type security floodli</v>
      </c>
      <c r="L154" s="1">
        <f>COUNTIF($K$2:K154,K154)</f>
        <v>3</v>
      </c>
      <c r="M154" s="1" t="str">
        <f>_xlfn.IFNA(_xlfn.CONCAT(VLOOKUP(K154,'ID Generation'!J:K,2,FALSE),100+10*L154+1),"")</f>
        <v>201141151131</v>
      </c>
    </row>
    <row r="155" spans="2:13" ht="349.95" customHeight="1" x14ac:dyDescent="0.3">
      <c r="B155" s="14" t="s">
        <v>84</v>
      </c>
      <c r="C155" s="1" t="str">
        <f t="shared" si="4"/>
        <v>201141151141</v>
      </c>
      <c r="D155" s="4" t="s">
        <v>29</v>
      </c>
      <c r="E155" s="4" t="s">
        <v>32</v>
      </c>
      <c r="F155" s="1">
        <v>0.15</v>
      </c>
      <c r="K155" s="4" t="str">
        <f t="shared" si="5"/>
        <v>Fixture Category A - Small Outdoor FixturesSecurity Lighting (with or without integrated cameras)
- Including residential-type security floodli</v>
      </c>
      <c r="L155" s="1">
        <f>COUNTIF($K$2:K155,K155)</f>
        <v>4</v>
      </c>
      <c r="M155" s="1" t="str">
        <f>_xlfn.IFNA(_xlfn.CONCAT(VLOOKUP(K155,'ID Generation'!J:K,2,FALSE),100+10*L155+1),"")</f>
        <v>201141151141</v>
      </c>
    </row>
    <row r="156" spans="2:13" ht="349.95" customHeight="1" x14ac:dyDescent="0.3">
      <c r="B156" s="14" t="s">
        <v>84</v>
      </c>
      <c r="C156" s="1" t="str">
        <f t="shared" si="4"/>
        <v>201141161111</v>
      </c>
      <c r="D156" s="4" t="s">
        <v>29</v>
      </c>
      <c r="E156" s="4" t="s">
        <v>33</v>
      </c>
      <c r="F156" s="1">
        <v>0.15</v>
      </c>
      <c r="K156" s="4" t="str">
        <f t="shared" si="5"/>
        <v>Fixture Category A - Small Outdoor FixturesPool and Fountain Fixtures</v>
      </c>
      <c r="L156" s="1">
        <f>COUNTIF($K$2:K156,K156)</f>
        <v>1</v>
      </c>
      <c r="M156" s="1" t="str">
        <f>_xlfn.IFNA(_xlfn.CONCAT(VLOOKUP(K156,'ID Generation'!J:K,2,FALSE),100+10*L156+1),"")</f>
        <v>201141161111</v>
      </c>
    </row>
    <row r="157" spans="2:13" ht="349.95" customHeight="1" x14ac:dyDescent="0.3">
      <c r="B157" s="14" t="s">
        <v>84</v>
      </c>
      <c r="C157" s="1" t="str">
        <f t="shared" si="4"/>
        <v>201141161121</v>
      </c>
      <c r="D157" s="4" t="s">
        <v>29</v>
      </c>
      <c r="E157" s="4" t="s">
        <v>33</v>
      </c>
      <c r="F157" s="1">
        <v>0.15</v>
      </c>
      <c r="K157" s="4" t="str">
        <f t="shared" si="5"/>
        <v>Fixture Category A - Small Outdoor FixturesPool and Fountain Fixtures</v>
      </c>
      <c r="L157" s="1">
        <f>COUNTIF($K$2:K157,K157)</f>
        <v>2</v>
      </c>
      <c r="M157" s="1" t="str">
        <f>_xlfn.IFNA(_xlfn.CONCAT(VLOOKUP(K157,'ID Generation'!J:K,2,FALSE),100+10*L157+1),"")</f>
        <v>201141161121</v>
      </c>
    </row>
    <row r="158" spans="2:13" ht="349.95" customHeight="1" x14ac:dyDescent="0.3">
      <c r="B158" s="14" t="s">
        <v>84</v>
      </c>
      <c r="C158" s="1" t="str">
        <f t="shared" si="4"/>
        <v>201141161131</v>
      </c>
      <c r="D158" s="4" t="s">
        <v>29</v>
      </c>
      <c r="E158" s="4" t="s">
        <v>33</v>
      </c>
      <c r="F158" s="1">
        <v>0.15</v>
      </c>
      <c r="K158" s="4" t="str">
        <f t="shared" si="5"/>
        <v>Fixture Category A - Small Outdoor FixturesPool and Fountain Fixtures</v>
      </c>
      <c r="L158" s="1">
        <f>COUNTIF($K$2:K158,K158)</f>
        <v>3</v>
      </c>
      <c r="M158" s="1" t="str">
        <f>_xlfn.IFNA(_xlfn.CONCAT(VLOOKUP(K158,'ID Generation'!J:K,2,FALSE),100+10*L158+1),"")</f>
        <v>201141161131</v>
      </c>
    </row>
    <row r="159" spans="2:13" ht="349.95" customHeight="1" x14ac:dyDescent="0.3">
      <c r="B159" s="14" t="s">
        <v>84</v>
      </c>
      <c r="C159" s="1" t="str">
        <f t="shared" si="4"/>
        <v>201141161141</v>
      </c>
      <c r="D159" s="4" t="s">
        <v>29</v>
      </c>
      <c r="E159" s="4" t="s">
        <v>33</v>
      </c>
      <c r="F159" s="1">
        <v>0.15</v>
      </c>
      <c r="K159" s="4" t="str">
        <f t="shared" si="5"/>
        <v>Fixture Category A - Small Outdoor FixturesPool and Fountain Fixtures</v>
      </c>
      <c r="L159" s="1">
        <f>COUNTIF($K$2:K159,K159)</f>
        <v>4</v>
      </c>
      <c r="M159" s="1" t="str">
        <f>_xlfn.IFNA(_xlfn.CONCAT(VLOOKUP(K159,'ID Generation'!J:K,2,FALSE),100+10*L159+1),"")</f>
        <v>201141161141</v>
      </c>
    </row>
    <row r="160" spans="2:13" ht="349.95" customHeight="1" x14ac:dyDescent="0.3">
      <c r="B160" s="14" t="s">
        <v>84</v>
      </c>
      <c r="C160" s="1" t="str">
        <f t="shared" si="4"/>
        <v>201141171111</v>
      </c>
      <c r="D160" s="4" t="s">
        <v>29</v>
      </c>
      <c r="E160" s="4" t="s">
        <v>77</v>
      </c>
      <c r="F160" s="1">
        <v>0.15</v>
      </c>
      <c r="K160" s="4" t="str">
        <f t="shared" si="5"/>
        <v>Fixture Category A - Small Outdoor FixturesWall Mount / Small Flood - including commercial “wall packs” and flood lights less than 250 W</v>
      </c>
      <c r="L160" s="1">
        <f>COUNTIF($K$2:K160,K160)</f>
        <v>1</v>
      </c>
      <c r="M160" s="1" t="str">
        <f>_xlfn.IFNA(_xlfn.CONCAT(VLOOKUP(K160,'ID Generation'!J:K,2,FALSE),100+10*L160+1),"")</f>
        <v>201141171111</v>
      </c>
    </row>
    <row r="161" spans="2:13" ht="349.95" customHeight="1" x14ac:dyDescent="0.3">
      <c r="B161" s="14" t="s">
        <v>84</v>
      </c>
      <c r="C161" s="1" t="str">
        <f t="shared" si="4"/>
        <v>201141171121</v>
      </c>
      <c r="D161" s="4" t="s">
        <v>29</v>
      </c>
      <c r="E161" s="4" t="s">
        <v>77</v>
      </c>
      <c r="F161" s="1">
        <v>0.15</v>
      </c>
      <c r="K161" s="4" t="str">
        <f t="shared" si="5"/>
        <v>Fixture Category A - Small Outdoor FixturesWall Mount / Small Flood - including commercial “wall packs” and flood lights less than 250 W</v>
      </c>
      <c r="L161" s="1">
        <f>COUNTIF($K$2:K161,K161)</f>
        <v>2</v>
      </c>
      <c r="M161" s="1" t="str">
        <f>_xlfn.IFNA(_xlfn.CONCAT(VLOOKUP(K161,'ID Generation'!J:K,2,FALSE),100+10*L161+1),"")</f>
        <v>201141171121</v>
      </c>
    </row>
    <row r="162" spans="2:13" ht="349.95" customHeight="1" x14ac:dyDescent="0.3">
      <c r="B162" s="14" t="s">
        <v>84</v>
      </c>
      <c r="C162" s="1" t="str">
        <f t="shared" si="4"/>
        <v>201141171131</v>
      </c>
      <c r="D162" s="4" t="s">
        <v>29</v>
      </c>
      <c r="E162" s="4" t="s">
        <v>77</v>
      </c>
      <c r="F162" s="1">
        <v>0.15</v>
      </c>
      <c r="K162" s="4" t="str">
        <f t="shared" si="5"/>
        <v>Fixture Category A - Small Outdoor FixturesWall Mount / Small Flood - including commercial “wall packs” and flood lights less than 250 W</v>
      </c>
      <c r="L162" s="1">
        <f>COUNTIF($K$2:K162,K162)</f>
        <v>3</v>
      </c>
      <c r="M162" s="1" t="str">
        <f>_xlfn.IFNA(_xlfn.CONCAT(VLOOKUP(K162,'ID Generation'!J:K,2,FALSE),100+10*L162+1),"")</f>
        <v>201141171131</v>
      </c>
    </row>
    <row r="163" spans="2:13" ht="349.95" customHeight="1" x14ac:dyDescent="0.3">
      <c r="B163" s="14" t="s">
        <v>84</v>
      </c>
      <c r="C163" s="1" t="str">
        <f t="shared" si="4"/>
        <v>201141171141</v>
      </c>
      <c r="D163" s="4" t="s">
        <v>29</v>
      </c>
      <c r="E163" s="4" t="s">
        <v>77</v>
      </c>
      <c r="F163" s="1">
        <v>0.15</v>
      </c>
      <c r="K163" s="4" t="str">
        <f t="shared" si="5"/>
        <v>Fixture Category A - Small Outdoor FixturesWall Mount / Small Flood - including commercial “wall packs” and flood lights less than 250 W</v>
      </c>
      <c r="L163" s="1">
        <f>COUNTIF($K$2:K163,K163)</f>
        <v>4</v>
      </c>
      <c r="M163" s="1" t="str">
        <f>_xlfn.IFNA(_xlfn.CONCAT(VLOOKUP(K163,'ID Generation'!J:K,2,FALSE),100+10*L163+1),"")</f>
        <v>201141171141</v>
      </c>
    </row>
    <row r="164" spans="2:13" ht="349.95" customHeight="1" x14ac:dyDescent="0.3">
      <c r="B164" s="14" t="s">
        <v>84</v>
      </c>
      <c r="C164" s="1" t="str">
        <f t="shared" si="4"/>
        <v>201151111111</v>
      </c>
      <c r="D164" s="4" t="s">
        <v>34</v>
      </c>
      <c r="E164" s="4" t="s">
        <v>68</v>
      </c>
      <c r="F164" s="1">
        <v>0.15</v>
      </c>
      <c r="K164" s="4" t="str">
        <f t="shared" si="5"/>
        <v>Fixture Category A - Decorative FixturesFlush / Semi-Flush</v>
      </c>
      <c r="L164" s="1">
        <f>COUNTIF($K$2:K164,K164)</f>
        <v>1</v>
      </c>
      <c r="M164" s="1" t="str">
        <f>_xlfn.IFNA(_xlfn.CONCAT(VLOOKUP(K164,'ID Generation'!J:K,2,FALSE),100+10*L164+1),"")</f>
        <v>201151111111</v>
      </c>
    </row>
    <row r="165" spans="2:13" ht="349.95" customHeight="1" x14ac:dyDescent="0.3">
      <c r="B165" s="14" t="s">
        <v>84</v>
      </c>
      <c r="C165" s="1" t="str">
        <f t="shared" si="4"/>
        <v>201151111121</v>
      </c>
      <c r="D165" s="4" t="s">
        <v>34</v>
      </c>
      <c r="E165" s="4" t="s">
        <v>68</v>
      </c>
      <c r="F165" s="1">
        <v>0.15</v>
      </c>
      <c r="K165" s="4" t="str">
        <f t="shared" si="5"/>
        <v>Fixture Category A - Decorative FixturesFlush / Semi-Flush</v>
      </c>
      <c r="L165" s="1">
        <f>COUNTIF($K$2:K165,K165)</f>
        <v>2</v>
      </c>
      <c r="M165" s="1" t="str">
        <f>_xlfn.IFNA(_xlfn.CONCAT(VLOOKUP(K165,'ID Generation'!J:K,2,FALSE),100+10*L165+1),"")</f>
        <v>201151111121</v>
      </c>
    </row>
    <row r="166" spans="2:13" ht="349.95" customHeight="1" x14ac:dyDescent="0.3">
      <c r="B166" s="14" t="s">
        <v>84</v>
      </c>
      <c r="C166" s="1" t="str">
        <f t="shared" si="4"/>
        <v>201151111131</v>
      </c>
      <c r="D166" s="4" t="s">
        <v>34</v>
      </c>
      <c r="E166" s="4" t="s">
        <v>68</v>
      </c>
      <c r="F166" s="1">
        <v>0.15</v>
      </c>
      <c r="K166" s="4" t="str">
        <f t="shared" si="5"/>
        <v>Fixture Category A - Decorative FixturesFlush / Semi-Flush</v>
      </c>
      <c r="L166" s="1">
        <f>COUNTIF($K$2:K166,K166)</f>
        <v>3</v>
      </c>
      <c r="M166" s="1" t="str">
        <f>_xlfn.IFNA(_xlfn.CONCAT(VLOOKUP(K166,'ID Generation'!J:K,2,FALSE),100+10*L166+1),"")</f>
        <v>201151111131</v>
      </c>
    </row>
    <row r="167" spans="2:13" ht="349.95" customHeight="1" x14ac:dyDescent="0.3">
      <c r="B167" s="14" t="s">
        <v>84</v>
      </c>
      <c r="C167" s="1" t="str">
        <f t="shared" si="4"/>
        <v>201151111141</v>
      </c>
      <c r="D167" s="4" t="s">
        <v>34</v>
      </c>
      <c r="E167" s="4" t="s">
        <v>68</v>
      </c>
      <c r="F167" s="1">
        <v>0.15</v>
      </c>
      <c r="K167" s="4" t="str">
        <f t="shared" si="5"/>
        <v>Fixture Category A - Decorative FixturesFlush / Semi-Flush</v>
      </c>
      <c r="L167" s="1">
        <f>COUNTIF($K$2:K167,K167)</f>
        <v>4</v>
      </c>
      <c r="M167" s="1" t="str">
        <f>_xlfn.IFNA(_xlfn.CONCAT(VLOOKUP(K167,'ID Generation'!J:K,2,FALSE),100+10*L167+1),"")</f>
        <v>201151111141</v>
      </c>
    </row>
    <row r="168" spans="2:13" ht="349.95" customHeight="1" x14ac:dyDescent="0.3">
      <c r="B168" s="14" t="s">
        <v>84</v>
      </c>
      <c r="C168" s="1" t="str">
        <f t="shared" si="4"/>
        <v>201151121111</v>
      </c>
      <c r="D168" s="4" t="s">
        <v>34</v>
      </c>
      <c r="E168" s="4" t="s">
        <v>35</v>
      </c>
      <c r="F168" s="1">
        <v>0.15</v>
      </c>
      <c r="K168" s="4" t="str">
        <f t="shared" si="5"/>
        <v>Fixture Category A - Decorative FixturesLamp-holders (stand-alone and for more than one lamp)</v>
      </c>
      <c r="L168" s="1">
        <f>COUNTIF($K$2:K168,K168)</f>
        <v>1</v>
      </c>
      <c r="M168" s="1" t="str">
        <f>_xlfn.IFNA(_xlfn.CONCAT(VLOOKUP(K168,'ID Generation'!J:K,2,FALSE),100+10*L168+1),"")</f>
        <v>201151121111</v>
      </c>
    </row>
    <row r="169" spans="2:13" ht="349.95" customHeight="1" x14ac:dyDescent="0.3">
      <c r="B169" s="14" t="s">
        <v>84</v>
      </c>
      <c r="C169" s="1" t="str">
        <f t="shared" si="4"/>
        <v>201151121121</v>
      </c>
      <c r="D169" s="4" t="s">
        <v>34</v>
      </c>
      <c r="E169" s="4" t="s">
        <v>35</v>
      </c>
      <c r="F169" s="1">
        <v>0.15</v>
      </c>
      <c r="K169" s="4" t="str">
        <f t="shared" si="5"/>
        <v>Fixture Category A - Decorative FixturesLamp-holders (stand-alone and for more than one lamp)</v>
      </c>
      <c r="L169" s="1">
        <f>COUNTIF($K$2:K169,K169)</f>
        <v>2</v>
      </c>
      <c r="M169" s="1" t="str">
        <f>_xlfn.IFNA(_xlfn.CONCAT(VLOOKUP(K169,'ID Generation'!J:K,2,FALSE),100+10*L169+1),"")</f>
        <v>201151121121</v>
      </c>
    </row>
    <row r="170" spans="2:13" ht="349.95" customHeight="1" x14ac:dyDescent="0.3">
      <c r="B170" s="14" t="s">
        <v>84</v>
      </c>
      <c r="C170" s="1" t="str">
        <f t="shared" si="4"/>
        <v>201151121131</v>
      </c>
      <c r="D170" s="4" t="s">
        <v>34</v>
      </c>
      <c r="E170" s="4" t="s">
        <v>35</v>
      </c>
      <c r="F170" s="1">
        <v>0.15</v>
      </c>
      <c r="K170" s="4" t="str">
        <f t="shared" si="5"/>
        <v>Fixture Category A - Decorative FixturesLamp-holders (stand-alone and for more than one lamp)</v>
      </c>
      <c r="L170" s="1">
        <f>COUNTIF($K$2:K170,K170)</f>
        <v>3</v>
      </c>
      <c r="M170" s="1" t="str">
        <f>_xlfn.IFNA(_xlfn.CONCAT(VLOOKUP(K170,'ID Generation'!J:K,2,FALSE),100+10*L170+1),"")</f>
        <v>201151121131</v>
      </c>
    </row>
    <row r="171" spans="2:13" ht="349.95" customHeight="1" x14ac:dyDescent="0.3">
      <c r="B171" s="14" t="s">
        <v>84</v>
      </c>
      <c r="C171" s="1" t="str">
        <f t="shared" si="4"/>
        <v>201151121141</v>
      </c>
      <c r="D171" s="4" t="s">
        <v>34</v>
      </c>
      <c r="E171" s="4" t="s">
        <v>35</v>
      </c>
      <c r="F171" s="1">
        <v>0.15</v>
      </c>
      <c r="K171" s="4" t="str">
        <f t="shared" si="5"/>
        <v>Fixture Category A - Decorative FixturesLamp-holders (stand-alone and for more than one lamp)</v>
      </c>
      <c r="L171" s="1">
        <f>COUNTIF($K$2:K171,K171)</f>
        <v>4</v>
      </c>
      <c r="M171" s="1" t="str">
        <f>_xlfn.IFNA(_xlfn.CONCAT(VLOOKUP(K171,'ID Generation'!J:K,2,FALSE),100+10*L171+1),"")</f>
        <v>201151121141</v>
      </c>
    </row>
    <row r="172" spans="2:13" ht="349.95" customHeight="1" x14ac:dyDescent="0.3">
      <c r="B172" s="14" t="s">
        <v>84</v>
      </c>
      <c r="C172" s="1" t="str">
        <f t="shared" si="4"/>
        <v>201151131111</v>
      </c>
      <c r="D172" s="4" t="s">
        <v>34</v>
      </c>
      <c r="E172" s="4" t="s">
        <v>36</v>
      </c>
      <c r="F172" s="1">
        <v>0.15</v>
      </c>
      <c r="K172" s="4" t="str">
        <f t="shared" si="5"/>
        <v>Fixture Category A - Decorative FixturesPendant</v>
      </c>
      <c r="L172" s="1">
        <f>COUNTIF($K$2:K172,K172)</f>
        <v>1</v>
      </c>
      <c r="M172" s="1" t="str">
        <f>_xlfn.IFNA(_xlfn.CONCAT(VLOOKUP(K172,'ID Generation'!J:K,2,FALSE),100+10*L172+1),"")</f>
        <v>201151131111</v>
      </c>
    </row>
    <row r="173" spans="2:13" ht="349.95" customHeight="1" x14ac:dyDescent="0.3">
      <c r="B173" s="14" t="s">
        <v>84</v>
      </c>
      <c r="C173" s="1" t="str">
        <f t="shared" si="4"/>
        <v>201151131121</v>
      </c>
      <c r="D173" s="4" t="s">
        <v>34</v>
      </c>
      <c r="E173" s="4" t="s">
        <v>36</v>
      </c>
      <c r="F173" s="1">
        <v>0.15</v>
      </c>
      <c r="K173" s="4" t="str">
        <f t="shared" si="5"/>
        <v>Fixture Category A - Decorative FixturesPendant</v>
      </c>
      <c r="L173" s="1">
        <f>COUNTIF($K$2:K173,K173)</f>
        <v>2</v>
      </c>
      <c r="M173" s="1" t="str">
        <f>_xlfn.IFNA(_xlfn.CONCAT(VLOOKUP(K173,'ID Generation'!J:K,2,FALSE),100+10*L173+1),"")</f>
        <v>201151131121</v>
      </c>
    </row>
    <row r="174" spans="2:13" ht="349.95" customHeight="1" x14ac:dyDescent="0.3">
      <c r="B174" s="14" t="s">
        <v>84</v>
      </c>
      <c r="C174" s="1" t="str">
        <f t="shared" si="4"/>
        <v>201151131131</v>
      </c>
      <c r="D174" s="4" t="s">
        <v>34</v>
      </c>
      <c r="E174" s="4" t="s">
        <v>36</v>
      </c>
      <c r="F174" s="1">
        <v>0.15</v>
      </c>
      <c r="K174" s="4" t="str">
        <f t="shared" si="5"/>
        <v>Fixture Category A - Decorative FixturesPendant</v>
      </c>
      <c r="L174" s="1">
        <f>COUNTIF($K$2:K174,K174)</f>
        <v>3</v>
      </c>
      <c r="M174" s="1" t="str">
        <f>_xlfn.IFNA(_xlfn.CONCAT(VLOOKUP(K174,'ID Generation'!J:K,2,FALSE),100+10*L174+1),"")</f>
        <v>201151131131</v>
      </c>
    </row>
    <row r="175" spans="2:13" ht="349.95" customHeight="1" x14ac:dyDescent="0.3">
      <c r="B175" s="14" t="s">
        <v>84</v>
      </c>
      <c r="C175" s="1" t="str">
        <f t="shared" si="4"/>
        <v>201151131141</v>
      </c>
      <c r="D175" s="4" t="s">
        <v>34</v>
      </c>
      <c r="E175" s="4" t="s">
        <v>36</v>
      </c>
      <c r="F175" s="1">
        <v>0.15</v>
      </c>
      <c r="K175" s="4" t="str">
        <f t="shared" si="5"/>
        <v>Fixture Category A - Decorative FixturesPendant</v>
      </c>
      <c r="L175" s="1">
        <f>COUNTIF($K$2:K175,K175)</f>
        <v>4</v>
      </c>
      <c r="M175" s="1" t="str">
        <f>_xlfn.IFNA(_xlfn.CONCAT(VLOOKUP(K175,'ID Generation'!J:K,2,FALSE),100+10*L175+1),"")</f>
        <v>201151131141</v>
      </c>
    </row>
    <row r="176" spans="2:13" ht="349.95" customHeight="1" x14ac:dyDescent="0.3">
      <c r="B176" s="14" t="s">
        <v>84</v>
      </c>
      <c r="C176" s="1" t="str">
        <f t="shared" si="4"/>
        <v>201151141111</v>
      </c>
      <c r="D176" s="4" t="s">
        <v>34</v>
      </c>
      <c r="E176" s="4" t="s">
        <v>72</v>
      </c>
      <c r="F176" s="1">
        <v>0.15</v>
      </c>
      <c r="K176" s="4" t="str">
        <f t="shared" si="5"/>
        <v>Fixture Category A - Decorative FixturesRecessed / Pot - Fee is only applied to the housing if housing and trims are sold separately.</v>
      </c>
      <c r="L176" s="1">
        <f>COUNTIF($K$2:K176,K176)</f>
        <v>1</v>
      </c>
      <c r="M176" s="1" t="str">
        <f>_xlfn.IFNA(_xlfn.CONCAT(VLOOKUP(K176,'ID Generation'!J:K,2,FALSE),100+10*L176+1),"")</f>
        <v>201151141111</v>
      </c>
    </row>
    <row r="177" spans="2:13" ht="349.95" customHeight="1" x14ac:dyDescent="0.3">
      <c r="B177" s="14" t="s">
        <v>84</v>
      </c>
      <c r="C177" s="1" t="str">
        <f t="shared" si="4"/>
        <v>201151141121</v>
      </c>
      <c r="D177" s="4" t="s">
        <v>34</v>
      </c>
      <c r="E177" s="4" t="s">
        <v>72</v>
      </c>
      <c r="F177" s="1">
        <v>0.15</v>
      </c>
      <c r="K177" s="4" t="str">
        <f t="shared" si="5"/>
        <v>Fixture Category A - Decorative FixturesRecessed / Pot - Fee is only applied to the housing if housing and trims are sold separately.</v>
      </c>
      <c r="L177" s="1">
        <f>COUNTIF($K$2:K177,K177)</f>
        <v>2</v>
      </c>
      <c r="M177" s="1" t="str">
        <f>_xlfn.IFNA(_xlfn.CONCAT(VLOOKUP(K177,'ID Generation'!J:K,2,FALSE),100+10*L177+1),"")</f>
        <v>201151141121</v>
      </c>
    </row>
    <row r="178" spans="2:13" ht="349.95" customHeight="1" x14ac:dyDescent="0.3">
      <c r="B178" s="14" t="s">
        <v>84</v>
      </c>
      <c r="C178" s="1" t="str">
        <f t="shared" si="4"/>
        <v>201151141131</v>
      </c>
      <c r="D178" s="4" t="s">
        <v>34</v>
      </c>
      <c r="E178" s="4" t="s">
        <v>72</v>
      </c>
      <c r="F178" s="1">
        <v>0.15</v>
      </c>
      <c r="K178" s="4" t="str">
        <f t="shared" si="5"/>
        <v>Fixture Category A - Decorative FixturesRecessed / Pot - Fee is only applied to the housing if housing and trims are sold separately.</v>
      </c>
      <c r="L178" s="1">
        <f>COUNTIF($K$2:K178,K178)</f>
        <v>3</v>
      </c>
      <c r="M178" s="1" t="str">
        <f>_xlfn.IFNA(_xlfn.CONCAT(VLOOKUP(K178,'ID Generation'!J:K,2,FALSE),100+10*L178+1),"")</f>
        <v>201151141131</v>
      </c>
    </row>
    <row r="179" spans="2:13" ht="349.95" customHeight="1" x14ac:dyDescent="0.3">
      <c r="B179" s="14" t="s">
        <v>84</v>
      </c>
      <c r="C179" s="1" t="str">
        <f t="shared" si="4"/>
        <v>201151141141</v>
      </c>
      <c r="D179" s="4" t="s">
        <v>34</v>
      </c>
      <c r="E179" s="4" t="s">
        <v>72</v>
      </c>
      <c r="F179" s="1">
        <v>0.15</v>
      </c>
      <c r="K179" s="4" t="str">
        <f t="shared" si="5"/>
        <v>Fixture Category A - Decorative FixturesRecessed / Pot - Fee is only applied to the housing if housing and trims are sold separately.</v>
      </c>
      <c r="L179" s="1">
        <f>COUNTIF($K$2:K179,K179)</f>
        <v>4</v>
      </c>
      <c r="M179" s="1" t="str">
        <f>_xlfn.IFNA(_xlfn.CONCAT(VLOOKUP(K179,'ID Generation'!J:K,2,FALSE),100+10*L179+1),"")</f>
        <v>201151141141</v>
      </c>
    </row>
    <row r="180" spans="2:13" ht="349.95" customHeight="1" x14ac:dyDescent="0.3">
      <c r="B180" s="14" t="s">
        <v>84</v>
      </c>
      <c r="C180" s="1" t="str">
        <f t="shared" si="4"/>
        <v>201151151111</v>
      </c>
      <c r="D180" s="4" t="s">
        <v>34</v>
      </c>
      <c r="E180" s="4" t="s">
        <v>37</v>
      </c>
      <c r="F180" s="1">
        <v>0.15</v>
      </c>
      <c r="K180" s="4" t="str">
        <f t="shared" si="5"/>
        <v>Fixture Category A - Decorative FixturesFixed Track and Canopy</v>
      </c>
      <c r="L180" s="1">
        <f>COUNTIF($K$2:K180,K180)</f>
        <v>1</v>
      </c>
      <c r="M180" s="1" t="str">
        <f>_xlfn.IFNA(_xlfn.CONCAT(VLOOKUP(K180,'ID Generation'!J:K,2,FALSE),100+10*L180+1),"")</f>
        <v>201151151111</v>
      </c>
    </row>
    <row r="181" spans="2:13" ht="349.95" customHeight="1" x14ac:dyDescent="0.3">
      <c r="B181" s="14" t="s">
        <v>84</v>
      </c>
      <c r="C181" s="1" t="str">
        <f t="shared" si="4"/>
        <v>201151151121</v>
      </c>
      <c r="D181" s="4" t="s">
        <v>34</v>
      </c>
      <c r="E181" s="4" t="s">
        <v>37</v>
      </c>
      <c r="F181" s="1">
        <v>0.15</v>
      </c>
      <c r="K181" s="4" t="str">
        <f t="shared" si="5"/>
        <v>Fixture Category A - Decorative FixturesFixed Track and Canopy</v>
      </c>
      <c r="L181" s="1">
        <f>COUNTIF($K$2:K181,K181)</f>
        <v>2</v>
      </c>
      <c r="M181" s="1" t="str">
        <f>_xlfn.IFNA(_xlfn.CONCAT(VLOOKUP(K181,'ID Generation'!J:K,2,FALSE),100+10*L181+1),"")</f>
        <v>201151151121</v>
      </c>
    </row>
    <row r="182" spans="2:13" ht="349.95" customHeight="1" x14ac:dyDescent="0.3">
      <c r="B182" s="14" t="s">
        <v>84</v>
      </c>
      <c r="C182" s="1" t="str">
        <f t="shared" si="4"/>
        <v>201151151131</v>
      </c>
      <c r="D182" s="4" t="s">
        <v>34</v>
      </c>
      <c r="E182" s="4" t="s">
        <v>37</v>
      </c>
      <c r="F182" s="1">
        <v>0.15</v>
      </c>
      <c r="K182" s="4" t="str">
        <f t="shared" si="5"/>
        <v>Fixture Category A - Decorative FixturesFixed Track and Canopy</v>
      </c>
      <c r="L182" s="1">
        <f>COUNTIF($K$2:K182,K182)</f>
        <v>3</v>
      </c>
      <c r="M182" s="1" t="str">
        <f>_xlfn.IFNA(_xlfn.CONCAT(VLOOKUP(K182,'ID Generation'!J:K,2,FALSE),100+10*L182+1),"")</f>
        <v>201151151131</v>
      </c>
    </row>
    <row r="183" spans="2:13" ht="349.95" customHeight="1" x14ac:dyDescent="0.3">
      <c r="B183" s="14" t="s">
        <v>84</v>
      </c>
      <c r="C183" s="1" t="str">
        <f t="shared" si="4"/>
        <v>201151151141</v>
      </c>
      <c r="D183" s="4" t="s">
        <v>34</v>
      </c>
      <c r="E183" s="4" t="s">
        <v>37</v>
      </c>
      <c r="F183" s="1">
        <v>0.15</v>
      </c>
      <c r="K183" s="4" t="str">
        <f t="shared" si="5"/>
        <v>Fixture Category A - Decorative FixturesFixed Track and Canopy</v>
      </c>
      <c r="L183" s="1">
        <f>COUNTIF($K$2:K183,K183)</f>
        <v>4</v>
      </c>
      <c r="M183" s="1" t="str">
        <f>_xlfn.IFNA(_xlfn.CONCAT(VLOOKUP(K183,'ID Generation'!J:K,2,FALSE),100+10*L183+1),"")</f>
        <v>201151151141</v>
      </c>
    </row>
    <row r="184" spans="2:13" ht="349.95" customHeight="1" x14ac:dyDescent="0.3">
      <c r="B184" s="14" t="s">
        <v>84</v>
      </c>
      <c r="C184" s="1" t="str">
        <f t="shared" si="4"/>
        <v>201151161111</v>
      </c>
      <c r="D184" s="4" t="s">
        <v>34</v>
      </c>
      <c r="E184" s="4" t="s">
        <v>38</v>
      </c>
      <c r="F184" s="1">
        <v>0.15</v>
      </c>
      <c r="K184" s="4" t="str">
        <f t="shared" si="5"/>
        <v>Fixture Category A - Decorative FixturesUnder Cabinet (including linear fluorescent types)</v>
      </c>
      <c r="L184" s="1">
        <f>COUNTIF($K$2:K184,K184)</f>
        <v>1</v>
      </c>
      <c r="M184" s="1" t="str">
        <f>_xlfn.IFNA(_xlfn.CONCAT(VLOOKUP(K184,'ID Generation'!J:K,2,FALSE),100+10*L184+1),"")</f>
        <v>201151161111</v>
      </c>
    </row>
    <row r="185" spans="2:13" ht="349.95" customHeight="1" x14ac:dyDescent="0.3">
      <c r="B185" s="14" t="s">
        <v>84</v>
      </c>
      <c r="C185" s="1" t="str">
        <f t="shared" si="4"/>
        <v>201151161121</v>
      </c>
      <c r="D185" s="4" t="s">
        <v>34</v>
      </c>
      <c r="E185" s="4" t="s">
        <v>38</v>
      </c>
      <c r="F185" s="1">
        <v>0.15</v>
      </c>
      <c r="K185" s="4" t="str">
        <f t="shared" si="5"/>
        <v>Fixture Category A - Decorative FixturesUnder Cabinet (including linear fluorescent types)</v>
      </c>
      <c r="L185" s="1">
        <f>COUNTIF($K$2:K185,K185)</f>
        <v>2</v>
      </c>
      <c r="M185" s="1" t="str">
        <f>_xlfn.IFNA(_xlfn.CONCAT(VLOOKUP(K185,'ID Generation'!J:K,2,FALSE),100+10*L185+1),"")</f>
        <v>201151161121</v>
      </c>
    </row>
    <row r="186" spans="2:13" ht="349.95" customHeight="1" x14ac:dyDescent="0.3">
      <c r="B186" s="14" t="s">
        <v>84</v>
      </c>
      <c r="C186" s="1" t="str">
        <f t="shared" si="4"/>
        <v>201151161131</v>
      </c>
      <c r="D186" s="4" t="s">
        <v>34</v>
      </c>
      <c r="E186" s="4" t="s">
        <v>38</v>
      </c>
      <c r="F186" s="1">
        <v>0.15</v>
      </c>
      <c r="K186" s="4" t="str">
        <f t="shared" si="5"/>
        <v>Fixture Category A - Decorative FixturesUnder Cabinet (including linear fluorescent types)</v>
      </c>
      <c r="L186" s="1">
        <f>COUNTIF($K$2:K186,K186)</f>
        <v>3</v>
      </c>
      <c r="M186" s="1" t="str">
        <f>_xlfn.IFNA(_xlfn.CONCAT(VLOOKUP(K186,'ID Generation'!J:K,2,FALSE),100+10*L186+1),"")</f>
        <v>201151161131</v>
      </c>
    </row>
    <row r="187" spans="2:13" ht="349.95" customHeight="1" x14ac:dyDescent="0.3">
      <c r="B187" s="14" t="s">
        <v>84</v>
      </c>
      <c r="C187" s="1" t="str">
        <f t="shared" si="4"/>
        <v>201151161141</v>
      </c>
      <c r="D187" s="4" t="s">
        <v>34</v>
      </c>
      <c r="E187" s="4" t="s">
        <v>38</v>
      </c>
      <c r="F187" s="1">
        <v>0.15</v>
      </c>
      <c r="K187" s="4" t="str">
        <f t="shared" si="5"/>
        <v>Fixture Category A - Decorative FixturesUnder Cabinet (including linear fluorescent types)</v>
      </c>
      <c r="L187" s="1">
        <f>COUNTIF($K$2:K187,K187)</f>
        <v>4</v>
      </c>
      <c r="M187" s="1" t="str">
        <f>_xlfn.IFNA(_xlfn.CONCAT(VLOOKUP(K187,'ID Generation'!J:K,2,FALSE),100+10*L187+1),"")</f>
        <v>201151161141</v>
      </c>
    </row>
    <row r="188" spans="2:13" ht="349.95" customHeight="1" x14ac:dyDescent="0.3">
      <c r="B188" s="14" t="s">
        <v>84</v>
      </c>
      <c r="C188" s="1" t="str">
        <f t="shared" si="4"/>
        <v>201151171111</v>
      </c>
      <c r="D188" s="4" t="s">
        <v>34</v>
      </c>
      <c r="E188" s="4" t="s">
        <v>39</v>
      </c>
      <c r="F188" s="1">
        <v>0.15</v>
      </c>
      <c r="K188" s="4" t="str">
        <f t="shared" si="5"/>
        <v>Fixture Category A - Decorative FixturesWall Mount (including sconces)</v>
      </c>
      <c r="L188" s="1">
        <f>COUNTIF($K$2:K188,K188)</f>
        <v>1</v>
      </c>
      <c r="M188" s="1" t="str">
        <f>_xlfn.IFNA(_xlfn.CONCAT(VLOOKUP(K188,'ID Generation'!J:K,2,FALSE),100+10*L188+1),"")</f>
        <v>201151171111</v>
      </c>
    </row>
    <row r="189" spans="2:13" ht="349.95" customHeight="1" x14ac:dyDescent="0.3">
      <c r="B189" s="14" t="s">
        <v>84</v>
      </c>
      <c r="C189" s="1" t="str">
        <f t="shared" si="4"/>
        <v>201151171121</v>
      </c>
      <c r="D189" s="4" t="s">
        <v>34</v>
      </c>
      <c r="E189" s="4" t="s">
        <v>39</v>
      </c>
      <c r="F189" s="1">
        <v>0.15</v>
      </c>
      <c r="K189" s="4" t="str">
        <f t="shared" si="5"/>
        <v>Fixture Category A - Decorative FixturesWall Mount (including sconces)</v>
      </c>
      <c r="L189" s="1">
        <f>COUNTIF($K$2:K189,K189)</f>
        <v>2</v>
      </c>
      <c r="M189" s="1" t="str">
        <f>_xlfn.IFNA(_xlfn.CONCAT(VLOOKUP(K189,'ID Generation'!J:K,2,FALSE),100+10*L189+1),"")</f>
        <v>201151171121</v>
      </c>
    </row>
    <row r="190" spans="2:13" ht="349.95" customHeight="1" x14ac:dyDescent="0.3">
      <c r="B190" s="14" t="s">
        <v>84</v>
      </c>
      <c r="C190" s="1" t="str">
        <f t="shared" si="4"/>
        <v>201151171131</v>
      </c>
      <c r="D190" s="4" t="s">
        <v>34</v>
      </c>
      <c r="E190" s="4" t="s">
        <v>39</v>
      </c>
      <c r="F190" s="1">
        <v>0.15</v>
      </c>
      <c r="K190" s="4" t="str">
        <f t="shared" si="5"/>
        <v>Fixture Category A - Decorative FixturesWall Mount (including sconces)</v>
      </c>
      <c r="L190" s="1">
        <f>COUNTIF($K$2:K190,K190)</f>
        <v>3</v>
      </c>
      <c r="M190" s="1" t="str">
        <f>_xlfn.IFNA(_xlfn.CONCAT(VLOOKUP(K190,'ID Generation'!J:K,2,FALSE),100+10*L190+1),"")</f>
        <v>201151171131</v>
      </c>
    </row>
    <row r="191" spans="2:13" ht="349.95" customHeight="1" x14ac:dyDescent="0.3">
      <c r="B191" s="14" t="s">
        <v>84</v>
      </c>
      <c r="C191" s="1" t="str">
        <f t="shared" si="4"/>
        <v>201151171141</v>
      </c>
      <c r="D191" s="4" t="s">
        <v>34</v>
      </c>
      <c r="E191" s="4" t="s">
        <v>39</v>
      </c>
      <c r="F191" s="1">
        <v>0.15</v>
      </c>
      <c r="K191" s="4" t="str">
        <f t="shared" si="5"/>
        <v>Fixture Category A - Decorative FixturesWall Mount (including sconces)</v>
      </c>
      <c r="L191" s="1">
        <f>COUNTIF($K$2:K191,K191)</f>
        <v>4</v>
      </c>
      <c r="M191" s="1" t="str">
        <f>_xlfn.IFNA(_xlfn.CONCAT(VLOOKUP(K191,'ID Generation'!J:K,2,FALSE),100+10*L191+1),"")</f>
        <v>201151171141</v>
      </c>
    </row>
    <row r="192" spans="2:13" ht="349.95" customHeight="1" x14ac:dyDescent="0.3">
      <c r="B192" s="14" t="s">
        <v>84</v>
      </c>
      <c r="C192" s="1" t="str">
        <f t="shared" si="4"/>
        <v>201161111111</v>
      </c>
      <c r="D192" s="4" t="s">
        <v>40</v>
      </c>
      <c r="E192" s="4" t="s">
        <v>41</v>
      </c>
      <c r="F192" s="1">
        <v>0.15</v>
      </c>
      <c r="K192" s="4" t="str">
        <f t="shared" si="5"/>
        <v>Fixture Category A - Chandeliers and Ceiling FansChandeliers</v>
      </c>
      <c r="L192" s="1">
        <f>COUNTIF($K$2:K192,K192)</f>
        <v>1</v>
      </c>
      <c r="M192" s="1" t="str">
        <f>_xlfn.IFNA(_xlfn.CONCAT(VLOOKUP(K192,'ID Generation'!J:K,2,FALSE),100+10*L192+1),"")</f>
        <v>201161111111</v>
      </c>
    </row>
    <row r="193" spans="2:13" ht="349.95" customHeight="1" x14ac:dyDescent="0.3">
      <c r="B193" s="14" t="s">
        <v>84</v>
      </c>
      <c r="C193" s="1" t="str">
        <f t="shared" si="4"/>
        <v>201161111121</v>
      </c>
      <c r="D193" s="4" t="s">
        <v>40</v>
      </c>
      <c r="E193" s="4" t="s">
        <v>41</v>
      </c>
      <c r="F193" s="1">
        <v>0.15</v>
      </c>
      <c r="K193" s="4" t="str">
        <f t="shared" si="5"/>
        <v>Fixture Category A - Chandeliers and Ceiling FansChandeliers</v>
      </c>
      <c r="L193" s="1">
        <f>COUNTIF($K$2:K193,K193)</f>
        <v>2</v>
      </c>
      <c r="M193" s="1" t="str">
        <f>_xlfn.IFNA(_xlfn.CONCAT(VLOOKUP(K193,'ID Generation'!J:K,2,FALSE),100+10*L193+1),"")</f>
        <v>201161111121</v>
      </c>
    </row>
    <row r="194" spans="2:13" ht="349.95" customHeight="1" x14ac:dyDescent="0.3">
      <c r="B194" s="14" t="s">
        <v>84</v>
      </c>
      <c r="C194" s="1" t="str">
        <f t="shared" si="4"/>
        <v>201161111131</v>
      </c>
      <c r="D194" s="4" t="s">
        <v>40</v>
      </c>
      <c r="E194" s="4" t="s">
        <v>41</v>
      </c>
      <c r="F194" s="1">
        <v>0.15</v>
      </c>
      <c r="K194" s="4" t="str">
        <f t="shared" si="5"/>
        <v>Fixture Category A - Chandeliers and Ceiling FansChandeliers</v>
      </c>
      <c r="L194" s="1">
        <f>COUNTIF($K$2:K194,K194)</f>
        <v>3</v>
      </c>
      <c r="M194" s="1" t="str">
        <f>_xlfn.IFNA(_xlfn.CONCAT(VLOOKUP(K194,'ID Generation'!J:K,2,FALSE),100+10*L194+1),"")</f>
        <v>201161111131</v>
      </c>
    </row>
    <row r="195" spans="2:13" ht="349.95" customHeight="1" x14ac:dyDescent="0.3">
      <c r="B195" s="14" t="s">
        <v>84</v>
      </c>
      <c r="C195" s="1" t="str">
        <f t="shared" ref="C195:C239" si="6">M195</f>
        <v>201161111141</v>
      </c>
      <c r="D195" s="4" t="s">
        <v>40</v>
      </c>
      <c r="E195" s="4" t="s">
        <v>41</v>
      </c>
      <c r="F195" s="1">
        <v>0.15</v>
      </c>
      <c r="K195" s="4" t="str">
        <f t="shared" ref="K195:K258" si="7">_xlfn.CONCAT(LEFT(D195,100),LEFT(E195,100))</f>
        <v>Fixture Category A - Chandeliers and Ceiling FansChandeliers</v>
      </c>
      <c r="L195" s="1">
        <f>COUNTIF($K$2:K195,K195)</f>
        <v>4</v>
      </c>
      <c r="M195" s="1" t="str">
        <f>_xlfn.IFNA(_xlfn.CONCAT(VLOOKUP(K195,'ID Generation'!J:K,2,FALSE),100+10*L195+1),"")</f>
        <v>201161111141</v>
      </c>
    </row>
    <row r="196" spans="2:13" ht="349.95" customHeight="1" x14ac:dyDescent="0.3">
      <c r="B196" s="14" t="s">
        <v>84</v>
      </c>
      <c r="C196" s="1" t="str">
        <f t="shared" si="6"/>
        <v>201161121111</v>
      </c>
      <c r="D196" s="4" t="s">
        <v>40</v>
      </c>
      <c r="E196" s="4" t="s">
        <v>42</v>
      </c>
      <c r="F196" s="1">
        <v>0.15</v>
      </c>
      <c r="K196" s="4" t="str">
        <f t="shared" si="7"/>
        <v>Fixture Category A - Chandeliers and Ceiling FansCeiling Fans with Lights</v>
      </c>
      <c r="L196" s="1">
        <f>COUNTIF($K$2:K196,K196)</f>
        <v>1</v>
      </c>
      <c r="M196" s="1" t="str">
        <f>_xlfn.IFNA(_xlfn.CONCAT(VLOOKUP(K196,'ID Generation'!J:K,2,FALSE),100+10*L196+1),"")</f>
        <v>201161121111</v>
      </c>
    </row>
    <row r="197" spans="2:13" ht="349.95" customHeight="1" x14ac:dyDescent="0.3">
      <c r="B197" s="14" t="s">
        <v>84</v>
      </c>
      <c r="C197" s="1" t="str">
        <f t="shared" si="6"/>
        <v>201161121121</v>
      </c>
      <c r="D197" s="4" t="s">
        <v>40</v>
      </c>
      <c r="E197" s="4" t="s">
        <v>42</v>
      </c>
      <c r="F197" s="1">
        <v>0.15</v>
      </c>
      <c r="K197" s="4" t="str">
        <f t="shared" si="7"/>
        <v>Fixture Category A - Chandeliers and Ceiling FansCeiling Fans with Lights</v>
      </c>
      <c r="L197" s="1">
        <f>COUNTIF($K$2:K197,K197)</f>
        <v>2</v>
      </c>
      <c r="M197" s="1" t="str">
        <f>_xlfn.IFNA(_xlfn.CONCAT(VLOOKUP(K197,'ID Generation'!J:K,2,FALSE),100+10*L197+1),"")</f>
        <v>201161121121</v>
      </c>
    </row>
    <row r="198" spans="2:13" ht="349.95" customHeight="1" x14ac:dyDescent="0.3">
      <c r="B198" s="14" t="s">
        <v>84</v>
      </c>
      <c r="C198" s="1" t="str">
        <f t="shared" si="6"/>
        <v>201161121131</v>
      </c>
      <c r="D198" s="4" t="s">
        <v>40</v>
      </c>
      <c r="E198" s="4" t="s">
        <v>42</v>
      </c>
      <c r="F198" s="1">
        <v>0.15</v>
      </c>
      <c r="K198" s="4" t="str">
        <f t="shared" si="7"/>
        <v>Fixture Category A - Chandeliers and Ceiling FansCeiling Fans with Lights</v>
      </c>
      <c r="L198" s="1">
        <f>COUNTIF($K$2:K198,K198)</f>
        <v>3</v>
      </c>
      <c r="M198" s="1" t="str">
        <f>_xlfn.IFNA(_xlfn.CONCAT(VLOOKUP(K198,'ID Generation'!J:K,2,FALSE),100+10*L198+1),"")</f>
        <v>201161121131</v>
      </c>
    </row>
    <row r="199" spans="2:13" ht="349.95" customHeight="1" x14ac:dyDescent="0.3">
      <c r="B199" s="14" t="s">
        <v>84</v>
      </c>
      <c r="C199" s="1" t="str">
        <f t="shared" si="6"/>
        <v>201161121141</v>
      </c>
      <c r="D199" s="4" t="s">
        <v>40</v>
      </c>
      <c r="E199" s="4" t="s">
        <v>42</v>
      </c>
      <c r="F199" s="1">
        <v>0.15</v>
      </c>
      <c r="K199" s="4" t="str">
        <f t="shared" si="7"/>
        <v>Fixture Category A - Chandeliers and Ceiling FansCeiling Fans with Lights</v>
      </c>
      <c r="L199" s="1">
        <f>COUNTIF($K$2:K199,K199)</f>
        <v>4</v>
      </c>
      <c r="M199" s="1" t="str">
        <f>_xlfn.IFNA(_xlfn.CONCAT(VLOOKUP(K199,'ID Generation'!J:K,2,FALSE),100+10*L199+1),"")</f>
        <v>201161121141</v>
      </c>
    </row>
    <row r="200" spans="2:13" ht="349.95" customHeight="1" x14ac:dyDescent="0.3">
      <c r="B200" s="14" t="s">
        <v>84</v>
      </c>
      <c r="C200" s="1" t="str">
        <f t="shared" si="6"/>
        <v>201171111111</v>
      </c>
      <c r="D200" s="4" t="s">
        <v>64</v>
      </c>
      <c r="E200" s="4" t="s">
        <v>43</v>
      </c>
      <c r="F200" s="1">
        <v>0.15</v>
      </c>
      <c r="K200" s="4" t="str">
        <f t="shared" si="7"/>
        <v>Fixture Category A - Linear Fixtures (including linear shop lights and linear pool / fountain fixturStrip Lights</v>
      </c>
      <c r="L200" s="1">
        <f>COUNTIF($K$2:K200,K200)</f>
        <v>1</v>
      </c>
      <c r="M200" s="1" t="str">
        <f>_xlfn.IFNA(_xlfn.CONCAT(VLOOKUP(K200,'ID Generation'!J:K,2,FALSE),100+10*L200+1),"")</f>
        <v>201171111111</v>
      </c>
    </row>
    <row r="201" spans="2:13" ht="349.95" customHeight="1" x14ac:dyDescent="0.3">
      <c r="B201" s="14" t="s">
        <v>84</v>
      </c>
      <c r="C201" s="1" t="str">
        <f t="shared" si="6"/>
        <v>201171111121</v>
      </c>
      <c r="D201" s="4" t="s">
        <v>64</v>
      </c>
      <c r="E201" s="4" t="s">
        <v>43</v>
      </c>
      <c r="F201" s="1">
        <v>0.15</v>
      </c>
      <c r="K201" s="4" t="str">
        <f t="shared" si="7"/>
        <v>Fixture Category A - Linear Fixtures (including linear shop lights and linear pool / fountain fixturStrip Lights</v>
      </c>
      <c r="L201" s="1">
        <f>COUNTIF($K$2:K201,K201)</f>
        <v>2</v>
      </c>
      <c r="M201" s="1" t="str">
        <f>_xlfn.IFNA(_xlfn.CONCAT(VLOOKUP(K201,'ID Generation'!J:K,2,FALSE),100+10*L201+1),"")</f>
        <v>201171111121</v>
      </c>
    </row>
    <row r="202" spans="2:13" ht="349.95" customHeight="1" x14ac:dyDescent="0.3">
      <c r="B202" s="14" t="s">
        <v>84</v>
      </c>
      <c r="C202" s="1" t="str">
        <f t="shared" si="6"/>
        <v>201171111131</v>
      </c>
      <c r="D202" s="4" t="s">
        <v>64</v>
      </c>
      <c r="E202" s="4" t="s">
        <v>43</v>
      </c>
      <c r="F202" s="1">
        <v>0.15</v>
      </c>
      <c r="K202" s="4" t="str">
        <f t="shared" si="7"/>
        <v>Fixture Category A - Linear Fixtures (including linear shop lights and linear pool / fountain fixturStrip Lights</v>
      </c>
      <c r="L202" s="1">
        <f>COUNTIF($K$2:K202,K202)</f>
        <v>3</v>
      </c>
      <c r="M202" s="1" t="str">
        <f>_xlfn.IFNA(_xlfn.CONCAT(VLOOKUP(K202,'ID Generation'!J:K,2,FALSE),100+10*L202+1),"")</f>
        <v>201171111131</v>
      </c>
    </row>
    <row r="203" spans="2:13" ht="349.95" customHeight="1" x14ac:dyDescent="0.3">
      <c r="B203" s="14" t="s">
        <v>84</v>
      </c>
      <c r="C203" s="1" t="str">
        <f t="shared" si="6"/>
        <v>201171111141</v>
      </c>
      <c r="D203" s="4" t="s">
        <v>64</v>
      </c>
      <c r="E203" s="4" t="s">
        <v>43</v>
      </c>
      <c r="F203" s="1">
        <v>0.15</v>
      </c>
      <c r="K203" s="4" t="str">
        <f t="shared" si="7"/>
        <v>Fixture Category A - Linear Fixtures (including linear shop lights and linear pool / fountain fixturStrip Lights</v>
      </c>
      <c r="L203" s="1">
        <f>COUNTIF($K$2:K203,K203)</f>
        <v>4</v>
      </c>
      <c r="M203" s="1" t="str">
        <f>_xlfn.IFNA(_xlfn.CONCAT(VLOOKUP(K203,'ID Generation'!J:K,2,FALSE),100+10*L203+1),"")</f>
        <v>201171111141</v>
      </c>
    </row>
    <row r="204" spans="2:13" ht="349.95" customHeight="1" x14ac:dyDescent="0.3">
      <c r="B204" s="14" t="s">
        <v>84</v>
      </c>
      <c r="C204" s="1" t="str">
        <f t="shared" si="6"/>
        <v>201171121111</v>
      </c>
      <c r="D204" s="4" t="s">
        <v>64</v>
      </c>
      <c r="E204" s="4" t="s">
        <v>44</v>
      </c>
      <c r="F204" s="1">
        <v>0.15</v>
      </c>
      <c r="K204" s="4" t="str">
        <f t="shared" si="7"/>
        <v>Fixture Category A - Linear Fixtures (including linear shop lights and linear pool / fountain fixturSurfaced, Suspended, and Wall Mount Linear Fixtures</v>
      </c>
      <c r="L204" s="1">
        <f>COUNTIF($K$2:K204,K204)</f>
        <v>1</v>
      </c>
      <c r="M204" s="1" t="str">
        <f>_xlfn.IFNA(_xlfn.CONCAT(VLOOKUP(K204,'ID Generation'!J:K,2,FALSE),100+10*L204+1),"")</f>
        <v>201171121111</v>
      </c>
    </row>
    <row r="205" spans="2:13" ht="349.95" customHeight="1" x14ac:dyDescent="0.3">
      <c r="B205" s="14" t="s">
        <v>84</v>
      </c>
      <c r="C205" s="1" t="str">
        <f t="shared" si="6"/>
        <v>201171121121</v>
      </c>
      <c r="D205" s="4" t="s">
        <v>64</v>
      </c>
      <c r="E205" s="4" t="s">
        <v>44</v>
      </c>
      <c r="F205" s="1">
        <v>0.15</v>
      </c>
      <c r="K205" s="4" t="str">
        <f t="shared" si="7"/>
        <v>Fixture Category A - Linear Fixtures (including linear shop lights and linear pool / fountain fixturSurfaced, Suspended, and Wall Mount Linear Fixtures</v>
      </c>
      <c r="L205" s="1">
        <f>COUNTIF($K$2:K205,K205)</f>
        <v>2</v>
      </c>
      <c r="M205" s="1" t="str">
        <f>_xlfn.IFNA(_xlfn.CONCAT(VLOOKUP(K205,'ID Generation'!J:K,2,FALSE),100+10*L205+1),"")</f>
        <v>201171121121</v>
      </c>
    </row>
    <row r="206" spans="2:13" ht="349.95" customHeight="1" x14ac:dyDescent="0.3">
      <c r="B206" s="14" t="s">
        <v>84</v>
      </c>
      <c r="C206" s="1" t="str">
        <f t="shared" si="6"/>
        <v>201171121131</v>
      </c>
      <c r="D206" s="4" t="s">
        <v>64</v>
      </c>
      <c r="E206" s="4" t="s">
        <v>44</v>
      </c>
      <c r="F206" s="1">
        <v>0.15</v>
      </c>
      <c r="K206" s="4" t="str">
        <f t="shared" si="7"/>
        <v>Fixture Category A - Linear Fixtures (including linear shop lights and linear pool / fountain fixturSurfaced, Suspended, and Wall Mount Linear Fixtures</v>
      </c>
      <c r="L206" s="1">
        <f>COUNTIF($K$2:K206,K206)</f>
        <v>3</v>
      </c>
      <c r="M206" s="1" t="str">
        <f>_xlfn.IFNA(_xlfn.CONCAT(VLOOKUP(K206,'ID Generation'!J:K,2,FALSE),100+10*L206+1),"")</f>
        <v>201171121131</v>
      </c>
    </row>
    <row r="207" spans="2:13" ht="349.95" customHeight="1" x14ac:dyDescent="0.3">
      <c r="B207" s="14" t="s">
        <v>84</v>
      </c>
      <c r="C207" s="1" t="str">
        <f t="shared" si="6"/>
        <v>201171121141</v>
      </c>
      <c r="D207" s="4" t="s">
        <v>64</v>
      </c>
      <c r="E207" s="4" t="s">
        <v>44</v>
      </c>
      <c r="F207" s="1">
        <v>0.15</v>
      </c>
      <c r="K207" s="4" t="str">
        <f t="shared" si="7"/>
        <v>Fixture Category A - Linear Fixtures (including linear shop lights and linear pool / fountain fixturSurfaced, Suspended, and Wall Mount Linear Fixtures</v>
      </c>
      <c r="L207" s="1">
        <f>COUNTIF($K$2:K207,K207)</f>
        <v>4</v>
      </c>
      <c r="M207" s="1" t="str">
        <f>_xlfn.IFNA(_xlfn.CONCAT(VLOOKUP(K207,'ID Generation'!J:K,2,FALSE),100+10*L207+1),"")</f>
        <v>201171121141</v>
      </c>
    </row>
    <row r="208" spans="2:13" ht="349.95" customHeight="1" x14ac:dyDescent="0.3">
      <c r="B208" s="14" t="s">
        <v>84</v>
      </c>
      <c r="C208" s="1" t="str">
        <f t="shared" si="6"/>
        <v>201171131111</v>
      </c>
      <c r="D208" s="4" t="s">
        <v>64</v>
      </c>
      <c r="E208" s="4" t="s">
        <v>45</v>
      </c>
      <c r="F208" s="1">
        <v>0.15</v>
      </c>
      <c r="K208" s="4" t="str">
        <f t="shared" si="7"/>
        <v>Fixture Category A - Linear Fixtures (including linear shop lights and linear pool / fountain fixturTroffers (recessed and non-recessed)</v>
      </c>
      <c r="L208" s="1">
        <f>COUNTIF($K$2:K208,K208)</f>
        <v>1</v>
      </c>
      <c r="M208" s="1" t="str">
        <f>_xlfn.IFNA(_xlfn.CONCAT(VLOOKUP(K208,'ID Generation'!J:K,2,FALSE),100+10*L208+1),"")</f>
        <v>201171131111</v>
      </c>
    </row>
    <row r="209" spans="2:13" ht="349.95" customHeight="1" x14ac:dyDescent="0.3">
      <c r="B209" s="14" t="s">
        <v>84</v>
      </c>
      <c r="C209" s="1" t="str">
        <f t="shared" si="6"/>
        <v>201171131121</v>
      </c>
      <c r="D209" s="4" t="s">
        <v>64</v>
      </c>
      <c r="E209" s="4" t="s">
        <v>45</v>
      </c>
      <c r="F209" s="1">
        <v>0.15</v>
      </c>
      <c r="K209" s="4" t="str">
        <f t="shared" si="7"/>
        <v>Fixture Category A - Linear Fixtures (including linear shop lights and linear pool / fountain fixturTroffers (recessed and non-recessed)</v>
      </c>
      <c r="L209" s="1">
        <f>COUNTIF($K$2:K209,K209)</f>
        <v>2</v>
      </c>
      <c r="M209" s="1" t="str">
        <f>_xlfn.IFNA(_xlfn.CONCAT(VLOOKUP(K209,'ID Generation'!J:K,2,FALSE),100+10*L209+1),"")</f>
        <v>201171131121</v>
      </c>
    </row>
    <row r="210" spans="2:13" ht="349.95" customHeight="1" x14ac:dyDescent="0.3">
      <c r="B210" s="14" t="s">
        <v>84</v>
      </c>
      <c r="C210" s="1" t="str">
        <f t="shared" si="6"/>
        <v>201171131131</v>
      </c>
      <c r="D210" s="4" t="s">
        <v>64</v>
      </c>
      <c r="E210" s="4" t="s">
        <v>45</v>
      </c>
      <c r="F210" s="1">
        <v>0.15</v>
      </c>
      <c r="K210" s="4" t="str">
        <f t="shared" si="7"/>
        <v>Fixture Category A - Linear Fixtures (including linear shop lights and linear pool / fountain fixturTroffers (recessed and non-recessed)</v>
      </c>
      <c r="L210" s="1">
        <f>COUNTIF($K$2:K210,K210)</f>
        <v>3</v>
      </c>
      <c r="M210" s="1" t="str">
        <f>_xlfn.IFNA(_xlfn.CONCAT(VLOOKUP(K210,'ID Generation'!J:K,2,FALSE),100+10*L210+1),"")</f>
        <v>201171131131</v>
      </c>
    </row>
    <row r="211" spans="2:13" ht="349.95" customHeight="1" x14ac:dyDescent="0.3">
      <c r="B211" s="14" t="s">
        <v>84</v>
      </c>
      <c r="C211" s="1" t="str">
        <f t="shared" si="6"/>
        <v>201171131141</v>
      </c>
      <c r="D211" s="4" t="s">
        <v>64</v>
      </c>
      <c r="E211" s="4" t="s">
        <v>45</v>
      </c>
      <c r="F211" s="1">
        <v>0.15</v>
      </c>
      <c r="K211" s="4" t="str">
        <f t="shared" si="7"/>
        <v>Fixture Category A - Linear Fixtures (including linear shop lights and linear pool / fountain fixturTroffers (recessed and non-recessed)</v>
      </c>
      <c r="L211" s="1">
        <f>COUNTIF($K$2:K211,K211)</f>
        <v>4</v>
      </c>
      <c r="M211" s="1" t="str">
        <f>_xlfn.IFNA(_xlfn.CONCAT(VLOOKUP(K211,'ID Generation'!J:K,2,FALSE),100+10*L211+1),"")</f>
        <v>201171131141</v>
      </c>
    </row>
    <row r="212" spans="2:13" ht="349.95" customHeight="1" x14ac:dyDescent="0.3">
      <c r="B212" s="14" t="s">
        <v>84</v>
      </c>
      <c r="C212" s="1" t="str">
        <f t="shared" si="6"/>
        <v>201171141111</v>
      </c>
      <c r="D212" s="4" t="s">
        <v>64</v>
      </c>
      <c r="E212" s="4" t="s">
        <v>46</v>
      </c>
      <c r="F212" s="1">
        <v>0.15</v>
      </c>
      <c r="K212" s="4" t="str">
        <f t="shared" si="7"/>
        <v>Fixture Category A - Linear Fixtures (including linear shop lights and linear pool / fountain fixturLED Panel Lighting (surfaced and suspended)</v>
      </c>
      <c r="L212" s="1">
        <f>COUNTIF($K$2:K212,K212)</f>
        <v>1</v>
      </c>
      <c r="M212" s="1" t="str">
        <f>_xlfn.IFNA(_xlfn.CONCAT(VLOOKUP(K212,'ID Generation'!J:K,2,FALSE),100+10*L212+1),"")</f>
        <v>201171141111</v>
      </c>
    </row>
    <row r="213" spans="2:13" ht="349.95" customHeight="1" x14ac:dyDescent="0.3">
      <c r="B213" s="14" t="s">
        <v>84</v>
      </c>
      <c r="C213" s="1" t="str">
        <f t="shared" si="6"/>
        <v>201171141121</v>
      </c>
      <c r="D213" s="4" t="s">
        <v>64</v>
      </c>
      <c r="E213" s="4" t="s">
        <v>46</v>
      </c>
      <c r="F213" s="1">
        <v>0.15</v>
      </c>
      <c r="K213" s="4" t="str">
        <f t="shared" si="7"/>
        <v>Fixture Category A - Linear Fixtures (including linear shop lights and linear pool / fountain fixturLED Panel Lighting (surfaced and suspended)</v>
      </c>
      <c r="L213" s="1">
        <f>COUNTIF($K$2:K213,K213)</f>
        <v>2</v>
      </c>
      <c r="M213" s="1" t="str">
        <f>_xlfn.IFNA(_xlfn.CONCAT(VLOOKUP(K213,'ID Generation'!J:K,2,FALSE),100+10*L213+1),"")</f>
        <v>201171141121</v>
      </c>
    </row>
    <row r="214" spans="2:13" ht="349.95" customHeight="1" x14ac:dyDescent="0.3">
      <c r="B214" s="14" t="s">
        <v>84</v>
      </c>
      <c r="C214" s="1" t="str">
        <f t="shared" si="6"/>
        <v>201171141131</v>
      </c>
      <c r="D214" s="4" t="s">
        <v>64</v>
      </c>
      <c r="E214" s="4" t="s">
        <v>46</v>
      </c>
      <c r="F214" s="1">
        <v>0.15</v>
      </c>
      <c r="K214" s="4" t="str">
        <f t="shared" si="7"/>
        <v>Fixture Category A - Linear Fixtures (including linear shop lights and linear pool / fountain fixturLED Panel Lighting (surfaced and suspended)</v>
      </c>
      <c r="L214" s="1">
        <f>COUNTIF($K$2:K214,K214)</f>
        <v>3</v>
      </c>
      <c r="M214" s="1" t="str">
        <f>_xlfn.IFNA(_xlfn.CONCAT(VLOOKUP(K214,'ID Generation'!J:K,2,FALSE),100+10*L214+1),"")</f>
        <v>201171141131</v>
      </c>
    </row>
    <row r="215" spans="2:13" ht="349.95" customHeight="1" x14ac:dyDescent="0.3">
      <c r="B215" s="14" t="s">
        <v>84</v>
      </c>
      <c r="C215" s="1" t="str">
        <f t="shared" si="6"/>
        <v>201171141141</v>
      </c>
      <c r="D215" s="4" t="s">
        <v>64</v>
      </c>
      <c r="E215" s="4" t="s">
        <v>46</v>
      </c>
      <c r="F215" s="1">
        <v>0.15</v>
      </c>
      <c r="K215" s="4" t="str">
        <f t="shared" si="7"/>
        <v>Fixture Category A - Linear Fixtures (including linear shop lights and linear pool / fountain fixturLED Panel Lighting (surfaced and suspended)</v>
      </c>
      <c r="L215" s="1">
        <f>COUNTIF($K$2:K215,K215)</f>
        <v>4</v>
      </c>
      <c r="M215" s="1" t="str">
        <f>_xlfn.IFNA(_xlfn.CONCAT(VLOOKUP(K215,'ID Generation'!J:K,2,FALSE),100+10*L215+1),"")</f>
        <v>201171141141</v>
      </c>
    </row>
    <row r="216" spans="2:13" ht="349.95" customHeight="1" x14ac:dyDescent="0.3">
      <c r="B216" s="14" t="s">
        <v>84</v>
      </c>
      <c r="C216" s="1" t="str">
        <f t="shared" si="6"/>
        <v>201181111111</v>
      </c>
      <c r="D216" s="4" t="s">
        <v>47</v>
      </c>
      <c r="E216" s="4" t="s">
        <v>69</v>
      </c>
      <c r="F216" s="1">
        <v>0.15</v>
      </c>
      <c r="K216" s="4" t="str">
        <f t="shared" si="7"/>
        <v>Fixture Category B - Non-Linear Fixtures (commercial and industrial)High / Low Bay Lighting</v>
      </c>
      <c r="L216" s="1">
        <f>COUNTIF($K$2:K216,K216)</f>
        <v>1</v>
      </c>
      <c r="M216" s="1" t="str">
        <f>_xlfn.IFNA(_xlfn.CONCAT(VLOOKUP(K216,'ID Generation'!J:K,2,FALSE),100+10*L216+1),"")</f>
        <v>201181111111</v>
      </c>
    </row>
    <row r="217" spans="2:13" ht="349.95" customHeight="1" x14ac:dyDescent="0.3">
      <c r="B217" s="14" t="s">
        <v>84</v>
      </c>
      <c r="C217" s="1" t="str">
        <f t="shared" si="6"/>
        <v>201181111121</v>
      </c>
      <c r="D217" s="4" t="s">
        <v>47</v>
      </c>
      <c r="E217" s="4" t="s">
        <v>69</v>
      </c>
      <c r="F217" s="1">
        <v>0.15</v>
      </c>
      <c r="K217" s="4" t="str">
        <f t="shared" si="7"/>
        <v>Fixture Category B - Non-Linear Fixtures (commercial and industrial)High / Low Bay Lighting</v>
      </c>
      <c r="L217" s="1">
        <f>COUNTIF($K$2:K217,K217)</f>
        <v>2</v>
      </c>
      <c r="M217" s="1" t="str">
        <f>_xlfn.IFNA(_xlfn.CONCAT(VLOOKUP(K217,'ID Generation'!J:K,2,FALSE),100+10*L217+1),"")</f>
        <v>201181111121</v>
      </c>
    </row>
    <row r="218" spans="2:13" ht="349.95" customHeight="1" x14ac:dyDescent="0.3">
      <c r="B218" s="14" t="s">
        <v>84</v>
      </c>
      <c r="C218" s="1" t="str">
        <f t="shared" si="6"/>
        <v>201181111131</v>
      </c>
      <c r="D218" s="4" t="s">
        <v>47</v>
      </c>
      <c r="E218" s="4" t="s">
        <v>69</v>
      </c>
      <c r="F218" s="1">
        <v>0.15</v>
      </c>
      <c r="K218" s="4" t="str">
        <f t="shared" si="7"/>
        <v>Fixture Category B - Non-Linear Fixtures (commercial and industrial)High / Low Bay Lighting</v>
      </c>
      <c r="L218" s="1">
        <f>COUNTIF($K$2:K218,K218)</f>
        <v>3</v>
      </c>
      <c r="M218" s="1" t="str">
        <f>_xlfn.IFNA(_xlfn.CONCAT(VLOOKUP(K218,'ID Generation'!J:K,2,FALSE),100+10*L218+1),"")</f>
        <v>201181111131</v>
      </c>
    </row>
    <row r="219" spans="2:13" ht="349.95" customHeight="1" x14ac:dyDescent="0.3">
      <c r="B219" s="14" t="s">
        <v>84</v>
      </c>
      <c r="C219" s="1" t="str">
        <f t="shared" si="6"/>
        <v>201181111141</v>
      </c>
      <c r="D219" s="4" t="s">
        <v>47</v>
      </c>
      <c r="E219" s="4" t="s">
        <v>69</v>
      </c>
      <c r="F219" s="1">
        <v>0.15</v>
      </c>
      <c r="K219" s="4" t="str">
        <f t="shared" si="7"/>
        <v>Fixture Category B - Non-Linear Fixtures (commercial and industrial)High / Low Bay Lighting</v>
      </c>
      <c r="L219" s="1">
        <f>COUNTIF($K$2:K219,K219)</f>
        <v>4</v>
      </c>
      <c r="M219" s="1" t="str">
        <f>_xlfn.IFNA(_xlfn.CONCAT(VLOOKUP(K219,'ID Generation'!J:K,2,FALSE),100+10*L219+1),"")</f>
        <v>201181111141</v>
      </c>
    </row>
    <row r="220" spans="2:13" ht="349.95" customHeight="1" x14ac:dyDescent="0.3">
      <c r="B220" s="14" t="s">
        <v>84</v>
      </c>
      <c r="C220" s="1" t="str">
        <f t="shared" si="6"/>
        <v>201181121111</v>
      </c>
      <c r="D220" s="4" t="s">
        <v>47</v>
      </c>
      <c r="E220" s="4" t="s">
        <v>48</v>
      </c>
      <c r="F220" s="1">
        <v>0.15</v>
      </c>
      <c r="K220" s="4" t="str">
        <f t="shared" si="7"/>
        <v>Fixture Category B - Non-Linear Fixtures (commercial and industrial)Parking Garage Fixtures (Ceiling and Wall Mount)</v>
      </c>
      <c r="L220" s="1">
        <f>COUNTIF($K$2:K220,K220)</f>
        <v>1</v>
      </c>
      <c r="M220" s="1" t="str">
        <f>_xlfn.IFNA(_xlfn.CONCAT(VLOOKUP(K220,'ID Generation'!J:K,2,FALSE),100+10*L220+1),"")</f>
        <v>201181121111</v>
      </c>
    </row>
    <row r="221" spans="2:13" ht="349.95" customHeight="1" x14ac:dyDescent="0.3">
      <c r="B221" s="14" t="s">
        <v>84</v>
      </c>
      <c r="C221" s="1" t="str">
        <f t="shared" si="6"/>
        <v>201181121121</v>
      </c>
      <c r="D221" s="4" t="s">
        <v>47</v>
      </c>
      <c r="E221" s="4" t="s">
        <v>48</v>
      </c>
      <c r="F221" s="1">
        <v>0.15</v>
      </c>
      <c r="K221" s="4" t="str">
        <f t="shared" si="7"/>
        <v>Fixture Category B - Non-Linear Fixtures (commercial and industrial)Parking Garage Fixtures (Ceiling and Wall Mount)</v>
      </c>
      <c r="L221" s="1">
        <f>COUNTIF($K$2:K221,K221)</f>
        <v>2</v>
      </c>
      <c r="M221" s="1" t="str">
        <f>_xlfn.IFNA(_xlfn.CONCAT(VLOOKUP(K221,'ID Generation'!J:K,2,FALSE),100+10*L221+1),"")</f>
        <v>201181121121</v>
      </c>
    </row>
    <row r="222" spans="2:13" ht="349.95" customHeight="1" x14ac:dyDescent="0.3">
      <c r="B222" s="14" t="s">
        <v>84</v>
      </c>
      <c r="C222" s="1" t="str">
        <f t="shared" si="6"/>
        <v>201181121131</v>
      </c>
      <c r="D222" s="4" t="s">
        <v>47</v>
      </c>
      <c r="E222" s="4" t="s">
        <v>48</v>
      </c>
      <c r="F222" s="1">
        <v>0.15</v>
      </c>
      <c r="K222" s="4" t="str">
        <f t="shared" si="7"/>
        <v>Fixture Category B - Non-Linear Fixtures (commercial and industrial)Parking Garage Fixtures (Ceiling and Wall Mount)</v>
      </c>
      <c r="L222" s="1">
        <f>COUNTIF($K$2:K222,K222)</f>
        <v>3</v>
      </c>
      <c r="M222" s="1" t="str">
        <f>_xlfn.IFNA(_xlfn.CONCAT(VLOOKUP(K222,'ID Generation'!J:K,2,FALSE),100+10*L222+1),"")</f>
        <v>201181121131</v>
      </c>
    </row>
    <row r="223" spans="2:13" ht="349.95" customHeight="1" x14ac:dyDescent="0.3">
      <c r="B223" s="14" t="s">
        <v>84</v>
      </c>
      <c r="C223" s="1" t="str">
        <f t="shared" si="6"/>
        <v>201181121141</v>
      </c>
      <c r="D223" s="4" t="s">
        <v>47</v>
      </c>
      <c r="E223" s="4" t="s">
        <v>48</v>
      </c>
      <c r="F223" s="1">
        <v>0.15</v>
      </c>
      <c r="K223" s="4" t="str">
        <f t="shared" si="7"/>
        <v>Fixture Category B - Non-Linear Fixtures (commercial and industrial)Parking Garage Fixtures (Ceiling and Wall Mount)</v>
      </c>
      <c r="L223" s="1">
        <f>COUNTIF($K$2:K223,K223)</f>
        <v>4</v>
      </c>
      <c r="M223" s="1" t="str">
        <f>_xlfn.IFNA(_xlfn.CONCAT(VLOOKUP(K223,'ID Generation'!J:K,2,FALSE),100+10*L223+1),"")</f>
        <v>201181121141</v>
      </c>
    </row>
    <row r="224" spans="2:13" ht="349.95" customHeight="1" x14ac:dyDescent="0.3">
      <c r="B224" s="14" t="s">
        <v>84</v>
      </c>
      <c r="C224" s="1" t="str">
        <f t="shared" si="6"/>
        <v>201181131111</v>
      </c>
      <c r="D224" s="4" t="s">
        <v>47</v>
      </c>
      <c r="E224" s="4" t="s">
        <v>49</v>
      </c>
      <c r="F224" s="1">
        <v>0.15</v>
      </c>
      <c r="K224" s="4" t="str">
        <f t="shared" si="7"/>
        <v>Fixture Category B - Non-Linear Fixtures (commercial and industrial)Stage Lighting</v>
      </c>
      <c r="L224" s="1">
        <f>COUNTIF($K$2:K224,K224)</f>
        <v>1</v>
      </c>
      <c r="M224" s="1" t="str">
        <f>_xlfn.IFNA(_xlfn.CONCAT(VLOOKUP(K224,'ID Generation'!J:K,2,FALSE),100+10*L224+1),"")</f>
        <v>201181131111</v>
      </c>
    </row>
    <row r="225" spans="1:13" ht="349.95" customHeight="1" x14ac:dyDescent="0.3">
      <c r="B225" s="14" t="s">
        <v>84</v>
      </c>
      <c r="C225" s="1" t="str">
        <f t="shared" si="6"/>
        <v>201181131121</v>
      </c>
      <c r="D225" s="4" t="s">
        <v>47</v>
      </c>
      <c r="E225" s="4" t="s">
        <v>49</v>
      </c>
      <c r="F225" s="1">
        <v>0.15</v>
      </c>
      <c r="K225" s="4" t="str">
        <f t="shared" si="7"/>
        <v>Fixture Category B - Non-Linear Fixtures (commercial and industrial)Stage Lighting</v>
      </c>
      <c r="L225" s="1">
        <f>COUNTIF($K$2:K225,K225)</f>
        <v>2</v>
      </c>
      <c r="M225" s="1" t="str">
        <f>_xlfn.IFNA(_xlfn.CONCAT(VLOOKUP(K225,'ID Generation'!J:K,2,FALSE),100+10*L225+1),"")</f>
        <v>201181131121</v>
      </c>
    </row>
    <row r="226" spans="1:13" ht="349.95" customHeight="1" x14ac:dyDescent="0.3">
      <c r="B226" s="14" t="s">
        <v>84</v>
      </c>
      <c r="C226" s="1" t="str">
        <f t="shared" si="6"/>
        <v>201181131131</v>
      </c>
      <c r="D226" s="4" t="s">
        <v>47</v>
      </c>
      <c r="E226" s="4" t="s">
        <v>49</v>
      </c>
      <c r="F226" s="1">
        <v>0.15</v>
      </c>
      <c r="K226" s="4" t="str">
        <f t="shared" si="7"/>
        <v>Fixture Category B - Non-Linear Fixtures (commercial and industrial)Stage Lighting</v>
      </c>
      <c r="L226" s="1">
        <f>COUNTIF($K$2:K226,K226)</f>
        <v>3</v>
      </c>
      <c r="M226" s="1" t="str">
        <f>_xlfn.IFNA(_xlfn.CONCAT(VLOOKUP(K226,'ID Generation'!J:K,2,FALSE),100+10*L226+1),"")</f>
        <v>201181131131</v>
      </c>
    </row>
    <row r="227" spans="1:13" ht="349.95" customHeight="1" x14ac:dyDescent="0.3">
      <c r="B227" s="14" t="s">
        <v>84</v>
      </c>
      <c r="C227" s="1" t="str">
        <f t="shared" si="6"/>
        <v>201181131141</v>
      </c>
      <c r="D227" s="4" t="s">
        <v>47</v>
      </c>
      <c r="E227" s="4" t="s">
        <v>49</v>
      </c>
      <c r="F227" s="1">
        <v>0.15</v>
      </c>
      <c r="K227" s="4" t="str">
        <f t="shared" si="7"/>
        <v>Fixture Category B - Non-Linear Fixtures (commercial and industrial)Stage Lighting</v>
      </c>
      <c r="L227" s="1">
        <f>COUNTIF($K$2:K227,K227)</f>
        <v>4</v>
      </c>
      <c r="M227" s="1" t="str">
        <f>_xlfn.IFNA(_xlfn.CONCAT(VLOOKUP(K227,'ID Generation'!J:K,2,FALSE),100+10*L227+1),"")</f>
        <v>201181131141</v>
      </c>
    </row>
    <row r="228" spans="1:13" ht="349.95" customHeight="1" x14ac:dyDescent="0.3">
      <c r="B228" s="14" t="s">
        <v>84</v>
      </c>
      <c r="C228" s="1" t="str">
        <f t="shared" si="6"/>
        <v>201191111111</v>
      </c>
      <c r="D228" s="4" t="s">
        <v>50</v>
      </c>
      <c r="E228" s="4" t="s">
        <v>51</v>
      </c>
      <c r="F228" s="1">
        <v>0.15</v>
      </c>
      <c r="K228" s="4" t="str">
        <f t="shared" si="7"/>
        <v xml:space="preserve">Large Outdoor Fixtures Designed for use in institutional, commercial, and industrial settingsArea, Highway, Street, Post Lighting. Pole or arm mounted luminaries for sidewalk, street, highway, </v>
      </c>
      <c r="L228" s="1">
        <f>COUNTIF($K$2:K228,K228)</f>
        <v>1</v>
      </c>
      <c r="M228" s="1" t="str">
        <f>_xlfn.IFNA(_xlfn.CONCAT(VLOOKUP(K228,'ID Generation'!J:K,2,FALSE),100+10*L228+1),"")</f>
        <v>201191111111</v>
      </c>
    </row>
    <row r="229" spans="1:13" ht="349.95" customHeight="1" x14ac:dyDescent="0.3">
      <c r="B229" s="14" t="s">
        <v>84</v>
      </c>
      <c r="C229" s="1" t="str">
        <f t="shared" si="6"/>
        <v>201191111121</v>
      </c>
      <c r="D229" s="4" t="s">
        <v>50</v>
      </c>
      <c r="E229" s="4" t="s">
        <v>51</v>
      </c>
      <c r="F229" s="1">
        <v>0.15</v>
      </c>
      <c r="K229" s="4" t="str">
        <f t="shared" si="7"/>
        <v xml:space="preserve">Large Outdoor Fixtures Designed for use in institutional, commercial, and industrial settingsArea, Highway, Street, Post Lighting. Pole or arm mounted luminaries for sidewalk, street, highway, </v>
      </c>
      <c r="L229" s="1">
        <f>COUNTIF($K$2:K229,K229)</f>
        <v>2</v>
      </c>
      <c r="M229" s="1" t="str">
        <f>_xlfn.IFNA(_xlfn.CONCAT(VLOOKUP(K229,'ID Generation'!J:K,2,FALSE),100+10*L229+1),"")</f>
        <v>201191111121</v>
      </c>
    </row>
    <row r="230" spans="1:13" ht="349.95" customHeight="1" x14ac:dyDescent="0.3">
      <c r="B230" s="14" t="s">
        <v>84</v>
      </c>
      <c r="C230" s="1" t="str">
        <f t="shared" si="6"/>
        <v>201191111131</v>
      </c>
      <c r="D230" s="4" t="s">
        <v>50</v>
      </c>
      <c r="E230" s="4" t="s">
        <v>51</v>
      </c>
      <c r="F230" s="1">
        <v>0.15</v>
      </c>
      <c r="K230" s="4" t="str">
        <f t="shared" si="7"/>
        <v xml:space="preserve">Large Outdoor Fixtures Designed for use in institutional, commercial, and industrial settingsArea, Highway, Street, Post Lighting. Pole or arm mounted luminaries for sidewalk, street, highway, </v>
      </c>
      <c r="L230" s="1">
        <f>COUNTIF($K$2:K230,K230)</f>
        <v>3</v>
      </c>
      <c r="M230" s="1" t="str">
        <f>_xlfn.IFNA(_xlfn.CONCAT(VLOOKUP(K230,'ID Generation'!J:K,2,FALSE),100+10*L230+1),"")</f>
        <v>201191111131</v>
      </c>
    </row>
    <row r="231" spans="1:13" ht="349.95" customHeight="1" x14ac:dyDescent="0.3">
      <c r="B231" s="14" t="s">
        <v>84</v>
      </c>
      <c r="C231" s="1" t="str">
        <f t="shared" si="6"/>
        <v>201191111141</v>
      </c>
      <c r="D231" s="4" t="s">
        <v>50</v>
      </c>
      <c r="E231" s="4" t="s">
        <v>51</v>
      </c>
      <c r="F231" s="1">
        <v>0.15</v>
      </c>
      <c r="K231" s="4" t="str">
        <f t="shared" si="7"/>
        <v xml:space="preserve">Large Outdoor Fixtures Designed for use in institutional, commercial, and industrial settingsArea, Highway, Street, Post Lighting. Pole or arm mounted luminaries for sidewalk, street, highway, </v>
      </c>
      <c r="L231" s="1">
        <f>COUNTIF($K$2:K231,K231)</f>
        <v>4</v>
      </c>
      <c r="M231" s="1" t="str">
        <f>_xlfn.IFNA(_xlfn.CONCAT(VLOOKUP(K231,'ID Generation'!J:K,2,FALSE),100+10*L231+1),"")</f>
        <v>201191111141</v>
      </c>
    </row>
    <row r="232" spans="1:13" ht="349.95" customHeight="1" x14ac:dyDescent="0.3">
      <c r="B232" s="14" t="s">
        <v>84</v>
      </c>
      <c r="C232" s="1" t="str">
        <f t="shared" si="6"/>
        <v>201191121111</v>
      </c>
      <c r="D232" s="4" t="s">
        <v>50</v>
      </c>
      <c r="E232" s="4" t="s">
        <v>52</v>
      </c>
      <c r="F232" s="1">
        <v>0.15</v>
      </c>
      <c r="K232" s="4" t="str">
        <f t="shared" si="7"/>
        <v>Large Outdoor Fixtures Designed for use in institutional, commercial, and industrial settingsFlood Lights and Sports Lights - (≥250 W) designed for use in sports fields, stadiums, arenas, track</v>
      </c>
      <c r="L232" s="1">
        <f>COUNTIF($K$2:K232,K232)</f>
        <v>1</v>
      </c>
      <c r="M232" s="1" t="str">
        <f>_xlfn.IFNA(_xlfn.CONCAT(VLOOKUP(K232,'ID Generation'!J:K,2,FALSE),100+10*L232+1),"")</f>
        <v>201191121111</v>
      </c>
    </row>
    <row r="233" spans="1:13" ht="349.95" customHeight="1" x14ac:dyDescent="0.3">
      <c r="B233" s="14" t="s">
        <v>84</v>
      </c>
      <c r="C233" s="1" t="str">
        <f t="shared" si="6"/>
        <v>201191121121</v>
      </c>
      <c r="D233" s="4" t="s">
        <v>50</v>
      </c>
      <c r="E233" s="4" t="s">
        <v>52</v>
      </c>
      <c r="F233" s="1">
        <v>0.15</v>
      </c>
      <c r="K233" s="4" t="str">
        <f t="shared" si="7"/>
        <v>Large Outdoor Fixtures Designed for use in institutional, commercial, and industrial settingsFlood Lights and Sports Lights - (≥250 W) designed for use in sports fields, stadiums, arenas, track</v>
      </c>
      <c r="L233" s="1">
        <f>COUNTIF($K$2:K233,K233)</f>
        <v>2</v>
      </c>
      <c r="M233" s="1" t="str">
        <f>_xlfn.IFNA(_xlfn.CONCAT(VLOOKUP(K233,'ID Generation'!J:K,2,FALSE),100+10*L233+1),"")</f>
        <v>201191121121</v>
      </c>
    </row>
    <row r="234" spans="1:13" ht="349.95" customHeight="1" x14ac:dyDescent="0.3">
      <c r="B234" s="14" t="s">
        <v>84</v>
      </c>
      <c r="C234" s="1" t="str">
        <f t="shared" si="6"/>
        <v>201191121131</v>
      </c>
      <c r="D234" s="4" t="s">
        <v>50</v>
      </c>
      <c r="E234" s="4" t="s">
        <v>52</v>
      </c>
      <c r="F234" s="1">
        <v>0.15</v>
      </c>
      <c r="K234" s="4" t="str">
        <f t="shared" si="7"/>
        <v>Large Outdoor Fixtures Designed for use in institutional, commercial, and industrial settingsFlood Lights and Sports Lights - (≥250 W) designed for use in sports fields, stadiums, arenas, track</v>
      </c>
      <c r="L234" s="1">
        <f>COUNTIF($K$2:K234,K234)</f>
        <v>3</v>
      </c>
      <c r="M234" s="1" t="str">
        <f>_xlfn.IFNA(_xlfn.CONCAT(VLOOKUP(K234,'ID Generation'!J:K,2,FALSE),100+10*L234+1),"")</f>
        <v>201191121131</v>
      </c>
    </row>
    <row r="235" spans="1:13" ht="349.95" customHeight="1" x14ac:dyDescent="0.3">
      <c r="B235" s="14" t="s">
        <v>84</v>
      </c>
      <c r="C235" s="1" t="str">
        <f t="shared" si="6"/>
        <v>201191121141</v>
      </c>
      <c r="D235" s="4" t="s">
        <v>50</v>
      </c>
      <c r="E235" s="4" t="s">
        <v>52</v>
      </c>
      <c r="F235" s="1">
        <v>0.15</v>
      </c>
      <c r="K235" s="4" t="str">
        <f t="shared" si="7"/>
        <v>Large Outdoor Fixtures Designed for use in institutional, commercial, and industrial settingsFlood Lights and Sports Lights - (≥250 W) designed for use in sports fields, stadiums, arenas, track</v>
      </c>
      <c r="L235" s="1">
        <f>COUNTIF($K$2:K235,K235)</f>
        <v>4</v>
      </c>
      <c r="M235" s="1" t="str">
        <f>_xlfn.IFNA(_xlfn.CONCAT(VLOOKUP(K235,'ID Generation'!J:K,2,FALSE),100+10*L235+1),"")</f>
        <v>201191121141</v>
      </c>
    </row>
    <row r="236" spans="1:13" ht="349.95" customHeight="1" x14ac:dyDescent="0.3">
      <c r="B236" s="14" t="s">
        <v>84</v>
      </c>
      <c r="C236" s="1" t="str">
        <f t="shared" si="6"/>
        <v>211111111111</v>
      </c>
      <c r="D236" s="4" t="s">
        <v>65</v>
      </c>
      <c r="E236" s="4" t="s">
        <v>53</v>
      </c>
      <c r="F236" s="1">
        <v>0.15</v>
      </c>
      <c r="K236" s="4" t="str">
        <f t="shared" si="7"/>
        <v>Lighting Ballasts / Transformers (not integrated into lamps or fixtures)Ballasts, all types (i.e., compact fluorescent, electronic, HID, magnetic etc.)</v>
      </c>
      <c r="L236" s="1">
        <f>COUNTIF($K$2:K236,K236)</f>
        <v>1</v>
      </c>
      <c r="M236" s="1" t="str">
        <f>_xlfn.IFNA(_xlfn.CONCAT(VLOOKUP(K236,'ID Generation'!J:K,2,FALSE),100+10*L236+1),"")</f>
        <v>211111111111</v>
      </c>
    </row>
    <row r="237" spans="1:13" ht="349.95" customHeight="1" x14ac:dyDescent="0.3">
      <c r="B237" s="14" t="s">
        <v>84</v>
      </c>
      <c r="C237" s="1" t="str">
        <f t="shared" si="6"/>
        <v>211111111121</v>
      </c>
      <c r="D237" s="4" t="s">
        <v>65</v>
      </c>
      <c r="E237" s="4" t="s">
        <v>53</v>
      </c>
      <c r="F237" s="1">
        <v>0.15</v>
      </c>
      <c r="K237" s="4" t="str">
        <f t="shared" si="7"/>
        <v>Lighting Ballasts / Transformers (not integrated into lamps or fixtures)Ballasts, all types (i.e., compact fluorescent, electronic, HID, magnetic etc.)</v>
      </c>
      <c r="L237" s="1">
        <f>COUNTIF($K$2:K237,K237)</f>
        <v>2</v>
      </c>
      <c r="M237" s="1" t="str">
        <f>_xlfn.IFNA(_xlfn.CONCAT(VLOOKUP(K237,'ID Generation'!J:K,2,FALSE),100+10*L237+1),"")</f>
        <v>211111111121</v>
      </c>
    </row>
    <row r="238" spans="1:13" ht="349.95" customHeight="1" x14ac:dyDescent="0.3">
      <c r="B238" s="14" t="s">
        <v>84</v>
      </c>
      <c r="C238" s="1" t="str">
        <f t="shared" si="6"/>
        <v>211111111131</v>
      </c>
      <c r="D238" s="4" t="s">
        <v>65</v>
      </c>
      <c r="E238" s="4" t="s">
        <v>53</v>
      </c>
      <c r="F238" s="1">
        <v>0.15</v>
      </c>
      <c r="K238" s="4" t="str">
        <f t="shared" si="7"/>
        <v>Lighting Ballasts / Transformers (not integrated into lamps or fixtures)Ballasts, all types (i.e., compact fluorescent, electronic, HID, magnetic etc.)</v>
      </c>
      <c r="L238" s="1">
        <f>COUNTIF($K$2:K238,K238)</f>
        <v>3</v>
      </c>
      <c r="M238" s="1" t="str">
        <f>_xlfn.IFNA(_xlfn.CONCAT(VLOOKUP(K238,'ID Generation'!J:K,2,FALSE),100+10*L238+1),"")</f>
        <v>211111111131</v>
      </c>
    </row>
    <row r="239" spans="1:13" ht="349.95" customHeight="1" x14ac:dyDescent="0.3">
      <c r="B239" s="14" t="s">
        <v>84</v>
      </c>
      <c r="C239" s="1" t="str">
        <f t="shared" si="6"/>
        <v>211111111141</v>
      </c>
      <c r="D239" s="4" t="s">
        <v>65</v>
      </c>
      <c r="E239" s="4" t="s">
        <v>53</v>
      </c>
      <c r="F239" s="1">
        <v>0.15</v>
      </c>
      <c r="K239" s="4" t="str">
        <f t="shared" si="7"/>
        <v>Lighting Ballasts / Transformers (not integrated into lamps or fixtures)Ballasts, all types (i.e., compact fluorescent, electronic, HID, magnetic etc.)</v>
      </c>
      <c r="L239" s="1">
        <f>COUNTIF($K$2:K239,K239)</f>
        <v>4</v>
      </c>
      <c r="M239" s="1" t="str">
        <f>_xlfn.IFNA(_xlfn.CONCAT(VLOOKUP(K239,'ID Generation'!J:K,2,FALSE),100+10*L239+1),"")</f>
        <v>211111111141</v>
      </c>
    </row>
    <row r="240" spans="1:13" ht="349.95" customHeight="1" x14ac:dyDescent="0.3">
      <c r="A240" s="2"/>
      <c r="B240" s="14" t="s">
        <v>84</v>
      </c>
      <c r="D240" s="4" t="s">
        <v>130</v>
      </c>
      <c r="E240" s="4" t="s">
        <v>133</v>
      </c>
      <c r="K240" s="4" t="str">
        <f t="shared" si="7"/>
        <v>Headlights with a built-in protective lens or housingFixtures integrated into a mode of transportation with the primary purpose is navigation, navigation</v>
      </c>
      <c r="L240" s="1">
        <f>COUNTIF($K$2:K240,K240)</f>
        <v>1</v>
      </c>
      <c r="M240" s="1" t="str">
        <f>_xlfn.IFNA(_xlfn.CONCAT(VLOOKUP(K240,'ID Generation'!J:K,2,FALSE),100+10*L240+1),"")</f>
        <v/>
      </c>
    </row>
    <row r="241" spans="1:13" ht="349.95" customHeight="1" x14ac:dyDescent="0.3">
      <c r="A241" s="2"/>
      <c r="B241" s="14" t="s">
        <v>84</v>
      </c>
      <c r="D241" s="4" t="s">
        <v>130</v>
      </c>
      <c r="E241" s="4" t="s">
        <v>133</v>
      </c>
      <c r="K241" s="4" t="str">
        <f t="shared" si="7"/>
        <v>Headlights with a built-in protective lens or housingFixtures integrated into a mode of transportation with the primary purpose is navigation, navigation</v>
      </c>
      <c r="L241" s="1">
        <f>COUNTIF($K$2:K241,K241)</f>
        <v>2</v>
      </c>
      <c r="M241" s="1" t="str">
        <f>_xlfn.IFNA(_xlfn.CONCAT(VLOOKUP(K241,'ID Generation'!J:K,2,FALSE),100+10*L241+1),"")</f>
        <v/>
      </c>
    </row>
    <row r="242" spans="1:13" ht="349.95" customHeight="1" x14ac:dyDescent="0.3">
      <c r="A242" s="2"/>
      <c r="B242" s="14" t="s">
        <v>84</v>
      </c>
      <c r="D242" s="4" t="s">
        <v>131</v>
      </c>
      <c r="E242" s="4" t="s">
        <v>133</v>
      </c>
      <c r="K242" s="4" t="str">
        <f t="shared" si="7"/>
        <v>Decorative / Accessory LightingFixtures integrated into a mode of transportation with the primary purpose is navigation, navigation</v>
      </c>
      <c r="L242" s="1">
        <f>COUNTIF($K$2:K242,K242)</f>
        <v>1</v>
      </c>
      <c r="M242" s="1" t="str">
        <f>_xlfn.IFNA(_xlfn.CONCAT(VLOOKUP(K242,'ID Generation'!J:K,2,FALSE),100+10*L242+1),"")</f>
        <v/>
      </c>
    </row>
    <row r="243" spans="1:13" ht="349.95" customHeight="1" x14ac:dyDescent="0.3">
      <c r="A243" s="2"/>
      <c r="B243" s="14" t="s">
        <v>84</v>
      </c>
      <c r="D243" s="4" t="s">
        <v>131</v>
      </c>
      <c r="E243" s="4" t="s">
        <v>133</v>
      </c>
      <c r="K243" s="4" t="str">
        <f t="shared" si="7"/>
        <v>Decorative / Accessory LightingFixtures integrated into a mode of transportation with the primary purpose is navigation, navigation</v>
      </c>
      <c r="L243" s="1">
        <f>COUNTIF($K$2:K243,K243)</f>
        <v>2</v>
      </c>
      <c r="M243" s="1" t="str">
        <f>_xlfn.IFNA(_xlfn.CONCAT(VLOOKUP(K243,'ID Generation'!J:K,2,FALSE),100+10*L243+1),"")</f>
        <v/>
      </c>
    </row>
    <row r="244" spans="1:13" ht="349.95" customHeight="1" x14ac:dyDescent="0.3">
      <c r="A244" s="2"/>
      <c r="B244" s="14" t="s">
        <v>84</v>
      </c>
      <c r="D244" s="4" t="s">
        <v>131</v>
      </c>
      <c r="E244" s="4" t="s">
        <v>133</v>
      </c>
      <c r="K244" s="4" t="str">
        <f t="shared" si="7"/>
        <v>Decorative / Accessory LightingFixtures integrated into a mode of transportation with the primary purpose is navigation, navigation</v>
      </c>
      <c r="L244" s="1">
        <f>COUNTIF($K$2:K244,K244)</f>
        <v>3</v>
      </c>
      <c r="M244" s="1" t="str">
        <f>_xlfn.IFNA(_xlfn.CONCAT(VLOOKUP(K244,'ID Generation'!J:K,2,FALSE),100+10*L244+1),"")</f>
        <v/>
      </c>
    </row>
    <row r="245" spans="1:13" ht="349.95" customHeight="1" x14ac:dyDescent="0.3">
      <c r="A245" s="2"/>
      <c r="B245" s="14" t="s">
        <v>84</v>
      </c>
      <c r="D245" s="4" t="s">
        <v>132</v>
      </c>
      <c r="E245" s="4" t="s">
        <v>133</v>
      </c>
      <c r="K245" s="4" t="str">
        <f t="shared" si="7"/>
        <v>Safety / Trailer / Tail / Identification LightsFixtures integrated into a mode of transportation with the primary purpose is navigation, navigation</v>
      </c>
      <c r="L245" s="1">
        <f>COUNTIF($K$2:K245,K245)</f>
        <v>1</v>
      </c>
      <c r="M245" s="1" t="str">
        <f>_xlfn.IFNA(_xlfn.CONCAT(VLOOKUP(K245,'ID Generation'!J:K,2,FALSE),100+10*L245+1),"")</f>
        <v/>
      </c>
    </row>
    <row r="246" spans="1:13" ht="349.95" customHeight="1" x14ac:dyDescent="0.3">
      <c r="A246" s="2"/>
      <c r="B246" s="14" t="s">
        <v>84</v>
      </c>
      <c r="D246" s="4" t="s">
        <v>132</v>
      </c>
      <c r="E246" s="4" t="s">
        <v>133</v>
      </c>
      <c r="K246" s="4" t="str">
        <f t="shared" si="7"/>
        <v>Safety / Trailer / Tail / Identification LightsFixtures integrated into a mode of transportation with the primary purpose is navigation, navigation</v>
      </c>
      <c r="L246" s="1">
        <f>COUNTIF($K$2:K246,K246)</f>
        <v>2</v>
      </c>
      <c r="M246" s="1" t="str">
        <f>_xlfn.IFNA(_xlfn.CONCAT(VLOOKUP(K246,'ID Generation'!J:K,2,FALSE),100+10*L246+1),"")</f>
        <v/>
      </c>
    </row>
    <row r="247" spans="1:13" ht="349.95" customHeight="1" x14ac:dyDescent="0.3">
      <c r="A247" s="2"/>
      <c r="B247" s="14" t="s">
        <v>84</v>
      </c>
      <c r="D247" s="4" t="s">
        <v>132</v>
      </c>
      <c r="E247" s="4" t="s">
        <v>133</v>
      </c>
      <c r="K247" s="4" t="str">
        <f t="shared" si="7"/>
        <v>Safety / Trailer / Tail / Identification LightsFixtures integrated into a mode of transportation with the primary purpose is navigation, navigation</v>
      </c>
      <c r="L247" s="1">
        <f>COUNTIF($K$2:K247,K247)</f>
        <v>3</v>
      </c>
      <c r="M247" s="1" t="str">
        <f>_xlfn.IFNA(_xlfn.CONCAT(VLOOKUP(K247,'ID Generation'!J:K,2,FALSE),100+10*L247+1),"")</f>
        <v/>
      </c>
    </row>
    <row r="248" spans="1:13" ht="349.95" customHeight="1" x14ac:dyDescent="0.3">
      <c r="A248" s="2"/>
      <c r="B248" s="14" t="s">
        <v>84</v>
      </c>
      <c r="D248" s="4" t="s">
        <v>132</v>
      </c>
      <c r="E248" s="4" t="s">
        <v>133</v>
      </c>
      <c r="K248" s="4" t="str">
        <f t="shared" si="7"/>
        <v>Safety / Trailer / Tail / Identification LightsFixtures integrated into a mode of transportation with the primary purpose is navigation, navigation</v>
      </c>
      <c r="L248" s="1">
        <f>COUNTIF($K$2:K248,K248)</f>
        <v>4</v>
      </c>
      <c r="M248" s="1" t="str">
        <f>_xlfn.IFNA(_xlfn.CONCAT(VLOOKUP(K248,'ID Generation'!J:K,2,FALSE),100+10*L248+1),"")</f>
        <v/>
      </c>
    </row>
    <row r="249" spans="1:13" ht="349.95" customHeight="1" x14ac:dyDescent="0.3">
      <c r="A249" s="2"/>
      <c r="B249" s="14" t="s">
        <v>84</v>
      </c>
      <c r="D249" s="4" t="s">
        <v>132</v>
      </c>
      <c r="E249" s="4" t="s">
        <v>133</v>
      </c>
      <c r="K249" s="4" t="str">
        <f t="shared" si="7"/>
        <v>Safety / Trailer / Tail / Identification LightsFixtures integrated into a mode of transportation with the primary purpose is navigation, navigation</v>
      </c>
      <c r="L249" s="1">
        <f>COUNTIF($K$2:K249,K249)</f>
        <v>5</v>
      </c>
      <c r="M249" s="1" t="str">
        <f>_xlfn.IFNA(_xlfn.CONCAT(VLOOKUP(K249,'ID Generation'!J:K,2,FALSE),100+10*L249+1),"")</f>
        <v/>
      </c>
    </row>
    <row r="250" spans="1:13" ht="349.95" customHeight="1" x14ac:dyDescent="0.3">
      <c r="A250" s="2"/>
      <c r="B250" s="14" t="s">
        <v>84</v>
      </c>
      <c r="D250" s="4" t="s">
        <v>132</v>
      </c>
      <c r="E250" s="4" t="s">
        <v>133</v>
      </c>
      <c r="K250" s="4" t="str">
        <f t="shared" si="7"/>
        <v>Safety / Trailer / Tail / Identification LightsFixtures integrated into a mode of transportation with the primary purpose is navigation, navigation</v>
      </c>
      <c r="L250" s="1">
        <f>COUNTIF($K$2:K250,K250)</f>
        <v>6</v>
      </c>
      <c r="M250" s="1" t="str">
        <f>_xlfn.IFNA(_xlfn.CONCAT(VLOOKUP(K250,'ID Generation'!J:K,2,FALSE),100+10*L250+1),"")</f>
        <v/>
      </c>
    </row>
    <row r="251" spans="1:13" ht="349.95" customHeight="1" x14ac:dyDescent="0.3">
      <c r="A251" s="2"/>
      <c r="B251" s="14" t="s">
        <v>84</v>
      </c>
      <c r="D251" s="4" t="s">
        <v>132</v>
      </c>
      <c r="E251" s="4" t="s">
        <v>133</v>
      </c>
      <c r="K251" s="4" t="str">
        <f t="shared" si="7"/>
        <v>Safety / Trailer / Tail / Identification LightsFixtures integrated into a mode of transportation with the primary purpose is navigation, navigation</v>
      </c>
      <c r="L251" s="1">
        <f>COUNTIF($K$2:K251,K251)</f>
        <v>7</v>
      </c>
      <c r="M251" s="1" t="str">
        <f>_xlfn.IFNA(_xlfn.CONCAT(VLOOKUP(K251,'ID Generation'!J:K,2,FALSE),100+10*L251+1),"")</f>
        <v/>
      </c>
    </row>
    <row r="252" spans="1:13" ht="349.95" customHeight="1" x14ac:dyDescent="0.3">
      <c r="B252" s="14" t="s">
        <v>84</v>
      </c>
      <c r="D252" s="4" t="s">
        <v>120</v>
      </c>
      <c r="E252" s="4" t="s">
        <v>122</v>
      </c>
      <c r="K252" s="4" t="str">
        <f t="shared" si="7"/>
        <v>Alarms, phones, and devices for the visually impairedProducts containing lights whose primary purpose is to signal or display information, rather than to</v>
      </c>
      <c r="L252" s="1">
        <f>COUNTIF($K$2:K252,K252)</f>
        <v>1</v>
      </c>
      <c r="M252" s="1" t="str">
        <f>_xlfn.IFNA(_xlfn.CONCAT(VLOOKUP(K252,'ID Generation'!J:K,2,FALSE),100+10*L252+1),"")</f>
        <v/>
      </c>
    </row>
    <row r="253" spans="1:13" ht="349.95" customHeight="1" x14ac:dyDescent="0.3">
      <c r="B253" s="14" t="s">
        <v>84</v>
      </c>
      <c r="D253" s="4" t="s">
        <v>85</v>
      </c>
      <c r="E253" s="4" t="s">
        <v>122</v>
      </c>
      <c r="K253" s="4" t="str">
        <f t="shared" si="7"/>
        <v>Aquarium equipmentProducts containing lights whose primary purpose is to signal or display information, rather than to</v>
      </c>
      <c r="L253" s="1">
        <f>COUNTIF($K$2:K253,K253)</f>
        <v>1</v>
      </c>
      <c r="M253" s="1" t="str">
        <f>_xlfn.IFNA(_xlfn.CONCAT(VLOOKUP(K253,'ID Generation'!J:K,2,FALSE),100+10*L253+1),"")</f>
        <v/>
      </c>
    </row>
    <row r="254" spans="1:13" ht="349.95" customHeight="1" x14ac:dyDescent="0.3">
      <c r="B254" s="14" t="s">
        <v>84</v>
      </c>
      <c r="D254" s="4" t="s">
        <v>86</v>
      </c>
      <c r="E254" s="4" t="s">
        <v>122</v>
      </c>
      <c r="K254" s="4" t="str">
        <f t="shared" si="7"/>
        <v>Auto fixturesProducts containing lights whose primary purpose is to signal or display information, rather than to</v>
      </c>
      <c r="L254" s="1">
        <f>COUNTIF($K$2:K254,K254)</f>
        <v>1</v>
      </c>
      <c r="M254" s="1" t="str">
        <f>_xlfn.IFNA(_xlfn.CONCAT(VLOOKUP(K254,'ID Generation'!J:K,2,FALSE),100+10*L254+1),"")</f>
        <v/>
      </c>
    </row>
    <row r="255" spans="1:13" ht="349.95" customHeight="1" x14ac:dyDescent="0.3">
      <c r="B255" s="14" t="s">
        <v>84</v>
      </c>
      <c r="D255" s="4" t="s">
        <v>104</v>
      </c>
      <c r="E255" s="4" t="s">
        <v>122</v>
      </c>
      <c r="K255" s="4" t="str">
        <f t="shared" si="7"/>
        <v>Backlit signsProducts containing lights whose primary purpose is to signal or display information, rather than to</v>
      </c>
      <c r="L255" s="1">
        <f>COUNTIF($K$2:K255,K255)</f>
        <v>1</v>
      </c>
      <c r="M255" s="1" t="str">
        <f>_xlfn.IFNA(_xlfn.CONCAT(VLOOKUP(K255,'ID Generation'!J:K,2,FALSE),100+10*L255+1),"")</f>
        <v/>
      </c>
    </row>
    <row r="256" spans="1:13" ht="349.95" customHeight="1" x14ac:dyDescent="0.3">
      <c r="B256" s="14" t="s">
        <v>84</v>
      </c>
      <c r="D256" s="4" t="s">
        <v>87</v>
      </c>
      <c r="E256" s="4" t="s">
        <v>122</v>
      </c>
      <c r="K256" s="4" t="str">
        <f t="shared" si="7"/>
        <v>Ventilation fansProducts containing lights whose primary purpose is to signal or display information, rather than to</v>
      </c>
      <c r="L256" s="1">
        <f>COUNTIF($K$2:K256,K256)</f>
        <v>1</v>
      </c>
      <c r="M256" s="1" t="str">
        <f>_xlfn.IFNA(_xlfn.CONCAT(VLOOKUP(K256,'ID Generation'!J:K,2,FALSE),100+10*L256+1),"")</f>
        <v/>
      </c>
    </row>
    <row r="257" spans="2:13" ht="349.95" customHeight="1" x14ac:dyDescent="0.3">
      <c r="B257" s="14" t="s">
        <v>84</v>
      </c>
      <c r="D257" s="4" t="s">
        <v>88</v>
      </c>
      <c r="E257" s="4" t="s">
        <v>122</v>
      </c>
      <c r="K257" s="4" t="str">
        <f t="shared" si="7"/>
        <v>Black light equipmentProducts containing lights whose primary purpose is to signal or display information, rather than to</v>
      </c>
      <c r="L257" s="1">
        <f>COUNTIF($K$2:K257,K257)</f>
        <v>1</v>
      </c>
      <c r="M257" s="1" t="str">
        <f>_xlfn.IFNA(_xlfn.CONCAT(VLOOKUP(K257,'ID Generation'!J:K,2,FALSE),100+10*L257+1),"")</f>
        <v/>
      </c>
    </row>
    <row r="258" spans="2:13" ht="349.95" customHeight="1" x14ac:dyDescent="0.3">
      <c r="B258" s="14" t="s">
        <v>84</v>
      </c>
      <c r="D258" s="4" t="s">
        <v>89</v>
      </c>
      <c r="E258" s="4" t="s">
        <v>122</v>
      </c>
      <c r="K258" s="4" t="str">
        <f t="shared" si="7"/>
        <v>Bug zappersProducts containing lights whose primary purpose is to signal or display information, rather than to</v>
      </c>
      <c r="L258" s="1">
        <f>COUNTIF($K$2:K258,K258)</f>
        <v>1</v>
      </c>
      <c r="M258" s="1" t="str">
        <f>_xlfn.IFNA(_xlfn.CONCAT(VLOOKUP(K258,'ID Generation'!J:K,2,FALSE),100+10*L258+1),"")</f>
        <v/>
      </c>
    </row>
    <row r="259" spans="2:13" ht="349.95" customHeight="1" x14ac:dyDescent="0.3">
      <c r="B259" s="14" t="s">
        <v>84</v>
      </c>
      <c r="D259" s="4" t="s">
        <v>90</v>
      </c>
      <c r="E259" s="4" t="s">
        <v>122</v>
      </c>
      <c r="K259" s="4" t="str">
        <f t="shared" ref="K259:K295" si="8">_xlfn.CONCAT(LEFT(D259,100),LEFT(E259,100))</f>
        <v>Camera and video accessoriesProducts containing lights whose primary purpose is to signal or display information, rather than to</v>
      </c>
      <c r="L259" s="1">
        <f>COUNTIF($K$2:K259,K259)</f>
        <v>1</v>
      </c>
      <c r="M259" s="1" t="str">
        <f>_xlfn.IFNA(_xlfn.CONCAT(VLOOKUP(K259,'ID Generation'!J:K,2,FALSE),100+10*L259+1),"")</f>
        <v/>
      </c>
    </row>
    <row r="260" spans="2:13" ht="349.95" customHeight="1" x14ac:dyDescent="0.3">
      <c r="B260" s="14" t="s">
        <v>84</v>
      </c>
      <c r="D260" s="4" t="s">
        <v>91</v>
      </c>
      <c r="E260" s="4" t="s">
        <v>122</v>
      </c>
      <c r="K260" s="4" t="str">
        <f t="shared" si="8"/>
        <v>Electronic billboardsProducts containing lights whose primary purpose is to signal or display information, rather than to</v>
      </c>
      <c r="L260" s="1">
        <f>COUNTIF($K$2:K260,K260)</f>
        <v>1</v>
      </c>
      <c r="M260" s="1" t="str">
        <f>_xlfn.IFNA(_xlfn.CONCAT(VLOOKUP(K260,'ID Generation'!J:K,2,FALSE),100+10*L260+1),"")</f>
        <v/>
      </c>
    </row>
    <row r="261" spans="2:13" ht="349.95" customHeight="1" x14ac:dyDescent="0.3">
      <c r="B261" s="14" t="s">
        <v>84</v>
      </c>
      <c r="D261" s="4" t="s">
        <v>92</v>
      </c>
      <c r="E261" s="4" t="s">
        <v>122</v>
      </c>
      <c r="K261" s="4" t="str">
        <f t="shared" si="8"/>
        <v>Equipment to heat foodProducts containing lights whose primary purpose is to signal or display information, rather than to</v>
      </c>
      <c r="L261" s="1">
        <f>COUNTIF($K$2:K261,K261)</f>
        <v>1</v>
      </c>
      <c r="M261" s="1" t="str">
        <f>_xlfn.IFNA(_xlfn.CONCAT(VLOOKUP(K261,'ID Generation'!J:K,2,FALSE),100+10*L261+1),"")</f>
        <v/>
      </c>
    </row>
    <row r="262" spans="2:13" ht="349.95" customHeight="1" x14ac:dyDescent="0.3">
      <c r="B262" s="14" t="s">
        <v>84</v>
      </c>
      <c r="D262" s="4" t="s">
        <v>111</v>
      </c>
      <c r="E262" s="4" t="s">
        <v>122</v>
      </c>
      <c r="K262" s="4" t="str">
        <f t="shared" si="8"/>
        <v>Equipment to warm animals (such as brooder fixtures)Products containing lights whose primary purpose is to signal or display information, rather than to</v>
      </c>
      <c r="L262" s="1">
        <f>COUNTIF($K$2:K262,K262)</f>
        <v>1</v>
      </c>
      <c r="M262" s="1" t="str">
        <f>_xlfn.IFNA(_xlfn.CONCAT(VLOOKUP(K262,'ID Generation'!J:K,2,FALSE),100+10*L262+1),"")</f>
        <v/>
      </c>
    </row>
    <row r="263" spans="2:13" ht="349.95" customHeight="1" x14ac:dyDescent="0.3">
      <c r="B263" s="14" t="s">
        <v>84</v>
      </c>
      <c r="D263" s="4" t="s">
        <v>93</v>
      </c>
      <c r="E263" s="4" t="s">
        <v>122</v>
      </c>
      <c r="K263" s="4" t="str">
        <f t="shared" si="8"/>
        <v>Exit signs without light headsProducts containing lights whose primary purpose is to signal or display information, rather than to</v>
      </c>
      <c r="L263" s="1">
        <f>COUNTIF($K$2:K263,K263)</f>
        <v>1</v>
      </c>
      <c r="M263" s="1" t="str">
        <f>_xlfn.IFNA(_xlfn.CONCAT(VLOOKUP(K263,'ID Generation'!J:K,2,FALSE),100+10*L263+1),"")</f>
        <v/>
      </c>
    </row>
    <row r="264" spans="2:13" ht="349.95" customHeight="1" x14ac:dyDescent="0.3">
      <c r="B264" s="14" t="s">
        <v>84</v>
      </c>
      <c r="D264" s="4" t="s">
        <v>94</v>
      </c>
      <c r="E264" s="4" t="s">
        <v>122</v>
      </c>
      <c r="K264" s="4" t="str">
        <f t="shared" si="8"/>
        <v>Fencing with integrated lightsProducts containing lights whose primary purpose is to signal or display information, rather than to</v>
      </c>
      <c r="L264" s="1">
        <f>COUNTIF($K$2:K264,K264)</f>
        <v>1</v>
      </c>
      <c r="M264" s="1" t="str">
        <f>_xlfn.IFNA(_xlfn.CONCAT(VLOOKUP(K264,'ID Generation'!J:K,2,FALSE),100+10*L264+1),"")</f>
        <v/>
      </c>
    </row>
    <row r="265" spans="2:13" ht="349.95" customHeight="1" x14ac:dyDescent="0.3">
      <c r="B265" s="14" t="s">
        <v>84</v>
      </c>
      <c r="D265" s="4" t="s">
        <v>95</v>
      </c>
      <c r="E265" s="4" t="s">
        <v>122</v>
      </c>
      <c r="K265" s="4" t="str">
        <f t="shared" si="8"/>
        <v>Fountains with integrated lightsProducts containing lights whose primary purpose is to signal or display information, rather than to</v>
      </c>
      <c r="L265" s="1">
        <f>COUNTIF($K$2:K265,K265)</f>
        <v>1</v>
      </c>
      <c r="M265" s="1" t="str">
        <f>_xlfn.IFNA(_xlfn.CONCAT(VLOOKUP(K265,'ID Generation'!J:K,2,FALSE),100+10*L265+1),"")</f>
        <v/>
      </c>
    </row>
    <row r="266" spans="2:13" ht="349.95" customHeight="1" x14ac:dyDescent="0.3">
      <c r="B266" s="14" t="s">
        <v>84</v>
      </c>
      <c r="D266" s="4" t="s">
        <v>96</v>
      </c>
      <c r="E266" s="4" t="s">
        <v>122</v>
      </c>
      <c r="K266" s="4" t="str">
        <f t="shared" si="8"/>
        <v>Garlands with integrated lightsProducts containing lights whose primary purpose is to signal or display information, rather than to</v>
      </c>
      <c r="L266" s="1">
        <f>COUNTIF($K$2:K266,K266)</f>
        <v>1</v>
      </c>
      <c r="M266" s="1" t="str">
        <f>_xlfn.IFNA(_xlfn.CONCAT(VLOOKUP(K266,'ID Generation'!J:K,2,FALSE),100+10*L266+1),"")</f>
        <v/>
      </c>
    </row>
    <row r="267" spans="2:13" ht="349.95" customHeight="1" x14ac:dyDescent="0.3">
      <c r="B267" s="14" t="s">
        <v>84</v>
      </c>
      <c r="D267" s="4" t="s">
        <v>112</v>
      </c>
      <c r="E267" s="4" t="s">
        <v>122</v>
      </c>
      <c r="K267" s="4" t="str">
        <f t="shared" si="8"/>
        <v>Decorative key chains with integrated lightsProducts containing lights whose primary purpose is to signal or display information, rather than to</v>
      </c>
      <c r="L267" s="1">
        <f>COUNTIF($K$2:K267,K267)</f>
        <v>1</v>
      </c>
      <c r="M267" s="1" t="str">
        <f>_xlfn.IFNA(_xlfn.CONCAT(VLOOKUP(K267,'ID Generation'!J:K,2,FALSE),100+10*L267+1),"")</f>
        <v/>
      </c>
    </row>
    <row r="268" spans="2:13" ht="349.95" customHeight="1" x14ac:dyDescent="0.3">
      <c r="B268" s="14" t="s">
        <v>84</v>
      </c>
      <c r="D268" s="4" t="s">
        <v>113</v>
      </c>
      <c r="E268" s="4" t="s">
        <v>122</v>
      </c>
      <c r="K268" s="4" t="str">
        <f t="shared" si="8"/>
        <v>Laser pointers and other laser productsProducts containing lights whose primary purpose is to signal or display information, rather than to</v>
      </c>
      <c r="L268" s="1">
        <f>COUNTIF($K$2:K268,K268)</f>
        <v>1</v>
      </c>
      <c r="M268" s="1" t="str">
        <f>_xlfn.IFNA(_xlfn.CONCAT(VLOOKUP(K268,'ID Generation'!J:K,2,FALSE),100+10*L268+1),"")</f>
        <v/>
      </c>
    </row>
    <row r="269" spans="2:13" ht="349.95" customHeight="1" x14ac:dyDescent="0.3">
      <c r="B269" s="14" t="s">
        <v>84</v>
      </c>
      <c r="D269" s="4" t="s">
        <v>97</v>
      </c>
      <c r="E269" s="4" t="s">
        <v>122</v>
      </c>
      <c r="K269" s="4" t="str">
        <f t="shared" si="8"/>
        <v>Lava lampsProducts containing lights whose primary purpose is to signal or display information, rather than to</v>
      </c>
      <c r="L269" s="1">
        <f>COUNTIF($K$2:K269,K269)</f>
        <v>1</v>
      </c>
      <c r="M269" s="1" t="str">
        <f>_xlfn.IFNA(_xlfn.CONCAT(VLOOKUP(K269,'ID Generation'!J:K,2,FALSE),100+10*L269+1),"")</f>
        <v/>
      </c>
    </row>
    <row r="270" spans="2:13" ht="349.95" customHeight="1" x14ac:dyDescent="0.3">
      <c r="B270" s="14" t="s">
        <v>84</v>
      </c>
      <c r="D270" s="4" t="s">
        <v>114</v>
      </c>
      <c r="E270" s="4" t="s">
        <v>122</v>
      </c>
      <c r="K270" s="4" t="str">
        <f t="shared" si="8"/>
        <v>Light up shoes, hats, collars, and clothesProducts containing lights whose primary purpose is to signal or display information, rather than to</v>
      </c>
      <c r="L270" s="1">
        <f>COUNTIF($K$2:K270,K270)</f>
        <v>1</v>
      </c>
      <c r="M270" s="1" t="str">
        <f>_xlfn.IFNA(_xlfn.CONCAT(VLOOKUP(K270,'ID Generation'!J:K,2,FALSE),100+10*L270+1),"")</f>
        <v/>
      </c>
    </row>
    <row r="271" spans="2:13" ht="349.95" customHeight="1" x14ac:dyDescent="0.3">
      <c r="B271" s="14" t="s">
        <v>84</v>
      </c>
      <c r="D271" s="4" t="s">
        <v>115</v>
      </c>
      <c r="E271" s="4" t="s">
        <v>122</v>
      </c>
      <c r="K271" s="4" t="str">
        <f t="shared" si="8"/>
        <v>Marine and aeronautical fixturesProducts containing lights whose primary purpose is to signal or display information, rather than to</v>
      </c>
      <c r="L271" s="1">
        <f>COUNTIF($K$2:K271,K271)</f>
        <v>1</v>
      </c>
      <c r="M271" s="1" t="str">
        <f>_xlfn.IFNA(_xlfn.CONCAT(VLOOKUP(K271,'ID Generation'!J:K,2,FALSE),100+10*L271+1),"")</f>
        <v/>
      </c>
    </row>
    <row r="272" spans="2:13" ht="349.95" customHeight="1" x14ac:dyDescent="0.3">
      <c r="B272" s="14" t="s">
        <v>84</v>
      </c>
      <c r="D272" s="4" t="s">
        <v>98</v>
      </c>
      <c r="E272" s="4" t="s">
        <v>122</v>
      </c>
      <c r="K272" s="4" t="str">
        <f t="shared" si="8"/>
        <v>Mirror ball lightsProducts containing lights whose primary purpose is to signal or display information, rather than to</v>
      </c>
      <c r="L272" s="1">
        <f>COUNTIF($K$2:K272,K272)</f>
        <v>1</v>
      </c>
      <c r="M272" s="1" t="str">
        <f>_xlfn.IFNA(_xlfn.CONCAT(VLOOKUP(K272,'ID Generation'!J:K,2,FALSE),100+10*L272+1),"")</f>
        <v/>
      </c>
    </row>
    <row r="273" spans="2:13" ht="349.95" customHeight="1" x14ac:dyDescent="0.3">
      <c r="B273" s="14" t="s">
        <v>84</v>
      </c>
      <c r="D273" s="4" t="s">
        <v>99</v>
      </c>
      <c r="E273" s="4" t="s">
        <v>122</v>
      </c>
      <c r="K273" s="4" t="str">
        <f t="shared" si="8"/>
        <v>Neon signsProducts containing lights whose primary purpose is to signal or display information, rather than to</v>
      </c>
      <c r="L273" s="1">
        <f>COUNTIF($K$2:K273,K273)</f>
        <v>1</v>
      </c>
      <c r="M273" s="1" t="str">
        <f>_xlfn.IFNA(_xlfn.CONCAT(VLOOKUP(K273,'ID Generation'!J:K,2,FALSE),100+10*L273+1),"")</f>
        <v/>
      </c>
    </row>
    <row r="274" spans="2:13" ht="349.95" customHeight="1" x14ac:dyDescent="0.3">
      <c r="B274" s="14" t="s">
        <v>84</v>
      </c>
      <c r="D274" s="4" t="s">
        <v>100</v>
      </c>
      <c r="E274" s="4" t="s">
        <v>122</v>
      </c>
      <c r="K274" s="4" t="str">
        <f t="shared" si="8"/>
        <v>Plasma ballsProducts containing lights whose primary purpose is to signal or display information, rather than to</v>
      </c>
      <c r="L274" s="1">
        <f>COUNTIF($K$2:K274,K274)</f>
        <v>1</v>
      </c>
      <c r="M274" s="1" t="str">
        <f>_xlfn.IFNA(_xlfn.CONCAT(VLOOKUP(K274,'ID Generation'!J:K,2,FALSE),100+10*L274+1),"")</f>
        <v/>
      </c>
    </row>
    <row r="275" spans="2:13" ht="349.95" customHeight="1" x14ac:dyDescent="0.3">
      <c r="B275" s="14" t="s">
        <v>84</v>
      </c>
      <c r="D275" s="4" t="s">
        <v>105</v>
      </c>
      <c r="E275" s="4" t="s">
        <v>122</v>
      </c>
      <c r="K275" s="4" t="str">
        <f t="shared" si="8"/>
        <v>Propane and gas-powered lightsProducts containing lights whose primary purpose is to signal or display information, rather than to</v>
      </c>
      <c r="L275" s="1">
        <f>COUNTIF($K$2:K275,K275)</f>
        <v>1</v>
      </c>
      <c r="M275" s="1" t="str">
        <f>_xlfn.IFNA(_xlfn.CONCAT(VLOOKUP(K275,'ID Generation'!J:K,2,FALSE),100+10*L275+1),"")</f>
        <v/>
      </c>
    </row>
    <row r="276" spans="2:13" ht="349.95" customHeight="1" x14ac:dyDescent="0.3">
      <c r="B276" s="14" t="s">
        <v>84</v>
      </c>
      <c r="D276" s="4" t="s">
        <v>116</v>
      </c>
      <c r="E276" s="4" t="s">
        <v>122</v>
      </c>
      <c r="K276" s="4" t="str">
        <f t="shared" si="8"/>
        <v>Signaling equipment such as traffic lights and railway lightsProducts containing lights whose primary purpose is to signal or display information, rather than to</v>
      </c>
      <c r="L276" s="1">
        <f>COUNTIF($K$2:K276,K276)</f>
        <v>1</v>
      </c>
      <c r="M276" s="1" t="str">
        <f>_xlfn.IFNA(_xlfn.CONCAT(VLOOKUP(K276,'ID Generation'!J:K,2,FALSE),100+10*L276+1),"")</f>
        <v/>
      </c>
    </row>
    <row r="277" spans="2:13" ht="349.95" customHeight="1" x14ac:dyDescent="0.3">
      <c r="B277" s="14" t="s">
        <v>84</v>
      </c>
      <c r="D277" s="4" t="s">
        <v>101</v>
      </c>
      <c r="E277" s="4" t="s">
        <v>122</v>
      </c>
      <c r="K277" s="4" t="str">
        <f t="shared" si="8"/>
        <v>Strobe lightsProducts containing lights whose primary purpose is to signal or display information, rather than to</v>
      </c>
      <c r="L277" s="1">
        <f>COUNTIF($K$2:K277,K277)</f>
        <v>1</v>
      </c>
      <c r="M277" s="1" t="str">
        <f>_xlfn.IFNA(_xlfn.CONCAT(VLOOKUP(K277,'ID Generation'!J:K,2,FALSE),100+10*L277+1),"")</f>
        <v/>
      </c>
    </row>
    <row r="278" spans="2:13" ht="349.95" customHeight="1" x14ac:dyDescent="0.3">
      <c r="B278" s="14" t="s">
        <v>84</v>
      </c>
      <c r="D278" s="4" t="s">
        <v>102</v>
      </c>
      <c r="E278" s="4" t="s">
        <v>122</v>
      </c>
      <c r="K278" s="4" t="str">
        <f t="shared" si="8"/>
        <v>Sunshine simulatorsProducts containing lights whose primary purpose is to signal or display information, rather than to</v>
      </c>
      <c r="L278" s="1">
        <f>COUNTIF($K$2:K278,K278)</f>
        <v>1</v>
      </c>
      <c r="M278" s="1" t="str">
        <f>_xlfn.IFNA(_xlfn.CONCAT(VLOOKUP(K278,'ID Generation'!J:K,2,FALSE),100+10*L278+1),"")</f>
        <v/>
      </c>
    </row>
    <row r="279" spans="2:13" ht="349.95" customHeight="1" x14ac:dyDescent="0.3">
      <c r="B279" s="14" t="s">
        <v>84</v>
      </c>
      <c r="D279" s="4" t="s">
        <v>117</v>
      </c>
      <c r="E279" s="4" t="s">
        <v>122</v>
      </c>
      <c r="K279" s="4" t="str">
        <f t="shared" si="8"/>
        <v>Trees (artificial, with integrated lights)Products containing lights whose primary purpose is to signal or display information, rather than to</v>
      </c>
      <c r="L279" s="1">
        <f>COUNTIF($K$2:K279,K279)</f>
        <v>1</v>
      </c>
      <c r="M279" s="1" t="str">
        <f>_xlfn.IFNA(_xlfn.CONCAT(VLOOKUP(K279,'ID Generation'!J:K,2,FALSE),100+10*L279+1),"")</f>
        <v/>
      </c>
    </row>
    <row r="280" spans="2:13" ht="349.95" customHeight="1" x14ac:dyDescent="0.3">
      <c r="B280" s="14" t="s">
        <v>84</v>
      </c>
      <c r="D280" s="4" t="s">
        <v>103</v>
      </c>
      <c r="E280" s="4" t="s">
        <v>122</v>
      </c>
      <c r="K280" s="4" t="str">
        <f t="shared" si="8"/>
        <v>Medical, dental and veterinarian lighting equipmentProducts containing lights whose primary purpose is to signal or display information, rather than to</v>
      </c>
      <c r="L280" s="1">
        <f>COUNTIF($K$2:K280,K280)</f>
        <v>1</v>
      </c>
      <c r="M280" s="1" t="str">
        <f>_xlfn.IFNA(_xlfn.CONCAT(VLOOKUP(K280,'ID Generation'!J:K,2,FALSE),100+10*L280+1),"")</f>
        <v/>
      </c>
    </row>
    <row r="281" spans="2:13" ht="349.95" customHeight="1" x14ac:dyDescent="0.3">
      <c r="B281" s="14" t="s">
        <v>84</v>
      </c>
      <c r="D281" s="4" t="s">
        <v>118</v>
      </c>
      <c r="E281" s="4" t="s">
        <v>122</v>
      </c>
      <c r="K281" s="4" t="str">
        <f t="shared" si="8"/>
        <v>Decorative sculptures and statues with one or more integrated lights where the primary purpose of thProducts containing lights whose primary purpose is to signal or display information, rather than to</v>
      </c>
      <c r="L281" s="1">
        <f>COUNTIF($K$2:K281,K281)</f>
        <v>1</v>
      </c>
      <c r="M281" s="1" t="str">
        <f>_xlfn.IFNA(_xlfn.CONCAT(VLOOKUP(K281,'ID Generation'!J:K,2,FALSE),100+10*L281+1),"")</f>
        <v/>
      </c>
    </row>
    <row r="282" spans="2:13" ht="349.95" customHeight="1" x14ac:dyDescent="0.3">
      <c r="B282" s="14" t="s">
        <v>84</v>
      </c>
      <c r="D282" s="4" t="s">
        <v>106</v>
      </c>
      <c r="E282" s="4" t="s">
        <v>122</v>
      </c>
      <c r="K282" s="4" t="str">
        <f t="shared" si="8"/>
        <v>Tanning bedsProducts containing lights whose primary purpose is to signal or display information, rather than to</v>
      </c>
      <c r="L282" s="1">
        <f>COUNTIF($K$2:K282,K282)</f>
        <v>1</v>
      </c>
      <c r="M282" s="1" t="str">
        <f>_xlfn.IFNA(_xlfn.CONCAT(VLOOKUP(K282,'ID Generation'!J:K,2,FALSE),100+10*L282+1),"")</f>
        <v/>
      </c>
    </row>
    <row r="283" spans="2:13" ht="349.95" customHeight="1" x14ac:dyDescent="0.3">
      <c r="B283" s="14" t="s">
        <v>84</v>
      </c>
      <c r="D283" s="4" t="s">
        <v>107</v>
      </c>
      <c r="E283" s="4" t="s">
        <v>122</v>
      </c>
      <c r="K283" s="4" t="str">
        <f t="shared" si="8"/>
        <v>Umbrellas with integrated lightsProducts containing lights whose primary purpose is to signal or display information, rather than to</v>
      </c>
      <c r="L283" s="1">
        <f>COUNTIF($K$2:K283,K283)</f>
        <v>1</v>
      </c>
      <c r="M283" s="1" t="str">
        <f>_xlfn.IFNA(_xlfn.CONCAT(VLOOKUP(K283,'ID Generation'!J:K,2,FALSE),100+10*L283+1),"")</f>
        <v/>
      </c>
    </row>
    <row r="284" spans="2:13" ht="349.95" customHeight="1" x14ac:dyDescent="0.3">
      <c r="B284" s="14" t="s">
        <v>84</v>
      </c>
      <c r="D284" s="4" t="s">
        <v>108</v>
      </c>
      <c r="E284" s="4" t="s">
        <v>122</v>
      </c>
      <c r="K284" s="4" t="str">
        <f t="shared" si="8"/>
        <v>Vanity mirrors with lightsProducts containing lights whose primary purpose is to signal or display information, rather than to</v>
      </c>
      <c r="L284" s="1">
        <f>COUNTIF($K$2:K284,K284)</f>
        <v>1</v>
      </c>
      <c r="M284" s="1" t="str">
        <f>_xlfn.IFNA(_xlfn.CONCAT(VLOOKUP(K284,'ID Generation'!J:K,2,FALSE),100+10*L284+1),"")</f>
        <v/>
      </c>
    </row>
    <row r="285" spans="2:13" ht="349.95" customHeight="1" x14ac:dyDescent="0.3">
      <c r="B285" s="14" t="s">
        <v>84</v>
      </c>
      <c r="D285" s="4" t="s">
        <v>109</v>
      </c>
      <c r="E285" s="4" t="s">
        <v>122</v>
      </c>
      <c r="K285" s="4" t="str">
        <f t="shared" si="8"/>
        <v>WatchesProducts containing lights whose primary purpose is to signal or display information, rather than to</v>
      </c>
      <c r="L285" s="1">
        <f>COUNTIF($K$2:K285,K285)</f>
        <v>1</v>
      </c>
      <c r="M285" s="1" t="str">
        <f>_xlfn.IFNA(_xlfn.CONCAT(VLOOKUP(K285,'ID Generation'!J:K,2,FALSE),100+10*L285+1),"")</f>
        <v/>
      </c>
    </row>
    <row r="286" spans="2:13" ht="349.95" customHeight="1" x14ac:dyDescent="0.3">
      <c r="B286" s="14" t="s">
        <v>84</v>
      </c>
      <c r="D286" s="4" t="s">
        <v>119</v>
      </c>
      <c r="E286" s="4" t="s">
        <v>122</v>
      </c>
      <c r="K286" s="4" t="str">
        <f t="shared" si="8"/>
        <v>Holiday decorations (other than string lights and stake lights), such as jack-o-lanterns, decorativeProducts containing lights whose primary purpose is to signal or display information, rather than to</v>
      </c>
      <c r="L286" s="1">
        <f>COUNTIF($K$2:K286,K286)</f>
        <v>1</v>
      </c>
      <c r="M286" s="1" t="str">
        <f>_xlfn.IFNA(_xlfn.CONCAT(VLOOKUP(K286,'ID Generation'!J:K,2,FALSE),100+10*L286+1),"")</f>
        <v/>
      </c>
    </row>
    <row r="287" spans="2:13" ht="349.95" customHeight="1" x14ac:dyDescent="0.3">
      <c r="B287" s="14" t="s">
        <v>84</v>
      </c>
      <c r="D287" s="4" t="s">
        <v>110</v>
      </c>
      <c r="E287" s="4" t="s">
        <v>122</v>
      </c>
      <c r="K287" s="4" t="str">
        <f t="shared" si="8"/>
        <v>Horticultural lighting fixtures such as greenhouse or grow lamp fixturesProducts containing lights whose primary purpose is to signal or display information, rather than to</v>
      </c>
      <c r="L287" s="1">
        <f>COUNTIF($K$2:K287,K287)</f>
        <v>1</v>
      </c>
      <c r="M287" s="1" t="str">
        <f>_xlfn.IFNA(_xlfn.CONCAT(VLOOKUP(K287,'ID Generation'!J:K,2,FALSE),100+10*L287+1),"")</f>
        <v/>
      </c>
    </row>
    <row r="288" spans="2:13" ht="349.95" customHeight="1" x14ac:dyDescent="0.3">
      <c r="B288" s="14" t="s">
        <v>84</v>
      </c>
      <c r="D288" s="4" t="s">
        <v>123</v>
      </c>
      <c r="E288" s="4" t="s">
        <v>121</v>
      </c>
      <c r="K288" s="4" t="str">
        <f t="shared" si="8"/>
        <v>Table lamp sockets and replacement shadesParts and accessories designed to be integrated into a complete fixture</v>
      </c>
      <c r="L288" s="1">
        <f>COUNTIF($K$2:K288,K288)</f>
        <v>1</v>
      </c>
      <c r="M288" s="1" t="str">
        <f>_xlfn.IFNA(_xlfn.CONCAT(VLOOKUP(K288,'ID Generation'!J:K,2,FALSE),100+10*L288+1),"")</f>
        <v/>
      </c>
    </row>
    <row r="289" spans="2:13" ht="349.95" customHeight="1" x14ac:dyDescent="0.3">
      <c r="B289" s="14" t="s">
        <v>84</v>
      </c>
      <c r="D289" s="4" t="s">
        <v>124</v>
      </c>
      <c r="E289" s="4" t="s">
        <v>121</v>
      </c>
      <c r="K289" s="4" t="str">
        <f t="shared" si="8"/>
        <v>Trim for recessed lights sold separately from housingParts and accessories designed to be integrated into a complete fixture</v>
      </c>
      <c r="L289" s="1">
        <f>COUNTIF($K$2:K289,K289)</f>
        <v>1</v>
      </c>
      <c r="M289" s="1" t="str">
        <f>_xlfn.IFNA(_xlfn.CONCAT(VLOOKUP(K289,'ID Generation'!J:K,2,FALSE),100+10*L289+1),"")</f>
        <v/>
      </c>
    </row>
    <row r="290" spans="2:13" ht="349.95" customHeight="1" x14ac:dyDescent="0.3">
      <c r="B290" s="14" t="s">
        <v>84</v>
      </c>
      <c r="D290" s="4" t="s">
        <v>125</v>
      </c>
      <c r="E290" s="4" t="s">
        <v>121</v>
      </c>
      <c r="K290" s="4" t="str">
        <f t="shared" si="8"/>
        <v>Lighting tracks without heads attachedParts and accessories designed to be integrated into a complete fixture</v>
      </c>
      <c r="L290" s="1">
        <f>COUNTIF($K$2:K290,K290)</f>
        <v>1</v>
      </c>
      <c r="M290" s="1" t="str">
        <f>_xlfn.IFNA(_xlfn.CONCAT(VLOOKUP(K290,'ID Generation'!J:K,2,FALSE),100+10*L290+1),"")</f>
        <v/>
      </c>
    </row>
    <row r="291" spans="2:13" ht="349.95" customHeight="1" x14ac:dyDescent="0.3">
      <c r="B291" s="14" t="s">
        <v>84</v>
      </c>
      <c r="D291" s="4" t="s">
        <v>135</v>
      </c>
      <c r="E291" s="4" t="s">
        <v>121</v>
      </c>
      <c r="K291" s="4" t="str">
        <f t="shared" si="8"/>
        <v>Lamp-holders for linear fixtures that are not stand-alone and must be integrated into a linear fixtuParts and accessories designed to be integrated into a complete fixture</v>
      </c>
      <c r="L291" s="1">
        <f>COUNTIF($K$2:K291,K291)</f>
        <v>1</v>
      </c>
      <c r="M291" s="1" t="str">
        <f>_xlfn.IFNA(_xlfn.CONCAT(VLOOKUP(K291,'ID Generation'!J:K,2,FALSE),100+10*L291+1),"")</f>
        <v/>
      </c>
    </row>
    <row r="292" spans="2:13" ht="349.95" customHeight="1" x14ac:dyDescent="0.3">
      <c r="B292" s="14" t="s">
        <v>84</v>
      </c>
      <c r="D292" s="4" t="s">
        <v>126</v>
      </c>
      <c r="E292" s="4" t="s">
        <v>121</v>
      </c>
      <c r="K292" s="4" t="str">
        <f t="shared" si="8"/>
        <v>Light switches and controls (such as dimmers and timers)Parts and accessories designed to be integrated into a complete fixture</v>
      </c>
      <c r="L292" s="1">
        <f>COUNTIF($K$2:K292,K292)</f>
        <v>1</v>
      </c>
      <c r="M292" s="1" t="str">
        <f>_xlfn.IFNA(_xlfn.CONCAT(VLOOKUP(K292,'ID Generation'!J:K,2,FALSE),100+10*L292+1),"")</f>
        <v/>
      </c>
    </row>
    <row r="293" spans="2:13" ht="349.95" customHeight="1" x14ac:dyDescent="0.3">
      <c r="B293" s="14" t="s">
        <v>84</v>
      </c>
      <c r="D293" s="4" t="s">
        <v>127</v>
      </c>
      <c r="E293" s="4" t="s">
        <v>121</v>
      </c>
      <c r="K293" s="4" t="str">
        <f t="shared" si="8"/>
        <v>Replacement cordsParts and accessories designed to be integrated into a complete fixture</v>
      </c>
      <c r="L293" s="1">
        <f>COUNTIF($K$2:K293,K293)</f>
        <v>1</v>
      </c>
      <c r="M293" s="1" t="str">
        <f>_xlfn.IFNA(_xlfn.CONCAT(VLOOKUP(K293,'ID Generation'!J:K,2,FALSE),100+10*L293+1),"")</f>
        <v/>
      </c>
    </row>
    <row r="294" spans="2:13" ht="349.95" customHeight="1" x14ac:dyDescent="0.3">
      <c r="B294" s="14" t="s">
        <v>84</v>
      </c>
      <c r="D294" s="4" t="s">
        <v>128</v>
      </c>
      <c r="E294" s="4" t="s">
        <v>121</v>
      </c>
      <c r="K294" s="4" t="str">
        <f t="shared" si="8"/>
        <v>Lighting posts sold separately from post top fixturesParts and accessories designed to be integrated into a complete fixture</v>
      </c>
      <c r="L294" s="1">
        <f>COUNTIF($K$2:K294,K294)</f>
        <v>1</v>
      </c>
      <c r="M294" s="1" t="str">
        <f>_xlfn.IFNA(_xlfn.CONCAT(VLOOKUP(K294,'ID Generation'!J:K,2,FALSE),100+10*L294+1),"")</f>
        <v/>
      </c>
    </row>
    <row r="295" spans="2:13" ht="349.95" customHeight="1" x14ac:dyDescent="0.3">
      <c r="B295" s="14" t="s">
        <v>84</v>
      </c>
      <c r="D295" s="4" t="s">
        <v>129</v>
      </c>
      <c r="E295" s="4" t="s">
        <v>121</v>
      </c>
      <c r="K295" s="4" t="str">
        <f t="shared" si="8"/>
        <v>LED driversParts and accessories designed to be integrated into a complete fixture</v>
      </c>
      <c r="L295" s="1">
        <f>COUNTIF($K$2:K295,K295)</f>
        <v>1</v>
      </c>
      <c r="M295" s="1" t="str">
        <f>_xlfn.IFNA(_xlfn.CONCAT(VLOOKUP(K295,'ID Generation'!J:K,2,FALSE),100+10*L295+1),"")</f>
        <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2483-4461-49CF-876A-2A1E959AD865}">
  <dimension ref="A1:K58"/>
  <sheetViews>
    <sheetView workbookViewId="0"/>
  </sheetViews>
  <sheetFormatPr defaultRowHeight="14.4" x14ac:dyDescent="0.3"/>
  <cols>
    <col min="1" max="1" width="5.109375" style="6" customWidth="1"/>
    <col min="2" max="2" width="16.109375" style="6" bestFit="1" customWidth="1"/>
    <col min="3" max="3" width="46" customWidth="1"/>
    <col min="4" max="4" width="11.33203125" style="6" bestFit="1" customWidth="1"/>
    <col min="5" max="5" width="18.44140625" style="6" bestFit="1" customWidth="1"/>
    <col min="6" max="6" width="46.44140625" customWidth="1"/>
    <col min="7" max="7" width="11" style="6" bestFit="1" customWidth="1"/>
    <col min="8" max="8" width="21.109375" style="6" bestFit="1" customWidth="1"/>
    <col min="9" max="9" width="49.5546875" customWidth="1"/>
    <col min="10" max="10" width="24" customWidth="1"/>
    <col min="11" max="11" width="10" bestFit="1" customWidth="1"/>
  </cols>
  <sheetData>
    <row r="1" spans="1:11" s="6" customFormat="1" x14ac:dyDescent="0.3">
      <c r="A1" s="6" t="s">
        <v>161</v>
      </c>
      <c r="B1" s="6" t="s">
        <v>160</v>
      </c>
      <c r="C1" s="6" t="s">
        <v>159</v>
      </c>
      <c r="D1" s="6" t="s">
        <v>162</v>
      </c>
      <c r="E1" s="6" t="s">
        <v>3</v>
      </c>
      <c r="F1" s="6" t="s">
        <v>4</v>
      </c>
      <c r="G1" s="6" t="s">
        <v>163</v>
      </c>
      <c r="H1" s="6" t="s">
        <v>164</v>
      </c>
      <c r="I1" s="6" t="s">
        <v>8</v>
      </c>
      <c r="J1" s="6" t="s">
        <v>165</v>
      </c>
      <c r="K1" s="6" t="s">
        <v>166</v>
      </c>
    </row>
    <row r="2" spans="1:11" x14ac:dyDescent="0.3">
      <c r="A2" s="6">
        <v>1</v>
      </c>
      <c r="B2" s="6">
        <f>100+10*A2+1</f>
        <v>111</v>
      </c>
      <c r="C2" t="s">
        <v>136</v>
      </c>
      <c r="D2" s="6">
        <v>1</v>
      </c>
      <c r="E2" s="6" t="str">
        <f>_xlfn.CONCAT(B2,100+10*D2+1)</f>
        <v>111111</v>
      </c>
      <c r="F2" t="s">
        <v>2</v>
      </c>
      <c r="G2" s="6">
        <v>1</v>
      </c>
      <c r="H2" s="6" t="str">
        <f>_xlfn.CONCAT(E2,100+10*G2+1)</f>
        <v>111111111</v>
      </c>
      <c r="I2" t="s">
        <v>0</v>
      </c>
      <c r="J2" t="str">
        <f>_xlfn.CONCAT(LEFT(F2,100),LEFT(I2,100))</f>
        <v>Fluorescent tubes measuring less than or equal to 2 ftIncludes all diameters and light outputs, shaped fluorescent tubes, and UV-A and UV-B tubes.</v>
      </c>
      <c r="K2" t="str">
        <f>H2</f>
        <v>111111111</v>
      </c>
    </row>
    <row r="3" spans="1:11" x14ac:dyDescent="0.3">
      <c r="A3" s="6">
        <v>2</v>
      </c>
      <c r="B3" s="6">
        <f t="shared" ref="B3:B57" si="0">100+10*A3+1</f>
        <v>121</v>
      </c>
      <c r="C3" t="s">
        <v>137</v>
      </c>
      <c r="D3" s="6">
        <v>1</v>
      </c>
      <c r="E3" s="6" t="str">
        <f t="shared" ref="E3:E12" si="1">_xlfn.CONCAT(B3,100+10*D3+1)</f>
        <v>121111</v>
      </c>
      <c r="F3" t="s">
        <v>6</v>
      </c>
      <c r="G3" s="6">
        <v>1</v>
      </c>
      <c r="H3" s="6" t="str">
        <f t="shared" ref="H3:H58" si="2">_xlfn.CONCAT(E3,100+10*G3+1)</f>
        <v>121111111</v>
      </c>
      <c r="I3" t="s">
        <v>0</v>
      </c>
      <c r="J3" t="str">
        <f t="shared" ref="J3:J58" si="3">_xlfn.CONCAT(LEFT(F3,100),LEFT(I3,100))</f>
        <v>Fluorescent tubes measuring greater than 2 ft and up to or equal to 4 ftIncludes all diameters and light outputs, shaped fluorescent tubes, and UV-A and UV-B tubes.</v>
      </c>
      <c r="K3" t="str">
        <f t="shared" ref="K3:K58" si="4">H3</f>
        <v>121111111</v>
      </c>
    </row>
    <row r="4" spans="1:11" x14ac:dyDescent="0.3">
      <c r="A4" s="6">
        <v>3</v>
      </c>
      <c r="B4" s="6">
        <f t="shared" si="0"/>
        <v>131</v>
      </c>
      <c r="C4" t="s">
        <v>138</v>
      </c>
      <c r="D4" s="6">
        <v>1</v>
      </c>
      <c r="E4" s="6" t="str">
        <f t="shared" si="1"/>
        <v>131111</v>
      </c>
      <c r="F4" t="s">
        <v>7</v>
      </c>
      <c r="G4" s="6">
        <v>1</v>
      </c>
      <c r="H4" s="6" t="str">
        <f t="shared" si="2"/>
        <v>131111111</v>
      </c>
      <c r="I4" t="s">
        <v>0</v>
      </c>
      <c r="J4" t="str">
        <f t="shared" si="3"/>
        <v>Fluorescent tubes measuring greater than 4 ftIncludes all diameters and light outputs, shaped fluorescent tubes, and UV-A and UV-B tubes.</v>
      </c>
      <c r="K4" t="str">
        <f t="shared" si="4"/>
        <v>131111111</v>
      </c>
    </row>
    <row r="5" spans="1:11" x14ac:dyDescent="0.3">
      <c r="A5" s="6">
        <v>4</v>
      </c>
      <c r="B5" s="6">
        <f t="shared" si="0"/>
        <v>141</v>
      </c>
      <c r="C5" t="s">
        <v>139</v>
      </c>
      <c r="D5" s="6">
        <v>1</v>
      </c>
      <c r="E5" s="6" t="str">
        <f t="shared" si="1"/>
        <v>141111</v>
      </c>
      <c r="F5" t="s">
        <v>62</v>
      </c>
      <c r="G5" s="6">
        <v>1</v>
      </c>
      <c r="H5" s="6" t="str">
        <f t="shared" si="2"/>
        <v>141111111</v>
      </c>
      <c r="I5" t="s">
        <v>1</v>
      </c>
      <c r="J5" t="str">
        <f t="shared" si="3"/>
        <v>Compact Fluorescent Lights (CFL) / Screw-In Induction LampsFluorescent bulbs that are typically similar in size and intended to replace an incandescent (tradit</v>
      </c>
      <c r="K5" t="str">
        <f t="shared" si="4"/>
        <v>141111111</v>
      </c>
    </row>
    <row r="6" spans="1:11" x14ac:dyDescent="0.3">
      <c r="A6" s="6">
        <v>5</v>
      </c>
      <c r="B6" s="6">
        <f t="shared" si="0"/>
        <v>151</v>
      </c>
      <c r="C6" t="s">
        <v>140</v>
      </c>
      <c r="D6" s="6">
        <v>1</v>
      </c>
      <c r="E6" s="6" t="str">
        <f t="shared" si="1"/>
        <v>151111</v>
      </c>
      <c r="F6" t="s">
        <v>59</v>
      </c>
      <c r="G6" s="6">
        <v>1</v>
      </c>
      <c r="H6" s="6" t="str">
        <f t="shared" si="2"/>
        <v>151111111</v>
      </c>
      <c r="I6" t="s">
        <v>74</v>
      </c>
      <c r="J6" t="str">
        <f t="shared" si="3"/>
        <v>Light Emitting Diodes (LED) - BulbsSolid-state bulbs that are typically similar in size and intended to replace CFLs or traditional inc</v>
      </c>
      <c r="K6" t="str">
        <f t="shared" si="4"/>
        <v>151111111</v>
      </c>
    </row>
    <row r="7" spans="1:11" x14ac:dyDescent="0.3">
      <c r="A7" s="6">
        <v>6</v>
      </c>
      <c r="B7" s="6">
        <f t="shared" si="0"/>
        <v>161</v>
      </c>
      <c r="C7" t="s">
        <v>141</v>
      </c>
      <c r="D7" s="6">
        <v>1</v>
      </c>
      <c r="E7" s="6" t="str">
        <f t="shared" si="1"/>
        <v>161111</v>
      </c>
      <c r="F7" t="s">
        <v>61</v>
      </c>
      <c r="G7" s="6">
        <v>1</v>
      </c>
      <c r="H7" s="6" t="str">
        <f t="shared" si="2"/>
        <v>161111111</v>
      </c>
      <c r="I7" t="s">
        <v>75</v>
      </c>
      <c r="J7" t="str">
        <f t="shared" si="3"/>
        <v>Light Emitting Diodes (LED) - Tubes and OtherSolid-state tubes of all lengths and shapes for all lighting applications, and other lamps / bulbs u</v>
      </c>
      <c r="K7" t="str">
        <f t="shared" si="4"/>
        <v>161111111</v>
      </c>
    </row>
    <row r="8" spans="1:11" x14ac:dyDescent="0.3">
      <c r="A8" s="6">
        <v>7</v>
      </c>
      <c r="B8" s="6">
        <f t="shared" si="0"/>
        <v>171</v>
      </c>
      <c r="C8" t="s">
        <v>142</v>
      </c>
      <c r="D8" s="6">
        <v>1</v>
      </c>
      <c r="E8" s="6" t="str">
        <f t="shared" si="1"/>
        <v>171111</v>
      </c>
      <c r="F8" t="s">
        <v>60</v>
      </c>
      <c r="G8" s="6">
        <v>1</v>
      </c>
      <c r="H8" s="6" t="str">
        <f t="shared" si="2"/>
        <v>171111111</v>
      </c>
      <c r="I8" t="s">
        <v>82</v>
      </c>
      <c r="J8" t="str">
        <f t="shared" si="3"/>
        <v>High Intensity Discharge (HID), Germicidal, Special Purpose and OtherIncludes all HID technologies that contain mercury, such as High-Pressure Sodium (HPS), Low-Pressure</v>
      </c>
      <c r="K8" t="str">
        <f t="shared" si="4"/>
        <v>171111111</v>
      </c>
    </row>
    <row r="9" spans="1:11" x14ac:dyDescent="0.3">
      <c r="A9" s="6">
        <v>8</v>
      </c>
      <c r="B9" s="6">
        <f t="shared" si="0"/>
        <v>181</v>
      </c>
      <c r="C9" t="s">
        <v>10</v>
      </c>
      <c r="D9" s="6">
        <v>1</v>
      </c>
      <c r="E9" s="6" t="str">
        <f t="shared" si="1"/>
        <v>181111</v>
      </c>
      <c r="F9" t="s">
        <v>10</v>
      </c>
      <c r="G9" s="6">
        <v>1</v>
      </c>
      <c r="H9" s="6" t="str">
        <f t="shared" si="2"/>
        <v>181111111</v>
      </c>
      <c r="I9" t="s">
        <v>57</v>
      </c>
      <c r="J9" t="str">
        <f t="shared" si="3"/>
        <v>Incandescent / HalogenFilament lamps of all shapes, sizes and wattages</v>
      </c>
      <c r="K9" t="str">
        <f t="shared" si="4"/>
        <v>181111111</v>
      </c>
    </row>
    <row r="10" spans="1:11" x14ac:dyDescent="0.3">
      <c r="A10" s="6">
        <v>9</v>
      </c>
      <c r="B10" s="6">
        <f t="shared" si="0"/>
        <v>191</v>
      </c>
      <c r="C10" t="s">
        <v>143</v>
      </c>
      <c r="D10" s="6">
        <v>1</v>
      </c>
      <c r="E10" s="6" t="str">
        <f t="shared" si="1"/>
        <v>191111</v>
      </c>
      <c r="F10" t="s">
        <v>11</v>
      </c>
      <c r="G10" s="6">
        <v>1</v>
      </c>
      <c r="H10" s="6" t="str">
        <f t="shared" si="2"/>
        <v>191111111</v>
      </c>
      <c r="I10" t="s">
        <v>78</v>
      </c>
      <c r="J10" t="str">
        <f t="shared" si="3"/>
        <v>Miniature Bulb PackageMiniature bulbs are small, or very small bulbs. They can be LED, incandescent, halogen or neon and a</v>
      </c>
      <c r="K10" t="str">
        <f t="shared" si="4"/>
        <v>191111111</v>
      </c>
    </row>
    <row r="11" spans="1:11" x14ac:dyDescent="0.3">
      <c r="A11" s="6">
        <v>10</v>
      </c>
      <c r="B11" s="6">
        <f t="shared" si="0"/>
        <v>201</v>
      </c>
      <c r="C11" t="s">
        <v>144</v>
      </c>
      <c r="D11" s="6">
        <v>1</v>
      </c>
      <c r="E11" s="6" t="str">
        <f t="shared" si="1"/>
        <v>201111</v>
      </c>
      <c r="F11" t="s">
        <v>63</v>
      </c>
      <c r="G11" s="6">
        <v>1</v>
      </c>
      <c r="H11" s="6" t="str">
        <f t="shared" si="2"/>
        <v>201111111</v>
      </c>
      <c r="I11" t="s">
        <v>12</v>
      </c>
      <c r="J11" t="str">
        <f t="shared" si="3"/>
        <v>Designated Small Fixtures / Decorative Light StringsBook Lights (including Kindle Lights)</v>
      </c>
      <c r="K11" t="str">
        <f t="shared" si="4"/>
        <v>201111111</v>
      </c>
    </row>
    <row r="12" spans="1:11" x14ac:dyDescent="0.3">
      <c r="A12" s="6">
        <v>10</v>
      </c>
      <c r="B12" s="6">
        <f t="shared" si="0"/>
        <v>201</v>
      </c>
      <c r="C12" t="s">
        <v>144</v>
      </c>
      <c r="D12" s="6">
        <v>1</v>
      </c>
      <c r="E12" s="6" t="str">
        <f t="shared" si="1"/>
        <v>201111</v>
      </c>
      <c r="F12" t="s">
        <v>63</v>
      </c>
      <c r="G12" s="6">
        <v>2</v>
      </c>
      <c r="H12" s="6" t="str">
        <f t="shared" si="2"/>
        <v>201111121</v>
      </c>
      <c r="I12" t="s">
        <v>13</v>
      </c>
      <c r="J12" t="str">
        <f t="shared" si="3"/>
        <v>Designated Small Fixtures / Decorative Light StringsSnake Lights</v>
      </c>
      <c r="K12" t="str">
        <f t="shared" si="4"/>
        <v>201111121</v>
      </c>
    </row>
    <row r="13" spans="1:11" x14ac:dyDescent="0.3">
      <c r="A13" s="6">
        <v>10</v>
      </c>
      <c r="B13" s="6">
        <f t="shared" si="0"/>
        <v>201</v>
      </c>
      <c r="C13" t="s">
        <v>144</v>
      </c>
      <c r="D13" s="6">
        <v>1</v>
      </c>
      <c r="E13" s="6" t="str">
        <f t="shared" ref="E13:E26" si="5">_xlfn.CONCAT(B13,100+10*D13+1)</f>
        <v>201111</v>
      </c>
      <c r="F13" t="s">
        <v>63</v>
      </c>
      <c r="G13" s="6">
        <v>3</v>
      </c>
      <c r="H13" s="6" t="str">
        <f t="shared" si="2"/>
        <v>201111131</v>
      </c>
      <c r="I13" t="s">
        <v>14</v>
      </c>
      <c r="J13" t="str">
        <f t="shared" si="3"/>
        <v>Designated Small Fixtures / Decorative Light StringsBike Lights</v>
      </c>
      <c r="K13" t="str">
        <f t="shared" si="4"/>
        <v>201111131</v>
      </c>
    </row>
    <row r="14" spans="1:11" x14ac:dyDescent="0.3">
      <c r="A14" s="6">
        <v>10</v>
      </c>
      <c r="B14" s="6">
        <f t="shared" si="0"/>
        <v>201</v>
      </c>
      <c r="C14" t="s">
        <v>144</v>
      </c>
      <c r="D14" s="6">
        <v>1</v>
      </c>
      <c r="E14" s="6" t="str">
        <f t="shared" si="5"/>
        <v>201111</v>
      </c>
      <c r="F14" t="s">
        <v>63</v>
      </c>
      <c r="G14" s="6">
        <v>4</v>
      </c>
      <c r="H14" s="6" t="str">
        <f t="shared" si="2"/>
        <v>201111141</v>
      </c>
      <c r="I14" t="s">
        <v>15</v>
      </c>
      <c r="J14" t="str">
        <f t="shared" si="3"/>
        <v>Designated Small Fixtures / Decorative Light StringsFlashlights, Camping Headlamps, and Handheld Spotlights</v>
      </c>
      <c r="K14" t="str">
        <f t="shared" si="4"/>
        <v>201111141</v>
      </c>
    </row>
    <row r="15" spans="1:11" x14ac:dyDescent="0.3">
      <c r="A15" s="6">
        <v>10</v>
      </c>
      <c r="B15" s="6">
        <f t="shared" si="0"/>
        <v>201</v>
      </c>
      <c r="C15" t="s">
        <v>144</v>
      </c>
      <c r="D15" s="6">
        <v>1</v>
      </c>
      <c r="E15" s="6" t="str">
        <f t="shared" si="5"/>
        <v>201111</v>
      </c>
      <c r="F15" t="s">
        <v>63</v>
      </c>
      <c r="G15" s="6">
        <v>5</v>
      </c>
      <c r="H15" s="6" t="str">
        <f t="shared" si="2"/>
        <v>201111151</v>
      </c>
      <c r="I15" t="s">
        <v>16</v>
      </c>
      <c r="J15" t="str">
        <f t="shared" si="3"/>
        <v>Designated Small Fixtures / Decorative Light StringsClamp Spotlights and Clip Lamps</v>
      </c>
      <c r="K15" t="str">
        <f t="shared" si="4"/>
        <v>201111151</v>
      </c>
    </row>
    <row r="16" spans="1:11" x14ac:dyDescent="0.3">
      <c r="A16" s="6">
        <v>10</v>
      </c>
      <c r="B16" s="6">
        <f t="shared" si="0"/>
        <v>201</v>
      </c>
      <c r="C16" t="s">
        <v>144</v>
      </c>
      <c r="D16" s="6">
        <v>1</v>
      </c>
      <c r="E16" s="6" t="str">
        <f t="shared" si="5"/>
        <v>201111</v>
      </c>
      <c r="F16" t="s">
        <v>63</v>
      </c>
      <c r="G16" s="6">
        <v>6</v>
      </c>
      <c r="H16" s="6" t="str">
        <f t="shared" si="2"/>
        <v>201111161</v>
      </c>
      <c r="I16" t="s">
        <v>17</v>
      </c>
      <c r="J16" t="str">
        <f t="shared" si="3"/>
        <v>Designated Small Fixtures / Decorative Light StringsLamp-holders (stand-alone and single lamp only)</v>
      </c>
      <c r="K16" t="str">
        <f t="shared" si="4"/>
        <v>201111161</v>
      </c>
    </row>
    <row r="17" spans="1:11" x14ac:dyDescent="0.3">
      <c r="A17" s="6">
        <v>10</v>
      </c>
      <c r="B17" s="6">
        <f t="shared" si="0"/>
        <v>201</v>
      </c>
      <c r="C17" t="s">
        <v>144</v>
      </c>
      <c r="D17" s="6">
        <v>1</v>
      </c>
      <c r="E17" s="6" t="str">
        <f t="shared" si="5"/>
        <v>201111</v>
      </c>
      <c r="F17" t="s">
        <v>63</v>
      </c>
      <c r="G17" s="6">
        <v>7</v>
      </c>
      <c r="H17" s="6" t="str">
        <f t="shared" si="2"/>
        <v>201111171</v>
      </c>
      <c r="I17" t="s">
        <v>18</v>
      </c>
      <c r="J17" t="str">
        <f t="shared" si="3"/>
        <v>Designated Small Fixtures / Decorative Light StringsLanterns and Electric Candles</v>
      </c>
      <c r="K17" t="str">
        <f t="shared" si="4"/>
        <v>201111171</v>
      </c>
    </row>
    <row r="18" spans="1:11" x14ac:dyDescent="0.3">
      <c r="A18" s="6">
        <v>10</v>
      </c>
      <c r="B18" s="6">
        <f t="shared" si="0"/>
        <v>201</v>
      </c>
      <c r="C18" t="s">
        <v>144</v>
      </c>
      <c r="D18" s="6">
        <v>1</v>
      </c>
      <c r="E18" s="6" t="str">
        <f t="shared" si="5"/>
        <v>201111</v>
      </c>
      <c r="F18" t="s">
        <v>63</v>
      </c>
      <c r="G18" s="6">
        <v>8</v>
      </c>
      <c r="H18" s="6" t="str">
        <f t="shared" si="2"/>
        <v>201111181</v>
      </c>
      <c r="I18" t="s">
        <v>19</v>
      </c>
      <c r="J18" t="str">
        <f t="shared" si="3"/>
        <v>Designated Small Fixtures / Decorative Light StringsNight Lights</v>
      </c>
      <c r="K18" t="str">
        <f t="shared" si="4"/>
        <v>201111181</v>
      </c>
    </row>
    <row r="19" spans="1:11" x14ac:dyDescent="0.3">
      <c r="A19" s="6">
        <v>10</v>
      </c>
      <c r="B19" s="6">
        <f t="shared" si="0"/>
        <v>201</v>
      </c>
      <c r="C19" t="s">
        <v>144</v>
      </c>
      <c r="D19" s="6">
        <v>1</v>
      </c>
      <c r="E19" s="6" t="str">
        <f t="shared" si="5"/>
        <v>201111</v>
      </c>
      <c r="F19" t="s">
        <v>63</v>
      </c>
      <c r="G19" s="6">
        <v>9</v>
      </c>
      <c r="H19" s="6" t="str">
        <f t="shared" si="2"/>
        <v>201111191</v>
      </c>
      <c r="I19" t="s">
        <v>73</v>
      </c>
      <c r="J19" t="str">
        <f t="shared" si="3"/>
        <v>Designated Small Fixtures / Decorative Light StringsSingle Remote Head for Track / Egress Lighting (including replacement heads)</v>
      </c>
      <c r="K19" t="str">
        <f t="shared" si="4"/>
        <v>201111191</v>
      </c>
    </row>
    <row r="20" spans="1:11" x14ac:dyDescent="0.3">
      <c r="A20" s="6">
        <v>10</v>
      </c>
      <c r="B20" s="6">
        <f t="shared" si="0"/>
        <v>201</v>
      </c>
      <c r="C20" t="s">
        <v>144</v>
      </c>
      <c r="D20" s="6">
        <v>1</v>
      </c>
      <c r="E20" s="6" t="str">
        <f t="shared" si="5"/>
        <v>201111</v>
      </c>
      <c r="F20" t="s">
        <v>63</v>
      </c>
      <c r="G20" s="6">
        <v>10</v>
      </c>
      <c r="H20" s="6" t="str">
        <f t="shared" si="2"/>
        <v>201111201</v>
      </c>
      <c r="I20" t="s">
        <v>76</v>
      </c>
      <c r="J20" t="str">
        <f t="shared" si="3"/>
        <v>Designated Small Fixtures / Decorative Light StringsUtility / Closet Lights (portable and battery powered only)</v>
      </c>
      <c r="K20" t="str">
        <f t="shared" si="4"/>
        <v>201111201</v>
      </c>
    </row>
    <row r="21" spans="1:11" x14ac:dyDescent="0.3">
      <c r="A21" s="6">
        <v>10</v>
      </c>
      <c r="B21" s="6">
        <f t="shared" si="0"/>
        <v>201</v>
      </c>
      <c r="C21" t="s">
        <v>144</v>
      </c>
      <c r="D21" s="6">
        <v>1</v>
      </c>
      <c r="E21" s="6" t="str">
        <f t="shared" si="5"/>
        <v>201111</v>
      </c>
      <c r="F21" t="s">
        <v>63</v>
      </c>
      <c r="G21" s="6">
        <v>11</v>
      </c>
      <c r="H21" s="6" t="str">
        <f t="shared" si="2"/>
        <v>201111211</v>
      </c>
      <c r="I21" t="s">
        <v>67</v>
      </c>
      <c r="J21" t="str">
        <f t="shared" si="3"/>
        <v>Designated Small Fixtures / Decorative Light StringsFloating / Submersible Lights for pools, ponds, bathtubs, etc. (portable and battery powered only)</v>
      </c>
      <c r="K21" t="str">
        <f t="shared" si="4"/>
        <v>201111211</v>
      </c>
    </row>
    <row r="22" spans="1:11" x14ac:dyDescent="0.3">
      <c r="A22" s="6">
        <v>10</v>
      </c>
      <c r="B22" s="6">
        <f t="shared" si="0"/>
        <v>201</v>
      </c>
      <c r="C22" t="s">
        <v>144</v>
      </c>
      <c r="D22" s="6">
        <v>1</v>
      </c>
      <c r="E22" s="6" t="str">
        <f t="shared" si="5"/>
        <v>201111</v>
      </c>
      <c r="F22" t="s">
        <v>63</v>
      </c>
      <c r="G22" s="6">
        <v>12</v>
      </c>
      <c r="H22" s="6" t="str">
        <f t="shared" si="2"/>
        <v>201111221</v>
      </c>
      <c r="I22" t="s">
        <v>79</v>
      </c>
      <c r="J22" t="str">
        <f t="shared" si="3"/>
        <v xml:space="preserve">Designated Small Fixtures / Decorative Light StringsPuck / Disk Lights
Compact lighting fixture used for cabinets or display lighting that contains the </v>
      </c>
      <c r="K22" t="str">
        <f t="shared" si="4"/>
        <v>201111221</v>
      </c>
    </row>
    <row r="23" spans="1:11" x14ac:dyDescent="0.3">
      <c r="A23" s="6">
        <v>10</v>
      </c>
      <c r="B23" s="6">
        <f t="shared" si="0"/>
        <v>201</v>
      </c>
      <c r="C23" t="s">
        <v>144</v>
      </c>
      <c r="D23" s="6">
        <v>1</v>
      </c>
      <c r="E23" s="6" t="str">
        <f t="shared" si="5"/>
        <v>201111</v>
      </c>
      <c r="F23" t="s">
        <v>63</v>
      </c>
      <c r="G23" s="6">
        <v>13</v>
      </c>
      <c r="H23" s="6" t="str">
        <f t="shared" si="2"/>
        <v>201111231</v>
      </c>
      <c r="I23" t="s">
        <v>70</v>
      </c>
      <c r="J23" t="str">
        <f t="shared" si="3"/>
        <v>Designated Small Fixtures / Decorative Light StringsPath / Walkway / Garden / In-Grade / Border / Step Lights (solar powered only)</v>
      </c>
      <c r="K23" t="str">
        <f t="shared" si="4"/>
        <v>201111231</v>
      </c>
    </row>
    <row r="24" spans="1:11" x14ac:dyDescent="0.3">
      <c r="A24" s="6">
        <v>10</v>
      </c>
      <c r="B24" s="6">
        <f t="shared" si="0"/>
        <v>201</v>
      </c>
      <c r="C24" t="s">
        <v>144</v>
      </c>
      <c r="D24" s="6">
        <v>1</v>
      </c>
      <c r="E24" s="6" t="str">
        <f t="shared" si="5"/>
        <v>201111</v>
      </c>
      <c r="F24" t="s">
        <v>63</v>
      </c>
      <c r="G24" s="6">
        <v>14</v>
      </c>
      <c r="H24" s="6" t="str">
        <f t="shared" si="2"/>
        <v>201111241</v>
      </c>
      <c r="I24" t="s">
        <v>20</v>
      </c>
      <c r="J24" t="str">
        <f t="shared" si="3"/>
        <v>Designated Small Fixtures / Decorative Light StringsChristmas Light Strings and Light Strings
Products are reported and applied fees in increments of 10</v>
      </c>
      <c r="K24" t="str">
        <f t="shared" si="4"/>
        <v>201111241</v>
      </c>
    </row>
    <row r="25" spans="1:11" x14ac:dyDescent="0.3">
      <c r="A25" s="6">
        <v>10</v>
      </c>
      <c r="B25" s="6">
        <f t="shared" si="0"/>
        <v>201</v>
      </c>
      <c r="C25" t="s">
        <v>144</v>
      </c>
      <c r="D25" s="6">
        <v>1</v>
      </c>
      <c r="E25" s="6" t="str">
        <f t="shared" si="5"/>
        <v>201111</v>
      </c>
      <c r="F25" t="s">
        <v>63</v>
      </c>
      <c r="G25" s="6">
        <v>15</v>
      </c>
      <c r="H25" s="6" t="str">
        <f t="shared" si="2"/>
        <v>201111251</v>
      </c>
      <c r="I25" t="s">
        <v>134</v>
      </c>
      <c r="J25" t="str">
        <f t="shared" si="3"/>
        <v>Designated Small Fixtures / Decorative Light StringsRope / Strip / Ribbon / Tape Lights
Products are reported and applied fees in increments of 10 meter</v>
      </c>
      <c r="K25" t="str">
        <f t="shared" si="4"/>
        <v>201111251</v>
      </c>
    </row>
    <row r="26" spans="1:11" x14ac:dyDescent="0.3">
      <c r="A26" s="6">
        <v>10</v>
      </c>
      <c r="B26" s="6">
        <f t="shared" si="0"/>
        <v>201</v>
      </c>
      <c r="C26" t="s">
        <v>144</v>
      </c>
      <c r="D26" s="6">
        <v>1</v>
      </c>
      <c r="E26" s="6" t="str">
        <f t="shared" si="5"/>
        <v>201111</v>
      </c>
      <c r="F26" t="s">
        <v>63</v>
      </c>
      <c r="G26" s="6">
        <v>16</v>
      </c>
      <c r="H26" s="6" t="str">
        <f t="shared" si="2"/>
        <v>201111261</v>
      </c>
      <c r="I26" t="s">
        <v>21</v>
      </c>
      <c r="J26" t="str">
        <f t="shared" si="3"/>
        <v>Designated Small Fixtures / Decorative Light StringsStake Lights (set of connected units)</v>
      </c>
      <c r="K26" t="str">
        <f t="shared" si="4"/>
        <v>201111261</v>
      </c>
    </row>
    <row r="27" spans="1:11" x14ac:dyDescent="0.3">
      <c r="A27" s="6">
        <v>10</v>
      </c>
      <c r="B27" s="6">
        <f t="shared" si="0"/>
        <v>201</v>
      </c>
      <c r="C27" t="s">
        <v>144</v>
      </c>
      <c r="D27" s="6">
        <v>2</v>
      </c>
      <c r="E27" s="6" t="str">
        <f t="shared" ref="E27" si="6">_xlfn.CONCAT(B27,100+10*D27+1)</f>
        <v>201121</v>
      </c>
      <c r="F27" t="s">
        <v>22</v>
      </c>
      <c r="G27" s="6">
        <v>1</v>
      </c>
      <c r="H27" s="6" t="str">
        <f t="shared" si="2"/>
        <v>201121111</v>
      </c>
      <c r="I27" t="s">
        <v>23</v>
      </c>
      <c r="J27" t="str">
        <f t="shared" si="3"/>
        <v>Fixture Category A - Portable Fixtures with a plug, cord, or batteryDesk Lamps</v>
      </c>
      <c r="K27" t="str">
        <f t="shared" si="4"/>
        <v>201121111</v>
      </c>
    </row>
    <row r="28" spans="1:11" x14ac:dyDescent="0.3">
      <c r="A28" s="6">
        <v>10</v>
      </c>
      <c r="B28" s="6">
        <f t="shared" si="0"/>
        <v>201</v>
      </c>
      <c r="C28" t="s">
        <v>144</v>
      </c>
      <c r="D28" s="6">
        <v>2</v>
      </c>
      <c r="E28" s="6" t="str">
        <f t="shared" ref="E28:E29" si="7">_xlfn.CONCAT(B28,100+10*D28+1)</f>
        <v>201121</v>
      </c>
      <c r="F28" t="s">
        <v>22</v>
      </c>
      <c r="G28" s="6">
        <v>2</v>
      </c>
      <c r="H28" s="6" t="str">
        <f t="shared" si="2"/>
        <v>201121121</v>
      </c>
      <c r="I28" t="s">
        <v>24</v>
      </c>
      <c r="J28" t="str">
        <f t="shared" si="3"/>
        <v>Fixture Category A - Portable Fixtures with a plug, cord, or batteryTable Lamps</v>
      </c>
      <c r="K28" t="str">
        <f t="shared" si="4"/>
        <v>201121121</v>
      </c>
    </row>
    <row r="29" spans="1:11" x14ac:dyDescent="0.3">
      <c r="A29" s="6">
        <v>10</v>
      </c>
      <c r="B29" s="6">
        <f t="shared" si="0"/>
        <v>201</v>
      </c>
      <c r="C29" t="s">
        <v>144</v>
      </c>
      <c r="D29" s="6">
        <v>2</v>
      </c>
      <c r="E29" s="6" t="str">
        <f t="shared" si="7"/>
        <v>201121</v>
      </c>
      <c r="F29" t="s">
        <v>22</v>
      </c>
      <c r="G29" s="6">
        <v>3</v>
      </c>
      <c r="H29" s="6" t="str">
        <f t="shared" si="2"/>
        <v>201121131</v>
      </c>
      <c r="I29" t="s">
        <v>25</v>
      </c>
      <c r="J29" t="str">
        <f t="shared" si="3"/>
        <v>Fixture Category A - Portable Fixtures with a plug, cord, or batteryFloor Lamps</v>
      </c>
      <c r="K29" t="str">
        <f t="shared" si="4"/>
        <v>201121131</v>
      </c>
    </row>
    <row r="30" spans="1:11" x14ac:dyDescent="0.3">
      <c r="A30" s="6">
        <v>10</v>
      </c>
      <c r="B30" s="6">
        <f t="shared" si="0"/>
        <v>201</v>
      </c>
      <c r="C30" t="s">
        <v>144</v>
      </c>
      <c r="D30" s="6">
        <v>2</v>
      </c>
      <c r="E30" s="6" t="str">
        <f t="shared" ref="E30:E31" si="8">_xlfn.CONCAT(B30,100+10*D30+1)</f>
        <v>201121</v>
      </c>
      <c r="F30" t="s">
        <v>22</v>
      </c>
      <c r="G30" s="6">
        <v>4</v>
      </c>
      <c r="H30" s="6" t="str">
        <f t="shared" si="2"/>
        <v>201121141</v>
      </c>
      <c r="I30" t="s">
        <v>26</v>
      </c>
      <c r="J30" t="str">
        <f t="shared" si="3"/>
        <v>Fixture Category A - Portable Fixtures with a plug, cord, or batteryPortable Flood Lights</v>
      </c>
      <c r="K30" t="str">
        <f t="shared" si="4"/>
        <v>201121141</v>
      </c>
    </row>
    <row r="31" spans="1:11" x14ac:dyDescent="0.3">
      <c r="A31" s="6">
        <v>10</v>
      </c>
      <c r="B31" s="6">
        <f t="shared" si="0"/>
        <v>201</v>
      </c>
      <c r="C31" t="s">
        <v>144</v>
      </c>
      <c r="D31" s="6">
        <v>2</v>
      </c>
      <c r="E31" s="6" t="str">
        <f t="shared" si="8"/>
        <v>201121</v>
      </c>
      <c r="F31" t="s">
        <v>22</v>
      </c>
      <c r="G31" s="6">
        <v>5</v>
      </c>
      <c r="H31" s="6" t="str">
        <f t="shared" si="2"/>
        <v>201121151</v>
      </c>
      <c r="I31" t="s">
        <v>27</v>
      </c>
      <c r="J31" t="str">
        <f t="shared" si="3"/>
        <v>Fixture Category A - Portable Fixtures with a plug, cord, or batteryWork Lights (including work string lights)</v>
      </c>
      <c r="K31" t="str">
        <f t="shared" si="4"/>
        <v>201121151</v>
      </c>
    </row>
    <row r="32" spans="1:11" x14ac:dyDescent="0.3">
      <c r="A32" s="6">
        <v>10</v>
      </c>
      <c r="B32" s="6">
        <f t="shared" si="0"/>
        <v>201</v>
      </c>
      <c r="C32" t="s">
        <v>144</v>
      </c>
      <c r="D32" s="6">
        <v>3</v>
      </c>
      <c r="E32" s="6" t="str">
        <f t="shared" ref="E32:E33" si="9">_xlfn.CONCAT(B32,100+10*D32+1)</f>
        <v>201131</v>
      </c>
      <c r="F32" t="s">
        <v>28</v>
      </c>
      <c r="G32" s="6">
        <v>1</v>
      </c>
      <c r="H32" s="6" t="str">
        <f t="shared" si="2"/>
        <v>201131111</v>
      </c>
      <c r="I32" t="s">
        <v>66</v>
      </c>
      <c r="J32" t="str">
        <f t="shared" si="3"/>
        <v>Fixture Category A - Emergency / Egress LightsEmergency / Egress Lights</v>
      </c>
      <c r="K32" t="str">
        <f t="shared" si="4"/>
        <v>201131111</v>
      </c>
    </row>
    <row r="33" spans="1:11" x14ac:dyDescent="0.3">
      <c r="A33" s="6">
        <v>10</v>
      </c>
      <c r="B33" s="6">
        <f t="shared" si="0"/>
        <v>201</v>
      </c>
      <c r="C33" t="s">
        <v>144</v>
      </c>
      <c r="D33" s="6">
        <v>4</v>
      </c>
      <c r="E33" s="6" t="str">
        <f t="shared" si="9"/>
        <v>201141</v>
      </c>
      <c r="F33" t="s">
        <v>29</v>
      </c>
      <c r="G33" s="6">
        <v>1</v>
      </c>
      <c r="H33" s="6" t="str">
        <f t="shared" si="2"/>
        <v>201141111</v>
      </c>
      <c r="I33" t="s">
        <v>30</v>
      </c>
      <c r="J33" t="str">
        <f t="shared" si="3"/>
        <v>Fixture Category A - Small Outdoor FixturesBollard</v>
      </c>
      <c r="K33" t="str">
        <f t="shared" si="4"/>
        <v>201141111</v>
      </c>
    </row>
    <row r="34" spans="1:11" x14ac:dyDescent="0.3">
      <c r="A34" s="6">
        <v>10</v>
      </c>
      <c r="B34" s="6">
        <f t="shared" si="0"/>
        <v>201</v>
      </c>
      <c r="C34" t="s">
        <v>144</v>
      </c>
      <c r="D34" s="6">
        <v>4</v>
      </c>
      <c r="E34" s="6" t="str">
        <f t="shared" ref="E34:E35" si="10">_xlfn.CONCAT(B34,100+10*D34+1)</f>
        <v>201141</v>
      </c>
      <c r="F34" t="s">
        <v>29</v>
      </c>
      <c r="G34" s="6">
        <v>2</v>
      </c>
      <c r="H34" s="6" t="str">
        <f t="shared" si="2"/>
        <v>201141121</v>
      </c>
      <c r="I34" t="s">
        <v>31</v>
      </c>
      <c r="J34" t="str">
        <f t="shared" si="3"/>
        <v>Fixture Category A - Small Outdoor FixturesPost Lighting (consumer applications only)</v>
      </c>
      <c r="K34" t="str">
        <f t="shared" si="4"/>
        <v>201141121</v>
      </c>
    </row>
    <row r="35" spans="1:11" x14ac:dyDescent="0.3">
      <c r="A35" s="6">
        <v>10</v>
      </c>
      <c r="B35" s="6">
        <f t="shared" si="0"/>
        <v>201</v>
      </c>
      <c r="C35" t="s">
        <v>144</v>
      </c>
      <c r="D35" s="6">
        <v>4</v>
      </c>
      <c r="E35" s="6" t="str">
        <f t="shared" si="10"/>
        <v>201141</v>
      </c>
      <c r="F35" t="s">
        <v>29</v>
      </c>
      <c r="G35" s="6">
        <v>3</v>
      </c>
      <c r="H35" s="6" t="str">
        <f t="shared" si="2"/>
        <v>201141131</v>
      </c>
      <c r="I35" t="s">
        <v>80</v>
      </c>
      <c r="J35" t="str">
        <f t="shared" si="3"/>
        <v>Fixture Category A - Small Outdoor FixturesPath / Walkway / Garden / In-Grade / Border / Step Lights (non-solar powered only)</v>
      </c>
      <c r="K35" t="str">
        <f t="shared" si="4"/>
        <v>201141131</v>
      </c>
    </row>
    <row r="36" spans="1:11" x14ac:dyDescent="0.3">
      <c r="A36" s="6">
        <v>10</v>
      </c>
      <c r="B36" s="6">
        <f t="shared" si="0"/>
        <v>201</v>
      </c>
      <c r="C36" t="s">
        <v>144</v>
      </c>
      <c r="D36" s="6">
        <v>4</v>
      </c>
      <c r="E36" s="6" t="str">
        <f t="shared" ref="E36:E39" si="11">_xlfn.CONCAT(B36,100+10*D36+1)</f>
        <v>201141</v>
      </c>
      <c r="F36" t="s">
        <v>29</v>
      </c>
      <c r="G36" s="6">
        <v>4</v>
      </c>
      <c r="H36" s="6" t="str">
        <f t="shared" si="2"/>
        <v>201141141</v>
      </c>
      <c r="I36" t="s">
        <v>71</v>
      </c>
      <c r="J36" t="str">
        <f t="shared" si="3"/>
        <v>Fixture Category A - Small Outdoor FixturesPorch / Patio Lights</v>
      </c>
      <c r="K36" t="str">
        <f t="shared" si="4"/>
        <v>201141141</v>
      </c>
    </row>
    <row r="37" spans="1:11" x14ac:dyDescent="0.3">
      <c r="A37" s="6">
        <v>10</v>
      </c>
      <c r="B37" s="6">
        <f t="shared" si="0"/>
        <v>201</v>
      </c>
      <c r="C37" t="s">
        <v>144</v>
      </c>
      <c r="D37" s="6">
        <v>4</v>
      </c>
      <c r="E37" s="6" t="str">
        <f t="shared" si="11"/>
        <v>201141</v>
      </c>
      <c r="F37" t="s">
        <v>29</v>
      </c>
      <c r="G37" s="6">
        <v>5</v>
      </c>
      <c r="H37" s="6" t="str">
        <f t="shared" si="2"/>
        <v>201141151</v>
      </c>
      <c r="I37" t="s">
        <v>32</v>
      </c>
      <c r="J37" t="str">
        <f t="shared" si="3"/>
        <v>Fixture Category A - Small Outdoor FixturesSecurity Lighting (with or without integrated cameras)
- Including residential-type security floodli</v>
      </c>
      <c r="K37" t="str">
        <f t="shared" si="4"/>
        <v>201141151</v>
      </c>
    </row>
    <row r="38" spans="1:11" x14ac:dyDescent="0.3">
      <c r="A38" s="6">
        <v>10</v>
      </c>
      <c r="B38" s="6">
        <f t="shared" si="0"/>
        <v>201</v>
      </c>
      <c r="C38" t="s">
        <v>144</v>
      </c>
      <c r="D38" s="6">
        <v>4</v>
      </c>
      <c r="E38" s="6" t="str">
        <f t="shared" si="11"/>
        <v>201141</v>
      </c>
      <c r="F38" t="s">
        <v>29</v>
      </c>
      <c r="G38" s="6">
        <v>6</v>
      </c>
      <c r="H38" s="6" t="str">
        <f t="shared" si="2"/>
        <v>201141161</v>
      </c>
      <c r="I38" t="s">
        <v>33</v>
      </c>
      <c r="J38" t="str">
        <f t="shared" si="3"/>
        <v>Fixture Category A - Small Outdoor FixturesPool and Fountain Fixtures</v>
      </c>
      <c r="K38" t="str">
        <f t="shared" si="4"/>
        <v>201141161</v>
      </c>
    </row>
    <row r="39" spans="1:11" x14ac:dyDescent="0.3">
      <c r="A39" s="6">
        <v>10</v>
      </c>
      <c r="B39" s="6">
        <f t="shared" si="0"/>
        <v>201</v>
      </c>
      <c r="C39" t="s">
        <v>144</v>
      </c>
      <c r="D39" s="6">
        <v>4</v>
      </c>
      <c r="E39" s="6" t="str">
        <f t="shared" si="11"/>
        <v>201141</v>
      </c>
      <c r="F39" t="s">
        <v>29</v>
      </c>
      <c r="G39" s="6">
        <v>7</v>
      </c>
      <c r="H39" s="6" t="str">
        <f t="shared" si="2"/>
        <v>201141171</v>
      </c>
      <c r="I39" t="s">
        <v>77</v>
      </c>
      <c r="J39" t="str">
        <f t="shared" si="3"/>
        <v>Fixture Category A - Small Outdoor FixturesWall Mount / Small Flood - including commercial “wall packs” and flood lights less than 250 W</v>
      </c>
      <c r="K39" t="str">
        <f t="shared" si="4"/>
        <v>201141171</v>
      </c>
    </row>
    <row r="40" spans="1:11" x14ac:dyDescent="0.3">
      <c r="A40" s="6">
        <v>10</v>
      </c>
      <c r="B40" s="6">
        <f t="shared" si="0"/>
        <v>201</v>
      </c>
      <c r="C40" t="s">
        <v>144</v>
      </c>
      <c r="D40" s="6">
        <v>5</v>
      </c>
      <c r="E40" s="6" t="str">
        <f t="shared" ref="E40" si="12">_xlfn.CONCAT(B40,100+10*D40+1)</f>
        <v>201151</v>
      </c>
      <c r="F40" t="s">
        <v>34</v>
      </c>
      <c r="G40" s="6">
        <v>1</v>
      </c>
      <c r="H40" s="6" t="str">
        <f t="shared" si="2"/>
        <v>201151111</v>
      </c>
      <c r="I40" t="s">
        <v>68</v>
      </c>
      <c r="J40" t="str">
        <f t="shared" si="3"/>
        <v>Fixture Category A - Decorative FixturesFlush / Semi-Flush</v>
      </c>
      <c r="K40" t="str">
        <f t="shared" si="4"/>
        <v>201151111</v>
      </c>
    </row>
    <row r="41" spans="1:11" x14ac:dyDescent="0.3">
      <c r="A41" s="6">
        <v>10</v>
      </c>
      <c r="B41" s="6">
        <f t="shared" si="0"/>
        <v>201</v>
      </c>
      <c r="C41" t="s">
        <v>144</v>
      </c>
      <c r="D41" s="6">
        <v>5</v>
      </c>
      <c r="E41" s="6" t="str">
        <f t="shared" ref="E41:E42" si="13">_xlfn.CONCAT(B41,100+10*D41+1)</f>
        <v>201151</v>
      </c>
      <c r="F41" t="s">
        <v>34</v>
      </c>
      <c r="G41" s="6">
        <v>2</v>
      </c>
      <c r="H41" s="6" t="str">
        <f t="shared" si="2"/>
        <v>201151121</v>
      </c>
      <c r="I41" t="s">
        <v>35</v>
      </c>
      <c r="J41" t="str">
        <f t="shared" si="3"/>
        <v>Fixture Category A - Decorative FixturesLamp-holders (stand-alone and for more than one lamp)</v>
      </c>
      <c r="K41" t="str">
        <f t="shared" si="4"/>
        <v>201151121</v>
      </c>
    </row>
    <row r="42" spans="1:11" x14ac:dyDescent="0.3">
      <c r="A42" s="6">
        <v>10</v>
      </c>
      <c r="B42" s="6">
        <f t="shared" si="0"/>
        <v>201</v>
      </c>
      <c r="C42" t="s">
        <v>144</v>
      </c>
      <c r="D42" s="6">
        <v>5</v>
      </c>
      <c r="E42" s="6" t="str">
        <f t="shared" si="13"/>
        <v>201151</v>
      </c>
      <c r="F42" t="s">
        <v>34</v>
      </c>
      <c r="G42" s="6">
        <v>3</v>
      </c>
      <c r="H42" s="6" t="str">
        <f t="shared" si="2"/>
        <v>201151131</v>
      </c>
      <c r="I42" t="s">
        <v>36</v>
      </c>
      <c r="J42" t="str">
        <f t="shared" si="3"/>
        <v>Fixture Category A - Decorative FixturesPendant</v>
      </c>
      <c r="K42" t="str">
        <f t="shared" si="4"/>
        <v>201151131</v>
      </c>
    </row>
    <row r="43" spans="1:11" x14ac:dyDescent="0.3">
      <c r="A43" s="6">
        <v>10</v>
      </c>
      <c r="B43" s="6">
        <f t="shared" si="0"/>
        <v>201</v>
      </c>
      <c r="C43" t="s">
        <v>144</v>
      </c>
      <c r="D43" s="6">
        <v>5</v>
      </c>
      <c r="E43" s="6" t="str">
        <f t="shared" ref="E43:E46" si="14">_xlfn.CONCAT(B43,100+10*D43+1)</f>
        <v>201151</v>
      </c>
      <c r="F43" t="s">
        <v>34</v>
      </c>
      <c r="G43" s="6">
        <v>4</v>
      </c>
      <c r="H43" s="6" t="str">
        <f t="shared" si="2"/>
        <v>201151141</v>
      </c>
      <c r="I43" t="s">
        <v>72</v>
      </c>
      <c r="J43" t="str">
        <f t="shared" si="3"/>
        <v>Fixture Category A - Decorative FixturesRecessed / Pot - Fee is only applied to the housing if housing and trims are sold separately.</v>
      </c>
      <c r="K43" t="str">
        <f t="shared" si="4"/>
        <v>201151141</v>
      </c>
    </row>
    <row r="44" spans="1:11" x14ac:dyDescent="0.3">
      <c r="A44" s="6">
        <v>10</v>
      </c>
      <c r="B44" s="6">
        <f t="shared" si="0"/>
        <v>201</v>
      </c>
      <c r="C44" t="s">
        <v>144</v>
      </c>
      <c r="D44" s="6">
        <v>5</v>
      </c>
      <c r="E44" s="6" t="str">
        <f t="shared" si="14"/>
        <v>201151</v>
      </c>
      <c r="F44" t="s">
        <v>34</v>
      </c>
      <c r="G44" s="6">
        <v>5</v>
      </c>
      <c r="H44" s="6" t="str">
        <f t="shared" si="2"/>
        <v>201151151</v>
      </c>
      <c r="I44" t="s">
        <v>37</v>
      </c>
      <c r="J44" t="str">
        <f t="shared" si="3"/>
        <v>Fixture Category A - Decorative FixturesFixed Track and Canopy</v>
      </c>
      <c r="K44" t="str">
        <f t="shared" si="4"/>
        <v>201151151</v>
      </c>
    </row>
    <row r="45" spans="1:11" x14ac:dyDescent="0.3">
      <c r="A45" s="6">
        <v>10</v>
      </c>
      <c r="B45" s="6">
        <f t="shared" si="0"/>
        <v>201</v>
      </c>
      <c r="C45" t="s">
        <v>144</v>
      </c>
      <c r="D45" s="6">
        <v>5</v>
      </c>
      <c r="E45" s="6" t="str">
        <f t="shared" si="14"/>
        <v>201151</v>
      </c>
      <c r="F45" t="s">
        <v>34</v>
      </c>
      <c r="G45" s="6">
        <v>6</v>
      </c>
      <c r="H45" s="6" t="str">
        <f t="shared" si="2"/>
        <v>201151161</v>
      </c>
      <c r="I45" t="s">
        <v>38</v>
      </c>
      <c r="J45" t="str">
        <f t="shared" si="3"/>
        <v>Fixture Category A - Decorative FixturesUnder Cabinet (including linear fluorescent types)</v>
      </c>
      <c r="K45" t="str">
        <f t="shared" si="4"/>
        <v>201151161</v>
      </c>
    </row>
    <row r="46" spans="1:11" x14ac:dyDescent="0.3">
      <c r="A46" s="6">
        <v>10</v>
      </c>
      <c r="B46" s="6">
        <f t="shared" si="0"/>
        <v>201</v>
      </c>
      <c r="C46" t="s">
        <v>144</v>
      </c>
      <c r="D46" s="6">
        <v>5</v>
      </c>
      <c r="E46" s="6" t="str">
        <f t="shared" si="14"/>
        <v>201151</v>
      </c>
      <c r="F46" t="s">
        <v>34</v>
      </c>
      <c r="G46" s="6">
        <v>7</v>
      </c>
      <c r="H46" s="6" t="str">
        <f t="shared" si="2"/>
        <v>201151171</v>
      </c>
      <c r="I46" t="s">
        <v>39</v>
      </c>
      <c r="J46" t="str">
        <f t="shared" si="3"/>
        <v>Fixture Category A - Decorative FixturesWall Mount (including sconces)</v>
      </c>
      <c r="K46" t="str">
        <f t="shared" si="4"/>
        <v>201151171</v>
      </c>
    </row>
    <row r="47" spans="1:11" x14ac:dyDescent="0.3">
      <c r="A47" s="6">
        <v>10</v>
      </c>
      <c r="B47" s="6">
        <f t="shared" si="0"/>
        <v>201</v>
      </c>
      <c r="C47" t="s">
        <v>144</v>
      </c>
      <c r="D47" s="6">
        <v>6</v>
      </c>
      <c r="E47" s="6" t="str">
        <f t="shared" ref="E47" si="15">_xlfn.CONCAT(B47,100+10*D47+1)</f>
        <v>201161</v>
      </c>
      <c r="F47" t="s">
        <v>40</v>
      </c>
      <c r="G47" s="6">
        <v>1</v>
      </c>
      <c r="H47" s="6" t="str">
        <f t="shared" si="2"/>
        <v>201161111</v>
      </c>
      <c r="I47" t="s">
        <v>41</v>
      </c>
      <c r="J47" t="str">
        <f t="shared" si="3"/>
        <v>Fixture Category A - Chandeliers and Ceiling FansChandeliers</v>
      </c>
      <c r="K47" t="str">
        <f t="shared" si="4"/>
        <v>201161111</v>
      </c>
    </row>
    <row r="48" spans="1:11" x14ac:dyDescent="0.3">
      <c r="A48" s="6">
        <v>10</v>
      </c>
      <c r="B48" s="6">
        <f t="shared" si="0"/>
        <v>201</v>
      </c>
      <c r="C48" t="s">
        <v>144</v>
      </c>
      <c r="D48" s="6">
        <v>6</v>
      </c>
      <c r="E48" s="6" t="str">
        <f t="shared" ref="E48" si="16">_xlfn.CONCAT(B48,100+10*D48+1)</f>
        <v>201161</v>
      </c>
      <c r="F48" t="s">
        <v>40</v>
      </c>
      <c r="G48" s="6">
        <v>2</v>
      </c>
      <c r="H48" s="6" t="str">
        <f t="shared" si="2"/>
        <v>201161121</v>
      </c>
      <c r="I48" t="s">
        <v>42</v>
      </c>
      <c r="J48" t="str">
        <f t="shared" si="3"/>
        <v>Fixture Category A - Chandeliers and Ceiling FansCeiling Fans with Lights</v>
      </c>
      <c r="K48" t="str">
        <f t="shared" si="4"/>
        <v>201161121</v>
      </c>
    </row>
    <row r="49" spans="1:11" x14ac:dyDescent="0.3">
      <c r="A49" s="6">
        <v>10</v>
      </c>
      <c r="B49" s="6">
        <f t="shared" si="0"/>
        <v>201</v>
      </c>
      <c r="C49" t="s">
        <v>144</v>
      </c>
      <c r="D49" s="6">
        <v>7</v>
      </c>
      <c r="E49" s="6" t="str">
        <f t="shared" ref="E49" si="17">_xlfn.CONCAT(B49,100+10*D49+1)</f>
        <v>201171</v>
      </c>
      <c r="F49" t="s">
        <v>64</v>
      </c>
      <c r="G49" s="6">
        <v>1</v>
      </c>
      <c r="H49" s="6" t="str">
        <f t="shared" si="2"/>
        <v>201171111</v>
      </c>
      <c r="I49" t="s">
        <v>43</v>
      </c>
      <c r="J49" t="str">
        <f t="shared" si="3"/>
        <v>Fixture Category A - Linear Fixtures (including linear shop lights and linear pool / fountain fixturStrip Lights</v>
      </c>
      <c r="K49" t="str">
        <f t="shared" si="4"/>
        <v>201171111</v>
      </c>
    </row>
    <row r="50" spans="1:11" x14ac:dyDescent="0.3">
      <c r="A50" s="6">
        <v>10</v>
      </c>
      <c r="B50" s="6">
        <f t="shared" si="0"/>
        <v>201</v>
      </c>
      <c r="C50" t="s">
        <v>144</v>
      </c>
      <c r="D50" s="6">
        <v>7</v>
      </c>
      <c r="E50" s="6" t="str">
        <f t="shared" ref="E50:E51" si="18">_xlfn.CONCAT(B50,100+10*D50+1)</f>
        <v>201171</v>
      </c>
      <c r="F50" t="s">
        <v>64</v>
      </c>
      <c r="G50" s="6">
        <v>2</v>
      </c>
      <c r="H50" s="6" t="str">
        <f t="shared" si="2"/>
        <v>201171121</v>
      </c>
      <c r="I50" t="s">
        <v>44</v>
      </c>
      <c r="J50" t="str">
        <f t="shared" si="3"/>
        <v>Fixture Category A - Linear Fixtures (including linear shop lights and linear pool / fountain fixturSurfaced, Suspended, and Wall Mount Linear Fixtures</v>
      </c>
      <c r="K50" t="str">
        <f t="shared" si="4"/>
        <v>201171121</v>
      </c>
    </row>
    <row r="51" spans="1:11" x14ac:dyDescent="0.3">
      <c r="A51" s="6">
        <v>10</v>
      </c>
      <c r="B51" s="6">
        <f t="shared" si="0"/>
        <v>201</v>
      </c>
      <c r="C51" t="s">
        <v>144</v>
      </c>
      <c r="D51" s="6">
        <v>7</v>
      </c>
      <c r="E51" s="6" t="str">
        <f t="shared" si="18"/>
        <v>201171</v>
      </c>
      <c r="F51" t="s">
        <v>64</v>
      </c>
      <c r="G51" s="6">
        <v>3</v>
      </c>
      <c r="H51" s="6" t="str">
        <f t="shared" si="2"/>
        <v>201171131</v>
      </c>
      <c r="I51" t="s">
        <v>45</v>
      </c>
      <c r="J51" t="str">
        <f t="shared" si="3"/>
        <v>Fixture Category A - Linear Fixtures (including linear shop lights and linear pool / fountain fixturTroffers (recessed and non-recessed)</v>
      </c>
      <c r="K51" t="str">
        <f t="shared" si="4"/>
        <v>201171131</v>
      </c>
    </row>
    <row r="52" spans="1:11" x14ac:dyDescent="0.3">
      <c r="A52" s="6">
        <v>10</v>
      </c>
      <c r="B52" s="6">
        <f t="shared" si="0"/>
        <v>201</v>
      </c>
      <c r="C52" t="s">
        <v>144</v>
      </c>
      <c r="D52" s="6">
        <v>7</v>
      </c>
      <c r="E52" s="6" t="str">
        <f t="shared" ref="E52" si="19">_xlfn.CONCAT(B52,100+10*D52+1)</f>
        <v>201171</v>
      </c>
      <c r="F52" t="s">
        <v>64</v>
      </c>
      <c r="G52" s="6">
        <v>4</v>
      </c>
      <c r="H52" s="6" t="str">
        <f t="shared" si="2"/>
        <v>201171141</v>
      </c>
      <c r="I52" t="s">
        <v>46</v>
      </c>
      <c r="J52" t="str">
        <f t="shared" si="3"/>
        <v>Fixture Category A - Linear Fixtures (including linear shop lights and linear pool / fountain fixturLED Panel Lighting (surfaced and suspended)</v>
      </c>
      <c r="K52" t="str">
        <f t="shared" si="4"/>
        <v>201171141</v>
      </c>
    </row>
    <row r="53" spans="1:11" x14ac:dyDescent="0.3">
      <c r="A53" s="6">
        <v>10</v>
      </c>
      <c r="B53" s="6">
        <f t="shared" si="0"/>
        <v>201</v>
      </c>
      <c r="C53" t="s">
        <v>144</v>
      </c>
      <c r="D53" s="6">
        <v>8</v>
      </c>
      <c r="E53" s="6" t="str">
        <f t="shared" ref="E53" si="20">_xlfn.CONCAT(B53,100+10*D53+1)</f>
        <v>201181</v>
      </c>
      <c r="F53" t="s">
        <v>47</v>
      </c>
      <c r="G53" s="6">
        <v>1</v>
      </c>
      <c r="H53" s="6" t="str">
        <f t="shared" si="2"/>
        <v>201181111</v>
      </c>
      <c r="I53" t="s">
        <v>69</v>
      </c>
      <c r="J53" t="str">
        <f t="shared" si="3"/>
        <v>Fixture Category B - Non-Linear Fixtures (commercial and industrial)High / Low Bay Lighting</v>
      </c>
      <c r="K53" t="str">
        <f t="shared" si="4"/>
        <v>201181111</v>
      </c>
    </row>
    <row r="54" spans="1:11" x14ac:dyDescent="0.3">
      <c r="A54" s="6">
        <v>10</v>
      </c>
      <c r="B54" s="6">
        <f t="shared" si="0"/>
        <v>201</v>
      </c>
      <c r="C54" t="s">
        <v>144</v>
      </c>
      <c r="D54" s="6">
        <v>8</v>
      </c>
      <c r="E54" s="6" t="str">
        <f t="shared" ref="E54:E55" si="21">_xlfn.CONCAT(B54,100+10*D54+1)</f>
        <v>201181</v>
      </c>
      <c r="F54" t="s">
        <v>47</v>
      </c>
      <c r="G54" s="6">
        <v>2</v>
      </c>
      <c r="H54" s="6" t="str">
        <f t="shared" si="2"/>
        <v>201181121</v>
      </c>
      <c r="I54" t="s">
        <v>48</v>
      </c>
      <c r="J54" t="str">
        <f t="shared" si="3"/>
        <v>Fixture Category B - Non-Linear Fixtures (commercial and industrial)Parking Garage Fixtures (Ceiling and Wall Mount)</v>
      </c>
      <c r="K54" t="str">
        <f t="shared" si="4"/>
        <v>201181121</v>
      </c>
    </row>
    <row r="55" spans="1:11" x14ac:dyDescent="0.3">
      <c r="A55" s="6">
        <v>10</v>
      </c>
      <c r="B55" s="6">
        <f t="shared" si="0"/>
        <v>201</v>
      </c>
      <c r="C55" t="s">
        <v>144</v>
      </c>
      <c r="D55" s="6">
        <v>8</v>
      </c>
      <c r="E55" s="6" t="str">
        <f t="shared" si="21"/>
        <v>201181</v>
      </c>
      <c r="F55" t="s">
        <v>47</v>
      </c>
      <c r="G55" s="6">
        <v>3</v>
      </c>
      <c r="H55" s="6" t="str">
        <f t="shared" si="2"/>
        <v>201181131</v>
      </c>
      <c r="I55" t="s">
        <v>49</v>
      </c>
      <c r="J55" t="str">
        <f t="shared" si="3"/>
        <v>Fixture Category B - Non-Linear Fixtures (commercial and industrial)Stage Lighting</v>
      </c>
      <c r="K55" t="str">
        <f t="shared" si="4"/>
        <v>201181131</v>
      </c>
    </row>
    <row r="56" spans="1:11" x14ac:dyDescent="0.3">
      <c r="A56" s="6">
        <v>10</v>
      </c>
      <c r="B56" s="6">
        <f t="shared" si="0"/>
        <v>201</v>
      </c>
      <c r="C56" t="s">
        <v>144</v>
      </c>
      <c r="D56" s="6">
        <v>9</v>
      </c>
      <c r="E56" s="6" t="str">
        <f t="shared" ref="E56" si="22">_xlfn.CONCAT(B56,100+10*D56+1)</f>
        <v>201191</v>
      </c>
      <c r="F56" t="s">
        <v>50</v>
      </c>
      <c r="G56" s="6">
        <v>1</v>
      </c>
      <c r="H56" s="6" t="str">
        <f t="shared" si="2"/>
        <v>201191111</v>
      </c>
      <c r="I56" t="s">
        <v>51</v>
      </c>
      <c r="J56" t="str">
        <f t="shared" si="3"/>
        <v xml:space="preserve">Large Outdoor Fixtures Designed for use in institutional, commercial, and industrial settingsArea, Highway, Street, Post Lighting. Pole or arm mounted luminaries for sidewalk, street, highway, </v>
      </c>
      <c r="K56" t="str">
        <f t="shared" si="4"/>
        <v>201191111</v>
      </c>
    </row>
    <row r="57" spans="1:11" x14ac:dyDescent="0.3">
      <c r="A57" s="6">
        <v>10</v>
      </c>
      <c r="B57" s="6">
        <f t="shared" si="0"/>
        <v>201</v>
      </c>
      <c r="C57" t="s">
        <v>144</v>
      </c>
      <c r="D57" s="6">
        <v>9</v>
      </c>
      <c r="E57" s="6" t="str">
        <f t="shared" ref="E57" si="23">_xlfn.CONCAT(B57,100+10*D57+1)</f>
        <v>201191</v>
      </c>
      <c r="F57" t="s">
        <v>50</v>
      </c>
      <c r="G57" s="6">
        <v>2</v>
      </c>
      <c r="H57" s="6" t="str">
        <f t="shared" si="2"/>
        <v>201191121</v>
      </c>
      <c r="I57" t="s">
        <v>52</v>
      </c>
      <c r="J57" t="str">
        <f t="shared" si="3"/>
        <v>Large Outdoor Fixtures Designed for use in institutional, commercial, and industrial settingsFlood Lights and Sports Lights - (≥250 W) designed for use in sports fields, stadiums, arenas, track</v>
      </c>
      <c r="K57" t="str">
        <f t="shared" si="4"/>
        <v>201191121</v>
      </c>
    </row>
    <row r="58" spans="1:11" x14ac:dyDescent="0.3">
      <c r="A58" s="6">
        <v>11</v>
      </c>
      <c r="B58" s="6">
        <f t="shared" ref="B58" si="24">100+10*A58+1</f>
        <v>211</v>
      </c>
      <c r="C58" t="s">
        <v>145</v>
      </c>
      <c r="D58" s="6">
        <v>1</v>
      </c>
      <c r="E58" s="6" t="str">
        <f t="shared" ref="E58" si="25">_xlfn.CONCAT(B58,100+10*D58+1)</f>
        <v>211111</v>
      </c>
      <c r="F58" t="s">
        <v>65</v>
      </c>
      <c r="G58" s="6">
        <v>1</v>
      </c>
      <c r="H58" s="6" t="str">
        <f t="shared" si="2"/>
        <v>211111111</v>
      </c>
      <c r="I58" t="s">
        <v>53</v>
      </c>
      <c r="J58" t="str">
        <f t="shared" si="3"/>
        <v>Lighting Ballasts / Transformers (not integrated into lamps or fixtures)Ballasts, all types (i.e., compact fluorescent, electronic, HID, magnetic etc.)</v>
      </c>
      <c r="K58" t="str">
        <f t="shared" si="4"/>
        <v>211111111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AD7E4-98A5-4C2D-AC66-010B254808D6}">
  <dimension ref="A1:C12"/>
  <sheetViews>
    <sheetView workbookViewId="0"/>
  </sheetViews>
  <sheetFormatPr defaultRowHeight="14.4" x14ac:dyDescent="0.3"/>
  <cols>
    <col min="1" max="2" width="13.5546875" style="6" customWidth="1"/>
    <col min="3" max="3" width="64" bestFit="1" customWidth="1"/>
  </cols>
  <sheetData>
    <row r="1" spans="1:3" s="9" customFormat="1" ht="28.8" x14ac:dyDescent="0.3">
      <c r="A1" s="5" t="s">
        <v>147</v>
      </c>
      <c r="B1" s="5" t="s">
        <v>148</v>
      </c>
      <c r="C1" s="5" t="s">
        <v>146</v>
      </c>
    </row>
    <row r="2" spans="1:3" x14ac:dyDescent="0.3">
      <c r="A2" s="6">
        <v>1</v>
      </c>
      <c r="B2" s="7">
        <f>A2*5-4</f>
        <v>1</v>
      </c>
      <c r="C2" t="s">
        <v>136</v>
      </c>
    </row>
    <row r="3" spans="1:3" x14ac:dyDescent="0.3">
      <c r="A3" s="6">
        <v>2</v>
      </c>
      <c r="B3" s="7">
        <f t="shared" ref="B3:B12" si="0">A3*5-4</f>
        <v>6</v>
      </c>
      <c r="C3" t="s">
        <v>137</v>
      </c>
    </row>
    <row r="4" spans="1:3" x14ac:dyDescent="0.3">
      <c r="A4" s="6">
        <v>3</v>
      </c>
      <c r="B4" s="7">
        <f t="shared" si="0"/>
        <v>11</v>
      </c>
      <c r="C4" t="s">
        <v>138</v>
      </c>
    </row>
    <row r="5" spans="1:3" x14ac:dyDescent="0.3">
      <c r="A5" s="6">
        <v>4</v>
      </c>
      <c r="B5" s="7">
        <f t="shared" si="0"/>
        <v>16</v>
      </c>
      <c r="C5" t="s">
        <v>139</v>
      </c>
    </row>
    <row r="6" spans="1:3" x14ac:dyDescent="0.3">
      <c r="A6" s="6">
        <v>5</v>
      </c>
      <c r="B6" s="7">
        <f t="shared" si="0"/>
        <v>21</v>
      </c>
      <c r="C6" s="19" t="s">
        <v>140</v>
      </c>
    </row>
    <row r="7" spans="1:3" x14ac:dyDescent="0.3">
      <c r="A7" s="6">
        <v>6</v>
      </c>
      <c r="B7" s="7">
        <f t="shared" si="0"/>
        <v>26</v>
      </c>
      <c r="C7" t="s">
        <v>141</v>
      </c>
    </row>
    <row r="8" spans="1:3" x14ac:dyDescent="0.3">
      <c r="A8" s="6">
        <v>7</v>
      </c>
      <c r="B8" s="7">
        <f t="shared" si="0"/>
        <v>31</v>
      </c>
      <c r="C8" t="s">
        <v>142</v>
      </c>
    </row>
    <row r="9" spans="1:3" x14ac:dyDescent="0.3">
      <c r="A9" s="6">
        <v>8</v>
      </c>
      <c r="B9" s="7">
        <f t="shared" si="0"/>
        <v>36</v>
      </c>
      <c r="C9" t="s">
        <v>10</v>
      </c>
    </row>
    <row r="10" spans="1:3" x14ac:dyDescent="0.3">
      <c r="A10" s="6">
        <v>9</v>
      </c>
      <c r="B10" s="7">
        <f t="shared" si="0"/>
        <v>41</v>
      </c>
      <c r="C10" t="s">
        <v>143</v>
      </c>
    </row>
    <row r="11" spans="1:3" x14ac:dyDescent="0.3">
      <c r="A11" s="6">
        <v>10</v>
      </c>
      <c r="B11" s="7">
        <f t="shared" si="0"/>
        <v>46</v>
      </c>
      <c r="C11" t="s">
        <v>144</v>
      </c>
    </row>
    <row r="12" spans="1:3" x14ac:dyDescent="0.3">
      <c r="A12" s="6">
        <v>11</v>
      </c>
      <c r="B12" s="7">
        <f t="shared" si="0"/>
        <v>51</v>
      </c>
      <c r="C12" t="s">
        <v>145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2F33-F6F1-4F9A-89CF-6ACDC5AC0AD2}">
  <dimension ref="A1:M59"/>
  <sheetViews>
    <sheetView workbookViewId="0"/>
  </sheetViews>
  <sheetFormatPr defaultRowHeight="14.4" x14ac:dyDescent="0.3"/>
  <cols>
    <col min="1" max="1" width="4.21875" style="7" customWidth="1"/>
    <col min="2" max="2" width="13.5546875" style="7" customWidth="1"/>
    <col min="3" max="3" width="9.109375" style="7" bestFit="1" customWidth="1"/>
    <col min="4" max="4" width="14.5546875" style="7" bestFit="1" customWidth="1"/>
    <col min="5" max="5" width="19.6640625" style="7" bestFit="1" customWidth="1"/>
    <col min="6" max="6" width="16.21875" style="11" bestFit="1" customWidth="1"/>
    <col min="7" max="7" width="86.5546875" bestFit="1" customWidth="1"/>
    <col min="8" max="8" width="255.77734375" bestFit="1" customWidth="1"/>
    <col min="9" max="9" width="15.6640625" bestFit="1" customWidth="1"/>
    <col min="10" max="10" width="9" bestFit="1" customWidth="1"/>
    <col min="11" max="11" width="7.44140625" bestFit="1" customWidth="1"/>
    <col min="12" max="12" width="19.33203125" bestFit="1" customWidth="1"/>
    <col min="13" max="13" width="7.77734375" bestFit="1" customWidth="1"/>
  </cols>
  <sheetData>
    <row r="1" spans="1:13" s="8" customFormat="1" ht="28.8" x14ac:dyDescent="0.3">
      <c r="A1" s="5" t="s">
        <v>147</v>
      </c>
      <c r="B1" s="5" t="s">
        <v>148</v>
      </c>
      <c r="C1" s="5" t="s">
        <v>149</v>
      </c>
      <c r="D1" s="5" t="s">
        <v>150</v>
      </c>
      <c r="E1" s="5" t="s">
        <v>151</v>
      </c>
      <c r="F1" s="10" t="s">
        <v>3</v>
      </c>
      <c r="G1" s="8" t="s">
        <v>4</v>
      </c>
      <c r="H1" s="8" t="s">
        <v>8</v>
      </c>
      <c r="I1" s="8" t="s">
        <v>5</v>
      </c>
      <c r="J1" s="8" t="s">
        <v>54</v>
      </c>
      <c r="K1" s="8" t="s">
        <v>58</v>
      </c>
      <c r="L1" s="8" t="s">
        <v>56</v>
      </c>
      <c r="M1" s="8" t="s">
        <v>55</v>
      </c>
    </row>
    <row r="2" spans="1:13" x14ac:dyDescent="0.3">
      <c r="A2" s="7">
        <v>1</v>
      </c>
      <c r="B2" s="7">
        <f>A2*5-4</f>
        <v>1</v>
      </c>
      <c r="C2" s="7">
        <f>B2*100</f>
        <v>100</v>
      </c>
      <c r="D2" s="7">
        <f>C2+1000</f>
        <v>1100</v>
      </c>
      <c r="E2" s="7">
        <v>1</v>
      </c>
      <c r="F2" s="11">
        <f>D2+E2</f>
        <v>1101</v>
      </c>
      <c r="G2" t="s">
        <v>2</v>
      </c>
      <c r="H2" t="s">
        <v>0</v>
      </c>
      <c r="I2">
        <v>4</v>
      </c>
      <c r="J2">
        <v>4</v>
      </c>
      <c r="K2">
        <v>4</v>
      </c>
      <c r="L2">
        <v>4</v>
      </c>
      <c r="M2">
        <v>4</v>
      </c>
    </row>
    <row r="3" spans="1:13" x14ac:dyDescent="0.3">
      <c r="A3" s="7">
        <v>2</v>
      </c>
      <c r="B3" s="7">
        <f t="shared" ref="B3:B59" si="0">A3*5-4</f>
        <v>6</v>
      </c>
      <c r="C3" s="7">
        <f t="shared" ref="C3:C59" si="1">B3*100</f>
        <v>600</v>
      </c>
      <c r="D3" s="7">
        <f t="shared" ref="D3:D59" si="2">C3+1000</f>
        <v>1600</v>
      </c>
      <c r="E3" s="7">
        <v>1</v>
      </c>
      <c r="F3" s="11">
        <f t="shared" ref="F3:F59" si="3">D3+E3</f>
        <v>1601</v>
      </c>
      <c r="G3" t="s">
        <v>6</v>
      </c>
      <c r="H3" t="s">
        <v>0</v>
      </c>
      <c r="I3">
        <v>4</v>
      </c>
      <c r="J3">
        <v>4</v>
      </c>
      <c r="K3">
        <v>4</v>
      </c>
      <c r="L3">
        <v>4</v>
      </c>
      <c r="M3">
        <v>4</v>
      </c>
    </row>
    <row r="4" spans="1:13" x14ac:dyDescent="0.3">
      <c r="A4" s="7">
        <v>3</v>
      </c>
      <c r="B4" s="7">
        <f t="shared" si="0"/>
        <v>11</v>
      </c>
      <c r="C4" s="7">
        <f t="shared" si="1"/>
        <v>1100</v>
      </c>
      <c r="D4" s="7">
        <f t="shared" si="2"/>
        <v>2100</v>
      </c>
      <c r="E4" s="7">
        <v>1</v>
      </c>
      <c r="F4" s="11">
        <f t="shared" si="3"/>
        <v>2101</v>
      </c>
      <c r="G4" t="s">
        <v>7</v>
      </c>
      <c r="H4" t="s">
        <v>0</v>
      </c>
      <c r="I4">
        <v>4</v>
      </c>
      <c r="J4">
        <v>4</v>
      </c>
      <c r="K4">
        <v>4</v>
      </c>
      <c r="L4">
        <v>4</v>
      </c>
      <c r="M4">
        <v>4</v>
      </c>
    </row>
    <row r="5" spans="1:13" x14ac:dyDescent="0.3">
      <c r="A5" s="7">
        <v>4</v>
      </c>
      <c r="B5" s="7">
        <f t="shared" si="0"/>
        <v>16</v>
      </c>
      <c r="C5" s="7">
        <f t="shared" si="1"/>
        <v>1600</v>
      </c>
      <c r="D5" s="7">
        <f t="shared" si="2"/>
        <v>2600</v>
      </c>
      <c r="E5" s="7">
        <v>1</v>
      </c>
      <c r="F5" s="11">
        <f t="shared" si="3"/>
        <v>2601</v>
      </c>
      <c r="G5" t="s">
        <v>62</v>
      </c>
      <c r="H5" t="s">
        <v>1</v>
      </c>
      <c r="I5" s="19">
        <v>4</v>
      </c>
      <c r="J5" s="19">
        <v>4</v>
      </c>
      <c r="K5">
        <v>5</v>
      </c>
      <c r="L5" s="19">
        <v>4</v>
      </c>
      <c r="M5" s="19">
        <v>4</v>
      </c>
    </row>
    <row r="6" spans="1:13" x14ac:dyDescent="0.3">
      <c r="A6" s="7">
        <v>5</v>
      </c>
      <c r="B6" s="7">
        <f t="shared" si="0"/>
        <v>21</v>
      </c>
      <c r="C6" s="7">
        <f t="shared" si="1"/>
        <v>2100</v>
      </c>
      <c r="D6" s="7">
        <f t="shared" si="2"/>
        <v>3100</v>
      </c>
      <c r="E6" s="15">
        <v>1</v>
      </c>
      <c r="F6" s="17">
        <f t="shared" si="3"/>
        <v>3101</v>
      </c>
      <c r="G6" s="16" t="s">
        <v>59</v>
      </c>
      <c r="H6" s="16" t="s">
        <v>74</v>
      </c>
      <c r="K6">
        <v>5</v>
      </c>
    </row>
    <row r="7" spans="1:13" x14ac:dyDescent="0.3">
      <c r="A7" s="7">
        <v>5</v>
      </c>
      <c r="B7" s="7">
        <f t="shared" si="0"/>
        <v>21</v>
      </c>
      <c r="C7" s="7">
        <f t="shared" si="1"/>
        <v>2100</v>
      </c>
      <c r="D7" s="7">
        <f t="shared" si="2"/>
        <v>3100</v>
      </c>
      <c r="E7" s="20">
        <v>2</v>
      </c>
      <c r="F7" s="21">
        <f t="shared" si="3"/>
        <v>3102</v>
      </c>
      <c r="G7" s="22" t="s">
        <v>9</v>
      </c>
      <c r="H7" s="22" t="s">
        <v>81</v>
      </c>
      <c r="I7" s="19">
        <v>4</v>
      </c>
      <c r="L7" s="19">
        <v>3</v>
      </c>
    </row>
    <row r="8" spans="1:13" x14ac:dyDescent="0.3">
      <c r="A8" s="7">
        <v>6</v>
      </c>
      <c r="B8" s="7">
        <f t="shared" si="0"/>
        <v>26</v>
      </c>
      <c r="C8" s="7">
        <f t="shared" si="1"/>
        <v>2600</v>
      </c>
      <c r="D8" s="7">
        <f t="shared" si="2"/>
        <v>3600</v>
      </c>
      <c r="E8" s="7">
        <v>1</v>
      </c>
      <c r="F8" s="11">
        <f t="shared" si="3"/>
        <v>3601</v>
      </c>
      <c r="G8" t="s">
        <v>61</v>
      </c>
      <c r="H8" t="s">
        <v>75</v>
      </c>
      <c r="K8">
        <v>4</v>
      </c>
      <c r="L8">
        <v>4</v>
      </c>
    </row>
    <row r="9" spans="1:13" x14ac:dyDescent="0.3">
      <c r="A9" s="7">
        <v>7</v>
      </c>
      <c r="B9" s="7">
        <f t="shared" si="0"/>
        <v>31</v>
      </c>
      <c r="C9" s="7">
        <f t="shared" si="1"/>
        <v>3100</v>
      </c>
      <c r="D9" s="7">
        <f t="shared" si="2"/>
        <v>4100</v>
      </c>
      <c r="E9" s="7">
        <v>1</v>
      </c>
      <c r="F9" s="11">
        <f t="shared" si="3"/>
        <v>4101</v>
      </c>
      <c r="G9" t="s">
        <v>60</v>
      </c>
      <c r="H9" t="s">
        <v>82</v>
      </c>
      <c r="I9" s="19">
        <v>4</v>
      </c>
      <c r="J9" s="19"/>
      <c r="K9" s="19">
        <v>4</v>
      </c>
      <c r="L9" s="19">
        <v>4</v>
      </c>
      <c r="M9" s="19">
        <v>4</v>
      </c>
    </row>
    <row r="10" spans="1:13" x14ac:dyDescent="0.3">
      <c r="A10" s="7">
        <v>8</v>
      </c>
      <c r="B10" s="7">
        <f t="shared" si="0"/>
        <v>36</v>
      </c>
      <c r="C10" s="7">
        <f t="shared" si="1"/>
        <v>3600</v>
      </c>
      <c r="D10" s="7">
        <f t="shared" si="2"/>
        <v>4600</v>
      </c>
      <c r="E10" s="7">
        <v>1</v>
      </c>
      <c r="F10" s="11">
        <f t="shared" si="3"/>
        <v>4601</v>
      </c>
      <c r="G10" t="s">
        <v>10</v>
      </c>
      <c r="H10" t="s">
        <v>57</v>
      </c>
      <c r="I10" s="19">
        <v>4</v>
      </c>
      <c r="K10">
        <v>5</v>
      </c>
      <c r="L10" s="19">
        <v>4</v>
      </c>
    </row>
    <row r="11" spans="1:13" x14ac:dyDescent="0.3">
      <c r="A11" s="7">
        <v>9</v>
      </c>
      <c r="B11" s="7">
        <f t="shared" si="0"/>
        <v>41</v>
      </c>
      <c r="C11" s="7">
        <f t="shared" si="1"/>
        <v>4100</v>
      </c>
      <c r="D11" s="7">
        <f t="shared" si="2"/>
        <v>5100</v>
      </c>
      <c r="E11" s="7">
        <v>1</v>
      </c>
      <c r="F11" s="11">
        <f t="shared" si="3"/>
        <v>5101</v>
      </c>
      <c r="G11" t="s">
        <v>11</v>
      </c>
      <c r="H11" t="s">
        <v>78</v>
      </c>
      <c r="I11">
        <v>8</v>
      </c>
      <c r="K11">
        <v>8</v>
      </c>
      <c r="L11">
        <v>8</v>
      </c>
    </row>
    <row r="12" spans="1:13" x14ac:dyDescent="0.3">
      <c r="A12" s="7">
        <v>10</v>
      </c>
      <c r="B12" s="7">
        <f t="shared" si="0"/>
        <v>46</v>
      </c>
      <c r="C12" s="7">
        <f t="shared" si="1"/>
        <v>4600</v>
      </c>
      <c r="D12" s="7">
        <f t="shared" si="2"/>
        <v>5600</v>
      </c>
      <c r="E12" s="7">
        <v>1</v>
      </c>
      <c r="F12" s="11">
        <f t="shared" si="3"/>
        <v>5601</v>
      </c>
      <c r="G12" t="s">
        <v>63</v>
      </c>
      <c r="H12" t="s">
        <v>14</v>
      </c>
      <c r="I12">
        <v>4</v>
      </c>
    </row>
    <row r="13" spans="1:13" x14ac:dyDescent="0.3">
      <c r="A13" s="7">
        <v>10</v>
      </c>
      <c r="B13" s="7">
        <f t="shared" si="0"/>
        <v>46</v>
      </c>
      <c r="C13" s="7">
        <f t="shared" si="1"/>
        <v>4600</v>
      </c>
      <c r="D13" s="7">
        <f t="shared" si="2"/>
        <v>5600</v>
      </c>
      <c r="E13" s="7">
        <v>1</v>
      </c>
      <c r="F13" s="11">
        <f t="shared" si="3"/>
        <v>5601</v>
      </c>
      <c r="G13" t="s">
        <v>63</v>
      </c>
      <c r="H13" t="s">
        <v>12</v>
      </c>
      <c r="I13">
        <v>4</v>
      </c>
    </row>
    <row r="14" spans="1:13" x14ac:dyDescent="0.3">
      <c r="A14" s="7">
        <v>10</v>
      </c>
      <c r="B14" s="7">
        <f t="shared" si="0"/>
        <v>46</v>
      </c>
      <c r="C14" s="7">
        <f t="shared" si="1"/>
        <v>4600</v>
      </c>
      <c r="D14" s="7">
        <f t="shared" si="2"/>
        <v>5600</v>
      </c>
      <c r="E14" s="7">
        <v>1</v>
      </c>
      <c r="F14" s="11">
        <f t="shared" si="3"/>
        <v>5601</v>
      </c>
      <c r="G14" t="s">
        <v>63</v>
      </c>
      <c r="H14" t="s">
        <v>20</v>
      </c>
      <c r="I14">
        <v>4</v>
      </c>
    </row>
    <row r="15" spans="1:13" x14ac:dyDescent="0.3">
      <c r="A15" s="7">
        <v>10</v>
      </c>
      <c r="B15" s="7">
        <f t="shared" si="0"/>
        <v>46</v>
      </c>
      <c r="C15" s="7">
        <f t="shared" si="1"/>
        <v>4600</v>
      </c>
      <c r="D15" s="7">
        <f t="shared" si="2"/>
        <v>5600</v>
      </c>
      <c r="E15" s="7">
        <v>1</v>
      </c>
      <c r="F15" s="11">
        <f t="shared" si="3"/>
        <v>5601</v>
      </c>
      <c r="G15" t="s">
        <v>63</v>
      </c>
      <c r="H15" t="s">
        <v>16</v>
      </c>
      <c r="I15">
        <v>4</v>
      </c>
    </row>
    <row r="16" spans="1:13" x14ac:dyDescent="0.3">
      <c r="A16" s="7">
        <v>10</v>
      </c>
      <c r="B16" s="7">
        <f t="shared" si="0"/>
        <v>46</v>
      </c>
      <c r="C16" s="7">
        <f t="shared" si="1"/>
        <v>4600</v>
      </c>
      <c r="D16" s="7">
        <f t="shared" si="2"/>
        <v>5600</v>
      </c>
      <c r="E16" s="7">
        <v>1</v>
      </c>
      <c r="F16" s="11">
        <f t="shared" si="3"/>
        <v>5601</v>
      </c>
      <c r="G16" t="s">
        <v>63</v>
      </c>
      <c r="H16" t="s">
        <v>15</v>
      </c>
      <c r="I16">
        <v>4</v>
      </c>
    </row>
    <row r="17" spans="1:9" x14ac:dyDescent="0.3">
      <c r="A17" s="7">
        <v>10</v>
      </c>
      <c r="B17" s="7">
        <f t="shared" si="0"/>
        <v>46</v>
      </c>
      <c r="C17" s="7">
        <f t="shared" si="1"/>
        <v>4600</v>
      </c>
      <c r="D17" s="7">
        <f t="shared" si="2"/>
        <v>5600</v>
      </c>
      <c r="E17" s="7">
        <v>1</v>
      </c>
      <c r="F17" s="11">
        <f t="shared" si="3"/>
        <v>5601</v>
      </c>
      <c r="G17" t="s">
        <v>63</v>
      </c>
      <c r="H17" t="s">
        <v>67</v>
      </c>
      <c r="I17">
        <v>4</v>
      </c>
    </row>
    <row r="18" spans="1:9" x14ac:dyDescent="0.3">
      <c r="A18" s="7">
        <v>10</v>
      </c>
      <c r="B18" s="7">
        <f t="shared" si="0"/>
        <v>46</v>
      </c>
      <c r="C18" s="7">
        <f t="shared" si="1"/>
        <v>4600</v>
      </c>
      <c r="D18" s="7">
        <f t="shared" si="2"/>
        <v>5600</v>
      </c>
      <c r="E18" s="7">
        <v>1</v>
      </c>
      <c r="F18" s="11">
        <f t="shared" si="3"/>
        <v>5601</v>
      </c>
      <c r="G18" t="s">
        <v>63</v>
      </c>
      <c r="H18" t="s">
        <v>17</v>
      </c>
      <c r="I18">
        <v>4</v>
      </c>
    </row>
    <row r="19" spans="1:9" x14ac:dyDescent="0.3">
      <c r="A19" s="7">
        <v>10</v>
      </c>
      <c r="B19" s="7">
        <f t="shared" si="0"/>
        <v>46</v>
      </c>
      <c r="C19" s="7">
        <f t="shared" si="1"/>
        <v>4600</v>
      </c>
      <c r="D19" s="7">
        <f t="shared" si="2"/>
        <v>5600</v>
      </c>
      <c r="E19" s="7">
        <v>1</v>
      </c>
      <c r="F19" s="11">
        <f t="shared" si="3"/>
        <v>5601</v>
      </c>
      <c r="G19" t="s">
        <v>63</v>
      </c>
      <c r="H19" t="s">
        <v>18</v>
      </c>
      <c r="I19">
        <v>4</v>
      </c>
    </row>
    <row r="20" spans="1:9" x14ac:dyDescent="0.3">
      <c r="A20" s="7">
        <v>10</v>
      </c>
      <c r="B20" s="7">
        <f t="shared" si="0"/>
        <v>46</v>
      </c>
      <c r="C20" s="7">
        <f t="shared" si="1"/>
        <v>4600</v>
      </c>
      <c r="D20" s="7">
        <f t="shared" si="2"/>
        <v>5600</v>
      </c>
      <c r="E20" s="7">
        <v>1</v>
      </c>
      <c r="F20" s="11">
        <f t="shared" si="3"/>
        <v>5601</v>
      </c>
      <c r="G20" t="s">
        <v>63</v>
      </c>
      <c r="H20" t="s">
        <v>19</v>
      </c>
      <c r="I20">
        <v>4</v>
      </c>
    </row>
    <row r="21" spans="1:9" x14ac:dyDescent="0.3">
      <c r="A21" s="7">
        <v>10</v>
      </c>
      <c r="B21" s="7">
        <f t="shared" si="0"/>
        <v>46</v>
      </c>
      <c r="C21" s="7">
        <f t="shared" si="1"/>
        <v>4600</v>
      </c>
      <c r="D21" s="7">
        <f t="shared" si="2"/>
        <v>5600</v>
      </c>
      <c r="E21" s="7">
        <v>1</v>
      </c>
      <c r="F21" s="11">
        <f t="shared" si="3"/>
        <v>5601</v>
      </c>
      <c r="G21" t="s">
        <v>63</v>
      </c>
      <c r="H21" t="s">
        <v>70</v>
      </c>
      <c r="I21">
        <v>4</v>
      </c>
    </row>
    <row r="22" spans="1:9" x14ac:dyDescent="0.3">
      <c r="A22" s="7">
        <v>10</v>
      </c>
      <c r="B22" s="7">
        <f t="shared" si="0"/>
        <v>46</v>
      </c>
      <c r="C22" s="7">
        <f t="shared" si="1"/>
        <v>4600</v>
      </c>
      <c r="D22" s="7">
        <f t="shared" si="2"/>
        <v>5600</v>
      </c>
      <c r="E22" s="7">
        <v>1</v>
      </c>
      <c r="F22" s="11">
        <f t="shared" si="3"/>
        <v>5601</v>
      </c>
      <c r="G22" t="s">
        <v>63</v>
      </c>
      <c r="H22" t="s">
        <v>79</v>
      </c>
      <c r="I22">
        <v>4</v>
      </c>
    </row>
    <row r="23" spans="1:9" x14ac:dyDescent="0.3">
      <c r="A23" s="7">
        <v>10</v>
      </c>
      <c r="B23" s="7">
        <f t="shared" si="0"/>
        <v>46</v>
      </c>
      <c r="C23" s="7">
        <f t="shared" si="1"/>
        <v>4600</v>
      </c>
      <c r="D23" s="7">
        <f t="shared" si="2"/>
        <v>5600</v>
      </c>
      <c r="E23" s="7">
        <v>1</v>
      </c>
      <c r="F23" s="11">
        <f t="shared" si="3"/>
        <v>5601</v>
      </c>
      <c r="G23" t="s">
        <v>63</v>
      </c>
      <c r="H23" t="s">
        <v>134</v>
      </c>
      <c r="I23">
        <v>3</v>
      </c>
    </row>
    <row r="24" spans="1:9" x14ac:dyDescent="0.3">
      <c r="A24" s="7">
        <v>10</v>
      </c>
      <c r="B24" s="7">
        <f t="shared" si="0"/>
        <v>46</v>
      </c>
      <c r="C24" s="7">
        <f t="shared" si="1"/>
        <v>4600</v>
      </c>
      <c r="D24" s="7">
        <f t="shared" si="2"/>
        <v>5600</v>
      </c>
      <c r="E24" s="7">
        <v>1</v>
      </c>
      <c r="F24" s="11">
        <f t="shared" si="3"/>
        <v>5601</v>
      </c>
      <c r="G24" t="s">
        <v>63</v>
      </c>
      <c r="H24" t="s">
        <v>73</v>
      </c>
      <c r="I24">
        <v>4</v>
      </c>
    </row>
    <row r="25" spans="1:9" x14ac:dyDescent="0.3">
      <c r="A25" s="7">
        <v>10</v>
      </c>
      <c r="B25" s="7">
        <f t="shared" si="0"/>
        <v>46</v>
      </c>
      <c r="C25" s="7">
        <f t="shared" si="1"/>
        <v>4600</v>
      </c>
      <c r="D25" s="7">
        <f t="shared" si="2"/>
        <v>5600</v>
      </c>
      <c r="E25" s="7">
        <v>1</v>
      </c>
      <c r="F25" s="11">
        <f t="shared" si="3"/>
        <v>5601</v>
      </c>
      <c r="G25" t="s">
        <v>63</v>
      </c>
      <c r="H25" t="s">
        <v>13</v>
      </c>
      <c r="I25">
        <v>4</v>
      </c>
    </row>
    <row r="26" spans="1:9" x14ac:dyDescent="0.3">
      <c r="A26" s="7">
        <v>10</v>
      </c>
      <c r="B26" s="7">
        <f t="shared" si="0"/>
        <v>46</v>
      </c>
      <c r="C26" s="7">
        <f t="shared" si="1"/>
        <v>4600</v>
      </c>
      <c r="D26" s="7">
        <f t="shared" si="2"/>
        <v>5600</v>
      </c>
      <c r="E26" s="7">
        <v>1</v>
      </c>
      <c r="F26" s="11">
        <f t="shared" si="3"/>
        <v>5601</v>
      </c>
      <c r="G26" t="s">
        <v>63</v>
      </c>
      <c r="H26" t="s">
        <v>21</v>
      </c>
      <c r="I26">
        <v>4</v>
      </c>
    </row>
    <row r="27" spans="1:9" x14ac:dyDescent="0.3">
      <c r="A27" s="7">
        <v>10</v>
      </c>
      <c r="B27" s="7">
        <f t="shared" si="0"/>
        <v>46</v>
      </c>
      <c r="C27" s="7">
        <f t="shared" si="1"/>
        <v>4600</v>
      </c>
      <c r="D27" s="7">
        <f t="shared" si="2"/>
        <v>5600</v>
      </c>
      <c r="E27" s="7">
        <v>1</v>
      </c>
      <c r="F27" s="11">
        <f t="shared" si="3"/>
        <v>5601</v>
      </c>
      <c r="G27" t="s">
        <v>63</v>
      </c>
      <c r="H27" t="s">
        <v>76</v>
      </c>
      <c r="I27">
        <v>4</v>
      </c>
    </row>
    <row r="28" spans="1:9" x14ac:dyDescent="0.3">
      <c r="A28" s="7">
        <v>10</v>
      </c>
      <c r="B28" s="7">
        <f t="shared" si="0"/>
        <v>46</v>
      </c>
      <c r="C28" s="7">
        <f t="shared" si="1"/>
        <v>4600</v>
      </c>
      <c r="D28" s="7">
        <f t="shared" si="2"/>
        <v>5600</v>
      </c>
      <c r="E28" s="7">
        <v>2</v>
      </c>
      <c r="F28" s="11">
        <f t="shared" si="3"/>
        <v>5602</v>
      </c>
      <c r="G28" t="s">
        <v>22</v>
      </c>
      <c r="H28" t="s">
        <v>23</v>
      </c>
      <c r="I28">
        <v>3</v>
      </c>
    </row>
    <row r="29" spans="1:9" x14ac:dyDescent="0.3">
      <c r="A29" s="7">
        <v>10</v>
      </c>
      <c r="B29" s="7">
        <f t="shared" si="0"/>
        <v>46</v>
      </c>
      <c r="C29" s="7">
        <f t="shared" si="1"/>
        <v>4600</v>
      </c>
      <c r="D29" s="7">
        <f t="shared" si="2"/>
        <v>5600</v>
      </c>
      <c r="E29" s="7">
        <v>2</v>
      </c>
      <c r="F29" s="11">
        <f t="shared" si="3"/>
        <v>5602</v>
      </c>
      <c r="G29" t="s">
        <v>22</v>
      </c>
      <c r="H29" t="s">
        <v>25</v>
      </c>
      <c r="I29">
        <v>4</v>
      </c>
    </row>
    <row r="30" spans="1:9" x14ac:dyDescent="0.3">
      <c r="A30" s="7">
        <v>10</v>
      </c>
      <c r="B30" s="7">
        <f t="shared" si="0"/>
        <v>46</v>
      </c>
      <c r="C30" s="7">
        <f t="shared" si="1"/>
        <v>4600</v>
      </c>
      <c r="D30" s="7">
        <f t="shared" si="2"/>
        <v>5600</v>
      </c>
      <c r="E30" s="7">
        <v>2</v>
      </c>
      <c r="F30" s="11">
        <f t="shared" si="3"/>
        <v>5602</v>
      </c>
      <c r="G30" t="s">
        <v>22</v>
      </c>
      <c r="H30" t="s">
        <v>26</v>
      </c>
      <c r="I30">
        <v>4</v>
      </c>
    </row>
    <row r="31" spans="1:9" x14ac:dyDescent="0.3">
      <c r="A31" s="7">
        <v>10</v>
      </c>
      <c r="B31" s="7">
        <f t="shared" si="0"/>
        <v>46</v>
      </c>
      <c r="C31" s="7">
        <f t="shared" si="1"/>
        <v>4600</v>
      </c>
      <c r="D31" s="7">
        <f t="shared" si="2"/>
        <v>5600</v>
      </c>
      <c r="E31" s="7">
        <v>2</v>
      </c>
      <c r="F31" s="11">
        <f t="shared" si="3"/>
        <v>5602</v>
      </c>
      <c r="G31" t="s">
        <v>22</v>
      </c>
      <c r="H31" t="s">
        <v>24</v>
      </c>
      <c r="I31">
        <v>4</v>
      </c>
    </row>
    <row r="32" spans="1:9" x14ac:dyDescent="0.3">
      <c r="A32" s="7">
        <v>10</v>
      </c>
      <c r="B32" s="7">
        <f t="shared" si="0"/>
        <v>46</v>
      </c>
      <c r="C32" s="7">
        <f t="shared" si="1"/>
        <v>4600</v>
      </c>
      <c r="D32" s="7">
        <f t="shared" si="2"/>
        <v>5600</v>
      </c>
      <c r="E32" s="7">
        <v>2</v>
      </c>
      <c r="F32" s="11">
        <f t="shared" si="3"/>
        <v>5602</v>
      </c>
      <c r="G32" t="s">
        <v>22</v>
      </c>
      <c r="H32" t="s">
        <v>27</v>
      </c>
      <c r="I32">
        <v>4</v>
      </c>
    </row>
    <row r="33" spans="1:9" x14ac:dyDescent="0.3">
      <c r="A33" s="7">
        <v>10</v>
      </c>
      <c r="B33" s="7">
        <f t="shared" si="0"/>
        <v>46</v>
      </c>
      <c r="C33" s="7">
        <f t="shared" si="1"/>
        <v>4600</v>
      </c>
      <c r="D33" s="7">
        <f t="shared" si="2"/>
        <v>5600</v>
      </c>
      <c r="E33" s="7">
        <v>3</v>
      </c>
      <c r="F33" s="11">
        <f t="shared" si="3"/>
        <v>5603</v>
      </c>
      <c r="G33" t="s">
        <v>28</v>
      </c>
      <c r="H33" t="s">
        <v>66</v>
      </c>
      <c r="I33">
        <v>4</v>
      </c>
    </row>
    <row r="34" spans="1:9" x14ac:dyDescent="0.3">
      <c r="A34" s="7">
        <v>10</v>
      </c>
      <c r="B34" s="7">
        <f t="shared" si="0"/>
        <v>46</v>
      </c>
      <c r="C34" s="7">
        <f t="shared" si="1"/>
        <v>4600</v>
      </c>
      <c r="D34" s="7">
        <f t="shared" si="2"/>
        <v>5600</v>
      </c>
      <c r="E34" s="7">
        <v>4</v>
      </c>
      <c r="F34" s="11">
        <f t="shared" si="3"/>
        <v>5604</v>
      </c>
      <c r="G34" t="s">
        <v>29</v>
      </c>
      <c r="H34" t="s">
        <v>30</v>
      </c>
      <c r="I34">
        <v>4</v>
      </c>
    </row>
    <row r="35" spans="1:9" x14ac:dyDescent="0.3">
      <c r="A35" s="7">
        <v>10</v>
      </c>
      <c r="B35" s="7">
        <f t="shared" si="0"/>
        <v>46</v>
      </c>
      <c r="C35" s="7">
        <f t="shared" si="1"/>
        <v>4600</v>
      </c>
      <c r="D35" s="7">
        <f t="shared" si="2"/>
        <v>5600</v>
      </c>
      <c r="E35" s="7">
        <v>4</v>
      </c>
      <c r="F35" s="11">
        <f t="shared" si="3"/>
        <v>5604</v>
      </c>
      <c r="G35" t="s">
        <v>29</v>
      </c>
      <c r="H35" t="s">
        <v>80</v>
      </c>
      <c r="I35">
        <v>4</v>
      </c>
    </row>
    <row r="36" spans="1:9" x14ac:dyDescent="0.3">
      <c r="A36" s="7">
        <v>10</v>
      </c>
      <c r="B36" s="7">
        <f t="shared" si="0"/>
        <v>46</v>
      </c>
      <c r="C36" s="7">
        <f t="shared" si="1"/>
        <v>4600</v>
      </c>
      <c r="D36" s="7">
        <f t="shared" si="2"/>
        <v>5600</v>
      </c>
      <c r="E36" s="7">
        <v>4</v>
      </c>
      <c r="F36" s="11">
        <f t="shared" si="3"/>
        <v>5604</v>
      </c>
      <c r="G36" t="s">
        <v>29</v>
      </c>
      <c r="H36" t="s">
        <v>33</v>
      </c>
      <c r="I36">
        <v>4</v>
      </c>
    </row>
    <row r="37" spans="1:9" x14ac:dyDescent="0.3">
      <c r="A37" s="7">
        <v>10</v>
      </c>
      <c r="B37" s="7">
        <f t="shared" si="0"/>
        <v>46</v>
      </c>
      <c r="C37" s="7">
        <f t="shared" si="1"/>
        <v>4600</v>
      </c>
      <c r="D37" s="7">
        <f t="shared" si="2"/>
        <v>5600</v>
      </c>
      <c r="E37" s="7">
        <v>4</v>
      </c>
      <c r="F37" s="11">
        <f t="shared" si="3"/>
        <v>5604</v>
      </c>
      <c r="G37" t="s">
        <v>29</v>
      </c>
      <c r="H37" t="s">
        <v>71</v>
      </c>
      <c r="I37">
        <v>4</v>
      </c>
    </row>
    <row r="38" spans="1:9" x14ac:dyDescent="0.3">
      <c r="A38" s="7">
        <v>10</v>
      </c>
      <c r="B38" s="7">
        <f t="shared" si="0"/>
        <v>46</v>
      </c>
      <c r="C38" s="7">
        <f t="shared" si="1"/>
        <v>4600</v>
      </c>
      <c r="D38" s="7">
        <f t="shared" si="2"/>
        <v>5600</v>
      </c>
      <c r="E38" s="7">
        <v>4</v>
      </c>
      <c r="F38" s="11">
        <f t="shared" si="3"/>
        <v>5604</v>
      </c>
      <c r="G38" t="s">
        <v>29</v>
      </c>
      <c r="H38" t="s">
        <v>31</v>
      </c>
      <c r="I38">
        <v>4</v>
      </c>
    </row>
    <row r="39" spans="1:9" x14ac:dyDescent="0.3">
      <c r="A39" s="7">
        <v>10</v>
      </c>
      <c r="B39" s="7">
        <f t="shared" si="0"/>
        <v>46</v>
      </c>
      <c r="C39" s="7">
        <f t="shared" si="1"/>
        <v>4600</v>
      </c>
      <c r="D39" s="7">
        <f t="shared" si="2"/>
        <v>5600</v>
      </c>
      <c r="E39" s="7">
        <v>4</v>
      </c>
      <c r="F39" s="11">
        <f t="shared" si="3"/>
        <v>5604</v>
      </c>
      <c r="G39" t="s">
        <v>29</v>
      </c>
      <c r="H39" t="s">
        <v>32</v>
      </c>
      <c r="I39">
        <v>4</v>
      </c>
    </row>
    <row r="40" spans="1:9" x14ac:dyDescent="0.3">
      <c r="A40" s="7">
        <v>10</v>
      </c>
      <c r="B40" s="7">
        <f t="shared" si="0"/>
        <v>46</v>
      </c>
      <c r="C40" s="7">
        <f t="shared" si="1"/>
        <v>4600</v>
      </c>
      <c r="D40" s="7">
        <f t="shared" si="2"/>
        <v>5600</v>
      </c>
      <c r="E40" s="7">
        <v>4</v>
      </c>
      <c r="F40" s="11">
        <f t="shared" si="3"/>
        <v>5604</v>
      </c>
      <c r="G40" t="s">
        <v>29</v>
      </c>
      <c r="H40" t="s">
        <v>77</v>
      </c>
      <c r="I40">
        <v>4</v>
      </c>
    </row>
    <row r="41" spans="1:9" x14ac:dyDescent="0.3">
      <c r="A41" s="7">
        <v>10</v>
      </c>
      <c r="B41" s="7">
        <f t="shared" si="0"/>
        <v>46</v>
      </c>
      <c r="C41" s="7">
        <f t="shared" si="1"/>
        <v>4600</v>
      </c>
      <c r="D41" s="7">
        <f t="shared" si="2"/>
        <v>5600</v>
      </c>
      <c r="E41" s="7">
        <v>5</v>
      </c>
      <c r="F41" s="11">
        <f t="shared" si="3"/>
        <v>5605</v>
      </c>
      <c r="G41" t="s">
        <v>34</v>
      </c>
      <c r="H41" t="s">
        <v>37</v>
      </c>
      <c r="I41">
        <v>4</v>
      </c>
    </row>
    <row r="42" spans="1:9" x14ac:dyDescent="0.3">
      <c r="A42" s="7">
        <v>10</v>
      </c>
      <c r="B42" s="7">
        <f t="shared" si="0"/>
        <v>46</v>
      </c>
      <c r="C42" s="7">
        <f t="shared" si="1"/>
        <v>4600</v>
      </c>
      <c r="D42" s="7">
        <f t="shared" si="2"/>
        <v>5600</v>
      </c>
      <c r="E42" s="7">
        <v>5</v>
      </c>
      <c r="F42" s="11">
        <f t="shared" si="3"/>
        <v>5605</v>
      </c>
      <c r="G42" t="s">
        <v>34</v>
      </c>
      <c r="H42" t="s">
        <v>68</v>
      </c>
      <c r="I42">
        <v>4</v>
      </c>
    </row>
    <row r="43" spans="1:9" x14ac:dyDescent="0.3">
      <c r="A43" s="7">
        <v>10</v>
      </c>
      <c r="B43" s="7">
        <f t="shared" si="0"/>
        <v>46</v>
      </c>
      <c r="C43" s="7">
        <f t="shared" si="1"/>
        <v>4600</v>
      </c>
      <c r="D43" s="7">
        <f t="shared" si="2"/>
        <v>5600</v>
      </c>
      <c r="E43" s="7">
        <v>5</v>
      </c>
      <c r="F43" s="11">
        <f t="shared" si="3"/>
        <v>5605</v>
      </c>
      <c r="G43" t="s">
        <v>34</v>
      </c>
      <c r="H43" t="s">
        <v>35</v>
      </c>
      <c r="I43">
        <v>4</v>
      </c>
    </row>
    <row r="44" spans="1:9" x14ac:dyDescent="0.3">
      <c r="A44" s="7">
        <v>10</v>
      </c>
      <c r="B44" s="7">
        <f t="shared" si="0"/>
        <v>46</v>
      </c>
      <c r="C44" s="7">
        <f t="shared" si="1"/>
        <v>4600</v>
      </c>
      <c r="D44" s="7">
        <f t="shared" si="2"/>
        <v>5600</v>
      </c>
      <c r="E44" s="7">
        <v>5</v>
      </c>
      <c r="F44" s="11">
        <f t="shared" si="3"/>
        <v>5605</v>
      </c>
      <c r="G44" t="s">
        <v>34</v>
      </c>
      <c r="H44" t="s">
        <v>36</v>
      </c>
      <c r="I44">
        <v>4</v>
      </c>
    </row>
    <row r="45" spans="1:9" x14ac:dyDescent="0.3">
      <c r="A45" s="7">
        <v>10</v>
      </c>
      <c r="B45" s="7">
        <f t="shared" si="0"/>
        <v>46</v>
      </c>
      <c r="C45" s="7">
        <f t="shared" si="1"/>
        <v>4600</v>
      </c>
      <c r="D45" s="7">
        <f t="shared" si="2"/>
        <v>5600</v>
      </c>
      <c r="E45" s="7">
        <v>5</v>
      </c>
      <c r="F45" s="11">
        <f t="shared" si="3"/>
        <v>5605</v>
      </c>
      <c r="G45" t="s">
        <v>34</v>
      </c>
      <c r="H45" t="s">
        <v>72</v>
      </c>
      <c r="I45">
        <v>4</v>
      </c>
    </row>
    <row r="46" spans="1:9" x14ac:dyDescent="0.3">
      <c r="A46" s="7">
        <v>10</v>
      </c>
      <c r="B46" s="7">
        <f t="shared" si="0"/>
        <v>46</v>
      </c>
      <c r="C46" s="7">
        <f t="shared" si="1"/>
        <v>4600</v>
      </c>
      <c r="D46" s="7">
        <f t="shared" si="2"/>
        <v>5600</v>
      </c>
      <c r="E46" s="7">
        <v>5</v>
      </c>
      <c r="F46" s="11">
        <f t="shared" si="3"/>
        <v>5605</v>
      </c>
      <c r="G46" t="s">
        <v>34</v>
      </c>
      <c r="H46" t="s">
        <v>38</v>
      </c>
      <c r="I46">
        <v>3</v>
      </c>
    </row>
    <row r="47" spans="1:9" x14ac:dyDescent="0.3">
      <c r="A47" s="7">
        <v>10</v>
      </c>
      <c r="B47" s="7">
        <f t="shared" si="0"/>
        <v>46</v>
      </c>
      <c r="C47" s="7">
        <f t="shared" si="1"/>
        <v>4600</v>
      </c>
      <c r="D47" s="7">
        <f t="shared" si="2"/>
        <v>5600</v>
      </c>
      <c r="E47" s="7">
        <v>5</v>
      </c>
      <c r="F47" s="11">
        <f t="shared" si="3"/>
        <v>5605</v>
      </c>
      <c r="G47" t="s">
        <v>34</v>
      </c>
      <c r="H47" t="s">
        <v>39</v>
      </c>
      <c r="I47">
        <v>4</v>
      </c>
    </row>
    <row r="48" spans="1:9" x14ac:dyDescent="0.3">
      <c r="A48" s="7">
        <v>10</v>
      </c>
      <c r="B48" s="7">
        <f t="shared" si="0"/>
        <v>46</v>
      </c>
      <c r="C48" s="7">
        <f t="shared" si="1"/>
        <v>4600</v>
      </c>
      <c r="D48" s="7">
        <f t="shared" si="2"/>
        <v>5600</v>
      </c>
      <c r="E48" s="7">
        <v>6</v>
      </c>
      <c r="F48" s="11">
        <f t="shared" si="3"/>
        <v>5606</v>
      </c>
      <c r="G48" t="s">
        <v>40</v>
      </c>
      <c r="H48" t="s">
        <v>42</v>
      </c>
      <c r="I48">
        <v>4</v>
      </c>
    </row>
    <row r="49" spans="1:9" x14ac:dyDescent="0.3">
      <c r="A49" s="7">
        <v>10</v>
      </c>
      <c r="B49" s="7">
        <f t="shared" si="0"/>
        <v>46</v>
      </c>
      <c r="C49" s="7">
        <f t="shared" si="1"/>
        <v>4600</v>
      </c>
      <c r="D49" s="7">
        <f t="shared" si="2"/>
        <v>5600</v>
      </c>
      <c r="E49" s="7">
        <v>6</v>
      </c>
      <c r="F49" s="11">
        <f t="shared" si="3"/>
        <v>5606</v>
      </c>
      <c r="G49" t="s">
        <v>40</v>
      </c>
      <c r="H49" t="s">
        <v>41</v>
      </c>
      <c r="I49">
        <v>4</v>
      </c>
    </row>
    <row r="50" spans="1:9" x14ac:dyDescent="0.3">
      <c r="A50" s="7">
        <v>10</v>
      </c>
      <c r="B50" s="7">
        <f t="shared" si="0"/>
        <v>46</v>
      </c>
      <c r="C50" s="7">
        <f t="shared" si="1"/>
        <v>4600</v>
      </c>
      <c r="D50" s="7">
        <f t="shared" si="2"/>
        <v>5600</v>
      </c>
      <c r="E50" s="7">
        <v>7</v>
      </c>
      <c r="F50" s="11">
        <f t="shared" si="3"/>
        <v>5607</v>
      </c>
      <c r="G50" t="s">
        <v>64</v>
      </c>
      <c r="H50" t="s">
        <v>46</v>
      </c>
      <c r="I50">
        <v>4</v>
      </c>
    </row>
    <row r="51" spans="1:9" x14ac:dyDescent="0.3">
      <c r="A51" s="7">
        <v>10</v>
      </c>
      <c r="B51" s="7">
        <f t="shared" si="0"/>
        <v>46</v>
      </c>
      <c r="C51" s="7">
        <f t="shared" si="1"/>
        <v>4600</v>
      </c>
      <c r="D51" s="7">
        <f t="shared" si="2"/>
        <v>5600</v>
      </c>
      <c r="E51" s="7">
        <v>7</v>
      </c>
      <c r="F51" s="11">
        <f t="shared" si="3"/>
        <v>5607</v>
      </c>
      <c r="G51" t="s">
        <v>64</v>
      </c>
      <c r="H51" t="s">
        <v>43</v>
      </c>
      <c r="I51">
        <v>4</v>
      </c>
    </row>
    <row r="52" spans="1:9" x14ac:dyDescent="0.3">
      <c r="A52" s="7">
        <v>10</v>
      </c>
      <c r="B52" s="7">
        <f t="shared" si="0"/>
        <v>46</v>
      </c>
      <c r="C52" s="7">
        <f t="shared" si="1"/>
        <v>4600</v>
      </c>
      <c r="D52" s="7">
        <f t="shared" si="2"/>
        <v>5600</v>
      </c>
      <c r="E52" s="7">
        <v>7</v>
      </c>
      <c r="F52" s="11">
        <f t="shared" si="3"/>
        <v>5607</v>
      </c>
      <c r="G52" t="s">
        <v>64</v>
      </c>
      <c r="H52" t="s">
        <v>44</v>
      </c>
      <c r="I52">
        <v>1</v>
      </c>
    </row>
    <row r="53" spans="1:9" x14ac:dyDescent="0.3">
      <c r="A53" s="7">
        <v>10</v>
      </c>
      <c r="B53" s="7">
        <f t="shared" si="0"/>
        <v>46</v>
      </c>
      <c r="C53" s="7">
        <f t="shared" si="1"/>
        <v>4600</v>
      </c>
      <c r="D53" s="7">
        <f t="shared" si="2"/>
        <v>5600</v>
      </c>
      <c r="E53" s="7">
        <v>7</v>
      </c>
      <c r="F53" s="11">
        <f t="shared" si="3"/>
        <v>5607</v>
      </c>
      <c r="G53" t="s">
        <v>64</v>
      </c>
      <c r="H53" t="s">
        <v>45</v>
      </c>
      <c r="I53">
        <v>4</v>
      </c>
    </row>
    <row r="54" spans="1:9" x14ac:dyDescent="0.3">
      <c r="A54" s="7">
        <v>10</v>
      </c>
      <c r="B54" s="7">
        <f t="shared" si="0"/>
        <v>46</v>
      </c>
      <c r="C54" s="7">
        <f t="shared" si="1"/>
        <v>4600</v>
      </c>
      <c r="D54" s="7">
        <f t="shared" si="2"/>
        <v>5600</v>
      </c>
      <c r="E54" s="7">
        <v>8</v>
      </c>
      <c r="F54" s="11">
        <f t="shared" si="3"/>
        <v>5608</v>
      </c>
      <c r="G54" t="s">
        <v>47</v>
      </c>
      <c r="H54" t="s">
        <v>69</v>
      </c>
      <c r="I54">
        <v>3</v>
      </c>
    </row>
    <row r="55" spans="1:9" x14ac:dyDescent="0.3">
      <c r="A55" s="7">
        <v>10</v>
      </c>
      <c r="B55" s="7">
        <f t="shared" si="0"/>
        <v>46</v>
      </c>
      <c r="C55" s="7">
        <f t="shared" si="1"/>
        <v>4600</v>
      </c>
      <c r="D55" s="7">
        <f t="shared" si="2"/>
        <v>5600</v>
      </c>
      <c r="E55" s="7">
        <v>8</v>
      </c>
      <c r="F55" s="11">
        <f t="shared" si="3"/>
        <v>5608</v>
      </c>
      <c r="G55" t="s">
        <v>47</v>
      </c>
      <c r="H55" t="s">
        <v>48</v>
      </c>
      <c r="I55">
        <v>3</v>
      </c>
    </row>
    <row r="56" spans="1:9" x14ac:dyDescent="0.3">
      <c r="A56" s="7">
        <v>10</v>
      </c>
      <c r="B56" s="7">
        <f t="shared" si="0"/>
        <v>46</v>
      </c>
      <c r="C56" s="7">
        <f t="shared" si="1"/>
        <v>4600</v>
      </c>
      <c r="D56" s="7">
        <f t="shared" si="2"/>
        <v>5600</v>
      </c>
      <c r="E56" s="7">
        <v>8</v>
      </c>
      <c r="F56" s="11">
        <f t="shared" si="3"/>
        <v>5608</v>
      </c>
      <c r="G56" t="s">
        <v>47</v>
      </c>
      <c r="H56" t="s">
        <v>49</v>
      </c>
      <c r="I56">
        <v>3</v>
      </c>
    </row>
    <row r="57" spans="1:9" x14ac:dyDescent="0.3">
      <c r="A57" s="7">
        <v>10</v>
      </c>
      <c r="B57" s="7">
        <f t="shared" si="0"/>
        <v>46</v>
      </c>
      <c r="C57" s="7">
        <f t="shared" si="1"/>
        <v>4600</v>
      </c>
      <c r="D57" s="7">
        <f t="shared" si="2"/>
        <v>5600</v>
      </c>
      <c r="E57" s="7">
        <v>9</v>
      </c>
      <c r="F57" s="11">
        <f t="shared" si="3"/>
        <v>5609</v>
      </c>
      <c r="G57" t="s">
        <v>50</v>
      </c>
      <c r="H57" t="s">
        <v>51</v>
      </c>
      <c r="I57">
        <v>4</v>
      </c>
    </row>
    <row r="58" spans="1:9" x14ac:dyDescent="0.3">
      <c r="A58" s="7">
        <v>10</v>
      </c>
      <c r="B58" s="7">
        <f t="shared" si="0"/>
        <v>46</v>
      </c>
      <c r="C58" s="7">
        <f t="shared" si="1"/>
        <v>4600</v>
      </c>
      <c r="D58" s="7">
        <f t="shared" si="2"/>
        <v>5600</v>
      </c>
      <c r="E58" s="7">
        <v>9</v>
      </c>
      <c r="F58" s="11">
        <f t="shared" si="3"/>
        <v>5609</v>
      </c>
      <c r="G58" t="s">
        <v>50</v>
      </c>
      <c r="H58" t="s">
        <v>52</v>
      </c>
      <c r="I58">
        <v>4</v>
      </c>
    </row>
    <row r="59" spans="1:9" x14ac:dyDescent="0.3">
      <c r="A59" s="7">
        <v>11</v>
      </c>
      <c r="B59" s="7">
        <f t="shared" si="0"/>
        <v>51</v>
      </c>
      <c r="C59" s="7">
        <f t="shared" si="1"/>
        <v>5100</v>
      </c>
      <c r="D59" s="7">
        <f t="shared" si="2"/>
        <v>6100</v>
      </c>
      <c r="E59" s="7">
        <v>1</v>
      </c>
      <c r="F59" s="11">
        <f t="shared" si="3"/>
        <v>6101</v>
      </c>
      <c r="G59" t="s">
        <v>65</v>
      </c>
      <c r="H59" t="s">
        <v>53</v>
      </c>
      <c r="I59">
        <v>4</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A5D5-A5FF-4C41-9C85-F71D68EC1BDF}">
  <dimension ref="A1:B21"/>
  <sheetViews>
    <sheetView workbookViewId="0"/>
  </sheetViews>
  <sheetFormatPr defaultColWidth="8.77734375" defaultRowHeight="14.4" x14ac:dyDescent="0.3"/>
  <cols>
    <col min="1" max="1" width="86.5546875" bestFit="1" customWidth="1"/>
    <col min="2" max="2" width="18.88671875" style="6" bestFit="1" customWidth="1"/>
  </cols>
  <sheetData>
    <row r="1" spans="1:2" s="12" customFormat="1" x14ac:dyDescent="0.3">
      <c r="A1" s="12" t="s">
        <v>4</v>
      </c>
      <c r="B1" s="13" t="s">
        <v>3</v>
      </c>
    </row>
    <row r="2" spans="1:2" x14ac:dyDescent="0.3">
      <c r="A2" t="s">
        <v>2</v>
      </c>
      <c r="B2" s="6">
        <v>1101</v>
      </c>
    </row>
    <row r="3" spans="1:2" x14ac:dyDescent="0.3">
      <c r="A3" t="s">
        <v>6</v>
      </c>
      <c r="B3" s="6">
        <v>1601</v>
      </c>
    </row>
    <row r="4" spans="1:2" x14ac:dyDescent="0.3">
      <c r="A4" t="s">
        <v>7</v>
      </c>
      <c r="B4" s="6">
        <v>2101</v>
      </c>
    </row>
    <row r="5" spans="1:2" x14ac:dyDescent="0.3">
      <c r="A5" t="s">
        <v>62</v>
      </c>
      <c r="B5" s="6">
        <v>2601</v>
      </c>
    </row>
    <row r="6" spans="1:2" x14ac:dyDescent="0.3">
      <c r="A6" s="16" t="s">
        <v>59</v>
      </c>
      <c r="B6" s="18">
        <v>3101</v>
      </c>
    </row>
    <row r="7" spans="1:2" x14ac:dyDescent="0.3">
      <c r="A7" s="22" t="s">
        <v>9</v>
      </c>
      <c r="B7" s="23">
        <v>3102</v>
      </c>
    </row>
    <row r="8" spans="1:2" x14ac:dyDescent="0.3">
      <c r="A8" t="s">
        <v>61</v>
      </c>
      <c r="B8" s="6">
        <v>3601</v>
      </c>
    </row>
    <row r="9" spans="1:2" x14ac:dyDescent="0.3">
      <c r="A9" t="s">
        <v>60</v>
      </c>
      <c r="B9" s="6">
        <v>4101</v>
      </c>
    </row>
    <row r="10" spans="1:2" x14ac:dyDescent="0.3">
      <c r="A10" t="s">
        <v>10</v>
      </c>
      <c r="B10" s="6">
        <v>4601</v>
      </c>
    </row>
    <row r="11" spans="1:2" x14ac:dyDescent="0.3">
      <c r="A11" t="s">
        <v>11</v>
      </c>
      <c r="B11" s="6">
        <v>5101</v>
      </c>
    </row>
    <row r="12" spans="1:2" x14ac:dyDescent="0.3">
      <c r="A12" t="s">
        <v>63</v>
      </c>
      <c r="B12" s="6">
        <v>5601</v>
      </c>
    </row>
    <row r="13" spans="1:2" x14ac:dyDescent="0.3">
      <c r="A13" t="s">
        <v>22</v>
      </c>
      <c r="B13" s="6">
        <v>5602</v>
      </c>
    </row>
    <row r="14" spans="1:2" x14ac:dyDescent="0.3">
      <c r="A14" t="s">
        <v>28</v>
      </c>
      <c r="B14" s="6">
        <v>5603</v>
      </c>
    </row>
    <row r="15" spans="1:2" x14ac:dyDescent="0.3">
      <c r="A15" t="s">
        <v>29</v>
      </c>
      <c r="B15" s="6">
        <v>5604</v>
      </c>
    </row>
    <row r="16" spans="1:2" x14ac:dyDescent="0.3">
      <c r="A16" t="s">
        <v>34</v>
      </c>
      <c r="B16" s="6">
        <v>5605</v>
      </c>
    </row>
    <row r="17" spans="1:2" x14ac:dyDescent="0.3">
      <c r="A17" t="s">
        <v>40</v>
      </c>
      <c r="B17" s="6">
        <v>5606</v>
      </c>
    </row>
    <row r="18" spans="1:2" x14ac:dyDescent="0.3">
      <c r="A18" t="s">
        <v>64</v>
      </c>
      <c r="B18" s="6">
        <v>5607</v>
      </c>
    </row>
    <row r="19" spans="1:2" x14ac:dyDescent="0.3">
      <c r="A19" t="s">
        <v>47</v>
      </c>
      <c r="B19" s="6">
        <v>5608</v>
      </c>
    </row>
    <row r="20" spans="1:2" x14ac:dyDescent="0.3">
      <c r="A20" t="s">
        <v>50</v>
      </c>
      <c r="B20" s="6">
        <v>5609</v>
      </c>
    </row>
    <row r="21" spans="1:2" x14ac:dyDescent="0.3">
      <c r="A21" t="s">
        <v>65</v>
      </c>
      <c r="B21" s="6">
        <v>6101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ID Generation</vt:lpstr>
      <vt:lpstr>Old - Main Category</vt:lpstr>
      <vt:lpstr>Old - Edit</vt:lpstr>
      <vt:lpstr>Old - product_category_id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Mathara Arachchi Vidanalage, Namesh C.</dc:creator>
  <cp:lastModifiedBy>Mathara Arachchi Vidanalage, Namesh C.</cp:lastModifiedBy>
  <dcterms:created xsi:type="dcterms:W3CDTF">2025-02-03T03:55:57Z</dcterms:created>
  <dcterms:modified xsi:type="dcterms:W3CDTF">2025-02-15T19:02:36Z</dcterms:modified>
</cp:coreProperties>
</file>