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8419A984-7EA7-40CD-A101-BB2DC2198A1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41" i="1"/>
  <c r="G41" i="1" s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F36" i="1" s="1"/>
  <c r="G36" i="1" s="1"/>
  <c r="D34" i="1"/>
  <c r="F37" i="1" s="1"/>
  <c r="G37" i="1" s="1"/>
  <c r="D35" i="1"/>
  <c r="E36" i="1" s="1"/>
  <c r="D36" i="1"/>
  <c r="E37" i="1" s="1"/>
  <c r="D37" i="1"/>
  <c r="E38" i="1" s="1"/>
  <c r="D38" i="1"/>
  <c r="E39" i="1" s="1"/>
  <c r="D39" i="1"/>
  <c r="E40" i="1" s="1"/>
  <c r="D40" i="1"/>
  <c r="F43" i="1" s="1"/>
  <c r="G43" i="1" s="1"/>
  <c r="D41" i="1"/>
  <c r="F44" i="1" s="1"/>
  <c r="G44" i="1" s="1"/>
  <c r="D42" i="1"/>
  <c r="F45" i="1" s="1"/>
  <c r="G45" i="1" s="1"/>
  <c r="D43" i="1"/>
  <c r="F46" i="1" s="1"/>
  <c r="G46" i="1" s="1"/>
  <c r="D44" i="1"/>
  <c r="E45" i="1" s="1"/>
  <c r="D45" i="1"/>
  <c r="E46" i="1" s="1"/>
  <c r="D46" i="1"/>
  <c r="F49" i="1" s="1"/>
  <c r="G49" i="1" s="1"/>
  <c r="D47" i="1"/>
  <c r="F50" i="1" s="1"/>
  <c r="G50" i="1" s="1"/>
  <c r="D48" i="1"/>
  <c r="F51" i="1" s="1"/>
  <c r="G51" i="1" s="1"/>
  <c r="D49" i="1"/>
  <c r="F52" i="1" s="1"/>
  <c r="G52" i="1" s="1"/>
  <c r="D50" i="1"/>
  <c r="F53" i="1" s="1"/>
  <c r="G53" i="1" s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F34" i="1" l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E52" i="2" l="1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P3" i="1" s="1"/>
  <c r="M31" i="1"/>
  <c r="K33" i="1" l="1"/>
  <c r="M32" i="1"/>
  <c r="K34" i="1" l="1"/>
  <c r="M33" i="1"/>
  <c r="K35" i="1" l="1"/>
  <c r="M34" i="1"/>
  <c r="K36" i="1" l="1"/>
  <c r="M35" i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<sst xmlns="http://schemas.openxmlformats.org/spreadsheetml/2006/main" count="26" uniqueCount="23">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</sst>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8102.4039490850973</c:v>
                </c:pt>
                <c:pt idx="32">
                  <c:v>8726.4629189527404</c:v>
                </c:pt>
                <c:pt idx="33">
                  <c:v>9256.1773126099179</c:v>
                </c:pt>
                <c:pt idx="34">
                  <c:v>9687.5440299088714</c:v>
                </c:pt>
                <c:pt idx="35">
                  <c:v>10024.542742101001</c:v>
                </c:pt>
                <c:pt idx="36">
                  <c:v>10277.126886458149</c:v>
                </c:pt>
                <c:pt idx="37">
                  <c:v>10458.776785753043</c:v>
                </c:pt>
                <c:pt idx="38">
                  <c:v>10584.151612748594</c:v>
                </c:pt>
                <c:pt idx="39">
                  <c:v>10667.226748323656</c:v>
                </c:pt>
                <c:pt idx="40">
                  <c:v>10720.096367949487</c:v>
                </c:pt>
                <c:pt idx="41">
                  <c:v>10752.430352814068</c:v>
                </c:pt>
                <c:pt idx="42">
                  <c:v>10771.446984618929</c:v>
                </c:pt>
                <c:pt idx="43">
                  <c:v>10782.211585525152</c:v>
                </c:pt>
                <c:pt idx="44">
                  <c:v>10788.08230584583</c:v>
                </c:pt>
                <c:pt idx="45">
                  <c:v>10791.170671273321</c:v>
                </c:pt>
                <c:pt idx="46">
                  <c:v>10792.739966723506</c:v>
                </c:pt>
                <c:pt idx="47">
                  <c:v>10793.511400473157</c:v>
                </c:pt>
                <c:pt idx="48">
                  <c:v>10793.878917114145</c:v>
                </c:pt>
                <c:pt idx="49">
                  <c:v>10794.04893551601</c:v>
                </c:pt>
                <c:pt idx="50">
                  <c:v>10794.125477862774</c:v>
                </c:pt>
                <c:pt idx="51">
                  <c:v>10794.159092650103</c:v>
                </c:pt>
                <c:pt idx="52">
                  <c:v>10794.173530561307</c:v>
                </c:pt>
                <c:pt idx="53">
                  <c:v>10794.179612312651</c:v>
                </c:pt>
                <c:pt idx="54">
                  <c:v>10794.182132215146</c:v>
                </c:pt>
                <c:pt idx="55">
                  <c:v>10794.183162404344</c:v>
                </c:pt>
                <c:pt idx="56">
                  <c:v>10794.183579304528</c:v>
                </c:pt>
                <c:pt idx="57">
                  <c:v>10794.183746866927</c:v>
                </c:pt>
                <c:pt idx="58">
                  <c:v>10794.183813983242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705.40394908510041</c:v>
                </c:pt>
                <c:pt idx="32">
                  <c:v>624.05896986764333</c:v>
                </c:pt>
                <c:pt idx="33">
                  <c:v>529.71439365717742</c:v>
                </c:pt>
                <c:pt idx="34">
                  <c:v>431.3667172989534</c:v>
                </c:pt>
                <c:pt idx="35">
                  <c:v>336.99871219212901</c:v>
                </c:pt>
                <c:pt idx="36">
                  <c:v>252.58414435714874</c:v>
                </c:pt>
                <c:pt idx="37">
                  <c:v>181.649899294894</c:v>
                </c:pt>
                <c:pt idx="38">
                  <c:v>125.37482699554999</c:v>
                </c:pt>
                <c:pt idx="39">
                  <c:v>83.075135575062532</c:v>
                </c:pt>
                <c:pt idx="40">
                  <c:v>52.869619625831483</c:v>
                </c:pt>
                <c:pt idx="41">
                  <c:v>32.333984864581268</c:v>
                </c:pt>
                <c:pt idx="42">
                  <c:v>19.01663180486101</c:v>
                </c:pt>
                <c:pt idx="43">
                  <c:v>10.76460090622346</c:v>
                </c:pt>
                <c:pt idx="44">
                  <c:v>5.8707203206779326</c:v>
                </c:pt>
                <c:pt idx="45">
                  <c:v>3.0883654274904591</c:v>
                </c:pt>
                <c:pt idx="46">
                  <c:v>1.5692954501852598</c:v>
                </c:pt>
                <c:pt idx="47">
                  <c:v>0.7714337496500171</c:v>
                </c:pt>
                <c:pt idx="48">
                  <c:v>0.36751664098871006</c:v>
                </c:pt>
                <c:pt idx="49">
                  <c:v>0.17001840186464401</c:v>
                </c:pt>
                <c:pt idx="50">
                  <c:v>7.6542346763373764E-2</c:v>
                </c:pt>
                <c:pt idx="51">
                  <c:v>3.3614787329437588E-2</c:v>
                </c:pt>
                <c:pt idx="52">
                  <c:v>1.4437911203580778E-2</c:v>
                </c:pt>
                <c:pt idx="53">
                  <c:v>6.0817513436893208E-3</c:v>
                </c:pt>
                <c:pt idx="54">
                  <c:v>2.5199024953458135E-3</c:v>
                </c:pt>
                <c:pt idx="55">
                  <c:v>1.0301891985499494E-3</c:v>
                </c:pt>
                <c:pt idx="56">
                  <c:v>4.1690018392375144E-4</c:v>
                </c:pt>
                <c:pt idx="57">
                  <c:v>1.6756239965442778E-4</c:v>
                </c:pt>
                <c:pt idx="58">
                  <c:v>6.7116313824279971E-5</c:v>
                </c:pt>
                <c:pt idx="59">
                  <c:v>2.6883116920319197E-5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0.92192450403205861</c:v>
                </c:pt>
                <c:pt idx="32">
                  <c:v>0.88468312472171373</c:v>
                </c:pt>
                <c:pt idx="33">
                  <c:v>0.84882105575619649</c:v>
                </c:pt>
                <c:pt idx="34">
                  <c:v>0.81433829713550687</c:v>
                </c:pt>
                <c:pt idx="35">
                  <c:v>0.78123484885964478</c:v>
                </c:pt>
                <c:pt idx="36">
                  <c:v>0.74951071092861032</c:v>
                </c:pt>
                <c:pt idx="37">
                  <c:v>0.71916588334240339</c:v>
                </c:pt>
                <c:pt idx="38">
                  <c:v>0.69020036610102409</c:v>
                </c:pt>
                <c:pt idx="39">
                  <c:v>0.66261415920447231</c:v>
                </c:pt>
                <c:pt idx="40">
                  <c:v>0.63640726265274816</c:v>
                </c:pt>
                <c:pt idx="41">
                  <c:v>0.61157967644585165</c:v>
                </c:pt>
                <c:pt idx="42">
                  <c:v>0.58813140058378266</c:v>
                </c:pt>
                <c:pt idx="43">
                  <c:v>0.5660624350665413</c:v>
                </c:pt>
                <c:pt idx="44">
                  <c:v>0.54537277989412747</c:v>
                </c:pt>
                <c:pt idx="45">
                  <c:v>0.52606243506654127</c:v>
                </c:pt>
                <c:pt idx="46">
                  <c:v>0.5081314005837827</c:v>
                </c:pt>
                <c:pt idx="47">
                  <c:v>0.49157967644585165</c:v>
                </c:pt>
                <c:pt idx="48">
                  <c:v>0.47640726265274819</c:v>
                </c:pt>
                <c:pt idx="49">
                  <c:v>0.4626141592044723</c:v>
                </c:pt>
                <c:pt idx="50">
                  <c:v>0.45020036610102404</c:v>
                </c:pt>
                <c:pt idx="51">
                  <c:v>0.43916588334240336</c:v>
                </c:pt>
                <c:pt idx="52">
                  <c:v>0.42951071092861026</c:v>
                </c:pt>
                <c:pt idx="53">
                  <c:v>0.42123484885964474</c:v>
                </c:pt>
                <c:pt idx="54">
                  <c:v>0.41433829713550679</c:v>
                </c:pt>
                <c:pt idx="55">
                  <c:v>0.40882105575619643</c:v>
                </c:pt>
                <c:pt idx="56">
                  <c:v>0.40468312472171369</c:v>
                </c:pt>
                <c:pt idx="57">
                  <c:v>0.40192450403205854</c:v>
                </c:pt>
                <c:pt idx="58">
                  <c:v>0.40054519368723096</c:v>
                </c:pt>
                <c:pt idx="59">
                  <c:v>0.40054519368723096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italia'!$M$2:$M$61</c:f>
              <c:numCache>
                <c:formatCode>0</c:formatCode>
                <c:ptCount val="6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1012800.4936356371</c:v>
                </c:pt>
                <c:pt idx="32">
                  <c:v>1090807.8648690926</c:v>
                </c:pt>
                <c:pt idx="33">
                  <c:v>1157022.1640762398</c:v>
                </c:pt>
                <c:pt idx="34">
                  <c:v>1210943.0037386089</c:v>
                </c:pt>
                <c:pt idx="35">
                  <c:v>1253067.8427626251</c:v>
                </c:pt>
                <c:pt idx="36">
                  <c:v>1284640.8608072686</c:v>
                </c:pt>
                <c:pt idx="37">
                  <c:v>1307347.0982191304</c:v>
                </c:pt>
                <c:pt idx="38">
                  <c:v>1323018.9515935741</c:v>
                </c:pt>
                <c:pt idx="39">
                  <c:v>1333403.3435404568</c:v>
                </c:pt>
                <c:pt idx="40">
                  <c:v>1340012.045993686</c:v>
                </c:pt>
                <c:pt idx="41">
                  <c:v>1344053.7941017584</c:v>
                </c:pt>
                <c:pt idx="42">
                  <c:v>1346430.8730773663</c:v>
                </c:pt>
                <c:pt idx="43">
                  <c:v>1347776.4481906439</c:v>
                </c:pt>
                <c:pt idx="44">
                  <c:v>1348510.2882307288</c:v>
                </c:pt>
                <c:pt idx="45">
                  <c:v>1348896.3339091651</c:v>
                </c:pt>
                <c:pt idx="46">
                  <c:v>1349092.4958404382</c:v>
                </c:pt>
                <c:pt idx="47">
                  <c:v>1349188.9250591446</c:v>
                </c:pt>
                <c:pt idx="48">
                  <c:v>1349234.864639268</c:v>
                </c:pt>
                <c:pt idx="49">
                  <c:v>1349256.1169395011</c:v>
                </c:pt>
                <c:pt idx="50">
                  <c:v>1349265.6847328467</c:v>
                </c:pt>
                <c:pt idx="51">
                  <c:v>1349269.8865812628</c:v>
                </c:pt>
                <c:pt idx="52">
                  <c:v>1349271.6913201634</c:v>
                </c:pt>
                <c:pt idx="53">
                  <c:v>1349272.4515390813</c:v>
                </c:pt>
                <c:pt idx="54">
                  <c:v>1349272.7665268932</c:v>
                </c:pt>
                <c:pt idx="55">
                  <c:v>1349272.8953005429</c:v>
                </c:pt>
                <c:pt idx="56">
                  <c:v>1349272.9474130659</c:v>
                </c:pt>
                <c:pt idx="57">
                  <c:v>1349272.9683583658</c:v>
                </c:pt>
                <c:pt idx="58">
                  <c:v>1349272.9767479051</c:v>
                </c:pt>
                <c:pt idx="59">
                  <c:v>1349272.9801082949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zoomScale="85" zoomScaleNormal="85" workbookViewId="0">
      <selection activeCell="H44" sqref="H44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159.65384615384664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61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Row],[Prediction]]=0,0,(1/SUM($G$7:$G$61))*(MAX($B$2:$B$61)-Table6[[#This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/>
      <c r="D33" s="18" t="str">
        <f t="shared" si="2"/>
        <v/>
      </c>
      <c r="E33" s="19" t="str">
        <f t="shared" si="3"/>
        <v/>
      </c>
      <c r="F33" s="18" t="str">
        <f t="shared" si="6"/>
        <v/>
      </c>
      <c r="G33" s="18">
        <f>IF(Table6[[#This Row],[Variation MA4]]&lt;&gt;"",0,1)</f>
        <v>1</v>
      </c>
      <c r="H33" s="19">
        <f>IF(Table6[[#This Row],[Prediction]]=0,0,(1/SUM($G$7:$G$61))*(MAX($B$2:$B$61)-Table6[[#This Row],[Day]]))</f>
        <v>0.96551724137931028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0.92192450403205861</v>
      </c>
      <c r="J33" s="18">
        <f t="shared" si="7"/>
        <v>705.40394908510041</v>
      </c>
      <c r="K33" s="18">
        <f t="shared" si="5"/>
        <v>8102.4039490850973</v>
      </c>
      <c r="L33" s="18" t="str">
        <f t="shared" si="0"/>
        <v/>
      </c>
      <c r="M33" s="18">
        <f t="shared" si="1"/>
        <v>1012800.4936356371</v>
      </c>
    </row>
    <row r="34" spans="1:13" x14ac:dyDescent="0.25">
      <c r="A34" s="17">
        <v>43917.708333333336</v>
      </c>
      <c r="B34" s="18">
        <v>33</v>
      </c>
      <c r="C34" s="22"/>
      <c r="D34" s="18" t="str">
        <f t="shared" si="2"/>
        <v/>
      </c>
      <c r="E34" s="19" t="str">
        <f t="shared" si="3"/>
        <v/>
      </c>
      <c r="F34" s="18" t="str">
        <f t="shared" si="6"/>
        <v/>
      </c>
      <c r="G34" s="18">
        <f>IF(Table6[[#This Row],[Variation MA4]]&lt;&gt;"",0,1)</f>
        <v>1</v>
      </c>
      <c r="H34" s="19">
        <f>IF(Table6[[#This Row],[Prediction]]=0,0,(1/SUM($G$7:$G$61))*(MAX($B$2:$B$61)-Table6[[#This Row],[Day]]))</f>
        <v>0.93103448275862066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0.88468312472171373</v>
      </c>
      <c r="J34" s="18">
        <f t="shared" si="7"/>
        <v>624.05896986764333</v>
      </c>
      <c r="K34" s="18">
        <f t="shared" si="5"/>
        <v>8726.4629189527404</v>
      </c>
      <c r="L34" s="18" t="str">
        <f t="shared" ref="L34:L61" si="8">IF(C34&lt;&gt;"",(C34-K34),"")</f>
        <v/>
      </c>
      <c r="M34" s="18">
        <f t="shared" si="1"/>
        <v>1090807.8648690926</v>
      </c>
    </row>
    <row r="35" spans="1:13" x14ac:dyDescent="0.25">
      <c r="A35" s="17">
        <v>43918.708333333336</v>
      </c>
      <c r="B35" s="18">
        <v>34</v>
      </c>
      <c r="C35" s="22"/>
      <c r="D35" s="18" t="str">
        <f t="shared" si="2"/>
        <v/>
      </c>
      <c r="E35" s="19" t="str">
        <f t="shared" si="3"/>
        <v/>
      </c>
      <c r="F35" s="18" t="str">
        <f t="shared" si="6"/>
        <v/>
      </c>
      <c r="G35" s="18">
        <f>IF(Table6[[#This Row],[Variation MA4]]&lt;&gt;"",0,1)</f>
        <v>1</v>
      </c>
      <c r="H35" s="19">
        <f>IF(Table6[[#This Row],[Prediction]]=0,0,(1/SUM($G$7:$G$61))*(MAX($B$2:$B$61)-Table6[[#This Row],[Day]]))</f>
        <v>0.89655172413793105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0.84882105575619649</v>
      </c>
      <c r="J35" s="18">
        <f>J34*I35</f>
        <v>529.71439365717742</v>
      </c>
      <c r="K35" s="18">
        <f t="shared" si="5"/>
        <v>9256.1773126099179</v>
      </c>
      <c r="L35" s="18" t="str">
        <f t="shared" si="8"/>
        <v/>
      </c>
      <c r="M35" s="18">
        <f t="shared" si="1"/>
        <v>1157022.1640762398</v>
      </c>
    </row>
    <row r="36" spans="1:13" x14ac:dyDescent="0.25">
      <c r="A36" s="17">
        <v>43919.708333333336</v>
      </c>
      <c r="B36" s="18">
        <v>35</v>
      </c>
      <c r="C36" s="22"/>
      <c r="D36" s="18" t="str">
        <f t="shared" si="2"/>
        <v/>
      </c>
      <c r="E36" s="19" t="str">
        <f t="shared" ref="E36:E61" si="9">IF(D35&lt;&gt;"",IF(D36&lt;&gt;"",D36/D35,""),"")</f>
        <v/>
      </c>
      <c r="F36" s="18" t="str">
        <f t="shared" si="6"/>
        <v/>
      </c>
      <c r="G36" s="18">
        <f>IF(Table6[[#This Row],[Variation MA4]]&lt;&gt;"",0,1)</f>
        <v>1</v>
      </c>
      <c r="H36" s="19">
        <f>IF(Table6[[#This Row],[Prediction]]=0,0,(1/SUM($G$7:$G$61))*(MAX($B$2:$B$61)-Table6[[#This Row],[Day]]))</f>
        <v>0.86206896551724133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0.81433829713550687</v>
      </c>
      <c r="J36" s="18">
        <f t="shared" si="7"/>
        <v>431.3667172989534</v>
      </c>
      <c r="K36" s="18">
        <f t="shared" si="5"/>
        <v>9687.5440299088714</v>
      </c>
      <c r="L36" s="18" t="str">
        <f t="shared" si="8"/>
        <v/>
      </c>
      <c r="M36" s="18">
        <f t="shared" si="1"/>
        <v>1210943.0037386089</v>
      </c>
    </row>
    <row r="37" spans="1:13" x14ac:dyDescent="0.25">
      <c r="A37" s="17">
        <v>43920.708333333336</v>
      </c>
      <c r="B37" s="18">
        <v>36</v>
      </c>
      <c r="C37" s="22"/>
      <c r="D37" s="18" t="str">
        <f t="shared" si="2"/>
        <v/>
      </c>
      <c r="E37" s="19" t="str">
        <f t="shared" si="9"/>
        <v/>
      </c>
      <c r="F37" s="18" t="str">
        <f t="shared" si="6"/>
        <v/>
      </c>
      <c r="G37" s="18">
        <f>IF(Table6[[#This Row],[Variation MA4]]&lt;&gt;"",0,1)</f>
        <v>1</v>
      </c>
      <c r="H37" s="19">
        <f>IF(Table6[[#This Row],[Prediction]]=0,0,(1/SUM($G$7:$G$61))*(MAX($B$2:$B$61)-Table6[[#This Row],[Day]]))</f>
        <v>0.82758620689655171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0.78123484885964478</v>
      </c>
      <c r="J37" s="18">
        <f t="shared" si="7"/>
        <v>336.99871219212901</v>
      </c>
      <c r="K37" s="18">
        <f t="shared" si="5"/>
        <v>10024.542742101001</v>
      </c>
      <c r="L37" s="18" t="str">
        <f t="shared" si="8"/>
        <v/>
      </c>
      <c r="M37" s="18">
        <f t="shared" si="1"/>
        <v>1253067.8427626251</v>
      </c>
    </row>
    <row r="38" spans="1:13" x14ac:dyDescent="0.25">
      <c r="A38" s="17">
        <v>43921.708333333336</v>
      </c>
      <c r="B38" s="18">
        <v>37</v>
      </c>
      <c r="C38" s="22"/>
      <c r="D38" s="18" t="str">
        <f t="shared" si="2"/>
        <v/>
      </c>
      <c r="E38" s="19" t="str">
        <f t="shared" si="9"/>
        <v/>
      </c>
      <c r="F38" s="18" t="str">
        <f t="shared" si="6"/>
        <v/>
      </c>
      <c r="G38" s="18">
        <f>IF(Table6[[#This Row],[Variation MA4]]&lt;&gt;"",0,1)</f>
        <v>1</v>
      </c>
      <c r="H38" s="19">
        <f>IF(Table6[[#This Row],[Prediction]]=0,0,(1/SUM($G$7:$G$61))*(MAX($B$2:$B$61)-Table6[[#This Row],[Day]]))</f>
        <v>0.7931034482758621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0.74951071092861032</v>
      </c>
      <c r="J38" s="18">
        <f t="shared" si="7"/>
        <v>252.58414435714874</v>
      </c>
      <c r="K38" s="18">
        <f t="shared" si="5"/>
        <v>10277.126886458149</v>
      </c>
      <c r="L38" s="18" t="str">
        <f t="shared" si="8"/>
        <v/>
      </c>
      <c r="M38" s="18">
        <f t="shared" si="1"/>
        <v>1284640.8608072686</v>
      </c>
    </row>
    <row r="39" spans="1:13" x14ac:dyDescent="0.25">
      <c r="A39" s="17">
        <v>43922.708333333336</v>
      </c>
      <c r="B39" s="18">
        <v>38</v>
      </c>
      <c r="C39" s="22"/>
      <c r="D39" s="18" t="str">
        <f t="shared" si="2"/>
        <v/>
      </c>
      <c r="E39" s="19" t="str">
        <f t="shared" si="9"/>
        <v/>
      </c>
      <c r="F39" s="18" t="str">
        <f t="shared" si="6"/>
        <v/>
      </c>
      <c r="G39" s="18">
        <f>IF(Table6[[#This Row],[Variation MA4]]&lt;&gt;"",0,1)</f>
        <v>1</v>
      </c>
      <c r="H39" s="19">
        <f>IF(Table6[[#This Row],[Prediction]]=0,0,(1/SUM($G$7:$G$61))*(MAX($B$2:$B$61)-Table6[[#This Row],[Day]]))</f>
        <v>0.75862068965517238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0.71916588334240339</v>
      </c>
      <c r="J39" s="18">
        <f t="shared" si="7"/>
        <v>181.649899294894</v>
      </c>
      <c r="K39" s="18">
        <f t="shared" si="5"/>
        <v>10458.776785753043</v>
      </c>
      <c r="L39" s="18" t="str">
        <f t="shared" si="8"/>
        <v/>
      </c>
      <c r="M39" s="18">
        <f t="shared" si="1"/>
        <v>1307347.0982191304</v>
      </c>
    </row>
    <row r="40" spans="1:13" x14ac:dyDescent="0.25">
      <c r="A40" s="17">
        <v>43923.708333333336</v>
      </c>
      <c r="B40" s="18">
        <v>39</v>
      </c>
      <c r="C40" s="22"/>
      <c r="D40" s="18" t="str">
        <f t="shared" si="2"/>
        <v/>
      </c>
      <c r="E40" s="19" t="str">
        <f t="shared" si="9"/>
        <v/>
      </c>
      <c r="F40" s="18" t="str">
        <f t="shared" si="6"/>
        <v/>
      </c>
      <c r="G40" s="18">
        <f>IF(Table6[[#This Row],[Variation MA4]]&lt;&gt;"",0,1)</f>
        <v>1</v>
      </c>
      <c r="H40" s="19">
        <f>IF(Table6[[#This Row],[Prediction]]=0,0,(1/SUM($G$7:$G$61))*(MAX($B$2:$B$61)-Table6[[#This Row],[Day]]))</f>
        <v>0.72413793103448276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0.69020036610102409</v>
      </c>
      <c r="J40" s="18">
        <f t="shared" si="7"/>
        <v>125.37482699554999</v>
      </c>
      <c r="K40" s="18">
        <f t="shared" si="5"/>
        <v>10584.151612748594</v>
      </c>
      <c r="L40" s="18" t="str">
        <f t="shared" si="8"/>
        <v/>
      </c>
      <c r="M40" s="18">
        <f t="shared" si="1"/>
        <v>1323018.9515935741</v>
      </c>
    </row>
    <row r="41" spans="1:13" x14ac:dyDescent="0.25">
      <c r="A41" s="17">
        <v>43924.708333333336</v>
      </c>
      <c r="B41" s="18">
        <v>40</v>
      </c>
      <c r="C41" s="22"/>
      <c r="D41" s="18" t="str">
        <f t="shared" si="2"/>
        <v/>
      </c>
      <c r="E41" s="19" t="str">
        <f t="shared" si="9"/>
        <v/>
      </c>
      <c r="F41" s="18" t="str">
        <f t="shared" si="6"/>
        <v/>
      </c>
      <c r="G41" s="18">
        <f>IF(Table6[[#This Row],[Variation MA4]]&lt;&gt;"",0,1)</f>
        <v>1</v>
      </c>
      <c r="H41" s="19">
        <f>IF(Table6[[#This Row],[Prediction]]=0,0,(1/SUM($G$7:$G$61))*(MAX($B$2:$B$61)-Table6[[#This Row],[Day]]))</f>
        <v>0.68965517241379315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0.66261415920447231</v>
      </c>
      <c r="J41" s="18">
        <f t="shared" si="7"/>
        <v>83.075135575062532</v>
      </c>
      <c r="K41" s="18">
        <f t="shared" si="5"/>
        <v>10667.226748323656</v>
      </c>
      <c r="L41" s="18" t="str">
        <f t="shared" si="8"/>
        <v/>
      </c>
      <c r="M41" s="18">
        <f t="shared" si="1"/>
        <v>1333403.3435404568</v>
      </c>
    </row>
    <row r="42" spans="1:13" x14ac:dyDescent="0.25">
      <c r="A42" s="17">
        <v>43925.708333333336</v>
      </c>
      <c r="B42" s="18">
        <v>41</v>
      </c>
      <c r="C42" s="22"/>
      <c r="D42" s="18" t="str">
        <f t="shared" si="2"/>
        <v/>
      </c>
      <c r="E42" s="19" t="str">
        <f t="shared" si="9"/>
        <v/>
      </c>
      <c r="F42" s="18" t="str">
        <f t="shared" si="6"/>
        <v/>
      </c>
      <c r="G42" s="18">
        <f>IF(Table6[[#This Row],[Variation MA4]]&lt;&gt;"",0,1)</f>
        <v>1</v>
      </c>
      <c r="H42" s="19">
        <f>IF(Table6[[#This Row],[Prediction]]=0,0,(1/SUM($G$7:$G$61))*(MAX($B$2:$B$61)-Table6[[#This Row],[Day]]))</f>
        <v>0.65517241379310343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0.63640726265274816</v>
      </c>
      <c r="J42" s="18">
        <f t="shared" si="7"/>
        <v>52.869619625831483</v>
      </c>
      <c r="K42" s="18">
        <f t="shared" si="5"/>
        <v>10720.096367949487</v>
      </c>
      <c r="L42" s="18" t="str">
        <f t="shared" si="8"/>
        <v/>
      </c>
      <c r="M42" s="18">
        <f t="shared" si="1"/>
        <v>1340012.045993686</v>
      </c>
    </row>
    <row r="43" spans="1:13" x14ac:dyDescent="0.25">
      <c r="A43" s="17">
        <v>43926.708333333336</v>
      </c>
      <c r="B43" s="18">
        <v>42</v>
      </c>
      <c r="C43" s="22"/>
      <c r="D43" s="18" t="str">
        <f t="shared" si="2"/>
        <v/>
      </c>
      <c r="E43" s="19" t="str">
        <f t="shared" si="9"/>
        <v/>
      </c>
      <c r="F43" s="18" t="str">
        <f t="shared" si="6"/>
        <v/>
      </c>
      <c r="G43" s="18">
        <f>IF(Table6[[#This Row],[Variation MA4]]&lt;&gt;"",0,1)</f>
        <v>1</v>
      </c>
      <c r="H43" s="19">
        <f>IF(Table6[[#This Row],[Prediction]]=0,0,(1/SUM($G$7:$G$61))*(MAX($B$2:$B$61)-Table6[[#This Row],[Day]]))</f>
        <v>0.62068965517241381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0.61157967644585165</v>
      </c>
      <c r="J43" s="18">
        <f t="shared" si="7"/>
        <v>32.333984864581268</v>
      </c>
      <c r="K43" s="18">
        <f t="shared" si="5"/>
        <v>10752.430352814068</v>
      </c>
      <c r="L43" s="18" t="str">
        <f t="shared" si="8"/>
        <v/>
      </c>
      <c r="M43" s="18">
        <f t="shared" si="1"/>
        <v>1344053.7941017584</v>
      </c>
    </row>
    <row r="44" spans="1:13" x14ac:dyDescent="0.25">
      <c r="A44" s="17">
        <v>43927.708333333336</v>
      </c>
      <c r="B44" s="18">
        <v>43</v>
      </c>
      <c r="C44" s="22"/>
      <c r="D44" s="18" t="str">
        <f t="shared" si="2"/>
        <v/>
      </c>
      <c r="E44" s="19" t="str">
        <f t="shared" si="9"/>
        <v/>
      </c>
      <c r="F44" s="18" t="str">
        <f t="shared" si="6"/>
        <v/>
      </c>
      <c r="G44" s="18">
        <f>IF(Table6[[#This Row],[Variation MA4]]&lt;&gt;"",0,1)</f>
        <v>1</v>
      </c>
      <c r="H44" s="19">
        <f>IF(Table6[[#This Row],[Prediction]]=0,0,(1/SUM($G$7:$G$61))*(MAX($B$2:$B$61)-Table6[[#This Row],[Day]]))</f>
        <v>0.58620689655172409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0.58813140058378266</v>
      </c>
      <c r="J44" s="18">
        <f t="shared" si="7"/>
        <v>19.01663180486101</v>
      </c>
      <c r="K44" s="18">
        <f t="shared" si="5"/>
        <v>10771.446984618929</v>
      </c>
      <c r="L44" s="18" t="str">
        <f t="shared" si="8"/>
        <v/>
      </c>
      <c r="M44" s="18">
        <f t="shared" si="1"/>
        <v>1346430.8730773663</v>
      </c>
    </row>
    <row r="45" spans="1:13" x14ac:dyDescent="0.25">
      <c r="A45" s="17">
        <v>43928.708333333336</v>
      </c>
      <c r="B45" s="18">
        <v>44</v>
      </c>
      <c r="C45" s="22"/>
      <c r="D45" s="18" t="str">
        <f t="shared" si="2"/>
        <v/>
      </c>
      <c r="E45" s="19" t="str">
        <f t="shared" si="9"/>
        <v/>
      </c>
      <c r="F45" s="18" t="str">
        <f t="shared" si="6"/>
        <v/>
      </c>
      <c r="G45" s="18">
        <f>IF(Table6[[#This Row],[Variation MA4]]&lt;&gt;"",0,1)</f>
        <v>1</v>
      </c>
      <c r="H45" s="19">
        <f>IF(Table6[[#This Row],[Prediction]]=0,0,(1/SUM($G$7:$G$61))*(MAX($B$2:$B$61)-Table6[[#This Row],[Day]]))</f>
        <v>0.55172413793103448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0.5660624350665413</v>
      </c>
      <c r="J45" s="18">
        <f t="shared" si="7"/>
        <v>10.76460090622346</v>
      </c>
      <c r="K45" s="18">
        <f t="shared" si="5"/>
        <v>10782.211585525152</v>
      </c>
      <c r="L45" s="18" t="str">
        <f t="shared" si="8"/>
        <v/>
      </c>
      <c r="M45" s="18">
        <f t="shared" si="1"/>
        <v>1347776.4481906439</v>
      </c>
    </row>
    <row r="46" spans="1:13" x14ac:dyDescent="0.25">
      <c r="A46" s="17">
        <v>43929.708333333336</v>
      </c>
      <c r="B46" s="18">
        <v>45</v>
      </c>
      <c r="C46" s="22"/>
      <c r="D46" s="18" t="str">
        <f t="shared" si="2"/>
        <v/>
      </c>
      <c r="E46" s="19" t="str">
        <f t="shared" si="9"/>
        <v/>
      </c>
      <c r="F46" s="18" t="str">
        <f t="shared" si="6"/>
        <v/>
      </c>
      <c r="G46" s="18">
        <f>IF(Table6[[#This Row],[Variation MA4]]&lt;&gt;"",0,1)</f>
        <v>1</v>
      </c>
      <c r="H46" s="19">
        <f>IF(Table6[[#This Row],[Prediction]]=0,0,(1/SUM($G$7:$G$61))*(MAX($B$2:$B$61)-Table6[[#This Row],[Day]]))</f>
        <v>0.51724137931034486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0.54537277989412747</v>
      </c>
      <c r="J46" s="18">
        <f t="shared" si="7"/>
        <v>5.8707203206779326</v>
      </c>
      <c r="K46" s="18">
        <f t="shared" si="5"/>
        <v>10788.08230584583</v>
      </c>
      <c r="L46" s="18" t="str">
        <f t="shared" si="8"/>
        <v/>
      </c>
      <c r="M46" s="18">
        <f t="shared" si="1"/>
        <v>1348510.2882307288</v>
      </c>
    </row>
    <row r="47" spans="1:13" x14ac:dyDescent="0.25">
      <c r="A47" s="17">
        <v>43930.708333333336</v>
      </c>
      <c r="B47" s="18">
        <v>46</v>
      </c>
      <c r="C47" s="22"/>
      <c r="D47" s="18" t="str">
        <f t="shared" si="2"/>
        <v/>
      </c>
      <c r="E47" s="19" t="str">
        <f t="shared" si="9"/>
        <v/>
      </c>
      <c r="F47" s="18" t="str">
        <f t="shared" si="6"/>
        <v/>
      </c>
      <c r="G47" s="18">
        <f>IF(Table6[[#This Row],[Variation MA4]]&lt;&gt;"",0,1)</f>
        <v>1</v>
      </c>
      <c r="H47" s="19">
        <f>IF(Table6[[#This Row],[Prediction]]=0,0,(1/SUM($G$7:$G$61))*(MAX($B$2:$B$61)-Table6[[#This Row],[Day]]))</f>
        <v>0.48275862068965514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0.52606243506654127</v>
      </c>
      <c r="J47" s="18">
        <f t="shared" si="7"/>
        <v>3.0883654274904591</v>
      </c>
      <c r="K47" s="18">
        <f t="shared" si="5"/>
        <v>10791.170671273321</v>
      </c>
      <c r="L47" s="18" t="str">
        <f t="shared" si="8"/>
        <v/>
      </c>
      <c r="M47" s="18">
        <f t="shared" si="1"/>
        <v>1348896.3339091651</v>
      </c>
    </row>
    <row r="48" spans="1:13" x14ac:dyDescent="0.25">
      <c r="A48" s="17">
        <v>43931.708333333336</v>
      </c>
      <c r="B48" s="18">
        <v>47</v>
      </c>
      <c r="C48" s="22"/>
      <c r="D48" s="18" t="str">
        <f t="shared" si="2"/>
        <v/>
      </c>
      <c r="E48" s="19" t="str">
        <f t="shared" si="9"/>
        <v/>
      </c>
      <c r="F48" s="18" t="str">
        <f t="shared" si="6"/>
        <v/>
      </c>
      <c r="G48" s="18">
        <f>IF(Table6[[#This Row],[Variation MA4]]&lt;&gt;"",0,1)</f>
        <v>1</v>
      </c>
      <c r="H48" s="19">
        <f>IF(Table6[[#This Row],[Prediction]]=0,0,(1/SUM($G$7:$G$61))*(MAX($B$2:$B$61)-Table6[[#This Row],[Day]]))</f>
        <v>0.44827586206896552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0.5081314005837827</v>
      </c>
      <c r="J48" s="18">
        <f t="shared" si="7"/>
        <v>1.5692954501852598</v>
      </c>
      <c r="K48" s="18">
        <f t="shared" si="5"/>
        <v>10792.739966723506</v>
      </c>
      <c r="L48" s="18" t="str">
        <f t="shared" si="8"/>
        <v/>
      </c>
      <c r="M48" s="18">
        <f t="shared" si="1"/>
        <v>1349092.4958404382</v>
      </c>
    </row>
    <row r="49" spans="1:13" x14ac:dyDescent="0.25">
      <c r="A49" s="17">
        <v>43932.708333333336</v>
      </c>
      <c r="B49" s="18">
        <v>48</v>
      </c>
      <c r="C49" s="22"/>
      <c r="D49" s="18" t="str">
        <f t="shared" si="2"/>
        <v/>
      </c>
      <c r="E49" s="19" t="str">
        <f t="shared" si="9"/>
        <v/>
      </c>
      <c r="F49" s="18" t="str">
        <f t="shared" si="6"/>
        <v/>
      </c>
      <c r="G49" s="18">
        <f>IF(Table6[[#This Row],[Variation MA4]]&lt;&gt;"",0,1)</f>
        <v>1</v>
      </c>
      <c r="H49" s="19">
        <f>IF(Table6[[#This Row],[Prediction]]=0,0,(1/SUM($G$7:$G$61))*(MAX($B$2:$B$61)-Table6[[#This Row],[Day]]))</f>
        <v>0.41379310344827586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0.49157967644585165</v>
      </c>
      <c r="J49" s="18">
        <f t="shared" si="7"/>
        <v>0.7714337496500171</v>
      </c>
      <c r="K49" s="18">
        <f t="shared" si="5"/>
        <v>10793.511400473157</v>
      </c>
      <c r="L49" s="18" t="str">
        <f t="shared" si="8"/>
        <v/>
      </c>
      <c r="M49" s="18">
        <f t="shared" si="1"/>
        <v>1349188.9250591446</v>
      </c>
    </row>
    <row r="50" spans="1:13" x14ac:dyDescent="0.25">
      <c r="A50" s="17">
        <v>43933.708333333336</v>
      </c>
      <c r="B50" s="18">
        <v>49</v>
      </c>
      <c r="C50" s="22"/>
      <c r="D50" s="18" t="str">
        <f t="shared" si="2"/>
        <v/>
      </c>
      <c r="E50" s="19" t="str">
        <f t="shared" si="9"/>
        <v/>
      </c>
      <c r="F50" s="18" t="str">
        <f t="shared" si="6"/>
        <v/>
      </c>
      <c r="G50" s="18">
        <f>IF(Table6[[#This Row],[Variation MA4]]&lt;&gt;"",0,1)</f>
        <v>1</v>
      </c>
      <c r="H50" s="19">
        <f>IF(Table6[[#This Row],[Prediction]]=0,0,(1/SUM($G$7:$G$61))*(MAX($B$2:$B$61)-Table6[[#This Row],[Day]]))</f>
        <v>0.37931034482758619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0.47640726265274819</v>
      </c>
      <c r="J50" s="18">
        <f t="shared" si="7"/>
        <v>0.36751664098871006</v>
      </c>
      <c r="K50" s="18">
        <f t="shared" si="5"/>
        <v>10793.878917114145</v>
      </c>
      <c r="L50" s="18" t="str">
        <f t="shared" si="8"/>
        <v/>
      </c>
      <c r="M50" s="18">
        <f t="shared" si="1"/>
        <v>1349234.864639268</v>
      </c>
    </row>
    <row r="51" spans="1:13" x14ac:dyDescent="0.25">
      <c r="A51" s="17">
        <v>43934.708333333336</v>
      </c>
      <c r="B51" s="18">
        <v>50</v>
      </c>
      <c r="C51" s="22"/>
      <c r="D51" s="18" t="str">
        <f t="shared" si="2"/>
        <v/>
      </c>
      <c r="E51" s="19" t="str">
        <f t="shared" si="9"/>
        <v/>
      </c>
      <c r="F51" s="18" t="str">
        <f t="shared" si="6"/>
        <v/>
      </c>
      <c r="G51" s="18">
        <f>IF(Table6[[#This Row],[Variation MA4]]&lt;&gt;"",0,1)</f>
        <v>1</v>
      </c>
      <c r="H51" s="19">
        <f>IF(Table6[[#This Row],[Prediction]]=0,0,(1/SUM($G$7:$G$61))*(MAX($B$2:$B$61)-Table6[[#This Row],[Day]]))</f>
        <v>0.34482758620689657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0.4626141592044723</v>
      </c>
      <c r="J51" s="18">
        <f t="shared" si="7"/>
        <v>0.17001840186464401</v>
      </c>
      <c r="K51" s="18">
        <f t="shared" si="5"/>
        <v>10794.04893551601</v>
      </c>
      <c r="L51" s="18" t="str">
        <f t="shared" si="8"/>
        <v/>
      </c>
      <c r="M51" s="18">
        <f t="shared" si="1"/>
        <v>1349256.1169395011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2"/>
        <v/>
      </c>
      <c r="E52" s="19" t="str">
        <f t="shared" si="9"/>
        <v/>
      </c>
      <c r="F52" s="18" t="str">
        <f t="shared" si="6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0.31034482758620691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0.45020036610102404</v>
      </c>
      <c r="J52" s="18">
        <f t="shared" si="7"/>
        <v>7.6542346763373764E-2</v>
      </c>
      <c r="K52" s="18">
        <f t="shared" si="5"/>
        <v>10794.125477862774</v>
      </c>
      <c r="L52" s="18" t="str">
        <f t="shared" si="8"/>
        <v/>
      </c>
      <c r="M52" s="18">
        <f t="shared" si="1"/>
        <v>1349265.6847328467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2"/>
        <v/>
      </c>
      <c r="E53" s="19" t="str">
        <f t="shared" si="9"/>
        <v/>
      </c>
      <c r="F53" s="18" t="str">
        <f t="shared" si="6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0.27586206896551724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0.43916588334240336</v>
      </c>
      <c r="J53" s="18">
        <f t="shared" si="7"/>
        <v>3.3614787329437588E-2</v>
      </c>
      <c r="K53" s="18">
        <f t="shared" si="5"/>
        <v>10794.159092650103</v>
      </c>
      <c r="L53" s="18" t="str">
        <f t="shared" si="8"/>
        <v/>
      </c>
      <c r="M53" s="18">
        <f t="shared" si="1"/>
        <v>1349269.8865812628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2"/>
        <v/>
      </c>
      <c r="E54" s="19" t="str">
        <f t="shared" si="9"/>
        <v/>
      </c>
      <c r="F54" s="18" t="str">
        <f t="shared" si="6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0.24137931034482757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0.42951071092861026</v>
      </c>
      <c r="J54" s="18">
        <f t="shared" si="7"/>
        <v>1.4437911203580778E-2</v>
      </c>
      <c r="K54" s="18">
        <f t="shared" si="5"/>
        <v>10794.173530561307</v>
      </c>
      <c r="L54" s="18" t="str">
        <f t="shared" si="8"/>
        <v/>
      </c>
      <c r="M54" s="18">
        <f t="shared" si="1"/>
        <v>1349271.6913201634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2"/>
        <v/>
      </c>
      <c r="E55" s="19" t="str">
        <f t="shared" si="9"/>
        <v/>
      </c>
      <c r="F55" s="18" t="str">
        <f t="shared" si="6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0.20689655172413793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0.42123484885964474</v>
      </c>
      <c r="J55" s="18">
        <f t="shared" si="7"/>
        <v>6.0817513436893208E-3</v>
      </c>
      <c r="K55" s="18">
        <f t="shared" si="5"/>
        <v>10794.179612312651</v>
      </c>
      <c r="L55" s="18" t="str">
        <f t="shared" si="8"/>
        <v/>
      </c>
      <c r="M55" s="18">
        <f t="shared" si="1"/>
        <v>1349272.4515390813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2"/>
        <v/>
      </c>
      <c r="E56" s="19" t="str">
        <f t="shared" si="9"/>
        <v/>
      </c>
      <c r="F56" s="18" t="str">
        <f t="shared" si="6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0.17241379310344829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0.41433829713550679</v>
      </c>
      <c r="J56" s="18">
        <f t="shared" si="7"/>
        <v>2.5199024953458135E-3</v>
      </c>
      <c r="K56" s="18">
        <f t="shared" si="5"/>
        <v>10794.182132215146</v>
      </c>
      <c r="L56" s="18" t="str">
        <f t="shared" si="8"/>
        <v/>
      </c>
      <c r="M56" s="18">
        <f t="shared" si="1"/>
        <v>1349272.7665268932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2"/>
        <v/>
      </c>
      <c r="E57" s="19" t="str">
        <f t="shared" si="9"/>
        <v/>
      </c>
      <c r="F57" s="18" t="str">
        <f t="shared" si="6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0.13793103448275862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0.40882105575619643</v>
      </c>
      <c r="J57" s="18">
        <f t="shared" si="7"/>
        <v>1.0301891985499494E-3</v>
      </c>
      <c r="K57" s="18">
        <f t="shared" si="5"/>
        <v>10794.183162404344</v>
      </c>
      <c r="L57" s="18" t="str">
        <f t="shared" si="8"/>
        <v/>
      </c>
      <c r="M57" s="18">
        <f t="shared" si="1"/>
        <v>1349272.8953005429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2"/>
        <v/>
      </c>
      <c r="E58" s="19" t="str">
        <f t="shared" si="9"/>
        <v/>
      </c>
      <c r="F58" s="18" t="str">
        <f t="shared" si="6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0.10344827586206896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0.40468312472171369</v>
      </c>
      <c r="J58" s="18">
        <f t="shared" si="7"/>
        <v>4.1690018392375144E-4</v>
      </c>
      <c r="K58" s="18">
        <f t="shared" si="5"/>
        <v>10794.183579304528</v>
      </c>
      <c r="L58" s="18" t="str">
        <f t="shared" si="8"/>
        <v/>
      </c>
      <c r="M58" s="18">
        <f t="shared" si="1"/>
        <v>1349272.9474130659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2"/>
        <v/>
      </c>
      <c r="E59" s="19" t="str">
        <f t="shared" si="9"/>
        <v/>
      </c>
      <c r="F59" s="18" t="str">
        <f t="shared" si="6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6.8965517241379309E-2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0.40192450403205854</v>
      </c>
      <c r="J59" s="18">
        <f t="shared" si="7"/>
        <v>1.6756239965442778E-4</v>
      </c>
      <c r="K59" s="18">
        <f t="shared" si="5"/>
        <v>10794.183746866927</v>
      </c>
      <c r="L59" s="18" t="str">
        <f t="shared" si="8"/>
        <v/>
      </c>
      <c r="M59" s="18">
        <f t="shared" si="1"/>
        <v>1349272.9683583658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2"/>
        <v/>
      </c>
      <c r="E60" s="19" t="str">
        <f t="shared" si="9"/>
        <v/>
      </c>
      <c r="F60" s="18" t="str">
        <f t="shared" si="6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3.4482758620689655E-2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0.40054519368723096</v>
      </c>
      <c r="J60" s="18">
        <f t="shared" si="7"/>
        <v>6.7116313824279971E-5</v>
      </c>
      <c r="K60" s="18">
        <f t="shared" si="5"/>
        <v>10794.183813983242</v>
      </c>
      <c r="L60" s="18" t="str">
        <f t="shared" si="8"/>
        <v/>
      </c>
      <c r="M60" s="18">
        <f t="shared" si="1"/>
        <v>1349272.9767479051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2"/>
        <v/>
      </c>
      <c r="E61" s="19" t="str">
        <f t="shared" si="9"/>
        <v/>
      </c>
      <c r="F61" s="18" t="str">
        <f t="shared" si="6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0.40054519368723096</v>
      </c>
      <c r="J61" s="18">
        <f t="shared" si="7"/>
        <v>2.6883116920319197E-5</v>
      </c>
      <c r="K61" s="18">
        <f t="shared" si="5"/>
        <v>10794.183840866359</v>
      </c>
      <c r="L61" s="18" t="str">
        <f t="shared" si="8"/>
        <v/>
      </c>
      <c r="M61" s="18">
        <f t="shared" si="1"/>
        <v>1349272.9801082949</v>
      </c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Props1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2020-03-26T14:37:39Z</dcterms:modified>
</cp:coreProperties>
</file>