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Quynh\Quynh_works\Private\Divers\HackLead\"/>
    </mc:Choice>
  </mc:AlternateContent>
  <xr:revisionPtr revIDLastSave="0" documentId="13_ncr:1_{9C6FAB46-E106-48A2-BC22-5B32B1790F17}" xr6:coauthVersionLast="41" xr6:coauthVersionMax="41" xr10:uidLastSave="{00000000-0000-0000-0000-000000000000}"/>
  <bookViews>
    <workbookView xWindow="353" yWindow="0" windowWidth="22154" windowHeight="13118" xr2:uid="{00000000-000D-0000-FFFF-FFFF00000000}"/>
  </bookViews>
  <sheets>
    <sheet name="Results" sheetId="6" r:id="rId1"/>
    <sheet name="Countries" sheetId="1" r:id="rId2"/>
    <sheet name="Market Insight" sheetId="2" r:id="rId3"/>
    <sheet name="Transaction_2019" sheetId="3" r:id="rId4"/>
    <sheet name="Product_master" sheetId="4" r:id="rId5"/>
    <sheet name="Worker_Master" sheetId="5" r:id="rId6"/>
  </sheets>
  <calcPr calcId="191029" concurrentCalc="0"/>
  <pivotCaches>
    <pivotCache cacheId="13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6" l="1"/>
  <c r="H23" i="6"/>
  <c r="H18" i="6"/>
  <c r="H36" i="6"/>
  <c r="H31" i="6"/>
  <c r="H10" i="6"/>
  <c r="F39" i="6"/>
  <c r="F38" i="6"/>
  <c r="F37" i="6"/>
  <c r="G36" i="6"/>
  <c r="F36" i="6"/>
  <c r="F35" i="6"/>
  <c r="F34" i="6"/>
  <c r="F33" i="6"/>
  <c r="F32" i="6"/>
  <c r="G31" i="6"/>
  <c r="F31" i="6"/>
  <c r="F26" i="6"/>
  <c r="F25" i="6"/>
  <c r="F24" i="6"/>
  <c r="G23" i="6"/>
  <c r="F23" i="6"/>
  <c r="F22" i="6"/>
  <c r="F21" i="6"/>
  <c r="F20" i="6"/>
  <c r="F19" i="6"/>
  <c r="G18" i="6"/>
  <c r="F18" i="6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I3" i="3"/>
  <c r="I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G2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C17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10" i="6"/>
  <c r="G5" i="6"/>
  <c r="F13" i="6"/>
  <c r="F12" i="6"/>
  <c r="F11" i="6"/>
  <c r="F10" i="6"/>
  <c r="F9" i="6"/>
  <c r="F8" i="6"/>
  <c r="F7" i="6"/>
  <c r="F6" i="6"/>
  <c r="F5" i="6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D4" i="2"/>
  <c r="D5" i="2"/>
  <c r="D3" i="2"/>
  <c r="D2" i="2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<sst xmlns="http://schemas.openxmlformats.org/spreadsheetml/2006/main" count="730" uniqueCount="68">
  <si>
    <t>India</t>
  </si>
  <si>
    <t>China</t>
  </si>
  <si>
    <t>Indonesia</t>
  </si>
  <si>
    <t>Philippines</t>
  </si>
  <si>
    <t>Thailand</t>
  </si>
  <si>
    <t>Bangladesh</t>
  </si>
  <si>
    <t>Myanmar</t>
  </si>
  <si>
    <t>Viet Nam</t>
  </si>
  <si>
    <t>Cambodia</t>
  </si>
  <si>
    <t>Malaysia</t>
  </si>
  <si>
    <t>Nepal</t>
  </si>
  <si>
    <t xml:space="preserve">Country </t>
  </si>
  <si>
    <t>Population 
(from United Nations Population Division, World Population Prospects)</t>
  </si>
  <si>
    <t>Est. prevalence of population in modern slavery (victims per 1,000 population)</t>
  </si>
  <si>
    <t>Est. number of people in modern slavery</t>
  </si>
  <si>
    <t>Final overall (normalised, weighted) vulnerability score</t>
  </si>
  <si>
    <t>BPL (Below Poverty Line) CHF</t>
  </si>
  <si>
    <t>BPL (per month) CHF</t>
  </si>
  <si>
    <t>Avg. salary factory worker (cloth industry) per month CHF</t>
  </si>
  <si>
    <t>A</t>
  </si>
  <si>
    <t>Number</t>
  </si>
  <si>
    <t>Share</t>
  </si>
  <si>
    <t>Worker ID</t>
  </si>
  <si>
    <t>Product ID</t>
  </si>
  <si>
    <t>Company</t>
  </si>
  <si>
    <t>Country</t>
  </si>
  <si>
    <t>SubProduct</t>
  </si>
  <si>
    <t>ProductID</t>
  </si>
  <si>
    <t>A.1</t>
  </si>
  <si>
    <t>A.2</t>
  </si>
  <si>
    <t>A.3</t>
  </si>
  <si>
    <t>Company Z</t>
  </si>
  <si>
    <t>Workers Share</t>
  </si>
  <si>
    <t>B</t>
  </si>
  <si>
    <t>B.1</t>
  </si>
  <si>
    <t>B.2</t>
  </si>
  <si>
    <t>B.3</t>
  </si>
  <si>
    <t>B.4</t>
  </si>
  <si>
    <t>TransactionMonth</t>
  </si>
  <si>
    <t>C.1</t>
  </si>
  <si>
    <t>C.2</t>
  </si>
  <si>
    <t>C.3</t>
  </si>
  <si>
    <t>D.1</t>
  </si>
  <si>
    <t>D.2</t>
  </si>
  <si>
    <t>D.3</t>
  </si>
  <si>
    <t>D.4</t>
  </si>
  <si>
    <t>C</t>
  </si>
  <si>
    <t>D</t>
  </si>
  <si>
    <t>Column Labels</t>
  </si>
  <si>
    <t>Grand Total</t>
  </si>
  <si>
    <t>Row Labels</t>
  </si>
  <si>
    <t>1234gd4</t>
  </si>
  <si>
    <t>3456gd4</t>
  </si>
  <si>
    <t>N5678gd</t>
  </si>
  <si>
    <t>Avg.pro</t>
  </si>
  <si>
    <t>Avg ref by country</t>
  </si>
  <si>
    <t>Avg observed</t>
  </si>
  <si>
    <t>Share s0</t>
  </si>
  <si>
    <t>Share s1</t>
  </si>
  <si>
    <t>Share s2</t>
  </si>
  <si>
    <t>Sum of Share s0</t>
  </si>
  <si>
    <t>Sum of Share s1</t>
  </si>
  <si>
    <t>Senario 0: without donation</t>
  </si>
  <si>
    <t>Scenario 1: Donated 0.2</t>
  </si>
  <si>
    <t>Scenario 2: Donated 0.5</t>
  </si>
  <si>
    <t>Sum of Share s2</t>
  </si>
  <si>
    <t>observed Avg</t>
  </si>
  <si>
    <t>sal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</si>
</sst>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USD]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9" fontId="6" fillId="0" borderId="0" applyFont="0" applyFill="0" applyBorder="0" applyAlignment="0" applyProtection="0"/>
  </cellStyleXfs>
  <cellXfs count="28">
    <xf numFmtId="0" fontId="0" fillId="0" borderId="0" xfId="0"/>
    <xf numFmtId="3" fontId="3" fillId="0" borderId="0" xfId="0" applyNumberFormat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164" fontId="3" fillId="0" borderId="0" xfId="1" applyNumberFormat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1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0" fillId="0" borderId="0" xfId="0" applyAlignment="1">
      <alignment horizontal="left" indent="1"/>
    </xf>
    <xf numFmtId="2" fontId="1" fillId="0" borderId="0" xfId="0" applyNumberFormat="1" applyFont="1"/>
    <xf numFmtId="3" fontId="2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4" fontId="2" fillId="0" borderId="0" xfId="1" applyNumberFormat="1" applyFont="1" applyAlignment="1">
      <alignment horizontal="center"/>
    </xf>
    <xf numFmtId="0" fontId="8" fillId="0" borderId="0" xfId="0" applyFont="1"/>
    <xf numFmtId="9" fontId="8" fillId="0" borderId="0" xfId="2" applyFont="1"/>
  </cellXfs>
  <cellStyles count="3">
    <cellStyle name="Normal" xfId="0" builtinId="0"/>
    <cellStyle name="Normal 4" xfId="1" xr:uid="{00000000-0005-0000-0000-000001000000}"/>
    <cellStyle name="Percent" xfId="2" builtinId="5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165" formatCode="[$USD]\ #,##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0" formatCode="General"/>
    </dxf>
    <dxf>
      <numFmt numFmtId="0" formatCode="General"/>
    </dxf>
    <dxf>
      <numFmt numFmtId="165" formatCode="[$USD]\ #,##0.00"/>
    </dxf>
    <dxf>
      <numFmt numFmtId="165" formatCode="[$USD]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ynh Giang Nguyen" refreshedDate="43772.06350138889" createdVersion="6" refreshedVersion="6" minRefreshableVersion="3" recordCount="252" xr:uid="{7127F074-8ABB-48D3-9821-A08845E80629}">
  <cacheSource type="worksheet">
    <worksheetSource name="Table2"/>
  </cacheSource>
  <cacheFields count="9">
    <cacheField name="Worker ID" numFmtId="0">
      <sharedItems count="5">
        <s v="3456gd4"/>
        <s v="N5678gd"/>
        <s v="1234gd4"/>
        <s v="5678gd4" u="1"/>
        <s v="2378gd3" u="1"/>
      </sharedItems>
    </cacheField>
    <cacheField name="Country" numFmtId="0">
      <sharedItems count="3">
        <s v="China"/>
        <s v="India"/>
        <e v="#N/A" u="1"/>
      </sharedItems>
    </cacheField>
    <cacheField name="Product ID" numFmtId="0">
      <sharedItems count="4">
        <s v="C"/>
        <s v="D"/>
        <s v="A"/>
        <s v="B"/>
      </sharedItems>
    </cacheField>
    <cacheField name="SubProduct" numFmtId="0">
      <sharedItems/>
    </cacheField>
    <cacheField name="TransactionMonth" numFmtId="1">
      <sharedItems containsSemiMixedTypes="0" containsString="0" containsNumber="1" containsInteger="1" minValue="1" maxValue="12"/>
    </cacheField>
    <cacheField name="Number" numFmtId="0">
      <sharedItems containsSemiMixedTypes="0" containsString="0" containsNumber="1" containsInteger="1" minValue="0" maxValue="3"/>
    </cacheField>
    <cacheField name="Share s0" numFmtId="2">
      <sharedItems containsSemiMixedTypes="0" containsString="0" containsNumber="1" containsInteger="1" minValue="0" maxValue="4"/>
    </cacheField>
    <cacheField name="Share s1" numFmtId="2">
      <sharedItems containsSemiMixedTypes="0" containsString="0" containsNumber="1" containsInteger="1" minValue="0" maxValue="5"/>
    </cacheField>
    <cacheField name="Share s2" numFmtId="2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x v="0"/>
    <x v="0"/>
    <s v="C.1"/>
    <n v="1"/>
    <n v="1"/>
    <n v="1"/>
    <n v="2"/>
    <n v="2"/>
  </r>
  <r>
    <x v="0"/>
    <x v="0"/>
    <x v="0"/>
    <s v="C.2"/>
    <n v="1"/>
    <n v="2"/>
    <n v="2"/>
    <n v="3"/>
    <n v="3"/>
  </r>
  <r>
    <x v="0"/>
    <x v="0"/>
    <x v="0"/>
    <s v="C.3"/>
    <n v="1"/>
    <n v="3"/>
    <n v="3"/>
    <n v="4"/>
    <n v="5"/>
  </r>
  <r>
    <x v="0"/>
    <x v="0"/>
    <x v="1"/>
    <s v="D.1"/>
    <n v="1"/>
    <n v="2"/>
    <n v="3"/>
    <n v="3"/>
    <n v="4"/>
  </r>
  <r>
    <x v="0"/>
    <x v="0"/>
    <x v="1"/>
    <s v="D.2"/>
    <n v="1"/>
    <n v="1"/>
    <n v="1"/>
    <n v="2"/>
    <n v="2"/>
  </r>
  <r>
    <x v="0"/>
    <x v="0"/>
    <x v="1"/>
    <s v="D.3"/>
    <n v="1"/>
    <n v="2"/>
    <n v="2"/>
    <n v="3"/>
    <n v="3"/>
  </r>
  <r>
    <x v="0"/>
    <x v="0"/>
    <x v="1"/>
    <s v="D.4"/>
    <n v="1"/>
    <n v="2"/>
    <n v="2"/>
    <n v="3"/>
    <n v="3"/>
  </r>
  <r>
    <x v="1"/>
    <x v="1"/>
    <x v="2"/>
    <s v="A.1"/>
    <n v="1"/>
    <n v="2"/>
    <n v="3"/>
    <n v="3"/>
    <n v="4"/>
  </r>
  <r>
    <x v="1"/>
    <x v="1"/>
    <x v="2"/>
    <s v="A.2"/>
    <n v="1"/>
    <n v="2"/>
    <n v="3"/>
    <n v="3"/>
    <n v="4"/>
  </r>
  <r>
    <x v="1"/>
    <x v="1"/>
    <x v="2"/>
    <s v="A.3"/>
    <n v="1"/>
    <n v="1"/>
    <n v="1"/>
    <n v="2"/>
    <n v="2"/>
  </r>
  <r>
    <x v="1"/>
    <x v="1"/>
    <x v="3"/>
    <s v="B.1"/>
    <n v="1"/>
    <n v="2"/>
    <n v="3"/>
    <n v="3"/>
    <n v="4"/>
  </r>
  <r>
    <x v="1"/>
    <x v="1"/>
    <x v="3"/>
    <s v="B.2"/>
    <n v="1"/>
    <n v="1"/>
    <n v="2"/>
    <n v="2"/>
    <n v="2"/>
  </r>
  <r>
    <x v="1"/>
    <x v="1"/>
    <x v="3"/>
    <s v="B.3"/>
    <n v="1"/>
    <n v="1"/>
    <n v="2"/>
    <n v="2"/>
    <n v="2"/>
  </r>
  <r>
    <x v="1"/>
    <x v="1"/>
    <x v="3"/>
    <s v="B.4"/>
    <n v="1"/>
    <n v="1"/>
    <n v="1"/>
    <n v="2"/>
    <n v="2"/>
  </r>
  <r>
    <x v="0"/>
    <x v="0"/>
    <x v="0"/>
    <s v="C.1"/>
    <n v="2"/>
    <n v="2"/>
    <n v="2"/>
    <n v="3"/>
    <n v="3"/>
  </r>
  <r>
    <x v="0"/>
    <x v="0"/>
    <x v="0"/>
    <s v="C.2"/>
    <n v="2"/>
    <n v="2"/>
    <n v="2"/>
    <n v="3"/>
    <n v="3"/>
  </r>
  <r>
    <x v="0"/>
    <x v="0"/>
    <x v="0"/>
    <s v="C.3"/>
    <n v="2"/>
    <n v="2"/>
    <n v="2"/>
    <n v="3"/>
    <n v="3"/>
  </r>
  <r>
    <x v="0"/>
    <x v="0"/>
    <x v="1"/>
    <s v="D.1"/>
    <n v="2"/>
    <n v="2"/>
    <n v="3"/>
    <n v="3"/>
    <n v="4"/>
  </r>
  <r>
    <x v="0"/>
    <x v="0"/>
    <x v="1"/>
    <s v="D.2"/>
    <n v="2"/>
    <n v="1"/>
    <n v="1"/>
    <n v="2"/>
    <n v="2"/>
  </r>
  <r>
    <x v="0"/>
    <x v="0"/>
    <x v="1"/>
    <s v="D.3"/>
    <n v="2"/>
    <n v="2"/>
    <n v="2"/>
    <n v="3"/>
    <n v="3"/>
  </r>
  <r>
    <x v="0"/>
    <x v="0"/>
    <x v="1"/>
    <s v="D.4"/>
    <n v="2"/>
    <n v="3"/>
    <n v="3"/>
    <n v="4"/>
    <n v="5"/>
  </r>
  <r>
    <x v="1"/>
    <x v="1"/>
    <x v="2"/>
    <s v="A.1"/>
    <n v="2"/>
    <n v="2"/>
    <n v="3"/>
    <n v="3"/>
    <n v="4"/>
  </r>
  <r>
    <x v="1"/>
    <x v="1"/>
    <x v="2"/>
    <s v="A.2"/>
    <n v="2"/>
    <n v="1"/>
    <n v="2"/>
    <n v="2"/>
    <n v="2"/>
  </r>
  <r>
    <x v="1"/>
    <x v="1"/>
    <x v="2"/>
    <s v="A.3"/>
    <n v="2"/>
    <n v="2"/>
    <n v="2"/>
    <n v="3"/>
    <n v="3"/>
  </r>
  <r>
    <x v="1"/>
    <x v="1"/>
    <x v="3"/>
    <s v="B.1"/>
    <n v="2"/>
    <n v="1"/>
    <n v="2"/>
    <n v="2"/>
    <n v="2"/>
  </r>
  <r>
    <x v="1"/>
    <x v="1"/>
    <x v="3"/>
    <s v="B.2"/>
    <n v="2"/>
    <n v="2"/>
    <n v="3"/>
    <n v="3"/>
    <n v="4"/>
  </r>
  <r>
    <x v="1"/>
    <x v="1"/>
    <x v="3"/>
    <s v="B.3"/>
    <n v="2"/>
    <n v="1"/>
    <n v="2"/>
    <n v="2"/>
    <n v="2"/>
  </r>
  <r>
    <x v="1"/>
    <x v="1"/>
    <x v="3"/>
    <s v="B.4"/>
    <n v="2"/>
    <n v="2"/>
    <n v="2"/>
    <n v="3"/>
    <n v="3"/>
  </r>
  <r>
    <x v="0"/>
    <x v="0"/>
    <x v="0"/>
    <s v="C.1"/>
    <n v="3"/>
    <n v="2"/>
    <n v="2"/>
    <n v="3"/>
    <n v="3"/>
  </r>
  <r>
    <x v="0"/>
    <x v="0"/>
    <x v="0"/>
    <s v="C.2"/>
    <n v="3"/>
    <n v="2"/>
    <n v="2"/>
    <n v="3"/>
    <n v="3"/>
  </r>
  <r>
    <x v="0"/>
    <x v="0"/>
    <x v="0"/>
    <s v="C.3"/>
    <n v="3"/>
    <n v="3"/>
    <n v="3"/>
    <n v="4"/>
    <n v="5"/>
  </r>
  <r>
    <x v="0"/>
    <x v="0"/>
    <x v="1"/>
    <s v="D.1"/>
    <n v="3"/>
    <n v="1"/>
    <n v="2"/>
    <n v="2"/>
    <n v="2"/>
  </r>
  <r>
    <x v="0"/>
    <x v="0"/>
    <x v="1"/>
    <s v="D.2"/>
    <n v="3"/>
    <n v="2"/>
    <n v="2"/>
    <n v="3"/>
    <n v="3"/>
  </r>
  <r>
    <x v="0"/>
    <x v="0"/>
    <x v="1"/>
    <s v="D.3"/>
    <n v="3"/>
    <n v="2"/>
    <n v="2"/>
    <n v="3"/>
    <n v="3"/>
  </r>
  <r>
    <x v="0"/>
    <x v="0"/>
    <x v="1"/>
    <s v="D.4"/>
    <n v="3"/>
    <n v="2"/>
    <n v="2"/>
    <n v="3"/>
    <n v="3"/>
  </r>
  <r>
    <x v="1"/>
    <x v="1"/>
    <x v="2"/>
    <s v="A.1"/>
    <n v="3"/>
    <n v="1"/>
    <n v="2"/>
    <n v="2"/>
    <n v="2"/>
  </r>
  <r>
    <x v="1"/>
    <x v="1"/>
    <x v="2"/>
    <s v="A.2"/>
    <n v="3"/>
    <n v="1"/>
    <n v="2"/>
    <n v="2"/>
    <n v="2"/>
  </r>
  <r>
    <x v="1"/>
    <x v="1"/>
    <x v="2"/>
    <s v="A.3"/>
    <n v="3"/>
    <n v="1"/>
    <n v="1"/>
    <n v="2"/>
    <n v="2"/>
  </r>
  <r>
    <x v="1"/>
    <x v="1"/>
    <x v="3"/>
    <s v="B.1"/>
    <n v="3"/>
    <n v="1"/>
    <n v="2"/>
    <n v="2"/>
    <n v="2"/>
  </r>
  <r>
    <x v="1"/>
    <x v="1"/>
    <x v="3"/>
    <s v="B.2"/>
    <n v="3"/>
    <n v="1"/>
    <n v="2"/>
    <n v="2"/>
    <n v="2"/>
  </r>
  <r>
    <x v="1"/>
    <x v="1"/>
    <x v="3"/>
    <s v="B.3"/>
    <n v="3"/>
    <n v="1"/>
    <n v="2"/>
    <n v="2"/>
    <n v="2"/>
  </r>
  <r>
    <x v="1"/>
    <x v="1"/>
    <x v="3"/>
    <s v="B.4"/>
    <n v="3"/>
    <n v="0"/>
    <n v="0"/>
    <n v="0"/>
    <n v="0"/>
  </r>
  <r>
    <x v="0"/>
    <x v="0"/>
    <x v="0"/>
    <s v="C.1"/>
    <n v="4"/>
    <n v="2"/>
    <n v="2"/>
    <n v="3"/>
    <n v="3"/>
  </r>
  <r>
    <x v="0"/>
    <x v="0"/>
    <x v="0"/>
    <s v="C.2"/>
    <n v="4"/>
    <n v="2"/>
    <n v="2"/>
    <n v="3"/>
    <n v="3"/>
  </r>
  <r>
    <x v="0"/>
    <x v="0"/>
    <x v="0"/>
    <s v="C.3"/>
    <n v="4"/>
    <n v="2"/>
    <n v="2"/>
    <n v="3"/>
    <n v="3"/>
  </r>
  <r>
    <x v="0"/>
    <x v="0"/>
    <x v="1"/>
    <s v="D.1"/>
    <n v="4"/>
    <n v="2"/>
    <n v="3"/>
    <n v="3"/>
    <n v="4"/>
  </r>
  <r>
    <x v="0"/>
    <x v="0"/>
    <x v="1"/>
    <s v="D.2"/>
    <n v="4"/>
    <n v="2"/>
    <n v="2"/>
    <n v="3"/>
    <n v="3"/>
  </r>
  <r>
    <x v="0"/>
    <x v="0"/>
    <x v="1"/>
    <s v="D.3"/>
    <n v="4"/>
    <n v="2"/>
    <n v="2"/>
    <n v="3"/>
    <n v="3"/>
  </r>
  <r>
    <x v="0"/>
    <x v="0"/>
    <x v="1"/>
    <s v="D.4"/>
    <n v="4"/>
    <n v="2"/>
    <n v="2"/>
    <n v="3"/>
    <n v="3"/>
  </r>
  <r>
    <x v="1"/>
    <x v="1"/>
    <x v="2"/>
    <s v="A.1"/>
    <n v="4"/>
    <n v="1"/>
    <n v="2"/>
    <n v="2"/>
    <n v="2"/>
  </r>
  <r>
    <x v="1"/>
    <x v="1"/>
    <x v="2"/>
    <s v="A.2"/>
    <n v="4"/>
    <n v="0"/>
    <n v="0"/>
    <n v="0"/>
    <n v="0"/>
  </r>
  <r>
    <x v="1"/>
    <x v="1"/>
    <x v="2"/>
    <s v="A.3"/>
    <n v="4"/>
    <n v="2"/>
    <n v="2"/>
    <n v="3"/>
    <n v="3"/>
  </r>
  <r>
    <x v="1"/>
    <x v="1"/>
    <x v="3"/>
    <s v="B.1"/>
    <n v="4"/>
    <n v="1"/>
    <n v="2"/>
    <n v="2"/>
    <n v="2"/>
  </r>
  <r>
    <x v="1"/>
    <x v="1"/>
    <x v="3"/>
    <s v="B.2"/>
    <n v="4"/>
    <n v="1"/>
    <n v="2"/>
    <n v="2"/>
    <n v="2"/>
  </r>
  <r>
    <x v="1"/>
    <x v="1"/>
    <x v="3"/>
    <s v="B.3"/>
    <n v="4"/>
    <n v="2"/>
    <n v="3"/>
    <n v="3"/>
    <n v="4"/>
  </r>
  <r>
    <x v="1"/>
    <x v="1"/>
    <x v="3"/>
    <s v="B.4"/>
    <n v="4"/>
    <n v="2"/>
    <n v="2"/>
    <n v="3"/>
    <n v="3"/>
  </r>
  <r>
    <x v="0"/>
    <x v="0"/>
    <x v="0"/>
    <s v="C.1"/>
    <n v="5"/>
    <n v="2"/>
    <n v="2"/>
    <n v="3"/>
    <n v="3"/>
  </r>
  <r>
    <x v="0"/>
    <x v="0"/>
    <x v="0"/>
    <s v="C.2"/>
    <n v="5"/>
    <n v="2"/>
    <n v="2"/>
    <n v="3"/>
    <n v="3"/>
  </r>
  <r>
    <x v="0"/>
    <x v="0"/>
    <x v="0"/>
    <s v="C.3"/>
    <n v="5"/>
    <n v="2"/>
    <n v="2"/>
    <n v="3"/>
    <n v="3"/>
  </r>
  <r>
    <x v="0"/>
    <x v="0"/>
    <x v="1"/>
    <s v="D.1"/>
    <n v="5"/>
    <n v="1"/>
    <n v="2"/>
    <n v="2"/>
    <n v="2"/>
  </r>
  <r>
    <x v="0"/>
    <x v="0"/>
    <x v="1"/>
    <s v="D.2"/>
    <n v="5"/>
    <n v="2"/>
    <n v="2"/>
    <n v="3"/>
    <n v="3"/>
  </r>
  <r>
    <x v="0"/>
    <x v="0"/>
    <x v="1"/>
    <s v="D.3"/>
    <n v="5"/>
    <n v="2"/>
    <n v="2"/>
    <n v="3"/>
    <n v="3"/>
  </r>
  <r>
    <x v="0"/>
    <x v="0"/>
    <x v="1"/>
    <s v="D.4"/>
    <n v="5"/>
    <n v="2"/>
    <n v="2"/>
    <n v="3"/>
    <n v="3"/>
  </r>
  <r>
    <x v="1"/>
    <x v="1"/>
    <x v="2"/>
    <s v="A.1"/>
    <n v="5"/>
    <n v="1"/>
    <n v="2"/>
    <n v="2"/>
    <n v="2"/>
  </r>
  <r>
    <x v="1"/>
    <x v="1"/>
    <x v="2"/>
    <s v="A.2"/>
    <n v="5"/>
    <n v="1"/>
    <n v="2"/>
    <n v="2"/>
    <n v="2"/>
  </r>
  <r>
    <x v="1"/>
    <x v="1"/>
    <x v="2"/>
    <s v="A.3"/>
    <n v="5"/>
    <n v="1"/>
    <n v="1"/>
    <n v="2"/>
    <n v="2"/>
  </r>
  <r>
    <x v="1"/>
    <x v="1"/>
    <x v="3"/>
    <s v="B.1"/>
    <n v="5"/>
    <n v="2"/>
    <n v="3"/>
    <n v="3"/>
    <n v="4"/>
  </r>
  <r>
    <x v="1"/>
    <x v="1"/>
    <x v="3"/>
    <s v="B.2"/>
    <n v="5"/>
    <n v="1"/>
    <n v="2"/>
    <n v="2"/>
    <n v="2"/>
  </r>
  <r>
    <x v="1"/>
    <x v="1"/>
    <x v="3"/>
    <s v="B.3"/>
    <n v="5"/>
    <n v="1"/>
    <n v="2"/>
    <n v="2"/>
    <n v="2"/>
  </r>
  <r>
    <x v="1"/>
    <x v="1"/>
    <x v="3"/>
    <s v="B.4"/>
    <n v="5"/>
    <n v="2"/>
    <n v="2"/>
    <n v="3"/>
    <n v="3"/>
  </r>
  <r>
    <x v="0"/>
    <x v="0"/>
    <x v="0"/>
    <s v="C.1"/>
    <n v="6"/>
    <n v="1"/>
    <n v="1"/>
    <n v="2"/>
    <n v="2"/>
  </r>
  <r>
    <x v="0"/>
    <x v="0"/>
    <x v="0"/>
    <s v="C.2"/>
    <n v="6"/>
    <n v="2"/>
    <n v="2"/>
    <n v="3"/>
    <n v="3"/>
  </r>
  <r>
    <x v="0"/>
    <x v="0"/>
    <x v="0"/>
    <s v="C.3"/>
    <n v="6"/>
    <n v="2"/>
    <n v="2"/>
    <n v="3"/>
    <n v="3"/>
  </r>
  <r>
    <x v="0"/>
    <x v="0"/>
    <x v="1"/>
    <s v="D.1"/>
    <n v="6"/>
    <n v="2"/>
    <n v="3"/>
    <n v="3"/>
    <n v="4"/>
  </r>
  <r>
    <x v="0"/>
    <x v="0"/>
    <x v="1"/>
    <s v="D.2"/>
    <n v="6"/>
    <n v="2"/>
    <n v="2"/>
    <n v="3"/>
    <n v="3"/>
  </r>
  <r>
    <x v="0"/>
    <x v="0"/>
    <x v="1"/>
    <s v="D.3"/>
    <n v="6"/>
    <n v="2"/>
    <n v="2"/>
    <n v="3"/>
    <n v="3"/>
  </r>
  <r>
    <x v="0"/>
    <x v="0"/>
    <x v="1"/>
    <s v="D.4"/>
    <n v="6"/>
    <n v="1"/>
    <n v="1"/>
    <n v="2"/>
    <n v="2"/>
  </r>
  <r>
    <x v="1"/>
    <x v="1"/>
    <x v="2"/>
    <s v="A.1"/>
    <n v="6"/>
    <n v="1"/>
    <n v="2"/>
    <n v="2"/>
    <n v="2"/>
  </r>
  <r>
    <x v="1"/>
    <x v="1"/>
    <x v="2"/>
    <s v="A.2"/>
    <n v="6"/>
    <n v="1"/>
    <n v="2"/>
    <n v="2"/>
    <n v="2"/>
  </r>
  <r>
    <x v="1"/>
    <x v="1"/>
    <x v="2"/>
    <s v="A.3"/>
    <n v="6"/>
    <n v="2"/>
    <n v="2"/>
    <n v="3"/>
    <n v="3"/>
  </r>
  <r>
    <x v="1"/>
    <x v="1"/>
    <x v="3"/>
    <s v="B.1"/>
    <n v="6"/>
    <n v="2"/>
    <n v="3"/>
    <n v="3"/>
    <n v="4"/>
  </r>
  <r>
    <x v="1"/>
    <x v="1"/>
    <x v="3"/>
    <s v="B.2"/>
    <n v="6"/>
    <n v="2"/>
    <n v="3"/>
    <n v="3"/>
    <n v="4"/>
  </r>
  <r>
    <x v="1"/>
    <x v="1"/>
    <x v="3"/>
    <s v="B.3"/>
    <n v="6"/>
    <n v="1"/>
    <n v="2"/>
    <n v="2"/>
    <n v="2"/>
  </r>
  <r>
    <x v="1"/>
    <x v="1"/>
    <x v="3"/>
    <s v="B.4"/>
    <n v="6"/>
    <n v="1"/>
    <n v="1"/>
    <n v="2"/>
    <n v="2"/>
  </r>
  <r>
    <x v="0"/>
    <x v="0"/>
    <x v="0"/>
    <s v="C.1"/>
    <n v="7"/>
    <n v="1"/>
    <n v="1"/>
    <n v="2"/>
    <n v="2"/>
  </r>
  <r>
    <x v="0"/>
    <x v="0"/>
    <x v="0"/>
    <s v="C.2"/>
    <n v="7"/>
    <n v="1"/>
    <n v="1"/>
    <n v="2"/>
    <n v="2"/>
  </r>
  <r>
    <x v="0"/>
    <x v="0"/>
    <x v="0"/>
    <s v="C.3"/>
    <n v="7"/>
    <n v="2"/>
    <n v="2"/>
    <n v="3"/>
    <n v="3"/>
  </r>
  <r>
    <x v="0"/>
    <x v="0"/>
    <x v="1"/>
    <s v="D.1"/>
    <n v="7"/>
    <n v="2"/>
    <n v="3"/>
    <n v="3"/>
    <n v="4"/>
  </r>
  <r>
    <x v="0"/>
    <x v="0"/>
    <x v="1"/>
    <s v="D.2"/>
    <n v="7"/>
    <n v="2"/>
    <n v="2"/>
    <n v="3"/>
    <n v="3"/>
  </r>
  <r>
    <x v="0"/>
    <x v="0"/>
    <x v="1"/>
    <s v="D.3"/>
    <n v="7"/>
    <n v="2"/>
    <n v="2"/>
    <n v="3"/>
    <n v="3"/>
  </r>
  <r>
    <x v="0"/>
    <x v="0"/>
    <x v="1"/>
    <s v="D.4"/>
    <n v="7"/>
    <n v="1"/>
    <n v="1"/>
    <n v="2"/>
    <n v="2"/>
  </r>
  <r>
    <x v="1"/>
    <x v="1"/>
    <x v="2"/>
    <s v="A.1"/>
    <n v="7"/>
    <n v="0"/>
    <n v="0"/>
    <n v="0"/>
    <n v="0"/>
  </r>
  <r>
    <x v="1"/>
    <x v="1"/>
    <x v="2"/>
    <s v="A.2"/>
    <n v="7"/>
    <n v="1"/>
    <n v="2"/>
    <n v="2"/>
    <n v="2"/>
  </r>
  <r>
    <x v="1"/>
    <x v="1"/>
    <x v="2"/>
    <s v="A.3"/>
    <n v="7"/>
    <n v="1"/>
    <n v="1"/>
    <n v="2"/>
    <n v="2"/>
  </r>
  <r>
    <x v="1"/>
    <x v="1"/>
    <x v="3"/>
    <s v="B.1"/>
    <n v="7"/>
    <n v="0"/>
    <n v="0"/>
    <n v="0"/>
    <n v="0"/>
  </r>
  <r>
    <x v="1"/>
    <x v="1"/>
    <x v="3"/>
    <s v="B.2"/>
    <n v="7"/>
    <n v="2"/>
    <n v="3"/>
    <n v="3"/>
    <n v="4"/>
  </r>
  <r>
    <x v="1"/>
    <x v="1"/>
    <x v="3"/>
    <s v="B.3"/>
    <n v="7"/>
    <n v="1"/>
    <n v="2"/>
    <n v="2"/>
    <n v="2"/>
  </r>
  <r>
    <x v="1"/>
    <x v="1"/>
    <x v="3"/>
    <s v="B.4"/>
    <n v="7"/>
    <n v="1"/>
    <n v="1"/>
    <n v="2"/>
    <n v="2"/>
  </r>
  <r>
    <x v="0"/>
    <x v="0"/>
    <x v="0"/>
    <s v="C.1"/>
    <n v="8"/>
    <n v="1"/>
    <n v="1"/>
    <n v="2"/>
    <n v="2"/>
  </r>
  <r>
    <x v="0"/>
    <x v="0"/>
    <x v="0"/>
    <s v="C.2"/>
    <n v="8"/>
    <n v="2"/>
    <n v="2"/>
    <n v="3"/>
    <n v="3"/>
  </r>
  <r>
    <x v="0"/>
    <x v="0"/>
    <x v="0"/>
    <s v="C.3"/>
    <n v="8"/>
    <n v="1"/>
    <n v="1"/>
    <n v="2"/>
    <n v="2"/>
  </r>
  <r>
    <x v="0"/>
    <x v="0"/>
    <x v="1"/>
    <s v="D.1"/>
    <n v="8"/>
    <n v="2"/>
    <n v="3"/>
    <n v="3"/>
    <n v="4"/>
  </r>
  <r>
    <x v="0"/>
    <x v="0"/>
    <x v="1"/>
    <s v="D.2"/>
    <n v="8"/>
    <n v="2"/>
    <n v="2"/>
    <n v="3"/>
    <n v="3"/>
  </r>
  <r>
    <x v="0"/>
    <x v="0"/>
    <x v="1"/>
    <s v="D.3"/>
    <n v="8"/>
    <n v="2"/>
    <n v="2"/>
    <n v="3"/>
    <n v="3"/>
  </r>
  <r>
    <x v="0"/>
    <x v="0"/>
    <x v="1"/>
    <s v="D.4"/>
    <n v="8"/>
    <n v="2"/>
    <n v="2"/>
    <n v="3"/>
    <n v="3"/>
  </r>
  <r>
    <x v="1"/>
    <x v="1"/>
    <x v="2"/>
    <s v="A.1"/>
    <n v="8"/>
    <n v="2"/>
    <n v="3"/>
    <n v="3"/>
    <n v="4"/>
  </r>
  <r>
    <x v="1"/>
    <x v="1"/>
    <x v="2"/>
    <s v="A.2"/>
    <n v="8"/>
    <n v="0"/>
    <n v="0"/>
    <n v="0"/>
    <n v="0"/>
  </r>
  <r>
    <x v="1"/>
    <x v="1"/>
    <x v="2"/>
    <s v="A.3"/>
    <n v="8"/>
    <n v="1"/>
    <n v="1"/>
    <n v="2"/>
    <n v="2"/>
  </r>
  <r>
    <x v="1"/>
    <x v="1"/>
    <x v="3"/>
    <s v="B.1"/>
    <n v="8"/>
    <n v="1"/>
    <n v="2"/>
    <n v="2"/>
    <n v="2"/>
  </r>
  <r>
    <x v="1"/>
    <x v="1"/>
    <x v="3"/>
    <s v="B.2"/>
    <n v="8"/>
    <n v="1"/>
    <n v="2"/>
    <n v="2"/>
    <n v="2"/>
  </r>
  <r>
    <x v="1"/>
    <x v="1"/>
    <x v="3"/>
    <s v="B.3"/>
    <n v="8"/>
    <n v="1"/>
    <n v="2"/>
    <n v="2"/>
    <n v="2"/>
  </r>
  <r>
    <x v="1"/>
    <x v="1"/>
    <x v="3"/>
    <s v="B.4"/>
    <n v="8"/>
    <n v="2"/>
    <n v="2"/>
    <n v="3"/>
    <n v="3"/>
  </r>
  <r>
    <x v="0"/>
    <x v="0"/>
    <x v="0"/>
    <s v="C.1"/>
    <n v="9"/>
    <n v="2"/>
    <n v="2"/>
    <n v="3"/>
    <n v="3"/>
  </r>
  <r>
    <x v="0"/>
    <x v="0"/>
    <x v="0"/>
    <s v="C.2"/>
    <n v="9"/>
    <n v="2"/>
    <n v="2"/>
    <n v="3"/>
    <n v="3"/>
  </r>
  <r>
    <x v="0"/>
    <x v="0"/>
    <x v="0"/>
    <s v="C.3"/>
    <n v="9"/>
    <n v="3"/>
    <n v="3"/>
    <n v="4"/>
    <n v="5"/>
  </r>
  <r>
    <x v="0"/>
    <x v="0"/>
    <x v="1"/>
    <s v="D.1"/>
    <n v="9"/>
    <n v="1"/>
    <n v="2"/>
    <n v="2"/>
    <n v="2"/>
  </r>
  <r>
    <x v="0"/>
    <x v="0"/>
    <x v="1"/>
    <s v="D.2"/>
    <n v="9"/>
    <n v="1"/>
    <n v="1"/>
    <n v="2"/>
    <n v="2"/>
  </r>
  <r>
    <x v="0"/>
    <x v="0"/>
    <x v="1"/>
    <s v="D.3"/>
    <n v="9"/>
    <n v="2"/>
    <n v="2"/>
    <n v="3"/>
    <n v="3"/>
  </r>
  <r>
    <x v="0"/>
    <x v="0"/>
    <x v="1"/>
    <s v="D.4"/>
    <n v="9"/>
    <n v="2"/>
    <n v="2"/>
    <n v="3"/>
    <n v="3"/>
  </r>
  <r>
    <x v="1"/>
    <x v="1"/>
    <x v="2"/>
    <s v="A.1"/>
    <n v="9"/>
    <n v="2"/>
    <n v="3"/>
    <n v="3"/>
    <n v="4"/>
  </r>
  <r>
    <x v="1"/>
    <x v="1"/>
    <x v="2"/>
    <s v="A.2"/>
    <n v="9"/>
    <n v="0"/>
    <n v="0"/>
    <n v="0"/>
    <n v="0"/>
  </r>
  <r>
    <x v="1"/>
    <x v="1"/>
    <x v="2"/>
    <s v="A.3"/>
    <n v="9"/>
    <n v="1"/>
    <n v="1"/>
    <n v="2"/>
    <n v="2"/>
  </r>
  <r>
    <x v="1"/>
    <x v="1"/>
    <x v="3"/>
    <s v="B.1"/>
    <n v="9"/>
    <n v="1"/>
    <n v="2"/>
    <n v="2"/>
    <n v="2"/>
  </r>
  <r>
    <x v="1"/>
    <x v="1"/>
    <x v="3"/>
    <s v="B.2"/>
    <n v="9"/>
    <n v="1"/>
    <n v="2"/>
    <n v="2"/>
    <n v="2"/>
  </r>
  <r>
    <x v="1"/>
    <x v="1"/>
    <x v="3"/>
    <s v="B.3"/>
    <n v="9"/>
    <n v="1"/>
    <n v="2"/>
    <n v="2"/>
    <n v="2"/>
  </r>
  <r>
    <x v="1"/>
    <x v="1"/>
    <x v="3"/>
    <s v="B.4"/>
    <n v="9"/>
    <n v="2"/>
    <n v="2"/>
    <n v="3"/>
    <n v="3"/>
  </r>
  <r>
    <x v="0"/>
    <x v="0"/>
    <x v="0"/>
    <s v="C.1"/>
    <n v="10"/>
    <n v="2"/>
    <n v="2"/>
    <n v="3"/>
    <n v="3"/>
  </r>
  <r>
    <x v="0"/>
    <x v="0"/>
    <x v="0"/>
    <s v="C.2"/>
    <n v="10"/>
    <n v="2"/>
    <n v="2"/>
    <n v="3"/>
    <n v="3"/>
  </r>
  <r>
    <x v="0"/>
    <x v="0"/>
    <x v="0"/>
    <s v="C.3"/>
    <n v="10"/>
    <n v="1"/>
    <n v="1"/>
    <n v="2"/>
    <n v="2"/>
  </r>
  <r>
    <x v="0"/>
    <x v="0"/>
    <x v="1"/>
    <s v="D.1"/>
    <n v="10"/>
    <n v="2"/>
    <n v="3"/>
    <n v="3"/>
    <n v="4"/>
  </r>
  <r>
    <x v="0"/>
    <x v="0"/>
    <x v="1"/>
    <s v="D.2"/>
    <n v="10"/>
    <n v="2"/>
    <n v="2"/>
    <n v="3"/>
    <n v="3"/>
  </r>
  <r>
    <x v="0"/>
    <x v="0"/>
    <x v="1"/>
    <s v="D.3"/>
    <n v="10"/>
    <n v="1"/>
    <n v="1"/>
    <n v="2"/>
    <n v="2"/>
  </r>
  <r>
    <x v="0"/>
    <x v="0"/>
    <x v="1"/>
    <s v="D.4"/>
    <n v="10"/>
    <n v="1"/>
    <n v="1"/>
    <n v="2"/>
    <n v="2"/>
  </r>
  <r>
    <x v="1"/>
    <x v="1"/>
    <x v="2"/>
    <s v="A.1"/>
    <n v="10"/>
    <n v="1"/>
    <n v="2"/>
    <n v="2"/>
    <n v="2"/>
  </r>
  <r>
    <x v="1"/>
    <x v="1"/>
    <x v="2"/>
    <s v="A.2"/>
    <n v="10"/>
    <n v="1"/>
    <n v="2"/>
    <n v="2"/>
    <n v="2"/>
  </r>
  <r>
    <x v="1"/>
    <x v="1"/>
    <x v="2"/>
    <s v="A.3"/>
    <n v="10"/>
    <n v="2"/>
    <n v="2"/>
    <n v="3"/>
    <n v="3"/>
  </r>
  <r>
    <x v="1"/>
    <x v="1"/>
    <x v="3"/>
    <s v="B.1"/>
    <n v="10"/>
    <n v="1"/>
    <n v="2"/>
    <n v="2"/>
    <n v="2"/>
  </r>
  <r>
    <x v="1"/>
    <x v="1"/>
    <x v="3"/>
    <s v="B.2"/>
    <n v="10"/>
    <n v="2"/>
    <n v="3"/>
    <n v="3"/>
    <n v="4"/>
  </r>
  <r>
    <x v="1"/>
    <x v="1"/>
    <x v="3"/>
    <s v="B.3"/>
    <n v="10"/>
    <n v="1"/>
    <n v="2"/>
    <n v="2"/>
    <n v="2"/>
  </r>
  <r>
    <x v="1"/>
    <x v="1"/>
    <x v="3"/>
    <s v="B.4"/>
    <n v="10"/>
    <n v="1"/>
    <n v="1"/>
    <n v="2"/>
    <n v="2"/>
  </r>
  <r>
    <x v="0"/>
    <x v="0"/>
    <x v="0"/>
    <s v="C.1"/>
    <n v="11"/>
    <n v="2"/>
    <n v="2"/>
    <n v="3"/>
    <n v="3"/>
  </r>
  <r>
    <x v="0"/>
    <x v="0"/>
    <x v="0"/>
    <s v="C.2"/>
    <n v="11"/>
    <n v="2"/>
    <n v="2"/>
    <n v="3"/>
    <n v="3"/>
  </r>
  <r>
    <x v="0"/>
    <x v="0"/>
    <x v="0"/>
    <s v="C.3"/>
    <n v="11"/>
    <n v="3"/>
    <n v="3"/>
    <n v="4"/>
    <n v="5"/>
  </r>
  <r>
    <x v="0"/>
    <x v="0"/>
    <x v="1"/>
    <s v="D.1"/>
    <n v="11"/>
    <n v="2"/>
    <n v="3"/>
    <n v="3"/>
    <n v="4"/>
  </r>
  <r>
    <x v="0"/>
    <x v="0"/>
    <x v="1"/>
    <s v="D.2"/>
    <n v="11"/>
    <n v="1"/>
    <n v="1"/>
    <n v="2"/>
    <n v="2"/>
  </r>
  <r>
    <x v="0"/>
    <x v="0"/>
    <x v="1"/>
    <s v="D.3"/>
    <n v="11"/>
    <n v="2"/>
    <n v="2"/>
    <n v="3"/>
    <n v="3"/>
  </r>
  <r>
    <x v="0"/>
    <x v="0"/>
    <x v="1"/>
    <s v="D.4"/>
    <n v="11"/>
    <n v="2"/>
    <n v="2"/>
    <n v="3"/>
    <n v="3"/>
  </r>
  <r>
    <x v="1"/>
    <x v="1"/>
    <x v="2"/>
    <s v="A.1"/>
    <n v="11"/>
    <n v="1"/>
    <n v="2"/>
    <n v="2"/>
    <n v="2"/>
  </r>
  <r>
    <x v="1"/>
    <x v="1"/>
    <x v="2"/>
    <s v="A.2"/>
    <n v="11"/>
    <n v="1"/>
    <n v="2"/>
    <n v="2"/>
    <n v="2"/>
  </r>
  <r>
    <x v="1"/>
    <x v="1"/>
    <x v="2"/>
    <s v="A.3"/>
    <n v="11"/>
    <n v="0"/>
    <n v="0"/>
    <n v="0"/>
    <n v="0"/>
  </r>
  <r>
    <x v="1"/>
    <x v="1"/>
    <x v="3"/>
    <s v="B.1"/>
    <n v="11"/>
    <n v="1"/>
    <n v="2"/>
    <n v="2"/>
    <n v="2"/>
  </r>
  <r>
    <x v="1"/>
    <x v="1"/>
    <x v="3"/>
    <s v="B.2"/>
    <n v="11"/>
    <n v="2"/>
    <n v="3"/>
    <n v="3"/>
    <n v="4"/>
  </r>
  <r>
    <x v="1"/>
    <x v="1"/>
    <x v="3"/>
    <s v="B.3"/>
    <n v="11"/>
    <n v="1"/>
    <n v="2"/>
    <n v="2"/>
    <n v="2"/>
  </r>
  <r>
    <x v="1"/>
    <x v="1"/>
    <x v="3"/>
    <s v="B.4"/>
    <n v="11"/>
    <n v="1"/>
    <n v="1"/>
    <n v="2"/>
    <n v="2"/>
  </r>
  <r>
    <x v="0"/>
    <x v="0"/>
    <x v="0"/>
    <s v="C.1"/>
    <n v="12"/>
    <n v="2"/>
    <n v="2"/>
    <n v="3"/>
    <n v="3"/>
  </r>
  <r>
    <x v="0"/>
    <x v="0"/>
    <x v="0"/>
    <s v="C.2"/>
    <n v="12"/>
    <n v="3"/>
    <n v="3"/>
    <n v="4"/>
    <n v="5"/>
  </r>
  <r>
    <x v="0"/>
    <x v="0"/>
    <x v="0"/>
    <s v="C.3"/>
    <n v="12"/>
    <n v="2"/>
    <n v="2"/>
    <n v="3"/>
    <n v="3"/>
  </r>
  <r>
    <x v="0"/>
    <x v="0"/>
    <x v="1"/>
    <s v="D.1"/>
    <n v="12"/>
    <n v="1"/>
    <n v="2"/>
    <n v="2"/>
    <n v="2"/>
  </r>
  <r>
    <x v="0"/>
    <x v="0"/>
    <x v="1"/>
    <s v="D.2"/>
    <n v="12"/>
    <n v="2"/>
    <n v="2"/>
    <n v="3"/>
    <n v="3"/>
  </r>
  <r>
    <x v="0"/>
    <x v="0"/>
    <x v="1"/>
    <s v="D.3"/>
    <n v="12"/>
    <n v="3"/>
    <n v="3"/>
    <n v="4"/>
    <n v="5"/>
  </r>
  <r>
    <x v="0"/>
    <x v="0"/>
    <x v="1"/>
    <s v="D.4"/>
    <n v="12"/>
    <n v="2"/>
    <n v="2"/>
    <n v="3"/>
    <n v="3"/>
  </r>
  <r>
    <x v="1"/>
    <x v="1"/>
    <x v="2"/>
    <s v="A.1"/>
    <n v="12"/>
    <n v="3"/>
    <n v="4"/>
    <n v="4"/>
    <n v="5"/>
  </r>
  <r>
    <x v="1"/>
    <x v="1"/>
    <x v="2"/>
    <s v="A.2"/>
    <n v="12"/>
    <n v="0"/>
    <n v="0"/>
    <n v="0"/>
    <n v="0"/>
  </r>
  <r>
    <x v="1"/>
    <x v="1"/>
    <x v="2"/>
    <s v="A.3"/>
    <n v="12"/>
    <n v="1"/>
    <n v="1"/>
    <n v="2"/>
    <n v="2"/>
  </r>
  <r>
    <x v="1"/>
    <x v="1"/>
    <x v="3"/>
    <s v="B.1"/>
    <n v="12"/>
    <n v="1"/>
    <n v="2"/>
    <n v="2"/>
    <n v="2"/>
  </r>
  <r>
    <x v="1"/>
    <x v="1"/>
    <x v="3"/>
    <s v="B.2"/>
    <n v="12"/>
    <n v="1"/>
    <n v="2"/>
    <n v="2"/>
    <n v="2"/>
  </r>
  <r>
    <x v="1"/>
    <x v="1"/>
    <x v="3"/>
    <s v="B.3"/>
    <n v="12"/>
    <n v="0"/>
    <n v="0"/>
    <n v="0"/>
    <n v="0"/>
  </r>
  <r>
    <x v="1"/>
    <x v="1"/>
    <x v="3"/>
    <s v="B.4"/>
    <n v="12"/>
    <n v="1"/>
    <n v="1"/>
    <n v="2"/>
    <n v="2"/>
  </r>
  <r>
    <x v="2"/>
    <x v="0"/>
    <x v="2"/>
    <s v="A.1"/>
    <n v="1"/>
    <n v="2"/>
    <n v="3"/>
    <n v="3"/>
    <n v="4"/>
  </r>
  <r>
    <x v="2"/>
    <x v="0"/>
    <x v="2"/>
    <s v="A.2"/>
    <n v="1"/>
    <n v="2"/>
    <n v="3"/>
    <n v="3"/>
    <n v="4"/>
  </r>
  <r>
    <x v="2"/>
    <x v="0"/>
    <x v="2"/>
    <s v="A.3"/>
    <n v="1"/>
    <n v="2"/>
    <n v="2"/>
    <n v="3"/>
    <n v="3"/>
  </r>
  <r>
    <x v="2"/>
    <x v="0"/>
    <x v="3"/>
    <s v="B.1"/>
    <n v="1"/>
    <n v="3"/>
    <n v="4"/>
    <n v="4"/>
    <n v="5"/>
  </r>
  <r>
    <x v="2"/>
    <x v="0"/>
    <x v="3"/>
    <s v="B.2"/>
    <n v="1"/>
    <n v="3"/>
    <n v="4"/>
    <n v="4"/>
    <n v="5"/>
  </r>
  <r>
    <x v="2"/>
    <x v="0"/>
    <x v="3"/>
    <s v="B.3"/>
    <n v="1"/>
    <n v="2"/>
    <n v="3"/>
    <n v="3"/>
    <n v="4"/>
  </r>
  <r>
    <x v="2"/>
    <x v="0"/>
    <x v="3"/>
    <s v="B.4"/>
    <n v="1"/>
    <n v="3"/>
    <n v="3"/>
    <n v="4"/>
    <n v="5"/>
  </r>
  <r>
    <x v="2"/>
    <x v="0"/>
    <x v="2"/>
    <s v="A.1"/>
    <n v="2"/>
    <n v="3"/>
    <n v="4"/>
    <n v="4"/>
    <n v="5"/>
  </r>
  <r>
    <x v="2"/>
    <x v="0"/>
    <x v="2"/>
    <s v="A.2"/>
    <n v="2"/>
    <n v="2"/>
    <n v="3"/>
    <n v="3"/>
    <n v="4"/>
  </r>
  <r>
    <x v="2"/>
    <x v="0"/>
    <x v="2"/>
    <s v="A.3"/>
    <n v="2"/>
    <n v="2"/>
    <n v="2"/>
    <n v="3"/>
    <n v="3"/>
  </r>
  <r>
    <x v="2"/>
    <x v="0"/>
    <x v="3"/>
    <s v="B.1"/>
    <n v="2"/>
    <n v="2"/>
    <n v="3"/>
    <n v="3"/>
    <n v="4"/>
  </r>
  <r>
    <x v="2"/>
    <x v="0"/>
    <x v="3"/>
    <s v="B.2"/>
    <n v="2"/>
    <n v="2"/>
    <n v="3"/>
    <n v="3"/>
    <n v="4"/>
  </r>
  <r>
    <x v="2"/>
    <x v="0"/>
    <x v="3"/>
    <s v="B.3"/>
    <n v="2"/>
    <n v="3"/>
    <n v="4"/>
    <n v="4"/>
    <n v="5"/>
  </r>
  <r>
    <x v="2"/>
    <x v="0"/>
    <x v="3"/>
    <s v="B.4"/>
    <n v="2"/>
    <n v="3"/>
    <n v="3"/>
    <n v="4"/>
    <n v="5"/>
  </r>
  <r>
    <x v="2"/>
    <x v="0"/>
    <x v="2"/>
    <s v="A.1"/>
    <n v="3"/>
    <n v="3"/>
    <n v="4"/>
    <n v="4"/>
    <n v="5"/>
  </r>
  <r>
    <x v="2"/>
    <x v="0"/>
    <x v="2"/>
    <s v="A.2"/>
    <n v="3"/>
    <n v="2"/>
    <n v="3"/>
    <n v="3"/>
    <n v="4"/>
  </r>
  <r>
    <x v="2"/>
    <x v="0"/>
    <x v="2"/>
    <s v="A.3"/>
    <n v="3"/>
    <n v="1"/>
    <n v="1"/>
    <n v="2"/>
    <n v="2"/>
  </r>
  <r>
    <x v="2"/>
    <x v="0"/>
    <x v="3"/>
    <s v="B.1"/>
    <n v="3"/>
    <n v="2"/>
    <n v="3"/>
    <n v="3"/>
    <n v="4"/>
  </r>
  <r>
    <x v="2"/>
    <x v="0"/>
    <x v="3"/>
    <s v="B.2"/>
    <n v="3"/>
    <n v="3"/>
    <n v="4"/>
    <n v="4"/>
    <n v="5"/>
  </r>
  <r>
    <x v="2"/>
    <x v="0"/>
    <x v="3"/>
    <s v="B.3"/>
    <n v="3"/>
    <n v="3"/>
    <n v="4"/>
    <n v="4"/>
    <n v="5"/>
  </r>
  <r>
    <x v="2"/>
    <x v="0"/>
    <x v="3"/>
    <s v="B.4"/>
    <n v="3"/>
    <n v="2"/>
    <n v="2"/>
    <n v="3"/>
    <n v="3"/>
  </r>
  <r>
    <x v="2"/>
    <x v="0"/>
    <x v="2"/>
    <s v="A.1"/>
    <n v="4"/>
    <n v="2"/>
    <n v="3"/>
    <n v="3"/>
    <n v="4"/>
  </r>
  <r>
    <x v="2"/>
    <x v="0"/>
    <x v="2"/>
    <s v="A.2"/>
    <n v="4"/>
    <n v="1"/>
    <n v="2"/>
    <n v="2"/>
    <n v="2"/>
  </r>
  <r>
    <x v="2"/>
    <x v="0"/>
    <x v="2"/>
    <s v="A.3"/>
    <n v="4"/>
    <n v="1"/>
    <n v="1"/>
    <n v="2"/>
    <n v="2"/>
  </r>
  <r>
    <x v="2"/>
    <x v="0"/>
    <x v="3"/>
    <s v="B.1"/>
    <n v="4"/>
    <n v="2"/>
    <n v="3"/>
    <n v="3"/>
    <n v="4"/>
  </r>
  <r>
    <x v="2"/>
    <x v="0"/>
    <x v="3"/>
    <s v="B.2"/>
    <n v="4"/>
    <n v="3"/>
    <n v="4"/>
    <n v="4"/>
    <n v="5"/>
  </r>
  <r>
    <x v="2"/>
    <x v="0"/>
    <x v="3"/>
    <s v="B.3"/>
    <n v="4"/>
    <n v="2"/>
    <n v="3"/>
    <n v="3"/>
    <n v="4"/>
  </r>
  <r>
    <x v="2"/>
    <x v="0"/>
    <x v="3"/>
    <s v="B.4"/>
    <n v="4"/>
    <n v="2"/>
    <n v="2"/>
    <n v="3"/>
    <n v="3"/>
  </r>
  <r>
    <x v="2"/>
    <x v="0"/>
    <x v="2"/>
    <s v="A.1"/>
    <n v="5"/>
    <n v="2"/>
    <n v="3"/>
    <n v="3"/>
    <n v="4"/>
  </r>
  <r>
    <x v="2"/>
    <x v="0"/>
    <x v="2"/>
    <s v="A.2"/>
    <n v="5"/>
    <n v="1"/>
    <n v="2"/>
    <n v="2"/>
    <n v="2"/>
  </r>
  <r>
    <x v="2"/>
    <x v="0"/>
    <x v="2"/>
    <s v="A.3"/>
    <n v="5"/>
    <n v="2"/>
    <n v="2"/>
    <n v="3"/>
    <n v="3"/>
  </r>
  <r>
    <x v="2"/>
    <x v="0"/>
    <x v="3"/>
    <s v="B.1"/>
    <n v="5"/>
    <n v="1"/>
    <n v="2"/>
    <n v="2"/>
    <n v="2"/>
  </r>
  <r>
    <x v="2"/>
    <x v="0"/>
    <x v="3"/>
    <s v="B.2"/>
    <n v="5"/>
    <n v="1"/>
    <n v="2"/>
    <n v="2"/>
    <n v="2"/>
  </r>
  <r>
    <x v="2"/>
    <x v="0"/>
    <x v="3"/>
    <s v="B.3"/>
    <n v="5"/>
    <n v="2"/>
    <n v="3"/>
    <n v="3"/>
    <n v="4"/>
  </r>
  <r>
    <x v="2"/>
    <x v="0"/>
    <x v="3"/>
    <s v="B.4"/>
    <n v="5"/>
    <n v="2"/>
    <n v="2"/>
    <n v="3"/>
    <n v="3"/>
  </r>
  <r>
    <x v="2"/>
    <x v="0"/>
    <x v="2"/>
    <s v="A.1"/>
    <n v="6"/>
    <n v="2"/>
    <n v="3"/>
    <n v="3"/>
    <n v="4"/>
  </r>
  <r>
    <x v="2"/>
    <x v="0"/>
    <x v="2"/>
    <s v="A.2"/>
    <n v="6"/>
    <n v="2"/>
    <n v="3"/>
    <n v="3"/>
    <n v="4"/>
  </r>
  <r>
    <x v="2"/>
    <x v="0"/>
    <x v="2"/>
    <s v="A.3"/>
    <n v="6"/>
    <n v="2"/>
    <n v="2"/>
    <n v="3"/>
    <n v="3"/>
  </r>
  <r>
    <x v="2"/>
    <x v="0"/>
    <x v="3"/>
    <s v="B.1"/>
    <n v="6"/>
    <n v="2"/>
    <n v="3"/>
    <n v="3"/>
    <n v="4"/>
  </r>
  <r>
    <x v="2"/>
    <x v="0"/>
    <x v="3"/>
    <s v="B.2"/>
    <n v="6"/>
    <n v="2"/>
    <n v="3"/>
    <n v="3"/>
    <n v="4"/>
  </r>
  <r>
    <x v="2"/>
    <x v="0"/>
    <x v="3"/>
    <s v="B.3"/>
    <n v="6"/>
    <n v="2"/>
    <n v="3"/>
    <n v="3"/>
    <n v="4"/>
  </r>
  <r>
    <x v="2"/>
    <x v="0"/>
    <x v="3"/>
    <s v="B.4"/>
    <n v="6"/>
    <n v="2"/>
    <n v="2"/>
    <n v="3"/>
    <n v="3"/>
  </r>
  <r>
    <x v="2"/>
    <x v="0"/>
    <x v="2"/>
    <s v="A.1"/>
    <n v="7"/>
    <n v="2"/>
    <n v="3"/>
    <n v="3"/>
    <n v="4"/>
  </r>
  <r>
    <x v="2"/>
    <x v="0"/>
    <x v="2"/>
    <s v="A.2"/>
    <n v="7"/>
    <n v="2"/>
    <n v="3"/>
    <n v="3"/>
    <n v="4"/>
  </r>
  <r>
    <x v="2"/>
    <x v="0"/>
    <x v="2"/>
    <s v="A.3"/>
    <n v="7"/>
    <n v="1"/>
    <n v="1"/>
    <n v="2"/>
    <n v="2"/>
  </r>
  <r>
    <x v="2"/>
    <x v="0"/>
    <x v="3"/>
    <s v="B.1"/>
    <n v="7"/>
    <n v="2"/>
    <n v="3"/>
    <n v="3"/>
    <n v="4"/>
  </r>
  <r>
    <x v="2"/>
    <x v="0"/>
    <x v="3"/>
    <s v="B.2"/>
    <n v="7"/>
    <n v="2"/>
    <n v="3"/>
    <n v="3"/>
    <n v="4"/>
  </r>
  <r>
    <x v="2"/>
    <x v="0"/>
    <x v="3"/>
    <s v="B.3"/>
    <n v="7"/>
    <n v="2"/>
    <n v="3"/>
    <n v="3"/>
    <n v="4"/>
  </r>
  <r>
    <x v="2"/>
    <x v="0"/>
    <x v="3"/>
    <s v="B.4"/>
    <n v="7"/>
    <n v="2"/>
    <n v="2"/>
    <n v="3"/>
    <n v="3"/>
  </r>
  <r>
    <x v="2"/>
    <x v="0"/>
    <x v="2"/>
    <s v="A.1"/>
    <n v="8"/>
    <n v="1"/>
    <n v="2"/>
    <n v="2"/>
    <n v="2"/>
  </r>
  <r>
    <x v="2"/>
    <x v="0"/>
    <x v="2"/>
    <s v="A.2"/>
    <n v="8"/>
    <n v="2"/>
    <n v="3"/>
    <n v="3"/>
    <n v="4"/>
  </r>
  <r>
    <x v="2"/>
    <x v="0"/>
    <x v="2"/>
    <s v="A.3"/>
    <n v="8"/>
    <n v="2"/>
    <n v="2"/>
    <n v="3"/>
    <n v="3"/>
  </r>
  <r>
    <x v="2"/>
    <x v="0"/>
    <x v="3"/>
    <s v="B.1"/>
    <n v="8"/>
    <n v="3"/>
    <n v="4"/>
    <n v="4"/>
    <n v="5"/>
  </r>
  <r>
    <x v="2"/>
    <x v="0"/>
    <x v="3"/>
    <s v="B.2"/>
    <n v="8"/>
    <n v="2"/>
    <n v="3"/>
    <n v="3"/>
    <n v="4"/>
  </r>
  <r>
    <x v="2"/>
    <x v="0"/>
    <x v="3"/>
    <s v="B.3"/>
    <n v="8"/>
    <n v="2"/>
    <n v="3"/>
    <n v="3"/>
    <n v="4"/>
  </r>
  <r>
    <x v="2"/>
    <x v="0"/>
    <x v="3"/>
    <s v="B.4"/>
    <n v="8"/>
    <n v="2"/>
    <n v="2"/>
    <n v="3"/>
    <n v="3"/>
  </r>
  <r>
    <x v="2"/>
    <x v="0"/>
    <x v="2"/>
    <s v="A.1"/>
    <n v="9"/>
    <n v="2"/>
    <n v="3"/>
    <n v="3"/>
    <n v="4"/>
  </r>
  <r>
    <x v="2"/>
    <x v="0"/>
    <x v="2"/>
    <s v="A.2"/>
    <n v="9"/>
    <n v="2"/>
    <n v="3"/>
    <n v="3"/>
    <n v="4"/>
  </r>
  <r>
    <x v="2"/>
    <x v="0"/>
    <x v="2"/>
    <s v="A.3"/>
    <n v="9"/>
    <n v="2"/>
    <n v="2"/>
    <n v="3"/>
    <n v="3"/>
  </r>
  <r>
    <x v="2"/>
    <x v="0"/>
    <x v="3"/>
    <s v="B.1"/>
    <n v="9"/>
    <n v="1"/>
    <n v="2"/>
    <n v="2"/>
    <n v="2"/>
  </r>
  <r>
    <x v="2"/>
    <x v="0"/>
    <x v="3"/>
    <s v="B.2"/>
    <n v="9"/>
    <n v="3"/>
    <n v="4"/>
    <n v="4"/>
    <n v="5"/>
  </r>
  <r>
    <x v="2"/>
    <x v="0"/>
    <x v="3"/>
    <s v="B.3"/>
    <n v="9"/>
    <n v="2"/>
    <n v="3"/>
    <n v="3"/>
    <n v="4"/>
  </r>
  <r>
    <x v="2"/>
    <x v="0"/>
    <x v="3"/>
    <s v="B.4"/>
    <n v="9"/>
    <n v="3"/>
    <n v="3"/>
    <n v="4"/>
    <n v="5"/>
  </r>
  <r>
    <x v="2"/>
    <x v="0"/>
    <x v="2"/>
    <s v="A.1"/>
    <n v="10"/>
    <n v="2"/>
    <n v="3"/>
    <n v="3"/>
    <n v="4"/>
  </r>
  <r>
    <x v="2"/>
    <x v="0"/>
    <x v="2"/>
    <s v="A.2"/>
    <n v="10"/>
    <n v="3"/>
    <n v="4"/>
    <n v="5"/>
    <n v="6"/>
  </r>
  <r>
    <x v="2"/>
    <x v="0"/>
    <x v="2"/>
    <s v="A.3"/>
    <n v="10"/>
    <n v="1"/>
    <n v="1"/>
    <n v="2"/>
    <n v="2"/>
  </r>
  <r>
    <x v="2"/>
    <x v="0"/>
    <x v="3"/>
    <s v="B.1"/>
    <n v="10"/>
    <n v="2"/>
    <n v="3"/>
    <n v="3"/>
    <n v="4"/>
  </r>
  <r>
    <x v="2"/>
    <x v="0"/>
    <x v="3"/>
    <s v="B.2"/>
    <n v="10"/>
    <n v="2"/>
    <n v="3"/>
    <n v="3"/>
    <n v="4"/>
  </r>
  <r>
    <x v="2"/>
    <x v="0"/>
    <x v="3"/>
    <s v="B.3"/>
    <n v="10"/>
    <n v="2"/>
    <n v="3"/>
    <n v="3"/>
    <n v="4"/>
  </r>
  <r>
    <x v="2"/>
    <x v="0"/>
    <x v="3"/>
    <s v="B.4"/>
    <n v="10"/>
    <n v="2"/>
    <n v="2"/>
    <n v="3"/>
    <n v="3"/>
  </r>
  <r>
    <x v="2"/>
    <x v="0"/>
    <x v="2"/>
    <s v="A.1"/>
    <n v="11"/>
    <n v="2"/>
    <n v="3"/>
    <n v="3"/>
    <n v="4"/>
  </r>
  <r>
    <x v="2"/>
    <x v="0"/>
    <x v="2"/>
    <s v="A.2"/>
    <n v="11"/>
    <n v="2"/>
    <n v="3"/>
    <n v="3"/>
    <n v="4"/>
  </r>
  <r>
    <x v="2"/>
    <x v="0"/>
    <x v="2"/>
    <s v="A.3"/>
    <n v="11"/>
    <n v="2"/>
    <n v="2"/>
    <n v="3"/>
    <n v="3"/>
  </r>
  <r>
    <x v="2"/>
    <x v="0"/>
    <x v="3"/>
    <s v="B.1"/>
    <n v="11"/>
    <n v="2"/>
    <n v="3"/>
    <n v="3"/>
    <n v="4"/>
  </r>
  <r>
    <x v="2"/>
    <x v="0"/>
    <x v="3"/>
    <s v="B.2"/>
    <n v="11"/>
    <n v="2"/>
    <n v="3"/>
    <n v="3"/>
    <n v="4"/>
  </r>
  <r>
    <x v="2"/>
    <x v="0"/>
    <x v="3"/>
    <s v="B.3"/>
    <n v="11"/>
    <n v="3"/>
    <n v="4"/>
    <n v="4"/>
    <n v="5"/>
  </r>
  <r>
    <x v="2"/>
    <x v="0"/>
    <x v="3"/>
    <s v="B.4"/>
    <n v="11"/>
    <n v="2"/>
    <n v="2"/>
    <n v="3"/>
    <n v="3"/>
  </r>
  <r>
    <x v="2"/>
    <x v="0"/>
    <x v="2"/>
    <s v="A.1"/>
    <n v="12"/>
    <n v="2"/>
    <n v="3"/>
    <n v="3"/>
    <n v="4"/>
  </r>
  <r>
    <x v="2"/>
    <x v="0"/>
    <x v="2"/>
    <s v="A.2"/>
    <n v="12"/>
    <n v="2"/>
    <n v="3"/>
    <n v="3"/>
    <n v="4"/>
  </r>
  <r>
    <x v="2"/>
    <x v="0"/>
    <x v="2"/>
    <s v="A.3"/>
    <n v="12"/>
    <n v="2"/>
    <n v="2"/>
    <n v="3"/>
    <n v="3"/>
  </r>
  <r>
    <x v="2"/>
    <x v="0"/>
    <x v="3"/>
    <s v="B.1"/>
    <n v="12"/>
    <n v="2"/>
    <n v="3"/>
    <n v="3"/>
    <n v="4"/>
  </r>
  <r>
    <x v="2"/>
    <x v="0"/>
    <x v="3"/>
    <s v="B.2"/>
    <n v="12"/>
    <n v="2"/>
    <n v="3"/>
    <n v="3"/>
    <n v="4"/>
  </r>
  <r>
    <x v="2"/>
    <x v="0"/>
    <x v="3"/>
    <s v="B.3"/>
    <n v="12"/>
    <n v="3"/>
    <n v="4"/>
    <n v="4"/>
    <n v="5"/>
  </r>
  <r>
    <x v="2"/>
    <x v="0"/>
    <x v="3"/>
    <s v="B.4"/>
    <n v="12"/>
    <n v="2"/>
    <n v="2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77BFF-B312-405E-98EA-5B6C61C75D4C}" name="PivotTable3" cacheId="1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E39" firstHeaderRow="1" firstDataRow="2" firstDataCol="1"/>
  <pivotFields count="9">
    <pivotField axis="axisCol" showAll="0">
      <items count="6">
        <item m="1" x="4"/>
        <item m="1" x="3"/>
        <item x="2"/>
        <item x="0"/>
        <item x="1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numFmtId="1" showAll="0"/>
    <pivotField showAll="0"/>
    <pivotField numFmtId="2" showAll="0"/>
    <pivotField numFmtId="2" showAll="0"/>
    <pivotField dataField="1" numFmtId="2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Share s2" fld="8" baseField="0" baseItem="0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8F005-A99F-424F-A3FC-67338FC49653}" name="PivotTable2" cacheId="1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E26" firstHeaderRow="1" firstDataRow="2" firstDataCol="1"/>
  <pivotFields count="9">
    <pivotField axis="axisCol" showAll="0">
      <items count="6">
        <item m="1" x="4"/>
        <item m="1" x="3"/>
        <item x="2"/>
        <item x="0"/>
        <item x="1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numFmtId="1" showAll="0"/>
    <pivotField showAll="0"/>
    <pivotField numFmtId="2" showAll="0"/>
    <pivotField dataField="1" numFmtId="2" showAll="0"/>
    <pivotField numFmtId="2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Share s1" fld="7" baseField="0" baseItem="0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A14C3-2660-4A1C-8AB6-580368EE8A27}" name="PivotTable1" cacheId="1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/>
  <pivotFields count="9">
    <pivotField axis="axisCol" showAll="0">
      <items count="6">
        <item m="1" x="4"/>
        <item m="1" x="3"/>
        <item x="2"/>
        <item x="0"/>
        <item x="1"/>
        <item t="default"/>
      </items>
    </pivotField>
    <pivotField axis="axisRow" showAll="0">
      <items count="4">
        <item x="0"/>
        <item x="1"/>
        <item m="1" x="2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numFmtId="1" showAll="0"/>
    <pivotField showAll="0"/>
    <pivotField dataField="1" numFmtId="2" showAll="0"/>
    <pivotField numFmtId="2" showAll="0"/>
    <pivotField numFmtId="2" showAll="0"/>
  </pivotFields>
  <rowFields count="2">
    <field x="1"/>
    <field x="2"/>
  </rowFields>
  <rowItems count="9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t="grand">
      <x/>
    </i>
  </rowItems>
  <colFields count="1">
    <field x="0"/>
  </colFields>
  <colItems count="4">
    <i>
      <x v="2"/>
    </i>
    <i>
      <x v="3"/>
    </i>
    <i>
      <x v="4"/>
    </i>
    <i t="grand">
      <x/>
    </i>
  </colItems>
  <dataFields count="1">
    <dataField name="Sum of Share s0" fld="6" baseField="0" baseItem="0"/>
  </dataFields>
  <formats count="2">
    <format dxfId="24">
      <pivotArea outline="0" collapsedLevelsAreSubtotals="1" fieldPosition="0"/>
    </format>
    <format dxfId="2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2EE9B2-3451-48B8-A256-DCDCA2F32AEB}" name="Table4" displayName="Table4" ref="A1:H12" totalsRowShown="0" headerRowDxfId="40">
  <autoFilter ref="A1:H12" xr:uid="{84B818A2-7ACF-4930-9DD5-AD953FFDC85A}"/>
  <tableColumns count="8">
    <tableColumn id="1" xr3:uid="{693A267B-0F88-47C4-91ED-B51CF045BD9E}" name="Country " dataDxfId="45"/>
    <tableColumn id="2" xr3:uid="{D77E0ABF-E680-4233-A92E-F53790E060C6}" name="Population _x000a_(from United Nations Population Division, World Population Prospects)" dataDxfId="44"/>
    <tableColumn id="3" xr3:uid="{FA48178A-D7B7-46EA-AB93-E485FD4B1CCD}" name="Est. prevalence of population in modern slavery (victims per 1,000 population)" dataDxfId="43"/>
    <tableColumn id="4" xr3:uid="{4DEEC8E4-919C-429A-8AEA-3DDE407886A1}" name="Est. number of people in modern slavery" dataDxfId="42"/>
    <tableColumn id="5" xr3:uid="{6C2ED3EA-912B-4A29-9335-78F64502DC98}" name="Final overall (normalised, weighted) vulnerability score" dataDxfId="41" dataCellStyle="Normal 4"/>
    <tableColumn id="6" xr3:uid="{FAC42180-BC04-4890-BAA6-514151D1AC0F}" name="BPL (Below Poverty Line) CHF"/>
    <tableColumn id="7" xr3:uid="{85BB0EF2-499C-402D-82A7-9072EB4ED693}" name="BPL (per month) CHF">
      <calculatedColumnFormula>F2/12</calculatedColumnFormula>
    </tableColumn>
    <tableColumn id="8" xr3:uid="{B9D76462-23A3-476E-8B5B-026772DC9565}" name="Avg. salary factory worker (cloth industry) per month CHF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4F6BA-467F-4A8D-8409-0C0F2CD7F410}" name="Table3" displayName="Table3" ref="A1:E5" totalsRowShown="0">
  <autoFilter ref="A1:E5" xr:uid="{04904658-6AEF-4204-B460-4F2CF0DD0CD0}"/>
  <tableColumns count="5">
    <tableColumn id="1" xr3:uid="{9A8470A4-2757-40B6-86DA-DB532DCC5C98}" name="Company"/>
    <tableColumn id="3" xr3:uid="{3C0FD41A-9569-4A1B-8979-F0B1F96062E6}" name="Country"/>
    <tableColumn id="2" xr3:uid="{898B058E-210F-46C6-9A8D-DA6C3A20E566}" name="ProductID" dataDxfId="38"/>
    <tableColumn id="6" xr3:uid="{D18B7BEC-713A-4D1F-9D80-A76438262150}" name="Workers Share" dataDxfId="39">
      <calculatedColumnFormula>SUMIF(Table1[],Table3[[#This Row],[ProductID]],Table1[Share])</calculatedColumnFormula>
    </tableColumn>
    <tableColumn id="10" xr3:uid="{5FB822E6-5E2D-4BC4-8111-068B3CC171B6}" name="Avg.pr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9B26E6-AB42-4F71-B2D4-19E62695CD63}" name="Table2" displayName="Table2" ref="A1:I253" totalsRowShown="0">
  <autoFilter ref="A1:I253" xr:uid="{AF701E0B-2B15-4721-939D-2F1AD991312E}"/>
  <sortState xmlns:xlrd2="http://schemas.microsoft.com/office/spreadsheetml/2017/richdata2" ref="A2:G169">
    <sortCondition ref="E1:E169"/>
  </sortState>
  <tableColumns count="9">
    <tableColumn id="1" xr3:uid="{BA552F88-BB16-4D57-A30A-EAC0F93AACB7}" name="Worker ID"/>
    <tableColumn id="6" xr3:uid="{1CBC570D-12BA-4465-9142-7CDC6CA00875}" name="Country" dataDxfId="37">
      <calculatedColumnFormula>VLOOKUP(Table2[[#This Row],[Worker ID]],Table6[],2,0)</calculatedColumnFormula>
    </tableColumn>
    <tableColumn id="9" xr3:uid="{D4288383-D42B-4594-82A5-8ACD173C9065}" name="Product ID" dataDxfId="36">
      <calculatedColumnFormula>LEFT(Table2[[#This Row],[SubProduct]],1)</calculatedColumnFormula>
    </tableColumn>
    <tableColumn id="2" xr3:uid="{EC474203-E6C7-4C10-895A-F008A3595F89}" name="SubProduct"/>
    <tableColumn id="3" xr3:uid="{8D8F5AD9-7CA3-4C9F-AD4C-D6DEBCD9618F}" name="TransactionMonth" dataDxfId="35"/>
    <tableColumn id="4" xr3:uid="{FB7C6D64-4811-4175-BE9D-5C6BA5327511}" name="Number" dataDxfId="14">
      <calculatedColumnFormula>IF(Table2[[#This Row],[Country]]="China",ROUND(_xlfn.NORM.S.INV(RAND())*0.5+1.6*1.2,0), ROUND(_xlfn.NORM.S.INV(RAND())*0.5+1.2,0))</calculatedColumnFormula>
    </tableColumn>
    <tableColumn id="5" xr3:uid="{10C09EC8-5631-44A5-BEDF-CD5BC56D737D}" name="Share s0" dataDxfId="34">
      <calculatedColumnFormula>ROUNDUP((F2*VLOOKUP(D2,Table1[[SubProduct]:[Share]],2,0)),0)</calculatedColumnFormula>
    </tableColumn>
    <tableColumn id="10" xr3:uid="{2EA63181-16F5-463A-BA28-16DE4C3E6118}" name="Share s1" dataDxfId="33">
      <calculatedColumnFormula>ROUNDUP((F2*(0.2+VLOOKUP(D2,Table1[[SubProduct]:[Share]],2,0))),0)</calculatedColumnFormula>
    </tableColumn>
    <tableColumn id="11" xr3:uid="{297C17D6-E895-4A14-A354-5A03E944FA1E}" name="Share s2" dataDxfId="32">
      <calculatedColumnFormula>ROUNDUP((F2*(0.5+VLOOKUP(D2,Table1[[SubProduct]:[Share]],2,0))),0)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ADD5D-BBF5-4D97-9163-07AD6FE30701}" name="Table1" displayName="Table1" ref="A1:C15" totalsRowShown="0">
  <autoFilter ref="A1:C15" xr:uid="{8EAA1E74-A3FA-46B2-A979-F9B1E7330DC3}"/>
  <tableColumns count="3">
    <tableColumn id="3" xr3:uid="{7348D25B-732F-4228-A8D3-E024C09C3408}" name="ProductID"/>
    <tableColumn id="1" xr3:uid="{3F78A788-FBA9-473E-828F-DF37219B2494}" name="SubProduct"/>
    <tableColumn id="2" xr3:uid="{AB73F1D6-19EA-4EED-95F1-3A8C2AE2AD01}" name="Share" dataDxfId="17">
      <calculatedColumnFormula>_xlfn.NORM.INV(RAND(),1,0.1)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EF8AE9-C592-4EA2-9068-8F892C1A9D8E}" name="Table6" displayName="Table6" ref="A1:B4" totalsRowShown="0">
  <autoFilter ref="A1:B4" xr:uid="{47A3CAE1-2AD6-437B-B3F5-DDCF03A8A5B2}"/>
  <tableColumns count="2">
    <tableColumn id="1" xr3:uid="{47639B6F-5E0E-4C87-9C5F-5E8A0F0A9F61}" name="Worker ID"/>
    <tableColumn id="2" xr3:uid="{5B59CD4F-69F5-44F1-958C-A2A5EA51F114}" name="Coun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DCDA-9B00-4923-9D3B-98B003738B45}">
  <dimension ref="A1:H39"/>
  <sheetViews>
    <sheetView tabSelected="1" workbookViewId="0">
      <selection activeCell="J14" sqref="J14"/>
    </sheetView>
  </sheetViews>
  <sheetFormatPr defaultRowHeight="14.25" x14ac:dyDescent="0.45"/>
  <cols>
    <col min="1" max="1" width="13.86328125" bestFit="1" customWidth="1"/>
    <col min="2" max="2" width="14.73046875" bestFit="1" customWidth="1"/>
    <col min="3" max="3" width="7.73046875" bestFit="1" customWidth="1"/>
    <col min="4" max="4" width="8" bestFit="1" customWidth="1"/>
    <col min="5" max="5" width="10.19921875" bestFit="1" customWidth="1"/>
    <col min="6" max="6" width="12.3984375" customWidth="1"/>
    <col min="7" max="7" width="15.53125" customWidth="1"/>
    <col min="8" max="8" width="15" style="26" bestFit="1" customWidth="1"/>
    <col min="9" max="9" width="15" bestFit="1" customWidth="1"/>
  </cols>
  <sheetData>
    <row r="1" spans="1:8" x14ac:dyDescent="0.45">
      <c r="B1" s="14"/>
    </row>
    <row r="2" spans="1:8" x14ac:dyDescent="0.45">
      <c r="A2" s="26" t="s">
        <v>62</v>
      </c>
      <c r="B2" s="14"/>
    </row>
    <row r="3" spans="1:8" x14ac:dyDescent="0.45">
      <c r="A3" s="16" t="s">
        <v>60</v>
      </c>
      <c r="B3" s="16" t="s">
        <v>48</v>
      </c>
    </row>
    <row r="4" spans="1:8" x14ac:dyDescent="0.45">
      <c r="A4" s="16" t="s">
        <v>50</v>
      </c>
      <c r="B4" t="s">
        <v>51</v>
      </c>
      <c r="C4" t="s">
        <v>52</v>
      </c>
      <c r="D4" t="s">
        <v>53</v>
      </c>
      <c r="E4" t="s">
        <v>49</v>
      </c>
      <c r="F4" t="s">
        <v>56</v>
      </c>
      <c r="G4" t="s">
        <v>55</v>
      </c>
      <c r="H4" s="26" t="s">
        <v>67</v>
      </c>
    </row>
    <row r="5" spans="1:8" x14ac:dyDescent="0.45">
      <c r="A5" s="17" t="s">
        <v>1</v>
      </c>
      <c r="B5" s="14">
        <v>234</v>
      </c>
      <c r="C5" s="14">
        <v>168</v>
      </c>
      <c r="D5" s="14"/>
      <c r="E5" s="14">
        <v>402</v>
      </c>
      <c r="F5" s="21">
        <f>AVERAGE(B5:D5)</f>
        <v>201</v>
      </c>
      <c r="G5" s="21">
        <f>VLOOKUP(A5,Countries!$A$2:$H$3,8,0)</f>
        <v>263.43</v>
      </c>
      <c r="H5" s="27">
        <f>F5/G5-1</f>
        <v>-0.23698895342216153</v>
      </c>
    </row>
    <row r="6" spans="1:8" x14ac:dyDescent="0.45">
      <c r="A6" s="20" t="s">
        <v>19</v>
      </c>
      <c r="B6" s="14">
        <v>92</v>
      </c>
      <c r="C6" s="14"/>
      <c r="D6" s="14"/>
      <c r="E6" s="14">
        <v>92</v>
      </c>
      <c r="F6" s="14">
        <f>AVERAGE(B6:D6)</f>
        <v>92</v>
      </c>
      <c r="G6" s="14"/>
    </row>
    <row r="7" spans="1:8" x14ac:dyDescent="0.45">
      <c r="A7" s="20" t="s">
        <v>33</v>
      </c>
      <c r="B7" s="14">
        <v>142</v>
      </c>
      <c r="C7" s="14"/>
      <c r="D7" s="14"/>
      <c r="E7" s="14">
        <v>142</v>
      </c>
      <c r="F7" s="14">
        <f>AVERAGE(B7:D7)</f>
        <v>142</v>
      </c>
      <c r="G7" s="14"/>
    </row>
    <row r="8" spans="1:8" x14ac:dyDescent="0.45">
      <c r="A8" s="20" t="s">
        <v>46</v>
      </c>
      <c r="B8" s="14"/>
      <c r="C8" s="14">
        <v>70</v>
      </c>
      <c r="D8" s="14"/>
      <c r="E8" s="14">
        <v>70</v>
      </c>
      <c r="F8" s="14">
        <f>AVERAGE(B8:D8)</f>
        <v>70</v>
      </c>
      <c r="G8" s="14"/>
    </row>
    <row r="9" spans="1:8" x14ac:dyDescent="0.45">
      <c r="A9" s="20" t="s">
        <v>47</v>
      </c>
      <c r="B9" s="14"/>
      <c r="C9" s="14">
        <v>98</v>
      </c>
      <c r="D9" s="14"/>
      <c r="E9" s="14">
        <v>98</v>
      </c>
      <c r="F9" s="14">
        <f>AVERAGE(B9:D9)</f>
        <v>98</v>
      </c>
      <c r="G9" s="14"/>
    </row>
    <row r="10" spans="1:8" x14ac:dyDescent="0.45">
      <c r="A10" s="17" t="s">
        <v>0</v>
      </c>
      <c r="B10" s="14"/>
      <c r="C10" s="14"/>
      <c r="D10" s="14">
        <v>153</v>
      </c>
      <c r="E10" s="14">
        <v>153</v>
      </c>
      <c r="F10" s="21">
        <f>AVERAGE(B10:D10)</f>
        <v>153</v>
      </c>
      <c r="G10" s="21">
        <f>VLOOKUP(A10,Countries!$A$2:$H$3,8,0)</f>
        <v>161.32</v>
      </c>
      <c r="H10" s="27">
        <f>F10/G10-1</f>
        <v>-5.1574510290106623E-2</v>
      </c>
    </row>
    <row r="11" spans="1:8" x14ac:dyDescent="0.45">
      <c r="A11" s="20" t="s">
        <v>19</v>
      </c>
      <c r="B11" s="14"/>
      <c r="C11" s="14"/>
      <c r="D11" s="14">
        <v>60</v>
      </c>
      <c r="E11" s="14">
        <v>60</v>
      </c>
      <c r="F11" s="14">
        <f>AVERAGE(B11:D11)</f>
        <v>60</v>
      </c>
      <c r="G11" s="14"/>
    </row>
    <row r="12" spans="1:8" x14ac:dyDescent="0.45">
      <c r="A12" s="20" t="s">
        <v>33</v>
      </c>
      <c r="B12" s="14"/>
      <c r="C12" s="14"/>
      <c r="D12" s="14">
        <v>93</v>
      </c>
      <c r="E12" s="14">
        <v>93</v>
      </c>
      <c r="F12" s="14">
        <f>AVERAGE(B12:D12)</f>
        <v>93</v>
      </c>
      <c r="G12" s="14"/>
    </row>
    <row r="13" spans="1:8" x14ac:dyDescent="0.45">
      <c r="A13" s="17" t="s">
        <v>49</v>
      </c>
      <c r="B13" s="14">
        <v>234</v>
      </c>
      <c r="C13" s="14">
        <v>168</v>
      </c>
      <c r="D13" s="14">
        <v>153</v>
      </c>
      <c r="E13" s="14">
        <v>555</v>
      </c>
      <c r="F13" s="14">
        <f>AVERAGE(B13:D13)</f>
        <v>185</v>
      </c>
      <c r="G13" s="14"/>
    </row>
    <row r="15" spans="1:8" x14ac:dyDescent="0.45">
      <c r="A15" s="26" t="s">
        <v>63</v>
      </c>
    </row>
    <row r="16" spans="1:8" x14ac:dyDescent="0.45">
      <c r="A16" s="16" t="s">
        <v>61</v>
      </c>
      <c r="B16" s="16" t="s">
        <v>48</v>
      </c>
    </row>
    <row r="17" spans="1:8" x14ac:dyDescent="0.45">
      <c r="A17" s="16" t="s">
        <v>50</v>
      </c>
      <c r="B17" t="s">
        <v>51</v>
      </c>
      <c r="C17" t="s">
        <v>52</v>
      </c>
      <c r="D17" t="s">
        <v>53</v>
      </c>
      <c r="E17" t="s">
        <v>49</v>
      </c>
      <c r="F17" t="s">
        <v>66</v>
      </c>
      <c r="G17" t="s">
        <v>55</v>
      </c>
    </row>
    <row r="18" spans="1:8" x14ac:dyDescent="0.45">
      <c r="A18" s="17" t="s">
        <v>1</v>
      </c>
      <c r="B18" s="14">
        <v>259</v>
      </c>
      <c r="C18" s="14">
        <v>240</v>
      </c>
      <c r="D18" s="14"/>
      <c r="E18" s="14">
        <v>499</v>
      </c>
      <c r="F18" s="21">
        <f>AVERAGE(B18:D18)</f>
        <v>249.5</v>
      </c>
      <c r="G18" s="21">
        <f>VLOOKUP(A18,Countries!$A$2:$H$3,8,0)</f>
        <v>263.43</v>
      </c>
      <c r="H18" s="27">
        <f>F18/G18-1</f>
        <v>-5.2879322780245208E-2</v>
      </c>
    </row>
    <row r="19" spans="1:8" x14ac:dyDescent="0.45">
      <c r="A19" s="20" t="s">
        <v>19</v>
      </c>
      <c r="B19" s="14">
        <v>105</v>
      </c>
      <c r="C19" s="14"/>
      <c r="D19" s="14"/>
      <c r="E19" s="14">
        <v>105</v>
      </c>
      <c r="F19" s="14">
        <f>AVERAGE(B19:D19)</f>
        <v>105</v>
      </c>
      <c r="G19" s="14"/>
    </row>
    <row r="20" spans="1:8" x14ac:dyDescent="0.45">
      <c r="A20" s="20" t="s">
        <v>33</v>
      </c>
      <c r="B20" s="14">
        <v>154</v>
      </c>
      <c r="C20" s="14"/>
      <c r="D20" s="14"/>
      <c r="E20" s="14">
        <v>154</v>
      </c>
      <c r="F20" s="14">
        <f>AVERAGE(B20:D20)</f>
        <v>154</v>
      </c>
      <c r="G20" s="14"/>
    </row>
    <row r="21" spans="1:8" x14ac:dyDescent="0.45">
      <c r="A21" s="20" t="s">
        <v>46</v>
      </c>
      <c r="B21" s="14"/>
      <c r="C21" s="14">
        <v>106</v>
      </c>
      <c r="D21" s="14"/>
      <c r="E21" s="14">
        <v>106</v>
      </c>
      <c r="F21" s="14">
        <f>AVERAGE(B21:D21)</f>
        <v>106</v>
      </c>
      <c r="G21" s="14"/>
    </row>
    <row r="22" spans="1:8" x14ac:dyDescent="0.45">
      <c r="A22" s="20" t="s">
        <v>47</v>
      </c>
      <c r="B22" s="14"/>
      <c r="C22" s="14">
        <v>134</v>
      </c>
      <c r="D22" s="14"/>
      <c r="E22" s="14">
        <v>134</v>
      </c>
      <c r="F22" s="14">
        <f>AVERAGE(B22:D22)</f>
        <v>134</v>
      </c>
      <c r="G22" s="14"/>
    </row>
    <row r="23" spans="1:8" x14ac:dyDescent="0.45">
      <c r="A23" s="17" t="s">
        <v>0</v>
      </c>
      <c r="B23" s="14"/>
      <c r="C23" s="14"/>
      <c r="D23" s="14">
        <v>175</v>
      </c>
      <c r="E23" s="14">
        <v>175</v>
      </c>
      <c r="F23" s="21">
        <f>AVERAGE(B23:D23)</f>
        <v>175</v>
      </c>
      <c r="G23" s="21">
        <f>VLOOKUP(A23,Countries!$A$2:$H$3,8,0)</f>
        <v>161.32</v>
      </c>
      <c r="H23" s="27">
        <f>F23/G23-1</f>
        <v>8.4800396727002347E-2</v>
      </c>
    </row>
    <row r="24" spans="1:8" x14ac:dyDescent="0.45">
      <c r="A24" s="20" t="s">
        <v>19</v>
      </c>
      <c r="B24" s="14"/>
      <c r="C24" s="14"/>
      <c r="D24" s="14">
        <v>71</v>
      </c>
      <c r="E24" s="14">
        <v>71</v>
      </c>
      <c r="F24" s="14">
        <f>AVERAGE(B24:D24)</f>
        <v>71</v>
      </c>
      <c r="G24" s="14"/>
    </row>
    <row r="25" spans="1:8" x14ac:dyDescent="0.45">
      <c r="A25" s="20" t="s">
        <v>33</v>
      </c>
      <c r="B25" s="14"/>
      <c r="C25" s="14"/>
      <c r="D25" s="14">
        <v>104</v>
      </c>
      <c r="E25" s="14">
        <v>104</v>
      </c>
      <c r="F25" s="14">
        <f>AVERAGE(B25:D25)</f>
        <v>104</v>
      </c>
      <c r="G25" s="14"/>
    </row>
    <row r="26" spans="1:8" x14ac:dyDescent="0.45">
      <c r="A26" s="17" t="s">
        <v>49</v>
      </c>
      <c r="B26" s="14">
        <v>259</v>
      </c>
      <c r="C26" s="14">
        <v>240</v>
      </c>
      <c r="D26" s="14">
        <v>175</v>
      </c>
      <c r="E26" s="14">
        <v>674</v>
      </c>
      <c r="F26" s="14">
        <f>AVERAGE(B26:D26)</f>
        <v>224.66666666666666</v>
      </c>
      <c r="G26" s="14"/>
    </row>
    <row r="28" spans="1:8" x14ac:dyDescent="0.45">
      <c r="A28" s="26" t="s">
        <v>64</v>
      </c>
    </row>
    <row r="29" spans="1:8" x14ac:dyDescent="0.45">
      <c r="A29" s="16" t="s">
        <v>65</v>
      </c>
      <c r="B29" s="16" t="s">
        <v>48</v>
      </c>
    </row>
    <row r="30" spans="1:8" x14ac:dyDescent="0.45">
      <c r="A30" s="16" t="s">
        <v>50</v>
      </c>
      <c r="B30" t="s">
        <v>51</v>
      </c>
      <c r="C30" t="s">
        <v>52</v>
      </c>
      <c r="D30" t="s">
        <v>53</v>
      </c>
      <c r="E30" t="s">
        <v>49</v>
      </c>
      <c r="F30" t="s">
        <v>66</v>
      </c>
      <c r="G30" t="s">
        <v>55</v>
      </c>
    </row>
    <row r="31" spans="1:8" x14ac:dyDescent="0.45">
      <c r="A31" s="17" t="s">
        <v>1</v>
      </c>
      <c r="B31" s="14">
        <v>316</v>
      </c>
      <c r="C31" s="14">
        <v>255</v>
      </c>
      <c r="D31" s="14"/>
      <c r="E31" s="14">
        <v>571</v>
      </c>
      <c r="F31" s="21">
        <f>AVERAGE(B31:D31)</f>
        <v>285.5</v>
      </c>
      <c r="G31" s="21">
        <f>VLOOKUP(A31,Countries!$A$2:$H$3,8,0)</f>
        <v>263.43</v>
      </c>
      <c r="H31" s="27">
        <f>F31/G31-1</f>
        <v>8.3779372129218377E-2</v>
      </c>
    </row>
    <row r="32" spans="1:8" x14ac:dyDescent="0.45">
      <c r="A32" s="20" t="s">
        <v>19</v>
      </c>
      <c r="B32" s="14">
        <v>126</v>
      </c>
      <c r="C32" s="14"/>
      <c r="D32" s="14"/>
      <c r="E32" s="14">
        <v>126</v>
      </c>
      <c r="F32" s="14">
        <f>AVERAGE(B32:D32)</f>
        <v>126</v>
      </c>
      <c r="G32" s="14"/>
    </row>
    <row r="33" spans="1:8" x14ac:dyDescent="0.45">
      <c r="A33" s="20" t="s">
        <v>33</v>
      </c>
      <c r="B33" s="14">
        <v>190</v>
      </c>
      <c r="C33" s="14"/>
      <c r="D33" s="14"/>
      <c r="E33" s="14">
        <v>190</v>
      </c>
      <c r="F33" s="14">
        <f>AVERAGE(B33:D33)</f>
        <v>190</v>
      </c>
      <c r="G33" s="14"/>
    </row>
    <row r="34" spans="1:8" x14ac:dyDescent="0.45">
      <c r="A34" s="20" t="s">
        <v>46</v>
      </c>
      <c r="B34" s="14"/>
      <c r="C34" s="14">
        <v>111</v>
      </c>
      <c r="D34" s="14"/>
      <c r="E34" s="14">
        <v>111</v>
      </c>
      <c r="F34" s="14">
        <f>AVERAGE(B34:D34)</f>
        <v>111</v>
      </c>
      <c r="G34" s="14"/>
    </row>
    <row r="35" spans="1:8" x14ac:dyDescent="0.45">
      <c r="A35" s="20" t="s">
        <v>47</v>
      </c>
      <c r="B35" s="14"/>
      <c r="C35" s="14">
        <v>144</v>
      </c>
      <c r="D35" s="14"/>
      <c r="E35" s="14">
        <v>144</v>
      </c>
      <c r="F35" s="14">
        <f>AVERAGE(B35:D35)</f>
        <v>144</v>
      </c>
      <c r="G35" s="14"/>
    </row>
    <row r="36" spans="1:8" x14ac:dyDescent="0.45">
      <c r="A36" s="17" t="s">
        <v>0</v>
      </c>
      <c r="B36" s="14"/>
      <c r="C36" s="14"/>
      <c r="D36" s="14">
        <v>190</v>
      </c>
      <c r="E36" s="14">
        <v>190</v>
      </c>
      <c r="F36" s="21">
        <f>AVERAGE(B36:D36)</f>
        <v>190</v>
      </c>
      <c r="G36" s="21">
        <f>VLOOKUP(A36,Countries!$A$2:$H$3,8,0)</f>
        <v>161.32</v>
      </c>
      <c r="H36" s="27">
        <f>F36/G36-1</f>
        <v>0.17778328787503095</v>
      </c>
    </row>
    <row r="37" spans="1:8" x14ac:dyDescent="0.45">
      <c r="A37" s="20" t="s">
        <v>19</v>
      </c>
      <c r="B37" s="14"/>
      <c r="C37" s="14"/>
      <c r="D37" s="14">
        <v>77</v>
      </c>
      <c r="E37" s="14">
        <v>77</v>
      </c>
      <c r="F37" s="14">
        <f>AVERAGE(B37:D37)</f>
        <v>77</v>
      </c>
      <c r="G37" s="14"/>
    </row>
    <row r="38" spans="1:8" x14ac:dyDescent="0.45">
      <c r="A38" s="20" t="s">
        <v>33</v>
      </c>
      <c r="B38" s="14"/>
      <c r="C38" s="14"/>
      <c r="D38" s="14">
        <v>113</v>
      </c>
      <c r="E38" s="14">
        <v>113</v>
      </c>
      <c r="F38" s="14">
        <f>AVERAGE(B38:D38)</f>
        <v>113</v>
      </c>
      <c r="G38" s="14"/>
    </row>
    <row r="39" spans="1:8" x14ac:dyDescent="0.45">
      <c r="A39" s="17" t="s">
        <v>49</v>
      </c>
      <c r="B39" s="14">
        <v>316</v>
      </c>
      <c r="C39" s="14">
        <v>255</v>
      </c>
      <c r="D39" s="14">
        <v>190</v>
      </c>
      <c r="E39" s="14">
        <v>761</v>
      </c>
      <c r="F39" s="14">
        <f>AVERAGE(B39:D39)</f>
        <v>253.66666666666666</v>
      </c>
      <c r="G39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opLeftCell="D1" workbookViewId="0">
      <selection activeCell="H2" sqref="H2"/>
    </sheetView>
  </sheetViews>
  <sheetFormatPr defaultRowHeight="14.25" x14ac:dyDescent="0.45"/>
  <cols>
    <col min="1" max="1" width="18.3984375" style="6" customWidth="1"/>
    <col min="2" max="2" width="18.1328125" customWidth="1"/>
    <col min="3" max="3" width="34.265625" customWidth="1"/>
    <col min="4" max="4" width="33.06640625" customWidth="1"/>
    <col min="5" max="5" width="34.265625" customWidth="1"/>
    <col min="6" max="6" width="26.265625" customWidth="1"/>
    <col min="7" max="7" width="19.33203125" customWidth="1"/>
    <col min="8" max="8" width="34.265625" customWidth="1"/>
    <col min="9" max="9" width="15.73046875" customWidth="1"/>
  </cols>
  <sheetData>
    <row r="1" spans="1:10" ht="65.650000000000006" x14ac:dyDescent="0.45">
      <c r="A1" s="7" t="s">
        <v>11</v>
      </c>
      <c r="B1" s="8" t="s">
        <v>12</v>
      </c>
      <c r="C1" s="9" t="s">
        <v>13</v>
      </c>
      <c r="D1" s="9" t="s">
        <v>14</v>
      </c>
      <c r="E1" s="10" t="s">
        <v>15</v>
      </c>
      <c r="F1" s="11" t="s">
        <v>16</v>
      </c>
      <c r="G1" s="11" t="s">
        <v>17</v>
      </c>
      <c r="H1" s="11" t="s">
        <v>18</v>
      </c>
      <c r="I1" s="11"/>
      <c r="J1" s="11"/>
    </row>
    <row r="2" spans="1:10" s="12" customFormat="1" x14ac:dyDescent="0.45">
      <c r="A2" s="5" t="s">
        <v>0</v>
      </c>
      <c r="B2" s="22">
        <v>1309054000</v>
      </c>
      <c r="C2" s="23">
        <v>6.1030566677322708</v>
      </c>
      <c r="D2" s="24">
        <v>7989000</v>
      </c>
      <c r="E2" s="25">
        <v>55.488840611591129</v>
      </c>
      <c r="F2" s="12">
        <v>376.76</v>
      </c>
      <c r="G2" s="12">
        <f>F2/12</f>
        <v>31.396666666666665</v>
      </c>
      <c r="H2" s="12">
        <v>161.32</v>
      </c>
    </row>
    <row r="3" spans="1:10" s="12" customFormat="1" x14ac:dyDescent="0.45">
      <c r="A3" s="5" t="s">
        <v>1</v>
      </c>
      <c r="B3" s="22">
        <v>1397029000</v>
      </c>
      <c r="C3" s="23">
        <v>2.7660527993576736</v>
      </c>
      <c r="D3" s="24">
        <v>3864000</v>
      </c>
      <c r="E3" s="25">
        <v>50.646927634022511</v>
      </c>
      <c r="F3" s="12">
        <v>322.45999999999998</v>
      </c>
      <c r="G3" s="12">
        <f>F3/12</f>
        <v>26.871666666666666</v>
      </c>
      <c r="H3" s="12">
        <v>263.43</v>
      </c>
    </row>
    <row r="4" spans="1:10" x14ac:dyDescent="0.45">
      <c r="A4" s="5" t="s">
        <v>2</v>
      </c>
      <c r="B4" s="1">
        <v>258162000</v>
      </c>
      <c r="C4" s="2">
        <v>4.7262873264000662</v>
      </c>
      <c r="D4" s="3">
        <v>1220000</v>
      </c>
      <c r="E4" s="4">
        <v>50.453350783982444</v>
      </c>
      <c r="F4">
        <v>338.89</v>
      </c>
      <c r="G4">
        <f t="shared" ref="G4:G13" si="0">F4/12</f>
        <v>28.240833333333331</v>
      </c>
      <c r="H4">
        <v>149.88</v>
      </c>
    </row>
    <row r="5" spans="1:10" x14ac:dyDescent="0.45">
      <c r="A5" s="5" t="s">
        <v>3</v>
      </c>
      <c r="B5" s="1">
        <v>101716000</v>
      </c>
      <c r="C5" s="2">
        <v>7.7040156272612732</v>
      </c>
      <c r="D5" s="3">
        <v>784000</v>
      </c>
      <c r="E5" s="4">
        <v>60.241056070955182</v>
      </c>
      <c r="G5">
        <f t="shared" si="0"/>
        <v>0</v>
      </c>
      <c r="H5">
        <v>274.48</v>
      </c>
    </row>
    <row r="6" spans="1:10" x14ac:dyDescent="0.45">
      <c r="A6" s="5" t="s">
        <v>4</v>
      </c>
      <c r="B6" s="1">
        <v>68658000</v>
      </c>
      <c r="C6" s="2">
        <v>8.8845309478604779</v>
      </c>
      <c r="D6" s="3">
        <v>610000</v>
      </c>
      <c r="E6" s="4">
        <v>51.095076006720411</v>
      </c>
      <c r="G6">
        <f t="shared" si="0"/>
        <v>0</v>
      </c>
    </row>
    <row r="7" spans="1:10" x14ac:dyDescent="0.45">
      <c r="A7" s="5" t="s">
        <v>5</v>
      </c>
      <c r="B7" s="1">
        <v>161201000</v>
      </c>
      <c r="C7" s="2">
        <v>3.6727889172778307</v>
      </c>
      <c r="D7" s="3">
        <v>592000</v>
      </c>
      <c r="E7" s="4">
        <v>50.047115284288331</v>
      </c>
      <c r="G7">
        <f t="shared" si="0"/>
        <v>0</v>
      </c>
    </row>
    <row r="8" spans="1:10" x14ac:dyDescent="0.45">
      <c r="A8" s="5" t="s">
        <v>6</v>
      </c>
      <c r="B8" s="1">
        <v>52404000</v>
      </c>
      <c r="C8" s="2">
        <v>10.973378507957047</v>
      </c>
      <c r="D8" s="3">
        <v>575000</v>
      </c>
      <c r="E8" s="4">
        <v>65.916926671018629</v>
      </c>
      <c r="G8">
        <f t="shared" si="0"/>
        <v>0</v>
      </c>
    </row>
    <row r="9" spans="1:10" x14ac:dyDescent="0.45">
      <c r="A9" s="5" t="s">
        <v>7</v>
      </c>
      <c r="B9" s="1">
        <v>93572000</v>
      </c>
      <c r="C9" s="2">
        <v>4.5042517518541016</v>
      </c>
      <c r="D9" s="3">
        <v>421000</v>
      </c>
      <c r="E9" s="4">
        <v>41.488790370740624</v>
      </c>
      <c r="G9">
        <f t="shared" si="0"/>
        <v>0</v>
      </c>
    </row>
    <row r="10" spans="1:10" x14ac:dyDescent="0.45">
      <c r="A10" s="5" t="s">
        <v>8</v>
      </c>
      <c r="B10" s="1">
        <v>15518000</v>
      </c>
      <c r="C10" s="2">
        <v>16.810244554785154</v>
      </c>
      <c r="D10" s="3">
        <v>261000</v>
      </c>
      <c r="E10" s="4">
        <v>63.510100520957089</v>
      </c>
      <c r="G10">
        <f t="shared" si="0"/>
        <v>0</v>
      </c>
    </row>
    <row r="11" spans="1:10" x14ac:dyDescent="0.45">
      <c r="A11" s="5" t="s">
        <v>9</v>
      </c>
      <c r="B11" s="1">
        <v>30723000</v>
      </c>
      <c r="C11" s="2">
        <v>6.9144231259973514</v>
      </c>
      <c r="D11" s="3">
        <v>212000</v>
      </c>
      <c r="E11" s="4">
        <v>39.22525132573513</v>
      </c>
      <c r="G11">
        <f t="shared" si="0"/>
        <v>0</v>
      </c>
    </row>
    <row r="12" spans="1:10" x14ac:dyDescent="0.45">
      <c r="A12" s="5" t="s">
        <v>10</v>
      </c>
      <c r="B12" s="1">
        <v>28656000</v>
      </c>
      <c r="C12" s="2">
        <v>5.9506526422071468</v>
      </c>
      <c r="D12" s="3">
        <v>171000</v>
      </c>
      <c r="E12" s="4">
        <v>44.132146706470273</v>
      </c>
      <c r="G12">
        <f t="shared" si="0"/>
        <v>0</v>
      </c>
    </row>
    <row r="13" spans="1:10" x14ac:dyDescent="0.45">
      <c r="G1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G1" sqref="G1"/>
    </sheetView>
  </sheetViews>
  <sheetFormatPr defaultRowHeight="14.25" x14ac:dyDescent="0.45"/>
  <cols>
    <col min="1" max="1" width="18.265625" customWidth="1"/>
    <col min="3" max="3" width="14.86328125" bestFit="1" customWidth="1"/>
    <col min="4" max="4" width="18.1328125" customWidth="1"/>
  </cols>
  <sheetData>
    <row r="1" spans="1:5" x14ac:dyDescent="0.45">
      <c r="A1" s="12" t="s">
        <v>24</v>
      </c>
      <c r="B1" t="s">
        <v>25</v>
      </c>
      <c r="C1" s="12" t="s">
        <v>27</v>
      </c>
      <c r="D1" t="s">
        <v>32</v>
      </c>
      <c r="E1" t="s">
        <v>54</v>
      </c>
    </row>
    <row r="2" spans="1:5" x14ac:dyDescent="0.45">
      <c r="A2" t="s">
        <v>31</v>
      </c>
      <c r="B2" t="s">
        <v>0</v>
      </c>
      <c r="C2" t="s">
        <v>19</v>
      </c>
      <c r="D2" s="13">
        <f ca="1">SUMIF(Table1[],Table3[[#This Row],[ProductID]],Table1[Share])</f>
        <v>3.1329435176110652</v>
      </c>
    </row>
    <row r="3" spans="1:5" x14ac:dyDescent="0.45">
      <c r="A3" t="s">
        <v>31</v>
      </c>
      <c r="B3" t="s">
        <v>0</v>
      </c>
      <c r="C3" t="s">
        <v>33</v>
      </c>
      <c r="D3" s="13">
        <f ca="1">SUMIF(Table1[],Table3[[#This Row],[ProductID]],Table1[Share])</f>
        <v>4.0625400524074387</v>
      </c>
    </row>
    <row r="4" spans="1:5" x14ac:dyDescent="0.45">
      <c r="A4" t="s">
        <v>31</v>
      </c>
      <c r="B4" t="s">
        <v>1</v>
      </c>
      <c r="C4" s="13" t="s">
        <v>46</v>
      </c>
      <c r="D4" s="13">
        <f ca="1">SUMIF(Table1[],Table3[[#This Row],[ProductID]],Table1[Share])</f>
        <v>2.7826156283972998</v>
      </c>
    </row>
    <row r="5" spans="1:5" x14ac:dyDescent="0.45">
      <c r="A5" t="s">
        <v>31</v>
      </c>
      <c r="B5" t="s">
        <v>1</v>
      </c>
      <c r="C5" s="13" t="s">
        <v>47</v>
      </c>
      <c r="D5" s="13">
        <f ca="1">SUMIF(Table1[],Table3[[#This Row],[ProductID]],Table1[Share])</f>
        <v>4.0289522098224566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3"/>
  <sheetViews>
    <sheetView topLeftCell="C1" zoomScale="93" zoomScaleNormal="93" workbookViewId="0">
      <selection activeCell="H2" sqref="H2"/>
    </sheetView>
  </sheetViews>
  <sheetFormatPr defaultRowHeight="14.25" x14ac:dyDescent="0.45"/>
  <cols>
    <col min="1" max="1" width="11.19921875" bestFit="1" customWidth="1"/>
    <col min="2" max="3" width="11.19921875" customWidth="1"/>
    <col min="4" max="4" width="12.33203125" bestFit="1" customWidth="1"/>
    <col min="5" max="5" width="16.19921875" style="15" bestFit="1" customWidth="1"/>
    <col min="6" max="6" width="9.59765625" bestFit="1" customWidth="1"/>
    <col min="7" max="7" width="9.06640625" style="14"/>
    <col min="10" max="10" width="12.19921875" bestFit="1" customWidth="1"/>
    <col min="11" max="11" width="14.73046875" style="14" bestFit="1" customWidth="1"/>
    <col min="12" max="12" width="7.73046875" bestFit="1" customWidth="1"/>
    <col min="13" max="13" width="8" bestFit="1" customWidth="1"/>
    <col min="14" max="14" width="10.19921875" bestFit="1" customWidth="1"/>
    <col min="15" max="16" width="12.59765625" customWidth="1"/>
    <col min="17" max="17" width="14.796875" customWidth="1"/>
    <col min="18" max="18" width="15" bestFit="1" customWidth="1"/>
    <col min="19" max="19" width="12.265625" bestFit="1" customWidth="1"/>
    <col min="20" max="20" width="9.53125" bestFit="1" customWidth="1"/>
    <col min="21" max="24" width="5.265625" bestFit="1" customWidth="1"/>
    <col min="25" max="25" width="6.33203125" bestFit="1" customWidth="1"/>
    <col min="26" max="26" width="5.265625" bestFit="1" customWidth="1"/>
    <col min="27" max="27" width="12.265625" bestFit="1" customWidth="1"/>
    <col min="28" max="28" width="9.53125" bestFit="1" customWidth="1"/>
    <col min="29" max="31" width="5.265625" bestFit="1" customWidth="1"/>
    <col min="32" max="33" width="6.33203125" bestFit="1" customWidth="1"/>
    <col min="34" max="34" width="5.265625" bestFit="1" customWidth="1"/>
    <col min="35" max="35" width="12.265625" bestFit="1" customWidth="1"/>
    <col min="36" max="36" width="10.19921875" bestFit="1" customWidth="1"/>
    <col min="37" max="38" width="4.796875" bestFit="1" customWidth="1"/>
    <col min="39" max="39" width="3.796875" bestFit="1" customWidth="1"/>
    <col min="40" max="42" width="4.796875" bestFit="1" customWidth="1"/>
    <col min="43" max="43" width="3.796875" bestFit="1" customWidth="1"/>
    <col min="44" max="46" width="4.796875" bestFit="1" customWidth="1"/>
    <col min="47" max="47" width="3.796875" bestFit="1" customWidth="1"/>
    <col min="48" max="50" width="4.796875" bestFit="1" customWidth="1"/>
    <col min="51" max="52" width="3.796875" bestFit="1" customWidth="1"/>
    <col min="53" max="53" width="4.796875" bestFit="1" customWidth="1"/>
    <col min="54" max="54" width="2.796875" bestFit="1" customWidth="1"/>
    <col min="55" max="58" width="4.796875" bestFit="1" customWidth="1"/>
    <col min="59" max="60" width="3.796875" bestFit="1" customWidth="1"/>
    <col min="61" max="64" width="4.796875" bestFit="1" customWidth="1"/>
    <col min="65" max="65" width="3.796875" bestFit="1" customWidth="1"/>
    <col min="66" max="68" width="4.796875" bestFit="1" customWidth="1"/>
    <col min="69" max="69" width="3.796875" bestFit="1" customWidth="1"/>
    <col min="70" max="70" width="5.796875" bestFit="1" customWidth="1"/>
    <col min="71" max="72" width="4.796875" bestFit="1" customWidth="1"/>
    <col min="73" max="74" width="5.796875" bestFit="1" customWidth="1"/>
    <col min="75" max="75" width="2.796875" bestFit="1" customWidth="1"/>
    <col min="76" max="78" width="5.796875" bestFit="1" customWidth="1"/>
    <col min="79" max="79" width="4.796875" bestFit="1" customWidth="1"/>
    <col min="80" max="81" width="5.796875" bestFit="1" customWidth="1"/>
    <col min="82" max="82" width="4.796875" bestFit="1" customWidth="1"/>
    <col min="83" max="84" width="5.796875" bestFit="1" customWidth="1"/>
    <col min="85" max="85" width="4.796875" bestFit="1" customWidth="1"/>
    <col min="86" max="87" width="5.796875" bestFit="1" customWidth="1"/>
    <col min="88" max="88" width="4.796875" bestFit="1" customWidth="1"/>
    <col min="89" max="90" width="5.796875" bestFit="1" customWidth="1"/>
    <col min="91" max="91" width="4.796875" bestFit="1" customWidth="1"/>
    <col min="92" max="93" width="5.796875" bestFit="1" customWidth="1"/>
    <col min="94" max="94" width="4.796875" bestFit="1" customWidth="1"/>
    <col min="95" max="96" width="5.796875" bestFit="1" customWidth="1"/>
    <col min="97" max="97" width="4.796875" bestFit="1" customWidth="1"/>
    <col min="98" max="98" width="5.796875" bestFit="1" customWidth="1"/>
    <col min="99" max="99" width="4.796875" bestFit="1" customWidth="1"/>
    <col min="100" max="100" width="3.796875" bestFit="1" customWidth="1"/>
    <col min="101" max="109" width="5.796875" bestFit="1" customWidth="1"/>
    <col min="110" max="110" width="4.796875" bestFit="1" customWidth="1"/>
    <col min="111" max="111" width="5.796875" bestFit="1" customWidth="1"/>
    <col min="112" max="112" width="4.796875" bestFit="1" customWidth="1"/>
    <col min="113" max="114" width="5.796875" bestFit="1" customWidth="1"/>
    <col min="115" max="115" width="4.796875" bestFit="1" customWidth="1"/>
    <col min="116" max="120" width="5.796875" bestFit="1" customWidth="1"/>
    <col min="121" max="121" width="4.796875" bestFit="1" customWidth="1"/>
    <col min="122" max="122" width="5.796875" bestFit="1" customWidth="1"/>
    <col min="123" max="123" width="4.796875" bestFit="1" customWidth="1"/>
    <col min="124" max="125" width="5.796875" bestFit="1" customWidth="1"/>
    <col min="126" max="126" width="2.796875" bestFit="1" customWidth="1"/>
    <col min="127" max="127" width="5.796875" bestFit="1" customWidth="1"/>
    <col min="128" max="128" width="4.796875" bestFit="1" customWidth="1"/>
    <col min="129" max="129" width="5.796875" bestFit="1" customWidth="1"/>
    <col min="130" max="131" width="4.796875" bestFit="1" customWidth="1"/>
    <col min="132" max="132" width="5.796875" bestFit="1" customWidth="1"/>
    <col min="133" max="133" width="4.796875" bestFit="1" customWidth="1"/>
    <col min="134" max="134" width="5.796875" bestFit="1" customWidth="1"/>
    <col min="135" max="136" width="4.796875" bestFit="1" customWidth="1"/>
    <col min="137" max="139" width="5.796875" bestFit="1" customWidth="1"/>
    <col min="140" max="141" width="4.796875" bestFit="1" customWidth="1"/>
    <col min="142" max="142" width="2.796875" bestFit="1" customWidth="1"/>
    <col min="143" max="143" width="4.796875" bestFit="1" customWidth="1"/>
    <col min="144" max="144" width="5.796875" bestFit="1" customWidth="1"/>
    <col min="145" max="145" width="4.796875" bestFit="1" customWidth="1"/>
    <col min="146" max="148" width="5.796875" bestFit="1" customWidth="1"/>
    <col min="149" max="149" width="4.796875" bestFit="1" customWidth="1"/>
    <col min="150" max="155" width="5.796875" bestFit="1" customWidth="1"/>
    <col min="156" max="156" width="4.796875" bestFit="1" customWidth="1"/>
    <col min="157" max="159" width="5.796875" bestFit="1" customWidth="1"/>
    <col min="160" max="160" width="10.19921875" bestFit="1" customWidth="1"/>
    <col min="161" max="161" width="8.796875" bestFit="1" customWidth="1"/>
    <col min="162" max="162" width="7.53125" bestFit="1" customWidth="1"/>
    <col min="163" max="163" width="9.796875" bestFit="1" customWidth="1"/>
    <col min="164" max="164" width="7.53125" bestFit="1" customWidth="1"/>
    <col min="165" max="165" width="9.796875" bestFit="1" customWidth="1"/>
    <col min="166" max="166" width="6.53125" bestFit="1" customWidth="1"/>
    <col min="167" max="167" width="8.796875" bestFit="1" customWidth="1"/>
    <col min="168" max="168" width="7.53125" bestFit="1" customWidth="1"/>
    <col min="169" max="169" width="9.796875" bestFit="1" customWidth="1"/>
    <col min="170" max="170" width="7.53125" bestFit="1" customWidth="1"/>
    <col min="171" max="171" width="9.796875" bestFit="1" customWidth="1"/>
    <col min="172" max="172" width="6.53125" bestFit="1" customWidth="1"/>
    <col min="173" max="173" width="8.796875" bestFit="1" customWidth="1"/>
    <col min="174" max="174" width="7.53125" bestFit="1" customWidth="1"/>
    <col min="175" max="175" width="9.796875" bestFit="1" customWidth="1"/>
    <col min="176" max="176" width="7.53125" bestFit="1" customWidth="1"/>
    <col min="177" max="177" width="9.796875" bestFit="1" customWidth="1"/>
    <col min="178" max="178" width="6.53125" bestFit="1" customWidth="1"/>
    <col min="179" max="179" width="8.796875" bestFit="1" customWidth="1"/>
    <col min="180" max="180" width="7.53125" bestFit="1" customWidth="1"/>
    <col min="181" max="181" width="9.796875" bestFit="1" customWidth="1"/>
    <col min="182" max="182" width="7.53125" bestFit="1" customWidth="1"/>
    <col min="183" max="183" width="9.796875" bestFit="1" customWidth="1"/>
    <col min="184" max="184" width="6.53125" bestFit="1" customWidth="1"/>
    <col min="185" max="185" width="8.796875" bestFit="1" customWidth="1"/>
    <col min="186" max="186" width="7.53125" bestFit="1" customWidth="1"/>
    <col min="187" max="187" width="9.796875" bestFit="1" customWidth="1"/>
    <col min="188" max="188" width="7.53125" bestFit="1" customWidth="1"/>
    <col min="189" max="189" width="9.796875" bestFit="1" customWidth="1"/>
    <col min="190" max="190" width="6.53125" bestFit="1" customWidth="1"/>
    <col min="191" max="191" width="8.796875" bestFit="1" customWidth="1"/>
    <col min="192" max="192" width="7.53125" bestFit="1" customWidth="1"/>
    <col min="193" max="193" width="9.796875" bestFit="1" customWidth="1"/>
    <col min="194" max="194" width="6.53125" bestFit="1" customWidth="1"/>
    <col min="195" max="195" width="8.796875" bestFit="1" customWidth="1"/>
    <col min="196" max="196" width="4.53125" bestFit="1" customWidth="1"/>
    <col min="197" max="197" width="7.33203125" bestFit="1" customWidth="1"/>
    <col min="198" max="198" width="7.53125" bestFit="1" customWidth="1"/>
    <col min="199" max="199" width="9.796875" bestFit="1" customWidth="1"/>
    <col min="200" max="201" width="7.53125" bestFit="1" customWidth="1"/>
    <col min="202" max="202" width="9.796875" bestFit="1" customWidth="1"/>
    <col min="203" max="203" width="7.53125" bestFit="1" customWidth="1"/>
    <col min="204" max="204" width="9.796875" bestFit="1" customWidth="1"/>
    <col min="205" max="205" width="7.53125" bestFit="1" customWidth="1"/>
    <col min="206" max="206" width="9.796875" bestFit="1" customWidth="1"/>
    <col min="207" max="207" width="7.53125" bestFit="1" customWidth="1"/>
    <col min="208" max="208" width="9.796875" bestFit="1" customWidth="1"/>
    <col min="209" max="209" width="7.53125" bestFit="1" customWidth="1"/>
    <col min="210" max="210" width="9.796875" bestFit="1" customWidth="1"/>
    <col min="211" max="211" width="7.53125" bestFit="1" customWidth="1"/>
    <col min="212" max="212" width="9.796875" bestFit="1" customWidth="1"/>
    <col min="213" max="213" width="7.53125" bestFit="1" customWidth="1"/>
    <col min="214" max="214" width="9.796875" bestFit="1" customWidth="1"/>
    <col min="215" max="215" width="7.53125" bestFit="1" customWidth="1"/>
    <col min="216" max="216" width="9.796875" bestFit="1" customWidth="1"/>
    <col min="217" max="217" width="6.53125" bestFit="1" customWidth="1"/>
    <col min="218" max="218" width="8.796875" bestFit="1" customWidth="1"/>
    <col min="219" max="219" width="7.53125" bestFit="1" customWidth="1"/>
    <col min="220" max="220" width="9.796875" bestFit="1" customWidth="1"/>
    <col min="221" max="221" width="6.53125" bestFit="1" customWidth="1"/>
    <col min="222" max="222" width="8.796875" bestFit="1" customWidth="1"/>
    <col min="223" max="223" width="7.53125" bestFit="1" customWidth="1"/>
    <col min="224" max="224" width="9.796875" bestFit="1" customWidth="1"/>
    <col min="225" max="225" width="7.53125" bestFit="1" customWidth="1"/>
    <col min="226" max="226" width="9.796875" bestFit="1" customWidth="1"/>
    <col min="227" max="227" width="6.53125" bestFit="1" customWidth="1"/>
    <col min="228" max="228" width="8.796875" bestFit="1" customWidth="1"/>
    <col min="229" max="229" width="7.53125" bestFit="1" customWidth="1"/>
    <col min="230" max="230" width="9.796875" bestFit="1" customWidth="1"/>
    <col min="231" max="231" width="7.53125" bestFit="1" customWidth="1"/>
    <col min="232" max="232" width="9.796875" bestFit="1" customWidth="1"/>
    <col min="233" max="233" width="7.53125" bestFit="1" customWidth="1"/>
    <col min="234" max="234" width="9.796875" bestFit="1" customWidth="1"/>
    <col min="235" max="235" width="7.53125" bestFit="1" customWidth="1"/>
    <col min="236" max="236" width="9.796875" bestFit="1" customWidth="1"/>
    <col min="237" max="237" width="7.53125" bestFit="1" customWidth="1"/>
    <col min="238" max="238" width="9.796875" bestFit="1" customWidth="1"/>
    <col min="239" max="239" width="6.53125" bestFit="1" customWidth="1"/>
    <col min="240" max="240" width="8.796875" bestFit="1" customWidth="1"/>
    <col min="241" max="241" width="7.53125" bestFit="1" customWidth="1"/>
    <col min="242" max="242" width="9.796875" bestFit="1" customWidth="1"/>
    <col min="243" max="243" width="6.53125" bestFit="1" customWidth="1"/>
    <col min="244" max="244" width="8.796875" bestFit="1" customWidth="1"/>
    <col min="245" max="245" width="7.53125" bestFit="1" customWidth="1"/>
    <col min="246" max="246" width="9.796875" bestFit="1" customWidth="1"/>
    <col min="247" max="247" width="7.53125" bestFit="1" customWidth="1"/>
    <col min="248" max="248" width="9.796875" bestFit="1" customWidth="1"/>
    <col min="249" max="249" width="4.53125" bestFit="1" customWidth="1"/>
    <col min="250" max="250" width="7.33203125" bestFit="1" customWidth="1"/>
    <col min="251" max="251" width="7.53125" bestFit="1" customWidth="1"/>
    <col min="252" max="252" width="9.796875" bestFit="1" customWidth="1"/>
    <col min="253" max="253" width="6.53125" bestFit="1" customWidth="1"/>
    <col min="254" max="254" width="8.796875" bestFit="1" customWidth="1"/>
    <col min="255" max="255" width="7.53125" bestFit="1" customWidth="1"/>
    <col min="256" max="256" width="9.796875" bestFit="1" customWidth="1"/>
    <col min="257" max="257" width="6.53125" bestFit="1" customWidth="1"/>
    <col min="258" max="258" width="8.796875" bestFit="1" customWidth="1"/>
    <col min="259" max="259" width="6.53125" bestFit="1" customWidth="1"/>
    <col min="260" max="260" width="8.796875" bestFit="1" customWidth="1"/>
    <col min="261" max="261" width="7.53125" bestFit="1" customWidth="1"/>
    <col min="262" max="262" width="9.796875" bestFit="1" customWidth="1"/>
    <col min="263" max="263" width="6.53125" bestFit="1" customWidth="1"/>
    <col min="264" max="264" width="8.796875" bestFit="1" customWidth="1"/>
    <col min="265" max="265" width="7.53125" bestFit="1" customWidth="1"/>
    <col min="266" max="266" width="9.796875" bestFit="1" customWidth="1"/>
    <col min="267" max="267" width="6.53125" bestFit="1" customWidth="1"/>
    <col min="268" max="268" width="8.796875" bestFit="1" customWidth="1"/>
    <col min="269" max="269" width="6.53125" bestFit="1" customWidth="1"/>
    <col min="270" max="270" width="8.796875" bestFit="1" customWidth="1"/>
    <col min="271" max="271" width="7.53125" bestFit="1" customWidth="1"/>
    <col min="272" max="272" width="9.796875" bestFit="1" customWidth="1"/>
    <col min="273" max="273" width="7.53125" bestFit="1" customWidth="1"/>
    <col min="274" max="274" width="9.796875" bestFit="1" customWidth="1"/>
    <col min="275" max="275" width="7.53125" bestFit="1" customWidth="1"/>
    <col min="276" max="276" width="9.796875" bestFit="1" customWidth="1"/>
    <col min="277" max="277" width="6.53125" bestFit="1" customWidth="1"/>
    <col min="278" max="278" width="8.796875" bestFit="1" customWidth="1"/>
    <col min="279" max="279" width="6.53125" bestFit="1" customWidth="1"/>
    <col min="280" max="280" width="8.796875" bestFit="1" customWidth="1"/>
    <col min="281" max="281" width="4.53125" bestFit="1" customWidth="1"/>
    <col min="282" max="282" width="7.33203125" bestFit="1" customWidth="1"/>
    <col min="283" max="283" width="6.53125" bestFit="1" customWidth="1"/>
    <col min="284" max="284" width="8.796875" bestFit="1" customWidth="1"/>
    <col min="285" max="285" width="7.53125" bestFit="1" customWidth="1"/>
    <col min="286" max="286" width="9.796875" bestFit="1" customWidth="1"/>
    <col min="287" max="287" width="6.53125" bestFit="1" customWidth="1"/>
    <col min="288" max="288" width="8.796875" bestFit="1" customWidth="1"/>
    <col min="289" max="289" width="7.53125" bestFit="1" customWidth="1"/>
    <col min="290" max="290" width="9.796875" bestFit="1" customWidth="1"/>
    <col min="291" max="291" width="7.53125" bestFit="1" customWidth="1"/>
    <col min="292" max="292" width="9.796875" bestFit="1" customWidth="1"/>
    <col min="293" max="293" width="7.53125" bestFit="1" customWidth="1"/>
    <col min="294" max="294" width="9.796875" bestFit="1" customWidth="1"/>
    <col min="295" max="295" width="6.53125" bestFit="1" customWidth="1"/>
    <col min="296" max="296" width="8.796875" bestFit="1" customWidth="1"/>
    <col min="297" max="297" width="7.53125" bestFit="1" customWidth="1"/>
    <col min="298" max="298" width="9.796875" bestFit="1" customWidth="1"/>
    <col min="299" max="299" width="7.53125" bestFit="1" customWidth="1"/>
    <col min="300" max="300" width="9.796875" bestFit="1" customWidth="1"/>
    <col min="301" max="301" width="7.53125" bestFit="1" customWidth="1"/>
    <col min="302" max="302" width="9.796875" bestFit="1" customWidth="1"/>
    <col min="303" max="303" width="7.53125" bestFit="1" customWidth="1"/>
    <col min="304" max="304" width="9.796875" bestFit="1" customWidth="1"/>
    <col min="305" max="305" width="7.53125" bestFit="1" customWidth="1"/>
    <col min="306" max="306" width="9.796875" bestFit="1" customWidth="1"/>
    <col min="307" max="307" width="7.53125" bestFit="1" customWidth="1"/>
    <col min="308" max="308" width="9.796875" bestFit="1" customWidth="1"/>
    <col min="309" max="309" width="6.53125" bestFit="1" customWidth="1"/>
    <col min="310" max="310" width="8.796875" bestFit="1" customWidth="1"/>
    <col min="311" max="311" width="7.53125" bestFit="1" customWidth="1"/>
    <col min="312" max="312" width="9.796875" bestFit="1" customWidth="1"/>
    <col min="313" max="313" width="7.53125" bestFit="1" customWidth="1"/>
    <col min="314" max="314" width="9.796875" bestFit="1" customWidth="1"/>
    <col min="315" max="315" width="7.53125" bestFit="1" customWidth="1"/>
    <col min="316" max="316" width="9.796875" bestFit="1" customWidth="1"/>
    <col min="317" max="317" width="10.19921875" bestFit="1" customWidth="1"/>
  </cols>
  <sheetData>
    <row r="1" spans="1:11" x14ac:dyDescent="0.45">
      <c r="A1" t="s">
        <v>22</v>
      </c>
      <c r="B1" t="s">
        <v>25</v>
      </c>
      <c r="C1" t="s">
        <v>23</v>
      </c>
      <c r="D1" t="s">
        <v>26</v>
      </c>
      <c r="E1" s="15" t="s">
        <v>38</v>
      </c>
      <c r="F1" t="s">
        <v>20</v>
      </c>
      <c r="G1" s="14" t="s">
        <v>57</v>
      </c>
      <c r="H1" s="19" t="s">
        <v>58</v>
      </c>
      <c r="I1" s="19" t="s">
        <v>59</v>
      </c>
    </row>
    <row r="2" spans="1:11" x14ac:dyDescent="0.45">
      <c r="A2" t="s">
        <v>52</v>
      </c>
      <c r="B2" t="str">
        <f>VLOOKUP(Table2[[#This Row],[Worker ID]],Table6[],2,0)</f>
        <v>China</v>
      </c>
      <c r="C2" t="str">
        <f>LEFT(Table2[[#This Row],[SubProduct]],1)</f>
        <v>C</v>
      </c>
      <c r="D2" t="s">
        <v>39</v>
      </c>
      <c r="E2" s="15">
        <v>1</v>
      </c>
      <c r="F2">
        <f ca="1">IF(Table2[[#This Row],[Country]]="China",ROUND(_xlfn.NORM.S.INV(RAND())*0.5+1.6*1.2,0), ROUND(_xlfn.NORM.S.INV(RAND())*0.5+1.2,0))</f>
        <v>2</v>
      </c>
      <c r="G2" s="14">
        <f ca="1">ROUNDUP((F2*VLOOKUP(D2,Table1[[SubProduct]:[Share]],2,0)),0)</f>
        <v>3</v>
      </c>
      <c r="H2" s="14">
        <f ca="1">ROUNDUP((F2*(0.2+VLOOKUP(D2,Table1[[SubProduct]:[Share]],2,0))),0)</f>
        <v>3</v>
      </c>
      <c r="I2" s="14">
        <f ca="1">ROUNDUP((F2*(0.5+VLOOKUP(D2,Table1[[SubProduct]:[Share]],2,0))),0)</f>
        <v>4</v>
      </c>
    </row>
    <row r="3" spans="1:11" x14ac:dyDescent="0.45">
      <c r="A3" t="s">
        <v>52</v>
      </c>
      <c r="B3" t="str">
        <f>VLOOKUP(Table2[[#This Row],[Worker ID]],Table6[],2,0)</f>
        <v>China</v>
      </c>
      <c r="C3" t="str">
        <f>LEFT(Table2[[#This Row],[SubProduct]],1)</f>
        <v>C</v>
      </c>
      <c r="D3" t="s">
        <v>40</v>
      </c>
      <c r="E3" s="15">
        <v>1</v>
      </c>
      <c r="F3">
        <f ca="1">IF(Table2[[#This Row],[Country]]="China",ROUND(_xlfn.NORM.S.INV(RAND())*0.5+1.6*1.2,0), ROUND(_xlfn.NORM.S.INV(RAND())*0.5+1.2,0))</f>
        <v>2</v>
      </c>
      <c r="G3" s="14">
        <f ca="1">ROUNDUP((F3*VLOOKUP(D3,Table1[[SubProduct]:[Share]],2,0)),0)</f>
        <v>2</v>
      </c>
      <c r="H3" s="14">
        <f ca="1">ROUNDUP((F3*(0.2+VLOOKUP(D3,Table1[[SubProduct]:[Share]],2,0))),0)</f>
        <v>3</v>
      </c>
      <c r="I3" s="14">
        <f ca="1">ROUNDUP((F3*(0.5+VLOOKUP(D3,Table1[[SubProduct]:[Share]],2,0))),0)</f>
        <v>3</v>
      </c>
    </row>
    <row r="4" spans="1:11" x14ac:dyDescent="0.45">
      <c r="A4" t="s">
        <v>52</v>
      </c>
      <c r="B4" t="str">
        <f>VLOOKUP(Table2[[#This Row],[Worker ID]],Table6[],2,0)</f>
        <v>China</v>
      </c>
      <c r="C4" t="str">
        <f>LEFT(Table2[[#This Row],[SubProduct]],1)</f>
        <v>C</v>
      </c>
      <c r="D4" t="s">
        <v>41</v>
      </c>
      <c r="E4" s="15">
        <v>1</v>
      </c>
      <c r="F4">
        <f ca="1">IF(Table2[[#This Row],[Country]]="China",ROUND(_xlfn.NORM.S.INV(RAND())*0.5+1.6*1.2,0), ROUND(_xlfn.NORM.S.INV(RAND())*0.5+1.2,0))</f>
        <v>2</v>
      </c>
      <c r="G4" s="14">
        <f ca="1">ROUNDUP((F4*VLOOKUP(D4,Table1[[SubProduct]:[Share]],2,0)),0)</f>
        <v>2</v>
      </c>
      <c r="H4" s="14">
        <f ca="1">ROUNDUP((F4*(0.2+VLOOKUP(D4,Table1[[SubProduct]:[Share]],2,0))),0)</f>
        <v>3</v>
      </c>
      <c r="I4" s="14">
        <f ca="1">ROUNDUP((F4*(0.5+VLOOKUP(D4,Table1[[SubProduct]:[Share]],2,0))),0)</f>
        <v>3</v>
      </c>
    </row>
    <row r="5" spans="1:11" x14ac:dyDescent="0.45">
      <c r="A5" t="s">
        <v>52</v>
      </c>
      <c r="B5" t="str">
        <f>VLOOKUP(Table2[[#This Row],[Worker ID]],Table6[],2,0)</f>
        <v>China</v>
      </c>
      <c r="C5" t="str">
        <f>LEFT(Table2[[#This Row],[SubProduct]],1)</f>
        <v>D</v>
      </c>
      <c r="D5" t="s">
        <v>42</v>
      </c>
      <c r="E5" s="15">
        <v>1</v>
      </c>
      <c r="F5">
        <f ca="1">IF(Table2[[#This Row],[Country]]="China",ROUND(_xlfn.NORM.S.INV(RAND())*0.5+1.6*1.2,0), ROUND(_xlfn.NORM.S.INV(RAND())*0.5+1.2,0))</f>
        <v>2</v>
      </c>
      <c r="G5" s="14">
        <f ca="1">ROUNDUP((F5*VLOOKUP(D5,Table1[[SubProduct]:[Share]],2,0)),0)</f>
        <v>2</v>
      </c>
      <c r="H5" s="14">
        <f ca="1">ROUNDUP((F5*(0.2+VLOOKUP(D5,Table1[[SubProduct]:[Share]],2,0))),0)</f>
        <v>3</v>
      </c>
      <c r="I5" s="14">
        <f ca="1">ROUNDUP((F5*(0.5+VLOOKUP(D5,Table1[[SubProduct]:[Share]],2,0))),0)</f>
        <v>3</v>
      </c>
    </row>
    <row r="6" spans="1:11" x14ac:dyDescent="0.45">
      <c r="A6" t="s">
        <v>52</v>
      </c>
      <c r="B6" t="str">
        <f>VLOOKUP(Table2[[#This Row],[Worker ID]],Table6[],2,0)</f>
        <v>China</v>
      </c>
      <c r="C6" t="str">
        <f>LEFT(Table2[[#This Row],[SubProduct]],1)</f>
        <v>D</v>
      </c>
      <c r="D6" t="s">
        <v>43</v>
      </c>
      <c r="E6" s="15">
        <v>1</v>
      </c>
      <c r="F6">
        <f ca="1">IF(Table2[[#This Row],[Country]]="China",ROUND(_xlfn.NORM.S.INV(RAND())*0.5+1.6*1.2,0), ROUND(_xlfn.NORM.S.INV(RAND())*0.5+1.2,0))</f>
        <v>2</v>
      </c>
      <c r="G6" s="14">
        <f ca="1">ROUNDUP((F6*VLOOKUP(D6,Table1[[SubProduct]:[Share]],2,0)),0)</f>
        <v>3</v>
      </c>
      <c r="H6" s="14">
        <f ca="1">ROUNDUP((F6*(0.2+VLOOKUP(D6,Table1[[SubProduct]:[Share]],2,0))),0)</f>
        <v>3</v>
      </c>
      <c r="I6" s="14">
        <f ca="1">ROUNDUP((F6*(0.5+VLOOKUP(D6,Table1[[SubProduct]:[Share]],2,0))),0)</f>
        <v>4</v>
      </c>
    </row>
    <row r="7" spans="1:11" x14ac:dyDescent="0.45">
      <c r="A7" t="s">
        <v>52</v>
      </c>
      <c r="B7" t="str">
        <f>VLOOKUP(Table2[[#This Row],[Worker ID]],Table6[],2,0)</f>
        <v>China</v>
      </c>
      <c r="C7" t="str">
        <f>LEFT(Table2[[#This Row],[SubProduct]],1)</f>
        <v>D</v>
      </c>
      <c r="D7" t="s">
        <v>44</v>
      </c>
      <c r="E7" s="15">
        <v>1</v>
      </c>
      <c r="F7">
        <f ca="1">IF(Table2[[#This Row],[Country]]="China",ROUND(_xlfn.NORM.S.INV(RAND())*0.5+1.6*1.2,0), ROUND(_xlfn.NORM.S.INV(RAND())*0.5+1.2,0))</f>
        <v>1</v>
      </c>
      <c r="G7" s="14">
        <f ca="1">ROUNDUP((F7*VLOOKUP(D7,Table1[[SubProduct]:[Share]],2,0)),0)</f>
        <v>1</v>
      </c>
      <c r="H7" s="14">
        <f ca="1">ROUNDUP((F7*(0.2+VLOOKUP(D7,Table1[[SubProduct]:[Share]],2,0))),0)</f>
        <v>2</v>
      </c>
      <c r="I7" s="14">
        <f ca="1">ROUNDUP((F7*(0.5+VLOOKUP(D7,Table1[[SubProduct]:[Share]],2,0))),0)</f>
        <v>2</v>
      </c>
    </row>
    <row r="8" spans="1:11" x14ac:dyDescent="0.45">
      <c r="A8" t="s">
        <v>52</v>
      </c>
      <c r="B8" t="str">
        <f>VLOOKUP(Table2[[#This Row],[Worker ID]],Table6[],2,0)</f>
        <v>China</v>
      </c>
      <c r="C8" t="str">
        <f>LEFT(Table2[[#This Row],[SubProduct]],1)</f>
        <v>D</v>
      </c>
      <c r="D8" t="s">
        <v>45</v>
      </c>
      <c r="E8" s="15">
        <v>1</v>
      </c>
      <c r="F8">
        <f ca="1">IF(Table2[[#This Row],[Country]]="China",ROUND(_xlfn.NORM.S.INV(RAND())*0.5+1.6*1.2,0), ROUND(_xlfn.NORM.S.INV(RAND())*0.5+1.2,0))</f>
        <v>2</v>
      </c>
      <c r="G8" s="14">
        <f ca="1">ROUNDUP((F8*VLOOKUP(D8,Table1[[SubProduct]:[Share]],2,0)),0)</f>
        <v>3</v>
      </c>
      <c r="H8" s="14">
        <f ca="1">ROUNDUP((F8*(0.2+VLOOKUP(D8,Table1[[SubProduct]:[Share]],2,0))),0)</f>
        <v>3</v>
      </c>
      <c r="I8" s="14">
        <f ca="1">ROUNDUP((F8*(0.5+VLOOKUP(D8,Table1[[SubProduct]:[Share]],2,0))),0)</f>
        <v>4</v>
      </c>
    </row>
    <row r="9" spans="1:11" x14ac:dyDescent="0.45">
      <c r="A9" t="s">
        <v>53</v>
      </c>
      <c r="B9" t="str">
        <f>VLOOKUP(Table2[[#This Row],[Worker ID]],Table6[],2,0)</f>
        <v>India</v>
      </c>
      <c r="C9" t="str">
        <f>LEFT(Table2[[#This Row],[SubProduct]],1)</f>
        <v>A</v>
      </c>
      <c r="D9" t="s">
        <v>28</v>
      </c>
      <c r="E9" s="15">
        <v>1</v>
      </c>
      <c r="F9">
        <f ca="1">IF(Table2[[#This Row],[Country]]="China",ROUND(_xlfn.NORM.S.INV(RAND())*0.5+1.6*1.2,0), ROUND(_xlfn.NORM.S.INV(RAND())*0.5+1.2,0))</f>
        <v>1</v>
      </c>
      <c r="G9" s="14">
        <f ca="1">ROUNDUP((F9*VLOOKUP(D9,Table1[[SubProduct]:[Share]],2,0)),0)</f>
        <v>2</v>
      </c>
      <c r="H9" s="14">
        <f ca="1">ROUNDUP((F9*(0.2+VLOOKUP(D9,Table1[[SubProduct]:[Share]],2,0))),0)</f>
        <v>2</v>
      </c>
      <c r="I9" s="14">
        <f ca="1">ROUNDUP((F9*(0.5+VLOOKUP(D9,Table1[[SubProduct]:[Share]],2,0))),0)</f>
        <v>2</v>
      </c>
    </row>
    <row r="10" spans="1:11" x14ac:dyDescent="0.45">
      <c r="A10" t="s">
        <v>53</v>
      </c>
      <c r="B10" t="str">
        <f>VLOOKUP(Table2[[#This Row],[Worker ID]],Table6[],2,0)</f>
        <v>India</v>
      </c>
      <c r="C10" t="str">
        <f>LEFT(Table2[[#This Row],[SubProduct]],1)</f>
        <v>A</v>
      </c>
      <c r="D10" t="s">
        <v>29</v>
      </c>
      <c r="E10" s="15">
        <v>1</v>
      </c>
      <c r="F10">
        <f ca="1">IF(Table2[[#This Row],[Country]]="China",ROUND(_xlfn.NORM.S.INV(RAND())*0.5+1.6*1.2,0), ROUND(_xlfn.NORM.S.INV(RAND())*0.5+1.2,0))</f>
        <v>0</v>
      </c>
      <c r="G10" s="14">
        <f ca="1">ROUNDUP((F10*VLOOKUP(D10,Table1[[SubProduct]:[Share]],2,0)),0)</f>
        <v>0</v>
      </c>
      <c r="H10" s="14">
        <f ca="1">ROUNDUP((F10*(0.2+VLOOKUP(D10,Table1[[SubProduct]:[Share]],2,0))),0)</f>
        <v>0</v>
      </c>
      <c r="I10" s="14">
        <f ca="1">ROUNDUP((F10*(0.5+VLOOKUP(D10,Table1[[SubProduct]:[Share]],2,0))),0)</f>
        <v>0</v>
      </c>
    </row>
    <row r="11" spans="1:11" x14ac:dyDescent="0.45">
      <c r="A11" t="s">
        <v>53</v>
      </c>
      <c r="B11" t="str">
        <f>VLOOKUP(Table2[[#This Row],[Worker ID]],Table6[],2,0)</f>
        <v>India</v>
      </c>
      <c r="C11" t="str">
        <f>LEFT(Table2[[#This Row],[SubProduct]],1)</f>
        <v>A</v>
      </c>
      <c r="D11" t="s">
        <v>30</v>
      </c>
      <c r="E11" s="15">
        <v>1</v>
      </c>
      <c r="F11">
        <f ca="1">IF(Table2[[#This Row],[Country]]="China",ROUND(_xlfn.NORM.S.INV(RAND())*0.5+1.6*1.2,0), ROUND(_xlfn.NORM.S.INV(RAND())*0.5+1.2,0))</f>
        <v>1</v>
      </c>
      <c r="G11" s="14">
        <f ca="1">ROUNDUP((F11*VLOOKUP(D11,Table1[[SubProduct]:[Share]],2,0)),0)</f>
        <v>2</v>
      </c>
      <c r="H11" s="14">
        <f ca="1">ROUNDUP((F11*(0.2+VLOOKUP(D11,Table1[[SubProduct]:[Share]],2,0))),0)</f>
        <v>2</v>
      </c>
      <c r="I11" s="14">
        <f ca="1">ROUNDUP((F11*(0.5+VLOOKUP(D11,Table1[[SubProduct]:[Share]],2,0))),0)</f>
        <v>2</v>
      </c>
    </row>
    <row r="12" spans="1:11" x14ac:dyDescent="0.45">
      <c r="A12" t="s">
        <v>53</v>
      </c>
      <c r="B12" t="str">
        <f>VLOOKUP(Table2[[#This Row],[Worker ID]],Table6[],2,0)</f>
        <v>India</v>
      </c>
      <c r="C12" t="str">
        <f>LEFT(Table2[[#This Row],[SubProduct]],1)</f>
        <v>B</v>
      </c>
      <c r="D12" t="s">
        <v>34</v>
      </c>
      <c r="E12" s="15">
        <v>1</v>
      </c>
      <c r="F12">
        <f ca="1">IF(Table2[[#This Row],[Country]]="China",ROUND(_xlfn.NORM.S.INV(RAND())*0.5+1.6*1.2,0), ROUND(_xlfn.NORM.S.INV(RAND())*0.5+1.2,0))</f>
        <v>2</v>
      </c>
      <c r="G12" s="14">
        <f ca="1">ROUNDUP((F12*VLOOKUP(D12,Table1[[SubProduct]:[Share]],2,0)),0)</f>
        <v>3</v>
      </c>
      <c r="H12" s="14">
        <f ca="1">ROUNDUP((F12*(0.2+VLOOKUP(D12,Table1[[SubProduct]:[Share]],2,0))),0)</f>
        <v>3</v>
      </c>
      <c r="I12" s="14">
        <f ca="1">ROUNDUP((F12*(0.5+VLOOKUP(D12,Table1[[SubProduct]:[Share]],2,0))),0)</f>
        <v>4</v>
      </c>
    </row>
    <row r="13" spans="1:11" x14ac:dyDescent="0.45">
      <c r="A13" t="s">
        <v>53</v>
      </c>
      <c r="B13" t="str">
        <f>VLOOKUP(Table2[[#This Row],[Worker ID]],Table6[],2,0)</f>
        <v>India</v>
      </c>
      <c r="C13" t="str">
        <f>LEFT(Table2[[#This Row],[SubProduct]],1)</f>
        <v>B</v>
      </c>
      <c r="D13" t="s">
        <v>35</v>
      </c>
      <c r="E13" s="15">
        <v>1</v>
      </c>
      <c r="F13">
        <f ca="1">IF(Table2[[#This Row],[Country]]="China",ROUND(_xlfn.NORM.S.INV(RAND())*0.5+1.6*1.2,0), ROUND(_xlfn.NORM.S.INV(RAND())*0.5+1.2,0))</f>
        <v>2</v>
      </c>
      <c r="G13" s="14">
        <f ca="1">ROUNDUP((F13*VLOOKUP(D13,Table1[[SubProduct]:[Share]],2,0)),0)</f>
        <v>3</v>
      </c>
      <c r="H13" s="14">
        <f ca="1">ROUNDUP((F13*(0.2+VLOOKUP(D13,Table1[[SubProduct]:[Share]],2,0))),0)</f>
        <v>3</v>
      </c>
      <c r="I13" s="14">
        <f ca="1">ROUNDUP((F13*(0.5+VLOOKUP(D13,Table1[[SubProduct]:[Share]],2,0))),0)</f>
        <v>4</v>
      </c>
    </row>
    <row r="14" spans="1:11" x14ac:dyDescent="0.45">
      <c r="A14" t="s">
        <v>53</v>
      </c>
      <c r="B14" t="str">
        <f>VLOOKUP(Table2[[#This Row],[Worker ID]],Table6[],2,0)</f>
        <v>India</v>
      </c>
      <c r="C14" t="str">
        <f>LEFT(Table2[[#This Row],[SubProduct]],1)</f>
        <v>B</v>
      </c>
      <c r="D14" t="s">
        <v>36</v>
      </c>
      <c r="E14" s="15">
        <v>1</v>
      </c>
      <c r="F14">
        <f ca="1">IF(Table2[[#This Row],[Country]]="China",ROUND(_xlfn.NORM.S.INV(RAND())*0.5+1.6*1.2,0), ROUND(_xlfn.NORM.S.INV(RAND())*0.5+1.2,0))</f>
        <v>1</v>
      </c>
      <c r="G14" s="14">
        <f ca="1">ROUNDUP((F14*VLOOKUP(D14,Table1[[SubProduct]:[Share]],2,0)),0)</f>
        <v>2</v>
      </c>
      <c r="H14" s="14">
        <f ca="1">ROUNDUP((F14*(0.2+VLOOKUP(D14,Table1[[SubProduct]:[Share]],2,0))),0)</f>
        <v>2</v>
      </c>
      <c r="I14" s="14">
        <f ca="1">ROUNDUP((F14*(0.5+VLOOKUP(D14,Table1[[SubProduct]:[Share]],2,0))),0)</f>
        <v>2</v>
      </c>
    </row>
    <row r="15" spans="1:11" x14ac:dyDescent="0.45">
      <c r="A15" t="s">
        <v>53</v>
      </c>
      <c r="B15" t="str">
        <f>VLOOKUP(Table2[[#This Row],[Worker ID]],Table6[],2,0)</f>
        <v>India</v>
      </c>
      <c r="C15" t="str">
        <f>LEFT(Table2[[#This Row],[SubProduct]],1)</f>
        <v>B</v>
      </c>
      <c r="D15" t="s">
        <v>37</v>
      </c>
      <c r="E15" s="15">
        <v>1</v>
      </c>
      <c r="F15">
        <f ca="1">IF(Table2[[#This Row],[Country]]="China",ROUND(_xlfn.NORM.S.INV(RAND())*0.5+1.6*1.2,0), ROUND(_xlfn.NORM.S.INV(RAND())*0.5+1.2,0))</f>
        <v>1</v>
      </c>
      <c r="G15" s="14">
        <f ca="1">ROUNDUP((F15*VLOOKUP(D15,Table1[[SubProduct]:[Share]],2,0)),0)</f>
        <v>1</v>
      </c>
      <c r="H15" s="14">
        <f ca="1">ROUNDUP((F15*(0.2+VLOOKUP(D15,Table1[[SubProduct]:[Share]],2,0))),0)</f>
        <v>2</v>
      </c>
      <c r="I15" s="14">
        <f ca="1">ROUNDUP((F15*(0.5+VLOOKUP(D15,Table1[[SubProduct]:[Share]],2,0))),0)</f>
        <v>2</v>
      </c>
    </row>
    <row r="16" spans="1:11" x14ac:dyDescent="0.45">
      <c r="A16" t="s">
        <v>52</v>
      </c>
      <c r="B16" t="str">
        <f>VLOOKUP(Table2[[#This Row],[Worker ID]],Table6[],2,0)</f>
        <v>China</v>
      </c>
      <c r="C16" t="str">
        <f>LEFT(Table2[[#This Row],[SubProduct]],1)</f>
        <v>C</v>
      </c>
      <c r="D16" t="s">
        <v>39</v>
      </c>
      <c r="E16" s="15">
        <v>2</v>
      </c>
      <c r="F16">
        <f ca="1">IF(Table2[[#This Row],[Country]]="China",ROUND(_xlfn.NORM.S.INV(RAND())*0.5+1.6*1.2,0), ROUND(_xlfn.NORM.S.INV(RAND())*0.5+1.2,0))</f>
        <v>2</v>
      </c>
      <c r="G16" s="14">
        <f ca="1">ROUNDUP((F16*VLOOKUP(D16,Table1[[SubProduct]:[Share]],2,0)),0)</f>
        <v>3</v>
      </c>
      <c r="H16" s="14">
        <f ca="1">ROUNDUP((F16*(0.2+VLOOKUP(D16,Table1[[SubProduct]:[Share]],2,0))),0)</f>
        <v>3</v>
      </c>
      <c r="I16" s="14">
        <f ca="1">ROUNDUP((F16*(0.5+VLOOKUP(D16,Table1[[SubProduct]:[Share]],2,0))),0)</f>
        <v>4</v>
      </c>
      <c r="K16"/>
    </row>
    <row r="17" spans="1:11" x14ac:dyDescent="0.45">
      <c r="A17" t="s">
        <v>52</v>
      </c>
      <c r="B17" t="str">
        <f>VLOOKUP(Table2[[#This Row],[Worker ID]],Table6[],2,0)</f>
        <v>China</v>
      </c>
      <c r="C17" t="str">
        <f>LEFT(Table2[[#This Row],[SubProduct]],1)</f>
        <v>C</v>
      </c>
      <c r="D17" t="s">
        <v>40</v>
      </c>
      <c r="E17" s="15">
        <v>2</v>
      </c>
      <c r="F17">
        <f ca="1">IF(Table2[[#This Row],[Country]]="China",ROUND(_xlfn.NORM.S.INV(RAND())*0.5+1.6*1.2,0), ROUND(_xlfn.NORM.S.INV(RAND())*0.5+1.2,0))</f>
        <v>3</v>
      </c>
      <c r="G17" s="14">
        <f ca="1">ROUNDUP((F17*VLOOKUP(D17,Table1[[SubProduct]:[Share]],2,0)),0)</f>
        <v>3</v>
      </c>
      <c r="H17" s="14">
        <f ca="1">ROUNDUP((F17*(0.2+VLOOKUP(D17,Table1[[SubProduct]:[Share]],2,0))),0)</f>
        <v>4</v>
      </c>
      <c r="I17" s="14">
        <f ca="1">ROUNDUP((F17*(0.5+VLOOKUP(D17,Table1[[SubProduct]:[Share]],2,0))),0)</f>
        <v>5</v>
      </c>
      <c r="K17"/>
    </row>
    <row r="18" spans="1:11" x14ac:dyDescent="0.45">
      <c r="A18" t="s">
        <v>52</v>
      </c>
      <c r="B18" t="str">
        <f>VLOOKUP(Table2[[#This Row],[Worker ID]],Table6[],2,0)</f>
        <v>China</v>
      </c>
      <c r="C18" t="str">
        <f>LEFT(Table2[[#This Row],[SubProduct]],1)</f>
        <v>C</v>
      </c>
      <c r="D18" t="s">
        <v>41</v>
      </c>
      <c r="E18" s="15">
        <v>2</v>
      </c>
      <c r="F18">
        <f ca="1">IF(Table2[[#This Row],[Country]]="China",ROUND(_xlfn.NORM.S.INV(RAND())*0.5+1.6*1.2,0), ROUND(_xlfn.NORM.S.INV(RAND())*0.5+1.2,0))</f>
        <v>2</v>
      </c>
      <c r="G18" s="14">
        <f ca="1">ROUNDUP((F18*VLOOKUP(D18,Table1[[SubProduct]:[Share]],2,0)),0)</f>
        <v>2</v>
      </c>
      <c r="H18" s="14">
        <f ca="1">ROUNDUP((F18*(0.2+VLOOKUP(D18,Table1[[SubProduct]:[Share]],2,0))),0)</f>
        <v>3</v>
      </c>
      <c r="I18" s="14">
        <f ca="1">ROUNDUP((F18*(0.5+VLOOKUP(D18,Table1[[SubProduct]:[Share]],2,0))),0)</f>
        <v>3</v>
      </c>
      <c r="K18"/>
    </row>
    <row r="19" spans="1:11" x14ac:dyDescent="0.45">
      <c r="A19" t="s">
        <v>52</v>
      </c>
      <c r="B19" t="str">
        <f>VLOOKUP(Table2[[#This Row],[Worker ID]],Table6[],2,0)</f>
        <v>China</v>
      </c>
      <c r="C19" t="str">
        <f>LEFT(Table2[[#This Row],[SubProduct]],1)</f>
        <v>D</v>
      </c>
      <c r="D19" t="s">
        <v>42</v>
      </c>
      <c r="E19" s="15">
        <v>2</v>
      </c>
      <c r="F19">
        <f ca="1">IF(Table2[[#This Row],[Country]]="China",ROUND(_xlfn.NORM.S.INV(RAND())*0.5+1.6*1.2,0), ROUND(_xlfn.NORM.S.INV(RAND())*0.5+1.2,0))</f>
        <v>2</v>
      </c>
      <c r="G19" s="14">
        <f ca="1">ROUNDUP((F19*VLOOKUP(D19,Table1[[SubProduct]:[Share]],2,0)),0)</f>
        <v>2</v>
      </c>
      <c r="H19" s="14">
        <f ca="1">ROUNDUP((F19*(0.2+VLOOKUP(D19,Table1[[SubProduct]:[Share]],2,0))),0)</f>
        <v>3</v>
      </c>
      <c r="I19" s="14">
        <f ca="1">ROUNDUP((F19*(0.5+VLOOKUP(D19,Table1[[SubProduct]:[Share]],2,0))),0)</f>
        <v>3</v>
      </c>
      <c r="K19"/>
    </row>
    <row r="20" spans="1:11" x14ac:dyDescent="0.45">
      <c r="A20" t="s">
        <v>52</v>
      </c>
      <c r="B20" t="str">
        <f>VLOOKUP(Table2[[#This Row],[Worker ID]],Table6[],2,0)</f>
        <v>China</v>
      </c>
      <c r="C20" t="str">
        <f>LEFT(Table2[[#This Row],[SubProduct]],1)</f>
        <v>D</v>
      </c>
      <c r="D20" t="s">
        <v>43</v>
      </c>
      <c r="E20" s="15">
        <v>2</v>
      </c>
      <c r="F20">
        <f ca="1">IF(Table2[[#This Row],[Country]]="China",ROUND(_xlfn.NORM.S.INV(RAND())*0.5+1.6*1.2,0), ROUND(_xlfn.NORM.S.INV(RAND())*0.5+1.2,0))</f>
        <v>2</v>
      </c>
      <c r="G20" s="14">
        <f ca="1">ROUNDUP((F20*VLOOKUP(D20,Table1[[SubProduct]:[Share]],2,0)),0)</f>
        <v>3</v>
      </c>
      <c r="H20" s="14">
        <f ca="1">ROUNDUP((F20*(0.2+VLOOKUP(D20,Table1[[SubProduct]:[Share]],2,0))),0)</f>
        <v>3</v>
      </c>
      <c r="I20" s="14">
        <f ca="1">ROUNDUP((F20*(0.5+VLOOKUP(D20,Table1[[SubProduct]:[Share]],2,0))),0)</f>
        <v>4</v>
      </c>
      <c r="K20"/>
    </row>
    <row r="21" spans="1:11" x14ac:dyDescent="0.45">
      <c r="A21" t="s">
        <v>52</v>
      </c>
      <c r="B21" t="str">
        <f>VLOOKUP(Table2[[#This Row],[Worker ID]],Table6[],2,0)</f>
        <v>China</v>
      </c>
      <c r="C21" t="str">
        <f>LEFT(Table2[[#This Row],[SubProduct]],1)</f>
        <v>D</v>
      </c>
      <c r="D21" t="s">
        <v>44</v>
      </c>
      <c r="E21" s="15">
        <v>2</v>
      </c>
      <c r="F21">
        <f ca="1">IF(Table2[[#This Row],[Country]]="China",ROUND(_xlfn.NORM.S.INV(RAND())*0.5+1.6*1.2,0), ROUND(_xlfn.NORM.S.INV(RAND())*0.5+1.2,0))</f>
        <v>2</v>
      </c>
      <c r="G21" s="14">
        <f ca="1">ROUNDUP((F21*VLOOKUP(D21,Table1[[SubProduct]:[Share]],2,0)),0)</f>
        <v>2</v>
      </c>
      <c r="H21" s="14">
        <f ca="1">ROUNDUP((F21*(0.2+VLOOKUP(D21,Table1[[SubProduct]:[Share]],2,0))),0)</f>
        <v>3</v>
      </c>
      <c r="I21" s="14">
        <f ca="1">ROUNDUP((F21*(0.5+VLOOKUP(D21,Table1[[SubProduct]:[Share]],2,0))),0)</f>
        <v>3</v>
      </c>
      <c r="K21"/>
    </row>
    <row r="22" spans="1:11" x14ac:dyDescent="0.45">
      <c r="A22" t="s">
        <v>52</v>
      </c>
      <c r="B22" t="str">
        <f>VLOOKUP(Table2[[#This Row],[Worker ID]],Table6[],2,0)</f>
        <v>China</v>
      </c>
      <c r="C22" t="str">
        <f>LEFT(Table2[[#This Row],[SubProduct]],1)</f>
        <v>D</v>
      </c>
      <c r="D22" t="s">
        <v>45</v>
      </c>
      <c r="E22" s="15">
        <v>2</v>
      </c>
      <c r="F22">
        <f ca="1">IF(Table2[[#This Row],[Country]]="China",ROUND(_xlfn.NORM.S.INV(RAND())*0.5+1.6*1.2,0), ROUND(_xlfn.NORM.S.INV(RAND())*0.5+1.2,0))</f>
        <v>1</v>
      </c>
      <c r="G22" s="14">
        <f ca="1">ROUNDUP((F22*VLOOKUP(D22,Table1[[SubProduct]:[Share]],2,0)),0)</f>
        <v>2</v>
      </c>
      <c r="H22" s="14">
        <f ca="1">ROUNDUP((F22*(0.2+VLOOKUP(D22,Table1[[SubProduct]:[Share]],2,0))),0)</f>
        <v>2</v>
      </c>
      <c r="I22" s="14">
        <f ca="1">ROUNDUP((F22*(0.5+VLOOKUP(D22,Table1[[SubProduct]:[Share]],2,0))),0)</f>
        <v>2</v>
      </c>
      <c r="K22"/>
    </row>
    <row r="23" spans="1:11" x14ac:dyDescent="0.45">
      <c r="A23" t="s">
        <v>53</v>
      </c>
      <c r="B23" t="str">
        <f>VLOOKUP(Table2[[#This Row],[Worker ID]],Table6[],2,0)</f>
        <v>India</v>
      </c>
      <c r="C23" t="str">
        <f>LEFT(Table2[[#This Row],[SubProduct]],1)</f>
        <v>A</v>
      </c>
      <c r="D23" t="s">
        <v>28</v>
      </c>
      <c r="E23" s="15">
        <v>2</v>
      </c>
      <c r="F23">
        <f ca="1">IF(Table2[[#This Row],[Country]]="China",ROUND(_xlfn.NORM.S.INV(RAND())*0.5+1.6*1.2,0), ROUND(_xlfn.NORM.S.INV(RAND())*0.5+1.2,0))</f>
        <v>1</v>
      </c>
      <c r="G23" s="14">
        <f ca="1">ROUNDUP((F23*VLOOKUP(D23,Table1[[SubProduct]:[Share]],2,0)),0)</f>
        <v>2</v>
      </c>
      <c r="H23" s="14">
        <f ca="1">ROUNDUP((F23*(0.2+VLOOKUP(D23,Table1[[SubProduct]:[Share]],2,0))),0)</f>
        <v>2</v>
      </c>
      <c r="I23" s="14">
        <f ca="1">ROUNDUP((F23*(0.5+VLOOKUP(D23,Table1[[SubProduct]:[Share]],2,0))),0)</f>
        <v>2</v>
      </c>
      <c r="K23"/>
    </row>
    <row r="24" spans="1:11" x14ac:dyDescent="0.45">
      <c r="A24" t="s">
        <v>53</v>
      </c>
      <c r="B24" t="str">
        <f>VLOOKUP(Table2[[#This Row],[Worker ID]],Table6[],2,0)</f>
        <v>India</v>
      </c>
      <c r="C24" t="str">
        <f>LEFT(Table2[[#This Row],[SubProduct]],1)</f>
        <v>A</v>
      </c>
      <c r="D24" t="s">
        <v>29</v>
      </c>
      <c r="E24" s="15">
        <v>2</v>
      </c>
      <c r="F24">
        <f ca="1">IF(Table2[[#This Row],[Country]]="China",ROUND(_xlfn.NORM.S.INV(RAND())*0.5+1.6*1.2,0), ROUND(_xlfn.NORM.S.INV(RAND())*0.5+1.2,0))</f>
        <v>2</v>
      </c>
      <c r="G24" s="14">
        <f ca="1">ROUNDUP((F24*VLOOKUP(D24,Table1[[SubProduct]:[Share]],2,0)),0)</f>
        <v>2</v>
      </c>
      <c r="H24" s="14">
        <f ca="1">ROUNDUP((F24*(0.2+VLOOKUP(D24,Table1[[SubProduct]:[Share]],2,0))),0)</f>
        <v>3</v>
      </c>
      <c r="I24" s="14">
        <f ca="1">ROUNDUP((F24*(0.5+VLOOKUP(D24,Table1[[SubProduct]:[Share]],2,0))),0)</f>
        <v>3</v>
      </c>
      <c r="K24"/>
    </row>
    <row r="25" spans="1:11" x14ac:dyDescent="0.45">
      <c r="A25" t="s">
        <v>53</v>
      </c>
      <c r="B25" t="str">
        <f>VLOOKUP(Table2[[#This Row],[Worker ID]],Table6[],2,0)</f>
        <v>India</v>
      </c>
      <c r="C25" t="str">
        <f>LEFT(Table2[[#This Row],[SubProduct]],1)</f>
        <v>A</v>
      </c>
      <c r="D25" t="s">
        <v>30</v>
      </c>
      <c r="E25" s="15">
        <v>2</v>
      </c>
      <c r="F25">
        <f ca="1">IF(Table2[[#This Row],[Country]]="China",ROUND(_xlfn.NORM.S.INV(RAND())*0.5+1.6*1.2,0), ROUND(_xlfn.NORM.S.INV(RAND())*0.5+1.2,0))</f>
        <v>1</v>
      </c>
      <c r="G25" s="14">
        <f ca="1">ROUNDUP((F25*VLOOKUP(D25,Table1[[SubProduct]:[Share]],2,0)),0)</f>
        <v>2</v>
      </c>
      <c r="H25" s="14">
        <f ca="1">ROUNDUP((F25*(0.2+VLOOKUP(D25,Table1[[SubProduct]:[Share]],2,0))),0)</f>
        <v>2</v>
      </c>
      <c r="I25" s="14">
        <f ca="1">ROUNDUP((F25*(0.5+VLOOKUP(D25,Table1[[SubProduct]:[Share]],2,0))),0)</f>
        <v>2</v>
      </c>
      <c r="K25"/>
    </row>
    <row r="26" spans="1:11" x14ac:dyDescent="0.45">
      <c r="A26" t="s">
        <v>53</v>
      </c>
      <c r="B26" t="str">
        <f>VLOOKUP(Table2[[#This Row],[Worker ID]],Table6[],2,0)</f>
        <v>India</v>
      </c>
      <c r="C26" t="str">
        <f>LEFT(Table2[[#This Row],[SubProduct]],1)</f>
        <v>B</v>
      </c>
      <c r="D26" t="s">
        <v>34</v>
      </c>
      <c r="E26" s="15">
        <v>2</v>
      </c>
      <c r="F26">
        <f ca="1">IF(Table2[[#This Row],[Country]]="China",ROUND(_xlfn.NORM.S.INV(RAND())*0.5+1.6*1.2,0), ROUND(_xlfn.NORM.S.INV(RAND())*0.5+1.2,0))</f>
        <v>1</v>
      </c>
      <c r="G26" s="14">
        <f ca="1">ROUNDUP((F26*VLOOKUP(D26,Table1[[SubProduct]:[Share]],2,0)),0)</f>
        <v>2</v>
      </c>
      <c r="H26" s="14">
        <f ca="1">ROUNDUP((F26*(0.2+VLOOKUP(D26,Table1[[SubProduct]:[Share]],2,0))),0)</f>
        <v>2</v>
      </c>
      <c r="I26" s="14">
        <f ca="1">ROUNDUP((F26*(0.5+VLOOKUP(D26,Table1[[SubProduct]:[Share]],2,0))),0)</f>
        <v>2</v>
      </c>
      <c r="K26"/>
    </row>
    <row r="27" spans="1:11" x14ac:dyDescent="0.45">
      <c r="A27" t="s">
        <v>53</v>
      </c>
      <c r="B27" t="str">
        <f>VLOOKUP(Table2[[#This Row],[Worker ID]],Table6[],2,0)</f>
        <v>India</v>
      </c>
      <c r="C27" t="str">
        <f>LEFT(Table2[[#This Row],[SubProduct]],1)</f>
        <v>B</v>
      </c>
      <c r="D27" t="s">
        <v>35</v>
      </c>
      <c r="E27" s="15">
        <v>2</v>
      </c>
      <c r="F27">
        <f ca="1">IF(Table2[[#This Row],[Country]]="China",ROUND(_xlfn.NORM.S.INV(RAND())*0.5+1.6*1.2,0), ROUND(_xlfn.NORM.S.INV(RAND())*0.5+1.2,0))</f>
        <v>1</v>
      </c>
      <c r="G27" s="14">
        <f ca="1">ROUNDUP((F27*VLOOKUP(D27,Table1[[SubProduct]:[Share]],2,0)),0)</f>
        <v>2</v>
      </c>
      <c r="H27" s="14">
        <f ca="1">ROUNDUP((F27*(0.2+VLOOKUP(D27,Table1[[SubProduct]:[Share]],2,0))),0)</f>
        <v>2</v>
      </c>
      <c r="I27" s="14">
        <f ca="1">ROUNDUP((F27*(0.5+VLOOKUP(D27,Table1[[SubProduct]:[Share]],2,0))),0)</f>
        <v>2</v>
      </c>
      <c r="K27"/>
    </row>
    <row r="28" spans="1:11" x14ac:dyDescent="0.45">
      <c r="A28" t="s">
        <v>53</v>
      </c>
      <c r="B28" t="str">
        <f>VLOOKUP(Table2[[#This Row],[Worker ID]],Table6[],2,0)</f>
        <v>India</v>
      </c>
      <c r="C28" t="str">
        <f>LEFT(Table2[[#This Row],[SubProduct]],1)</f>
        <v>B</v>
      </c>
      <c r="D28" t="s">
        <v>36</v>
      </c>
      <c r="E28" s="15">
        <v>2</v>
      </c>
      <c r="F28">
        <f ca="1">IF(Table2[[#This Row],[Country]]="China",ROUND(_xlfn.NORM.S.INV(RAND())*0.5+1.6*1.2,0), ROUND(_xlfn.NORM.S.INV(RAND())*0.5+1.2,0))</f>
        <v>1</v>
      </c>
      <c r="G28" s="14">
        <f ca="1">ROUNDUP((F28*VLOOKUP(D28,Table1[[SubProduct]:[Share]],2,0)),0)</f>
        <v>2</v>
      </c>
      <c r="H28" s="14">
        <f ca="1">ROUNDUP((F28*(0.2+VLOOKUP(D28,Table1[[SubProduct]:[Share]],2,0))),0)</f>
        <v>2</v>
      </c>
      <c r="I28" s="14">
        <f ca="1">ROUNDUP((F28*(0.5+VLOOKUP(D28,Table1[[SubProduct]:[Share]],2,0))),0)</f>
        <v>2</v>
      </c>
      <c r="K28"/>
    </row>
    <row r="29" spans="1:11" x14ac:dyDescent="0.45">
      <c r="A29" t="s">
        <v>53</v>
      </c>
      <c r="B29" t="str">
        <f>VLOOKUP(Table2[[#This Row],[Worker ID]],Table6[],2,0)</f>
        <v>India</v>
      </c>
      <c r="C29" t="str">
        <f>LEFT(Table2[[#This Row],[SubProduct]],1)</f>
        <v>B</v>
      </c>
      <c r="D29" t="s">
        <v>37</v>
      </c>
      <c r="E29" s="15">
        <v>2</v>
      </c>
      <c r="F29">
        <f ca="1">IF(Table2[[#This Row],[Country]]="China",ROUND(_xlfn.NORM.S.INV(RAND())*0.5+1.6*1.2,0), ROUND(_xlfn.NORM.S.INV(RAND())*0.5+1.2,0))</f>
        <v>2</v>
      </c>
      <c r="G29" s="14">
        <f ca="1">ROUNDUP((F29*VLOOKUP(D29,Table1[[SubProduct]:[Share]],2,0)),0)</f>
        <v>2</v>
      </c>
      <c r="H29" s="14">
        <f ca="1">ROUNDUP((F29*(0.2+VLOOKUP(D29,Table1[[SubProduct]:[Share]],2,0))),0)</f>
        <v>3</v>
      </c>
      <c r="I29" s="14">
        <f ca="1">ROUNDUP((F29*(0.5+VLOOKUP(D29,Table1[[SubProduct]:[Share]],2,0))),0)</f>
        <v>3</v>
      </c>
      <c r="K29"/>
    </row>
    <row r="30" spans="1:11" x14ac:dyDescent="0.45">
      <c r="A30" t="s">
        <v>52</v>
      </c>
      <c r="B30" t="str">
        <f>VLOOKUP(Table2[[#This Row],[Worker ID]],Table6[],2,0)</f>
        <v>China</v>
      </c>
      <c r="C30" t="str">
        <f>LEFT(Table2[[#This Row],[SubProduct]],1)</f>
        <v>C</v>
      </c>
      <c r="D30" t="s">
        <v>39</v>
      </c>
      <c r="E30" s="15">
        <v>3</v>
      </c>
      <c r="F30">
        <f ca="1">IF(Table2[[#This Row],[Country]]="China",ROUND(_xlfn.NORM.S.INV(RAND())*0.5+1.6*1.2,0), ROUND(_xlfn.NORM.S.INV(RAND())*0.5+1.2,0))</f>
        <v>3</v>
      </c>
      <c r="G30" s="14">
        <f ca="1">ROUNDUP((F30*VLOOKUP(D30,Table1[[SubProduct]:[Share]],2,0)),0)</f>
        <v>4</v>
      </c>
      <c r="H30" s="14">
        <f ca="1">ROUNDUP((F30*(0.2+VLOOKUP(D30,Table1[[SubProduct]:[Share]],2,0))),0)</f>
        <v>4</v>
      </c>
      <c r="I30" s="14">
        <f ca="1">ROUNDUP((F30*(0.5+VLOOKUP(D30,Table1[[SubProduct]:[Share]],2,0))),0)</f>
        <v>5</v>
      </c>
      <c r="K30"/>
    </row>
    <row r="31" spans="1:11" x14ac:dyDescent="0.45">
      <c r="A31" t="s">
        <v>52</v>
      </c>
      <c r="B31" t="str">
        <f>VLOOKUP(Table2[[#This Row],[Worker ID]],Table6[],2,0)</f>
        <v>China</v>
      </c>
      <c r="C31" t="str">
        <f>LEFT(Table2[[#This Row],[SubProduct]],1)</f>
        <v>C</v>
      </c>
      <c r="D31" t="s">
        <v>40</v>
      </c>
      <c r="E31" s="15">
        <v>3</v>
      </c>
      <c r="F31">
        <f ca="1">IF(Table2[[#This Row],[Country]]="China",ROUND(_xlfn.NORM.S.INV(RAND())*0.5+1.6*1.2,0), ROUND(_xlfn.NORM.S.INV(RAND())*0.5+1.2,0))</f>
        <v>2</v>
      </c>
      <c r="G31" s="14">
        <f ca="1">ROUNDUP((F31*VLOOKUP(D31,Table1[[SubProduct]:[Share]],2,0)),0)</f>
        <v>2</v>
      </c>
      <c r="H31" s="14">
        <f ca="1">ROUNDUP((F31*(0.2+VLOOKUP(D31,Table1[[SubProduct]:[Share]],2,0))),0)</f>
        <v>3</v>
      </c>
      <c r="I31" s="14">
        <f ca="1">ROUNDUP((F31*(0.5+VLOOKUP(D31,Table1[[SubProduct]:[Share]],2,0))),0)</f>
        <v>3</v>
      </c>
      <c r="K31"/>
    </row>
    <row r="32" spans="1:11" x14ac:dyDescent="0.45">
      <c r="A32" t="s">
        <v>52</v>
      </c>
      <c r="B32" t="str">
        <f>VLOOKUP(Table2[[#This Row],[Worker ID]],Table6[],2,0)</f>
        <v>China</v>
      </c>
      <c r="C32" t="str">
        <f>LEFT(Table2[[#This Row],[SubProduct]],1)</f>
        <v>C</v>
      </c>
      <c r="D32" t="s">
        <v>41</v>
      </c>
      <c r="E32" s="15">
        <v>3</v>
      </c>
      <c r="F32">
        <f ca="1">IF(Table2[[#This Row],[Country]]="China",ROUND(_xlfn.NORM.S.INV(RAND())*0.5+1.6*1.2,0), ROUND(_xlfn.NORM.S.INV(RAND())*0.5+1.2,0))</f>
        <v>2</v>
      </c>
      <c r="G32" s="14">
        <f ca="1">ROUNDUP((F32*VLOOKUP(D32,Table1[[SubProduct]:[Share]],2,0)),0)</f>
        <v>2</v>
      </c>
      <c r="H32" s="14">
        <f ca="1">ROUNDUP((F32*(0.2+VLOOKUP(D32,Table1[[SubProduct]:[Share]],2,0))),0)</f>
        <v>3</v>
      </c>
      <c r="I32" s="14">
        <f ca="1">ROUNDUP((F32*(0.5+VLOOKUP(D32,Table1[[SubProduct]:[Share]],2,0))),0)</f>
        <v>3</v>
      </c>
      <c r="K32"/>
    </row>
    <row r="33" spans="1:11" x14ac:dyDescent="0.45">
      <c r="A33" t="s">
        <v>52</v>
      </c>
      <c r="B33" t="str">
        <f>VLOOKUP(Table2[[#This Row],[Worker ID]],Table6[],2,0)</f>
        <v>China</v>
      </c>
      <c r="C33" t="str">
        <f>LEFT(Table2[[#This Row],[SubProduct]],1)</f>
        <v>D</v>
      </c>
      <c r="D33" t="s">
        <v>42</v>
      </c>
      <c r="E33" s="15">
        <v>3</v>
      </c>
      <c r="F33">
        <f ca="1">IF(Table2[[#This Row],[Country]]="China",ROUND(_xlfn.NORM.S.INV(RAND())*0.5+1.6*1.2,0), ROUND(_xlfn.NORM.S.INV(RAND())*0.5+1.2,0))</f>
        <v>3</v>
      </c>
      <c r="G33" s="14">
        <f ca="1">ROUNDUP((F33*VLOOKUP(D33,Table1[[SubProduct]:[Share]],2,0)),0)</f>
        <v>3</v>
      </c>
      <c r="H33" s="14">
        <f ca="1">ROUNDUP((F33*(0.2+VLOOKUP(D33,Table1[[SubProduct]:[Share]],2,0))),0)</f>
        <v>4</v>
      </c>
      <c r="I33" s="14">
        <f ca="1">ROUNDUP((F33*(0.5+VLOOKUP(D33,Table1[[SubProduct]:[Share]],2,0))),0)</f>
        <v>5</v>
      </c>
      <c r="K33"/>
    </row>
    <row r="34" spans="1:11" x14ac:dyDescent="0.45">
      <c r="A34" t="s">
        <v>52</v>
      </c>
      <c r="B34" t="str">
        <f>VLOOKUP(Table2[[#This Row],[Worker ID]],Table6[],2,0)</f>
        <v>China</v>
      </c>
      <c r="C34" t="str">
        <f>LEFT(Table2[[#This Row],[SubProduct]],1)</f>
        <v>D</v>
      </c>
      <c r="D34" t="s">
        <v>43</v>
      </c>
      <c r="E34" s="15">
        <v>3</v>
      </c>
      <c r="F34">
        <f ca="1">IF(Table2[[#This Row],[Country]]="China",ROUND(_xlfn.NORM.S.INV(RAND())*0.5+1.6*1.2,0), ROUND(_xlfn.NORM.S.INV(RAND())*0.5+1.2,0))</f>
        <v>2</v>
      </c>
      <c r="G34" s="14">
        <f ca="1">ROUNDUP((F34*VLOOKUP(D34,Table1[[SubProduct]:[Share]],2,0)),0)</f>
        <v>3</v>
      </c>
      <c r="H34" s="14">
        <f ca="1">ROUNDUP((F34*(0.2+VLOOKUP(D34,Table1[[SubProduct]:[Share]],2,0))),0)</f>
        <v>3</v>
      </c>
      <c r="I34" s="14">
        <f ca="1">ROUNDUP((F34*(0.5+VLOOKUP(D34,Table1[[SubProduct]:[Share]],2,0))),0)</f>
        <v>4</v>
      </c>
      <c r="K34"/>
    </row>
    <row r="35" spans="1:11" x14ac:dyDescent="0.45">
      <c r="A35" t="s">
        <v>52</v>
      </c>
      <c r="B35" t="str">
        <f>VLOOKUP(Table2[[#This Row],[Worker ID]],Table6[],2,0)</f>
        <v>China</v>
      </c>
      <c r="C35" t="str">
        <f>LEFT(Table2[[#This Row],[SubProduct]],1)</f>
        <v>D</v>
      </c>
      <c r="D35" t="s">
        <v>44</v>
      </c>
      <c r="E35" s="15">
        <v>3</v>
      </c>
      <c r="F35">
        <f ca="1">IF(Table2[[#This Row],[Country]]="China",ROUND(_xlfn.NORM.S.INV(RAND())*0.5+1.6*1.2,0), ROUND(_xlfn.NORM.S.INV(RAND())*0.5+1.2,0))</f>
        <v>1</v>
      </c>
      <c r="G35" s="14">
        <f ca="1">ROUNDUP((F35*VLOOKUP(D35,Table1[[SubProduct]:[Share]],2,0)),0)</f>
        <v>1</v>
      </c>
      <c r="H35" s="14">
        <f ca="1">ROUNDUP((F35*(0.2+VLOOKUP(D35,Table1[[SubProduct]:[Share]],2,0))),0)</f>
        <v>2</v>
      </c>
      <c r="I35" s="14">
        <f ca="1">ROUNDUP((F35*(0.5+VLOOKUP(D35,Table1[[SubProduct]:[Share]],2,0))),0)</f>
        <v>2</v>
      </c>
      <c r="K35"/>
    </row>
    <row r="36" spans="1:11" x14ac:dyDescent="0.45">
      <c r="A36" t="s">
        <v>52</v>
      </c>
      <c r="B36" t="str">
        <f>VLOOKUP(Table2[[#This Row],[Worker ID]],Table6[],2,0)</f>
        <v>China</v>
      </c>
      <c r="C36" t="str">
        <f>LEFT(Table2[[#This Row],[SubProduct]],1)</f>
        <v>D</v>
      </c>
      <c r="D36" t="s">
        <v>45</v>
      </c>
      <c r="E36" s="15">
        <v>3</v>
      </c>
      <c r="F36">
        <f ca="1">IF(Table2[[#This Row],[Country]]="China",ROUND(_xlfn.NORM.S.INV(RAND())*0.5+1.6*1.2,0), ROUND(_xlfn.NORM.S.INV(RAND())*0.5+1.2,0))</f>
        <v>3</v>
      </c>
      <c r="G36" s="14">
        <f ca="1">ROUNDUP((F36*VLOOKUP(D36,Table1[[SubProduct]:[Share]],2,0)),0)</f>
        <v>4</v>
      </c>
      <c r="H36" s="14">
        <f ca="1">ROUNDUP((F36*(0.2+VLOOKUP(D36,Table1[[SubProduct]:[Share]],2,0))),0)</f>
        <v>4</v>
      </c>
      <c r="I36" s="14">
        <f ca="1">ROUNDUP((F36*(0.5+VLOOKUP(D36,Table1[[SubProduct]:[Share]],2,0))),0)</f>
        <v>5</v>
      </c>
      <c r="K36"/>
    </row>
    <row r="37" spans="1:11" x14ac:dyDescent="0.45">
      <c r="A37" t="s">
        <v>53</v>
      </c>
      <c r="B37" t="str">
        <f>VLOOKUP(Table2[[#This Row],[Worker ID]],Table6[],2,0)</f>
        <v>India</v>
      </c>
      <c r="C37" t="str">
        <f>LEFT(Table2[[#This Row],[SubProduct]],1)</f>
        <v>A</v>
      </c>
      <c r="D37" t="s">
        <v>28</v>
      </c>
      <c r="E37" s="15">
        <v>3</v>
      </c>
      <c r="F37">
        <f ca="1">IF(Table2[[#This Row],[Country]]="China",ROUND(_xlfn.NORM.S.INV(RAND())*0.5+1.6*1.2,0), ROUND(_xlfn.NORM.S.INV(RAND())*0.5+1.2,0))</f>
        <v>1</v>
      </c>
      <c r="G37" s="14">
        <f ca="1">ROUNDUP((F37*VLOOKUP(D37,Table1[[SubProduct]:[Share]],2,0)),0)</f>
        <v>2</v>
      </c>
      <c r="H37" s="14">
        <f ca="1">ROUNDUP((F37*(0.2+VLOOKUP(D37,Table1[[SubProduct]:[Share]],2,0))),0)</f>
        <v>2</v>
      </c>
      <c r="I37" s="14">
        <f ca="1">ROUNDUP((F37*(0.5+VLOOKUP(D37,Table1[[SubProduct]:[Share]],2,0))),0)</f>
        <v>2</v>
      </c>
    </row>
    <row r="38" spans="1:11" x14ac:dyDescent="0.45">
      <c r="A38" t="s">
        <v>53</v>
      </c>
      <c r="B38" t="str">
        <f>VLOOKUP(Table2[[#This Row],[Worker ID]],Table6[],2,0)</f>
        <v>India</v>
      </c>
      <c r="C38" t="str">
        <f>LEFT(Table2[[#This Row],[SubProduct]],1)</f>
        <v>A</v>
      </c>
      <c r="D38" t="s">
        <v>29</v>
      </c>
      <c r="E38" s="15">
        <v>3</v>
      </c>
      <c r="F38">
        <f ca="1">IF(Table2[[#This Row],[Country]]="China",ROUND(_xlfn.NORM.S.INV(RAND())*0.5+1.6*1.2,0), ROUND(_xlfn.NORM.S.INV(RAND())*0.5+1.2,0))</f>
        <v>2</v>
      </c>
      <c r="G38" s="14">
        <f ca="1">ROUNDUP((F38*VLOOKUP(D38,Table1[[SubProduct]:[Share]],2,0)),0)</f>
        <v>2</v>
      </c>
      <c r="H38" s="14">
        <f ca="1">ROUNDUP((F38*(0.2+VLOOKUP(D38,Table1[[SubProduct]:[Share]],2,0))),0)</f>
        <v>3</v>
      </c>
      <c r="I38" s="14">
        <f ca="1">ROUNDUP((F38*(0.5+VLOOKUP(D38,Table1[[SubProduct]:[Share]],2,0))),0)</f>
        <v>3</v>
      </c>
    </row>
    <row r="39" spans="1:11" x14ac:dyDescent="0.45">
      <c r="A39" t="s">
        <v>53</v>
      </c>
      <c r="B39" t="str">
        <f>VLOOKUP(Table2[[#This Row],[Worker ID]],Table6[],2,0)</f>
        <v>India</v>
      </c>
      <c r="C39" t="str">
        <f>LEFT(Table2[[#This Row],[SubProduct]],1)</f>
        <v>A</v>
      </c>
      <c r="D39" t="s">
        <v>30</v>
      </c>
      <c r="E39" s="15">
        <v>3</v>
      </c>
      <c r="F39">
        <f ca="1">IF(Table2[[#This Row],[Country]]="China",ROUND(_xlfn.NORM.S.INV(RAND())*0.5+1.6*1.2,0), ROUND(_xlfn.NORM.S.INV(RAND())*0.5+1.2,0))</f>
        <v>0</v>
      </c>
      <c r="G39" s="14">
        <f ca="1">ROUNDUP((F39*VLOOKUP(D39,Table1[[SubProduct]:[Share]],2,0)),0)</f>
        <v>0</v>
      </c>
      <c r="H39" s="14">
        <f ca="1">ROUNDUP((F39*(0.2+VLOOKUP(D39,Table1[[SubProduct]:[Share]],2,0))),0)</f>
        <v>0</v>
      </c>
      <c r="I39" s="14">
        <f ca="1">ROUNDUP((F39*(0.5+VLOOKUP(D39,Table1[[SubProduct]:[Share]],2,0))),0)</f>
        <v>0</v>
      </c>
    </row>
    <row r="40" spans="1:11" x14ac:dyDescent="0.45">
      <c r="A40" t="s">
        <v>53</v>
      </c>
      <c r="B40" t="str">
        <f>VLOOKUP(Table2[[#This Row],[Worker ID]],Table6[],2,0)</f>
        <v>India</v>
      </c>
      <c r="C40" t="str">
        <f>LEFT(Table2[[#This Row],[SubProduct]],1)</f>
        <v>B</v>
      </c>
      <c r="D40" t="s">
        <v>34</v>
      </c>
      <c r="E40" s="15">
        <v>3</v>
      </c>
      <c r="F40">
        <f ca="1">IF(Table2[[#This Row],[Country]]="China",ROUND(_xlfn.NORM.S.INV(RAND())*0.5+1.6*1.2,0), ROUND(_xlfn.NORM.S.INV(RAND())*0.5+1.2,0))</f>
        <v>1</v>
      </c>
      <c r="G40" s="14">
        <f ca="1">ROUNDUP((F40*VLOOKUP(D40,Table1[[SubProduct]:[Share]],2,0)),0)</f>
        <v>2</v>
      </c>
      <c r="H40" s="14">
        <f ca="1">ROUNDUP((F40*(0.2+VLOOKUP(D40,Table1[[SubProduct]:[Share]],2,0))),0)</f>
        <v>2</v>
      </c>
      <c r="I40" s="14">
        <f ca="1">ROUNDUP((F40*(0.5+VLOOKUP(D40,Table1[[SubProduct]:[Share]],2,0))),0)</f>
        <v>2</v>
      </c>
    </row>
    <row r="41" spans="1:11" x14ac:dyDescent="0.45">
      <c r="A41" t="s">
        <v>53</v>
      </c>
      <c r="B41" t="str">
        <f>VLOOKUP(Table2[[#This Row],[Worker ID]],Table6[],2,0)</f>
        <v>India</v>
      </c>
      <c r="C41" t="str">
        <f>LEFT(Table2[[#This Row],[SubProduct]],1)</f>
        <v>B</v>
      </c>
      <c r="D41" t="s">
        <v>35</v>
      </c>
      <c r="E41" s="15">
        <v>3</v>
      </c>
      <c r="F41">
        <f ca="1">IF(Table2[[#This Row],[Country]]="China",ROUND(_xlfn.NORM.S.INV(RAND())*0.5+1.6*1.2,0), ROUND(_xlfn.NORM.S.INV(RAND())*0.5+1.2,0))</f>
        <v>0</v>
      </c>
      <c r="G41" s="14">
        <f ca="1">ROUNDUP((F41*VLOOKUP(D41,Table1[[SubProduct]:[Share]],2,0)),0)</f>
        <v>0</v>
      </c>
      <c r="H41" s="14">
        <f ca="1">ROUNDUP((F41*(0.2+VLOOKUP(D41,Table1[[SubProduct]:[Share]],2,0))),0)</f>
        <v>0</v>
      </c>
      <c r="I41" s="14">
        <f ca="1">ROUNDUP((F41*(0.5+VLOOKUP(D41,Table1[[SubProduct]:[Share]],2,0))),0)</f>
        <v>0</v>
      </c>
    </row>
    <row r="42" spans="1:11" x14ac:dyDescent="0.45">
      <c r="A42" t="s">
        <v>53</v>
      </c>
      <c r="B42" t="str">
        <f>VLOOKUP(Table2[[#This Row],[Worker ID]],Table6[],2,0)</f>
        <v>India</v>
      </c>
      <c r="C42" t="str">
        <f>LEFT(Table2[[#This Row],[SubProduct]],1)</f>
        <v>B</v>
      </c>
      <c r="D42" t="s">
        <v>36</v>
      </c>
      <c r="E42" s="15">
        <v>3</v>
      </c>
      <c r="F42">
        <f ca="1">IF(Table2[[#This Row],[Country]]="China",ROUND(_xlfn.NORM.S.INV(RAND())*0.5+1.6*1.2,0), ROUND(_xlfn.NORM.S.INV(RAND())*0.5+1.2,0))</f>
        <v>1</v>
      </c>
      <c r="G42" s="14">
        <f ca="1">ROUNDUP((F42*VLOOKUP(D42,Table1[[SubProduct]:[Share]],2,0)),0)</f>
        <v>2</v>
      </c>
      <c r="H42" s="14">
        <f ca="1">ROUNDUP((F42*(0.2+VLOOKUP(D42,Table1[[SubProduct]:[Share]],2,0))),0)</f>
        <v>2</v>
      </c>
      <c r="I42" s="14">
        <f ca="1">ROUNDUP((F42*(0.5+VLOOKUP(D42,Table1[[SubProduct]:[Share]],2,0))),0)</f>
        <v>2</v>
      </c>
    </row>
    <row r="43" spans="1:11" x14ac:dyDescent="0.45">
      <c r="A43" t="s">
        <v>53</v>
      </c>
      <c r="B43" t="str">
        <f>VLOOKUP(Table2[[#This Row],[Worker ID]],Table6[],2,0)</f>
        <v>India</v>
      </c>
      <c r="C43" t="str">
        <f>LEFT(Table2[[#This Row],[SubProduct]],1)</f>
        <v>B</v>
      </c>
      <c r="D43" t="s">
        <v>37</v>
      </c>
      <c r="E43" s="15">
        <v>3</v>
      </c>
      <c r="F43">
        <f ca="1">IF(Table2[[#This Row],[Country]]="China",ROUND(_xlfn.NORM.S.INV(RAND())*0.5+1.6*1.2,0), ROUND(_xlfn.NORM.S.INV(RAND())*0.5+1.2,0))</f>
        <v>1</v>
      </c>
      <c r="G43" s="14">
        <f ca="1">ROUNDUP((F43*VLOOKUP(D43,Table1[[SubProduct]:[Share]],2,0)),0)</f>
        <v>1</v>
      </c>
      <c r="H43" s="14">
        <f ca="1">ROUNDUP((F43*(0.2+VLOOKUP(D43,Table1[[SubProduct]:[Share]],2,0))),0)</f>
        <v>2</v>
      </c>
      <c r="I43" s="14">
        <f ca="1">ROUNDUP((F43*(0.5+VLOOKUP(D43,Table1[[SubProduct]:[Share]],2,0))),0)</f>
        <v>2</v>
      </c>
    </row>
    <row r="44" spans="1:11" x14ac:dyDescent="0.45">
      <c r="A44" t="s">
        <v>52</v>
      </c>
      <c r="B44" t="str">
        <f>VLOOKUP(Table2[[#This Row],[Worker ID]],Table6[],2,0)</f>
        <v>China</v>
      </c>
      <c r="C44" t="str">
        <f>LEFT(Table2[[#This Row],[SubProduct]],1)</f>
        <v>C</v>
      </c>
      <c r="D44" t="s">
        <v>39</v>
      </c>
      <c r="E44" s="15">
        <v>4</v>
      </c>
      <c r="F44">
        <f ca="1">IF(Table2[[#This Row],[Country]]="China",ROUND(_xlfn.NORM.S.INV(RAND())*0.5+1.6*1.2,0), ROUND(_xlfn.NORM.S.INV(RAND())*0.5+1.2,0))</f>
        <v>2</v>
      </c>
      <c r="G44" s="14">
        <f ca="1">ROUNDUP((F44*VLOOKUP(D44,Table1[[SubProduct]:[Share]],2,0)),0)</f>
        <v>3</v>
      </c>
      <c r="H44" s="14">
        <f ca="1">ROUNDUP((F44*(0.2+VLOOKUP(D44,Table1[[SubProduct]:[Share]],2,0))),0)</f>
        <v>3</v>
      </c>
      <c r="I44" s="14">
        <f ca="1">ROUNDUP((F44*(0.5+VLOOKUP(D44,Table1[[SubProduct]:[Share]],2,0))),0)</f>
        <v>4</v>
      </c>
    </row>
    <row r="45" spans="1:11" x14ac:dyDescent="0.45">
      <c r="A45" t="s">
        <v>52</v>
      </c>
      <c r="B45" t="str">
        <f>VLOOKUP(Table2[[#This Row],[Worker ID]],Table6[],2,0)</f>
        <v>China</v>
      </c>
      <c r="C45" t="str">
        <f>LEFT(Table2[[#This Row],[SubProduct]],1)</f>
        <v>C</v>
      </c>
      <c r="D45" t="s">
        <v>40</v>
      </c>
      <c r="E45" s="15">
        <v>4</v>
      </c>
      <c r="F45">
        <f ca="1">IF(Table2[[#This Row],[Country]]="China",ROUND(_xlfn.NORM.S.INV(RAND())*0.5+1.6*1.2,0), ROUND(_xlfn.NORM.S.INV(RAND())*0.5+1.2,0))</f>
        <v>1</v>
      </c>
      <c r="G45" s="14">
        <f ca="1">ROUNDUP((F45*VLOOKUP(D45,Table1[[SubProduct]:[Share]],2,0)),0)</f>
        <v>1</v>
      </c>
      <c r="H45" s="14">
        <f ca="1">ROUNDUP((F45*(0.2+VLOOKUP(D45,Table1[[SubProduct]:[Share]],2,0))),0)</f>
        <v>2</v>
      </c>
      <c r="I45" s="14">
        <f ca="1">ROUNDUP((F45*(0.5+VLOOKUP(D45,Table1[[SubProduct]:[Share]],2,0))),0)</f>
        <v>2</v>
      </c>
    </row>
    <row r="46" spans="1:11" x14ac:dyDescent="0.45">
      <c r="A46" t="s">
        <v>52</v>
      </c>
      <c r="B46" t="str">
        <f>VLOOKUP(Table2[[#This Row],[Worker ID]],Table6[],2,0)</f>
        <v>China</v>
      </c>
      <c r="C46" t="str">
        <f>LEFT(Table2[[#This Row],[SubProduct]],1)</f>
        <v>C</v>
      </c>
      <c r="D46" t="s">
        <v>41</v>
      </c>
      <c r="E46" s="15">
        <v>4</v>
      </c>
      <c r="F46">
        <f ca="1">IF(Table2[[#This Row],[Country]]="China",ROUND(_xlfn.NORM.S.INV(RAND())*0.5+1.6*1.2,0), ROUND(_xlfn.NORM.S.INV(RAND())*0.5+1.2,0))</f>
        <v>2</v>
      </c>
      <c r="G46" s="14">
        <f ca="1">ROUNDUP((F46*VLOOKUP(D46,Table1[[SubProduct]:[Share]],2,0)),0)</f>
        <v>2</v>
      </c>
      <c r="H46" s="14">
        <f ca="1">ROUNDUP((F46*(0.2+VLOOKUP(D46,Table1[[SubProduct]:[Share]],2,0))),0)</f>
        <v>3</v>
      </c>
      <c r="I46" s="14">
        <f ca="1">ROUNDUP((F46*(0.5+VLOOKUP(D46,Table1[[SubProduct]:[Share]],2,0))),0)</f>
        <v>3</v>
      </c>
    </row>
    <row r="47" spans="1:11" x14ac:dyDescent="0.45">
      <c r="A47" t="s">
        <v>52</v>
      </c>
      <c r="B47" t="str">
        <f>VLOOKUP(Table2[[#This Row],[Worker ID]],Table6[],2,0)</f>
        <v>China</v>
      </c>
      <c r="C47" t="str">
        <f>LEFT(Table2[[#This Row],[SubProduct]],1)</f>
        <v>D</v>
      </c>
      <c r="D47" t="s">
        <v>42</v>
      </c>
      <c r="E47" s="15">
        <v>4</v>
      </c>
      <c r="F47">
        <f ca="1">IF(Table2[[#This Row],[Country]]="China",ROUND(_xlfn.NORM.S.INV(RAND())*0.5+1.6*1.2,0), ROUND(_xlfn.NORM.S.INV(RAND())*0.5+1.2,0))</f>
        <v>1</v>
      </c>
      <c r="G47" s="14">
        <f ca="1">ROUNDUP((F47*VLOOKUP(D47,Table1[[SubProduct]:[Share]],2,0)),0)</f>
        <v>1</v>
      </c>
      <c r="H47" s="14">
        <f ca="1">ROUNDUP((F47*(0.2+VLOOKUP(D47,Table1[[SubProduct]:[Share]],2,0))),0)</f>
        <v>2</v>
      </c>
      <c r="I47" s="14">
        <f ca="1">ROUNDUP((F47*(0.5+VLOOKUP(D47,Table1[[SubProduct]:[Share]],2,0))),0)</f>
        <v>2</v>
      </c>
    </row>
    <row r="48" spans="1:11" x14ac:dyDescent="0.45">
      <c r="A48" t="s">
        <v>52</v>
      </c>
      <c r="B48" t="str">
        <f>VLOOKUP(Table2[[#This Row],[Worker ID]],Table6[],2,0)</f>
        <v>China</v>
      </c>
      <c r="C48" t="str">
        <f>LEFT(Table2[[#This Row],[SubProduct]],1)</f>
        <v>D</v>
      </c>
      <c r="D48" t="s">
        <v>43</v>
      </c>
      <c r="E48" s="15">
        <v>4</v>
      </c>
      <c r="F48">
        <f ca="1">IF(Table2[[#This Row],[Country]]="China",ROUND(_xlfn.NORM.S.INV(RAND())*0.5+1.6*1.2,0), ROUND(_xlfn.NORM.S.INV(RAND())*0.5+1.2,0))</f>
        <v>2</v>
      </c>
      <c r="G48" s="14">
        <f ca="1">ROUNDUP((F48*VLOOKUP(D48,Table1[[SubProduct]:[Share]],2,0)),0)</f>
        <v>3</v>
      </c>
      <c r="H48" s="14">
        <f ca="1">ROUNDUP((F48*(0.2+VLOOKUP(D48,Table1[[SubProduct]:[Share]],2,0))),0)</f>
        <v>3</v>
      </c>
      <c r="I48" s="14">
        <f ca="1">ROUNDUP((F48*(0.5+VLOOKUP(D48,Table1[[SubProduct]:[Share]],2,0))),0)</f>
        <v>4</v>
      </c>
    </row>
    <row r="49" spans="1:9" x14ac:dyDescent="0.45">
      <c r="A49" t="s">
        <v>52</v>
      </c>
      <c r="B49" t="str">
        <f>VLOOKUP(Table2[[#This Row],[Worker ID]],Table6[],2,0)</f>
        <v>China</v>
      </c>
      <c r="C49" t="str">
        <f>LEFT(Table2[[#This Row],[SubProduct]],1)</f>
        <v>D</v>
      </c>
      <c r="D49" t="s">
        <v>44</v>
      </c>
      <c r="E49" s="15">
        <v>4</v>
      </c>
      <c r="F49">
        <f ca="1">IF(Table2[[#This Row],[Country]]="China",ROUND(_xlfn.NORM.S.INV(RAND())*0.5+1.6*1.2,0), ROUND(_xlfn.NORM.S.INV(RAND())*0.5+1.2,0))</f>
        <v>3</v>
      </c>
      <c r="G49" s="14">
        <f ca="1">ROUNDUP((F49*VLOOKUP(D49,Table1[[SubProduct]:[Share]],2,0)),0)</f>
        <v>3</v>
      </c>
      <c r="H49" s="14">
        <f ca="1">ROUNDUP((F49*(0.2+VLOOKUP(D49,Table1[[SubProduct]:[Share]],2,0))),0)</f>
        <v>4</v>
      </c>
      <c r="I49" s="14">
        <f ca="1">ROUNDUP((F49*(0.5+VLOOKUP(D49,Table1[[SubProduct]:[Share]],2,0))),0)</f>
        <v>5</v>
      </c>
    </row>
    <row r="50" spans="1:9" x14ac:dyDescent="0.45">
      <c r="A50" t="s">
        <v>52</v>
      </c>
      <c r="B50" t="str">
        <f>VLOOKUP(Table2[[#This Row],[Worker ID]],Table6[],2,0)</f>
        <v>China</v>
      </c>
      <c r="C50" t="str">
        <f>LEFT(Table2[[#This Row],[SubProduct]],1)</f>
        <v>D</v>
      </c>
      <c r="D50" t="s">
        <v>45</v>
      </c>
      <c r="E50" s="15">
        <v>4</v>
      </c>
      <c r="F50">
        <f ca="1">IF(Table2[[#This Row],[Country]]="China",ROUND(_xlfn.NORM.S.INV(RAND())*0.5+1.6*1.2,0), ROUND(_xlfn.NORM.S.INV(RAND())*0.5+1.2,0))</f>
        <v>2</v>
      </c>
      <c r="G50" s="14">
        <f ca="1">ROUNDUP((F50*VLOOKUP(D50,Table1[[SubProduct]:[Share]],2,0)),0)</f>
        <v>3</v>
      </c>
      <c r="H50" s="14">
        <f ca="1">ROUNDUP((F50*(0.2+VLOOKUP(D50,Table1[[SubProduct]:[Share]],2,0))),0)</f>
        <v>3</v>
      </c>
      <c r="I50" s="14">
        <f ca="1">ROUNDUP((F50*(0.5+VLOOKUP(D50,Table1[[SubProduct]:[Share]],2,0))),0)</f>
        <v>4</v>
      </c>
    </row>
    <row r="51" spans="1:9" x14ac:dyDescent="0.45">
      <c r="A51" t="s">
        <v>53</v>
      </c>
      <c r="B51" t="str">
        <f>VLOOKUP(Table2[[#This Row],[Worker ID]],Table6[],2,0)</f>
        <v>India</v>
      </c>
      <c r="C51" t="str">
        <f>LEFT(Table2[[#This Row],[SubProduct]],1)</f>
        <v>A</v>
      </c>
      <c r="D51" t="s">
        <v>28</v>
      </c>
      <c r="E51" s="15">
        <v>4</v>
      </c>
      <c r="F51">
        <f ca="1">IF(Table2[[#This Row],[Country]]="China",ROUND(_xlfn.NORM.S.INV(RAND())*0.5+1.6*1.2,0), ROUND(_xlfn.NORM.S.INV(RAND())*0.5+1.2,0))</f>
        <v>0</v>
      </c>
      <c r="G51" s="14">
        <f ca="1">ROUNDUP((F51*VLOOKUP(D51,Table1[[SubProduct]:[Share]],2,0)),0)</f>
        <v>0</v>
      </c>
      <c r="H51" s="14">
        <f ca="1">ROUNDUP((F51*(0.2+VLOOKUP(D51,Table1[[SubProduct]:[Share]],2,0))),0)</f>
        <v>0</v>
      </c>
      <c r="I51" s="14">
        <f ca="1">ROUNDUP((F51*(0.5+VLOOKUP(D51,Table1[[SubProduct]:[Share]],2,0))),0)</f>
        <v>0</v>
      </c>
    </row>
    <row r="52" spans="1:9" x14ac:dyDescent="0.45">
      <c r="A52" t="s">
        <v>53</v>
      </c>
      <c r="B52" t="str">
        <f>VLOOKUP(Table2[[#This Row],[Worker ID]],Table6[],2,0)</f>
        <v>India</v>
      </c>
      <c r="C52" t="str">
        <f>LEFT(Table2[[#This Row],[SubProduct]],1)</f>
        <v>A</v>
      </c>
      <c r="D52" t="s">
        <v>29</v>
      </c>
      <c r="E52" s="15">
        <v>4</v>
      </c>
      <c r="F52">
        <f ca="1">IF(Table2[[#This Row],[Country]]="China",ROUND(_xlfn.NORM.S.INV(RAND())*0.5+1.6*1.2,0), ROUND(_xlfn.NORM.S.INV(RAND())*0.5+1.2,0))</f>
        <v>1</v>
      </c>
      <c r="G52" s="14">
        <f ca="1">ROUNDUP((F52*VLOOKUP(D52,Table1[[SubProduct]:[Share]],2,0)),0)</f>
        <v>1</v>
      </c>
      <c r="H52" s="14">
        <f ca="1">ROUNDUP((F52*(0.2+VLOOKUP(D52,Table1[[SubProduct]:[Share]],2,0))),0)</f>
        <v>2</v>
      </c>
      <c r="I52" s="14">
        <f ca="1">ROUNDUP((F52*(0.5+VLOOKUP(D52,Table1[[SubProduct]:[Share]],2,0))),0)</f>
        <v>2</v>
      </c>
    </row>
    <row r="53" spans="1:9" x14ac:dyDescent="0.45">
      <c r="A53" t="s">
        <v>53</v>
      </c>
      <c r="B53" t="str">
        <f>VLOOKUP(Table2[[#This Row],[Worker ID]],Table6[],2,0)</f>
        <v>India</v>
      </c>
      <c r="C53" t="str">
        <f>LEFT(Table2[[#This Row],[SubProduct]],1)</f>
        <v>A</v>
      </c>
      <c r="D53" t="s">
        <v>30</v>
      </c>
      <c r="E53" s="15">
        <v>4</v>
      </c>
      <c r="F53">
        <f ca="1">IF(Table2[[#This Row],[Country]]="China",ROUND(_xlfn.NORM.S.INV(RAND())*0.5+1.6*1.2,0), ROUND(_xlfn.NORM.S.INV(RAND())*0.5+1.2,0))</f>
        <v>0</v>
      </c>
      <c r="G53" s="14">
        <f ca="1">ROUNDUP((F53*VLOOKUP(D53,Table1[[SubProduct]:[Share]],2,0)),0)</f>
        <v>0</v>
      </c>
      <c r="H53" s="14">
        <f ca="1">ROUNDUP((F53*(0.2+VLOOKUP(D53,Table1[[SubProduct]:[Share]],2,0))),0)</f>
        <v>0</v>
      </c>
      <c r="I53" s="14">
        <f ca="1">ROUNDUP((F53*(0.5+VLOOKUP(D53,Table1[[SubProduct]:[Share]],2,0))),0)</f>
        <v>0</v>
      </c>
    </row>
    <row r="54" spans="1:9" x14ac:dyDescent="0.45">
      <c r="A54" t="s">
        <v>53</v>
      </c>
      <c r="B54" t="str">
        <f>VLOOKUP(Table2[[#This Row],[Worker ID]],Table6[],2,0)</f>
        <v>India</v>
      </c>
      <c r="C54" t="str">
        <f>LEFT(Table2[[#This Row],[SubProduct]],1)</f>
        <v>B</v>
      </c>
      <c r="D54" t="s">
        <v>34</v>
      </c>
      <c r="E54" s="15">
        <v>4</v>
      </c>
      <c r="F54">
        <f ca="1">IF(Table2[[#This Row],[Country]]="China",ROUND(_xlfn.NORM.S.INV(RAND())*0.5+1.6*1.2,0), ROUND(_xlfn.NORM.S.INV(RAND())*0.5+1.2,0))</f>
        <v>1</v>
      </c>
      <c r="G54" s="14">
        <f ca="1">ROUNDUP((F54*VLOOKUP(D54,Table1[[SubProduct]:[Share]],2,0)),0)</f>
        <v>2</v>
      </c>
      <c r="H54" s="14">
        <f ca="1">ROUNDUP((F54*(0.2+VLOOKUP(D54,Table1[[SubProduct]:[Share]],2,0))),0)</f>
        <v>2</v>
      </c>
      <c r="I54" s="14">
        <f ca="1">ROUNDUP((F54*(0.5+VLOOKUP(D54,Table1[[SubProduct]:[Share]],2,0))),0)</f>
        <v>2</v>
      </c>
    </row>
    <row r="55" spans="1:9" x14ac:dyDescent="0.45">
      <c r="A55" t="s">
        <v>53</v>
      </c>
      <c r="B55" t="str">
        <f>VLOOKUP(Table2[[#This Row],[Worker ID]],Table6[],2,0)</f>
        <v>India</v>
      </c>
      <c r="C55" t="str">
        <f>LEFT(Table2[[#This Row],[SubProduct]],1)</f>
        <v>B</v>
      </c>
      <c r="D55" t="s">
        <v>35</v>
      </c>
      <c r="E55" s="15">
        <v>4</v>
      </c>
      <c r="F55">
        <f ca="1">IF(Table2[[#This Row],[Country]]="China",ROUND(_xlfn.NORM.S.INV(RAND())*0.5+1.6*1.2,0), ROUND(_xlfn.NORM.S.INV(RAND())*0.5+1.2,0))</f>
        <v>1</v>
      </c>
      <c r="G55" s="14">
        <f ca="1">ROUNDUP((F55*VLOOKUP(D55,Table1[[SubProduct]:[Share]],2,0)),0)</f>
        <v>2</v>
      </c>
      <c r="H55" s="14">
        <f ca="1">ROUNDUP((F55*(0.2+VLOOKUP(D55,Table1[[SubProduct]:[Share]],2,0))),0)</f>
        <v>2</v>
      </c>
      <c r="I55" s="14">
        <f ca="1">ROUNDUP((F55*(0.5+VLOOKUP(D55,Table1[[SubProduct]:[Share]],2,0))),0)</f>
        <v>2</v>
      </c>
    </row>
    <row r="56" spans="1:9" x14ac:dyDescent="0.45">
      <c r="A56" t="s">
        <v>53</v>
      </c>
      <c r="B56" t="str">
        <f>VLOOKUP(Table2[[#This Row],[Worker ID]],Table6[],2,0)</f>
        <v>India</v>
      </c>
      <c r="C56" t="str">
        <f>LEFT(Table2[[#This Row],[SubProduct]],1)</f>
        <v>B</v>
      </c>
      <c r="D56" t="s">
        <v>36</v>
      </c>
      <c r="E56" s="15">
        <v>4</v>
      </c>
      <c r="F56">
        <f ca="1">IF(Table2[[#This Row],[Country]]="China",ROUND(_xlfn.NORM.S.INV(RAND())*0.5+1.6*1.2,0), ROUND(_xlfn.NORM.S.INV(RAND())*0.5+1.2,0))</f>
        <v>1</v>
      </c>
      <c r="G56" s="14">
        <f ca="1">ROUNDUP((F56*VLOOKUP(D56,Table1[[SubProduct]:[Share]],2,0)),0)</f>
        <v>2</v>
      </c>
      <c r="H56" s="14">
        <f ca="1">ROUNDUP((F56*(0.2+VLOOKUP(D56,Table1[[SubProduct]:[Share]],2,0))),0)</f>
        <v>2</v>
      </c>
      <c r="I56" s="14">
        <f ca="1">ROUNDUP((F56*(0.5+VLOOKUP(D56,Table1[[SubProduct]:[Share]],2,0))),0)</f>
        <v>2</v>
      </c>
    </row>
    <row r="57" spans="1:9" x14ac:dyDescent="0.45">
      <c r="A57" t="s">
        <v>53</v>
      </c>
      <c r="B57" t="str">
        <f>VLOOKUP(Table2[[#This Row],[Worker ID]],Table6[],2,0)</f>
        <v>India</v>
      </c>
      <c r="C57" t="str">
        <f>LEFT(Table2[[#This Row],[SubProduct]],1)</f>
        <v>B</v>
      </c>
      <c r="D57" t="s">
        <v>37</v>
      </c>
      <c r="E57" s="15">
        <v>4</v>
      </c>
      <c r="F57">
        <f ca="1">IF(Table2[[#This Row],[Country]]="China",ROUND(_xlfn.NORM.S.INV(RAND())*0.5+1.6*1.2,0), ROUND(_xlfn.NORM.S.INV(RAND())*0.5+1.2,0))</f>
        <v>1</v>
      </c>
      <c r="G57" s="14">
        <f ca="1">ROUNDUP((F57*VLOOKUP(D57,Table1[[SubProduct]:[Share]],2,0)),0)</f>
        <v>1</v>
      </c>
      <c r="H57" s="14">
        <f ca="1">ROUNDUP((F57*(0.2+VLOOKUP(D57,Table1[[SubProduct]:[Share]],2,0))),0)</f>
        <v>2</v>
      </c>
      <c r="I57" s="14">
        <f ca="1">ROUNDUP((F57*(0.5+VLOOKUP(D57,Table1[[SubProduct]:[Share]],2,0))),0)</f>
        <v>2</v>
      </c>
    </row>
    <row r="58" spans="1:9" x14ac:dyDescent="0.45">
      <c r="A58" t="s">
        <v>52</v>
      </c>
      <c r="B58" t="str">
        <f>VLOOKUP(Table2[[#This Row],[Worker ID]],Table6[],2,0)</f>
        <v>China</v>
      </c>
      <c r="C58" t="str">
        <f>LEFT(Table2[[#This Row],[SubProduct]],1)</f>
        <v>C</v>
      </c>
      <c r="D58" t="s">
        <v>39</v>
      </c>
      <c r="E58" s="15">
        <v>5</v>
      </c>
      <c r="F58">
        <f ca="1">IF(Table2[[#This Row],[Country]]="China",ROUND(_xlfn.NORM.S.INV(RAND())*0.5+1.6*1.2,0), ROUND(_xlfn.NORM.S.INV(RAND())*0.5+1.2,0))</f>
        <v>3</v>
      </c>
      <c r="G58" s="14">
        <f ca="1">ROUNDUP((F58*VLOOKUP(D58,Table1[[SubProduct]:[Share]],2,0)),0)</f>
        <v>4</v>
      </c>
      <c r="H58" s="14">
        <f ca="1">ROUNDUP((F58*(0.2+VLOOKUP(D58,Table1[[SubProduct]:[Share]],2,0))),0)</f>
        <v>4</v>
      </c>
      <c r="I58" s="14">
        <f ca="1">ROUNDUP((F58*(0.5+VLOOKUP(D58,Table1[[SubProduct]:[Share]],2,0))),0)</f>
        <v>5</v>
      </c>
    </row>
    <row r="59" spans="1:9" x14ac:dyDescent="0.45">
      <c r="A59" t="s">
        <v>52</v>
      </c>
      <c r="B59" t="str">
        <f>VLOOKUP(Table2[[#This Row],[Worker ID]],Table6[],2,0)</f>
        <v>China</v>
      </c>
      <c r="C59" t="str">
        <f>LEFT(Table2[[#This Row],[SubProduct]],1)</f>
        <v>C</v>
      </c>
      <c r="D59" t="s">
        <v>40</v>
      </c>
      <c r="E59" s="15">
        <v>5</v>
      </c>
      <c r="F59">
        <f ca="1">IF(Table2[[#This Row],[Country]]="China",ROUND(_xlfn.NORM.S.INV(RAND())*0.5+1.6*1.2,0), ROUND(_xlfn.NORM.S.INV(RAND())*0.5+1.2,0))</f>
        <v>3</v>
      </c>
      <c r="G59" s="14">
        <f ca="1">ROUNDUP((F59*VLOOKUP(D59,Table1[[SubProduct]:[Share]],2,0)),0)</f>
        <v>3</v>
      </c>
      <c r="H59" s="14">
        <f ca="1">ROUNDUP((F59*(0.2+VLOOKUP(D59,Table1[[SubProduct]:[Share]],2,0))),0)</f>
        <v>4</v>
      </c>
      <c r="I59" s="14">
        <f ca="1">ROUNDUP((F59*(0.5+VLOOKUP(D59,Table1[[SubProduct]:[Share]],2,0))),0)</f>
        <v>5</v>
      </c>
    </row>
    <row r="60" spans="1:9" x14ac:dyDescent="0.45">
      <c r="A60" t="s">
        <v>52</v>
      </c>
      <c r="B60" t="str">
        <f>VLOOKUP(Table2[[#This Row],[Worker ID]],Table6[],2,0)</f>
        <v>China</v>
      </c>
      <c r="C60" t="str">
        <f>LEFT(Table2[[#This Row],[SubProduct]],1)</f>
        <v>C</v>
      </c>
      <c r="D60" t="s">
        <v>41</v>
      </c>
      <c r="E60" s="15">
        <v>5</v>
      </c>
      <c r="F60">
        <f ca="1">IF(Table2[[#This Row],[Country]]="China",ROUND(_xlfn.NORM.S.INV(RAND())*0.5+1.6*1.2,0), ROUND(_xlfn.NORM.S.INV(RAND())*0.5+1.2,0))</f>
        <v>2</v>
      </c>
      <c r="G60" s="14">
        <f ca="1">ROUNDUP((F60*VLOOKUP(D60,Table1[[SubProduct]:[Share]],2,0)),0)</f>
        <v>2</v>
      </c>
      <c r="H60" s="14">
        <f ca="1">ROUNDUP((F60*(0.2+VLOOKUP(D60,Table1[[SubProduct]:[Share]],2,0))),0)</f>
        <v>3</v>
      </c>
      <c r="I60" s="14">
        <f ca="1">ROUNDUP((F60*(0.5+VLOOKUP(D60,Table1[[SubProduct]:[Share]],2,0))),0)</f>
        <v>3</v>
      </c>
    </row>
    <row r="61" spans="1:9" x14ac:dyDescent="0.45">
      <c r="A61" t="s">
        <v>52</v>
      </c>
      <c r="B61" t="str">
        <f>VLOOKUP(Table2[[#This Row],[Worker ID]],Table6[],2,0)</f>
        <v>China</v>
      </c>
      <c r="C61" t="str">
        <f>LEFT(Table2[[#This Row],[SubProduct]],1)</f>
        <v>D</v>
      </c>
      <c r="D61" t="s">
        <v>42</v>
      </c>
      <c r="E61" s="15">
        <v>5</v>
      </c>
      <c r="F61">
        <f ca="1">IF(Table2[[#This Row],[Country]]="China",ROUND(_xlfn.NORM.S.INV(RAND())*0.5+1.6*1.2,0), ROUND(_xlfn.NORM.S.INV(RAND())*0.5+1.2,0))</f>
        <v>2</v>
      </c>
      <c r="G61" s="14">
        <f ca="1">ROUNDUP((F61*VLOOKUP(D61,Table1[[SubProduct]:[Share]],2,0)),0)</f>
        <v>2</v>
      </c>
      <c r="H61" s="14">
        <f ca="1">ROUNDUP((F61*(0.2+VLOOKUP(D61,Table1[[SubProduct]:[Share]],2,0))),0)</f>
        <v>3</v>
      </c>
      <c r="I61" s="14">
        <f ca="1">ROUNDUP((F61*(0.5+VLOOKUP(D61,Table1[[SubProduct]:[Share]],2,0))),0)</f>
        <v>3</v>
      </c>
    </row>
    <row r="62" spans="1:9" x14ac:dyDescent="0.45">
      <c r="A62" t="s">
        <v>52</v>
      </c>
      <c r="B62" t="str">
        <f>VLOOKUP(Table2[[#This Row],[Worker ID]],Table6[],2,0)</f>
        <v>China</v>
      </c>
      <c r="C62" t="str">
        <f>LEFT(Table2[[#This Row],[SubProduct]],1)</f>
        <v>D</v>
      </c>
      <c r="D62" t="s">
        <v>43</v>
      </c>
      <c r="E62" s="15">
        <v>5</v>
      </c>
      <c r="F62">
        <f ca="1">IF(Table2[[#This Row],[Country]]="China",ROUND(_xlfn.NORM.S.INV(RAND())*0.5+1.6*1.2,0), ROUND(_xlfn.NORM.S.INV(RAND())*0.5+1.2,0))</f>
        <v>1</v>
      </c>
      <c r="G62" s="14">
        <f ca="1">ROUNDUP((F62*VLOOKUP(D62,Table1[[SubProduct]:[Share]],2,0)),0)</f>
        <v>2</v>
      </c>
      <c r="H62" s="14">
        <f ca="1">ROUNDUP((F62*(0.2+VLOOKUP(D62,Table1[[SubProduct]:[Share]],2,0))),0)</f>
        <v>2</v>
      </c>
      <c r="I62" s="14">
        <f ca="1">ROUNDUP((F62*(0.5+VLOOKUP(D62,Table1[[SubProduct]:[Share]],2,0))),0)</f>
        <v>2</v>
      </c>
    </row>
    <row r="63" spans="1:9" x14ac:dyDescent="0.45">
      <c r="A63" t="s">
        <v>52</v>
      </c>
      <c r="B63" t="str">
        <f>VLOOKUP(Table2[[#This Row],[Worker ID]],Table6[],2,0)</f>
        <v>China</v>
      </c>
      <c r="C63" t="str">
        <f>LEFT(Table2[[#This Row],[SubProduct]],1)</f>
        <v>D</v>
      </c>
      <c r="D63" t="s">
        <v>44</v>
      </c>
      <c r="E63" s="15">
        <v>5</v>
      </c>
      <c r="F63">
        <f ca="1">IF(Table2[[#This Row],[Country]]="China",ROUND(_xlfn.NORM.S.INV(RAND())*0.5+1.6*1.2,0), ROUND(_xlfn.NORM.S.INV(RAND())*0.5+1.2,0))</f>
        <v>1</v>
      </c>
      <c r="G63" s="14">
        <f ca="1">ROUNDUP((F63*VLOOKUP(D63,Table1[[SubProduct]:[Share]],2,0)),0)</f>
        <v>1</v>
      </c>
      <c r="H63" s="14">
        <f ca="1">ROUNDUP((F63*(0.2+VLOOKUP(D63,Table1[[SubProduct]:[Share]],2,0))),0)</f>
        <v>2</v>
      </c>
      <c r="I63" s="14">
        <f ca="1">ROUNDUP((F63*(0.5+VLOOKUP(D63,Table1[[SubProduct]:[Share]],2,0))),0)</f>
        <v>2</v>
      </c>
    </row>
    <row r="64" spans="1:9" x14ac:dyDescent="0.45">
      <c r="A64" t="s">
        <v>52</v>
      </c>
      <c r="B64" t="str">
        <f>VLOOKUP(Table2[[#This Row],[Worker ID]],Table6[],2,0)</f>
        <v>China</v>
      </c>
      <c r="C64" t="str">
        <f>LEFT(Table2[[#This Row],[SubProduct]],1)</f>
        <v>D</v>
      </c>
      <c r="D64" t="s">
        <v>45</v>
      </c>
      <c r="E64" s="15">
        <v>5</v>
      </c>
      <c r="F64">
        <f ca="1">IF(Table2[[#This Row],[Country]]="China",ROUND(_xlfn.NORM.S.INV(RAND())*0.5+1.6*1.2,0), ROUND(_xlfn.NORM.S.INV(RAND())*0.5+1.2,0))</f>
        <v>1</v>
      </c>
      <c r="G64" s="14">
        <f ca="1">ROUNDUP((F64*VLOOKUP(D64,Table1[[SubProduct]:[Share]],2,0)),0)</f>
        <v>2</v>
      </c>
      <c r="H64" s="14">
        <f ca="1">ROUNDUP((F64*(0.2+VLOOKUP(D64,Table1[[SubProduct]:[Share]],2,0))),0)</f>
        <v>2</v>
      </c>
      <c r="I64" s="14">
        <f ca="1">ROUNDUP((F64*(0.5+VLOOKUP(D64,Table1[[SubProduct]:[Share]],2,0))),0)</f>
        <v>2</v>
      </c>
    </row>
    <row r="65" spans="1:9" x14ac:dyDescent="0.45">
      <c r="A65" t="s">
        <v>53</v>
      </c>
      <c r="B65" t="str">
        <f>VLOOKUP(Table2[[#This Row],[Worker ID]],Table6[],2,0)</f>
        <v>India</v>
      </c>
      <c r="C65" t="str">
        <f>LEFT(Table2[[#This Row],[SubProduct]],1)</f>
        <v>A</v>
      </c>
      <c r="D65" t="s">
        <v>28</v>
      </c>
      <c r="E65" s="15">
        <v>5</v>
      </c>
      <c r="F65">
        <f ca="1">IF(Table2[[#This Row],[Country]]="China",ROUND(_xlfn.NORM.S.INV(RAND())*0.5+1.6*1.2,0), ROUND(_xlfn.NORM.S.INV(RAND())*0.5+1.2,0))</f>
        <v>2</v>
      </c>
      <c r="G65" s="14">
        <f ca="1">ROUNDUP((F65*VLOOKUP(D65,Table1[[SubProduct]:[Share]],2,0)),0)</f>
        <v>3</v>
      </c>
      <c r="H65" s="14">
        <f ca="1">ROUNDUP((F65*(0.2+VLOOKUP(D65,Table1[[SubProduct]:[Share]],2,0))),0)</f>
        <v>3</v>
      </c>
      <c r="I65" s="14">
        <f ca="1">ROUNDUP((F65*(0.5+VLOOKUP(D65,Table1[[SubProduct]:[Share]],2,0))),0)</f>
        <v>4</v>
      </c>
    </row>
    <row r="66" spans="1:9" x14ac:dyDescent="0.45">
      <c r="A66" t="s">
        <v>53</v>
      </c>
      <c r="B66" t="str">
        <f>VLOOKUP(Table2[[#This Row],[Worker ID]],Table6[],2,0)</f>
        <v>India</v>
      </c>
      <c r="C66" t="str">
        <f>LEFT(Table2[[#This Row],[SubProduct]],1)</f>
        <v>A</v>
      </c>
      <c r="D66" t="s">
        <v>29</v>
      </c>
      <c r="E66" s="15">
        <v>5</v>
      </c>
      <c r="F66">
        <f ca="1">IF(Table2[[#This Row],[Country]]="China",ROUND(_xlfn.NORM.S.INV(RAND())*0.5+1.6*1.2,0), ROUND(_xlfn.NORM.S.INV(RAND())*0.5+1.2,0))</f>
        <v>1</v>
      </c>
      <c r="G66" s="14">
        <f ca="1">ROUNDUP((F66*VLOOKUP(D66,Table1[[SubProduct]:[Share]],2,0)),0)</f>
        <v>1</v>
      </c>
      <c r="H66" s="14">
        <f ca="1">ROUNDUP((F66*(0.2+VLOOKUP(D66,Table1[[SubProduct]:[Share]],2,0))),0)</f>
        <v>2</v>
      </c>
      <c r="I66" s="14">
        <f ca="1">ROUNDUP((F66*(0.5+VLOOKUP(D66,Table1[[SubProduct]:[Share]],2,0))),0)</f>
        <v>2</v>
      </c>
    </row>
    <row r="67" spans="1:9" x14ac:dyDescent="0.45">
      <c r="A67" t="s">
        <v>53</v>
      </c>
      <c r="B67" t="str">
        <f>VLOOKUP(Table2[[#This Row],[Worker ID]],Table6[],2,0)</f>
        <v>India</v>
      </c>
      <c r="C67" t="str">
        <f>LEFT(Table2[[#This Row],[SubProduct]],1)</f>
        <v>A</v>
      </c>
      <c r="D67" t="s">
        <v>30</v>
      </c>
      <c r="E67" s="15">
        <v>5</v>
      </c>
      <c r="F67">
        <f ca="1">IF(Table2[[#This Row],[Country]]="China",ROUND(_xlfn.NORM.S.INV(RAND())*0.5+1.6*1.2,0), ROUND(_xlfn.NORM.S.INV(RAND())*0.5+1.2,0))</f>
        <v>1</v>
      </c>
      <c r="G67" s="14">
        <f ca="1">ROUNDUP((F67*VLOOKUP(D67,Table1[[SubProduct]:[Share]],2,0)),0)</f>
        <v>2</v>
      </c>
      <c r="H67" s="14">
        <f ca="1">ROUNDUP((F67*(0.2+VLOOKUP(D67,Table1[[SubProduct]:[Share]],2,0))),0)</f>
        <v>2</v>
      </c>
      <c r="I67" s="14">
        <f ca="1">ROUNDUP((F67*(0.5+VLOOKUP(D67,Table1[[SubProduct]:[Share]],2,0))),0)</f>
        <v>2</v>
      </c>
    </row>
    <row r="68" spans="1:9" x14ac:dyDescent="0.45">
      <c r="A68" t="s">
        <v>53</v>
      </c>
      <c r="B68" t="str">
        <f>VLOOKUP(Table2[[#This Row],[Worker ID]],Table6[],2,0)</f>
        <v>India</v>
      </c>
      <c r="C68" t="str">
        <f>LEFT(Table2[[#This Row],[SubProduct]],1)</f>
        <v>B</v>
      </c>
      <c r="D68" t="s">
        <v>34</v>
      </c>
      <c r="E68" s="15">
        <v>5</v>
      </c>
      <c r="F68">
        <f ca="1">IF(Table2[[#This Row],[Country]]="China",ROUND(_xlfn.NORM.S.INV(RAND())*0.5+1.6*1.2,0), ROUND(_xlfn.NORM.S.INV(RAND())*0.5+1.2,0))</f>
        <v>2</v>
      </c>
      <c r="G68" s="14">
        <f ca="1">ROUNDUP((F68*VLOOKUP(D68,Table1[[SubProduct]:[Share]],2,0)),0)</f>
        <v>3</v>
      </c>
      <c r="H68" s="14">
        <f ca="1">ROUNDUP((F68*(0.2+VLOOKUP(D68,Table1[[SubProduct]:[Share]],2,0))),0)</f>
        <v>3</v>
      </c>
      <c r="I68" s="14">
        <f ca="1">ROUNDUP((F68*(0.5+VLOOKUP(D68,Table1[[SubProduct]:[Share]],2,0))),0)</f>
        <v>4</v>
      </c>
    </row>
    <row r="69" spans="1:9" x14ac:dyDescent="0.45">
      <c r="A69" t="s">
        <v>53</v>
      </c>
      <c r="B69" t="str">
        <f>VLOOKUP(Table2[[#This Row],[Worker ID]],Table6[],2,0)</f>
        <v>India</v>
      </c>
      <c r="C69" t="str">
        <f>LEFT(Table2[[#This Row],[SubProduct]],1)</f>
        <v>B</v>
      </c>
      <c r="D69" t="s">
        <v>35</v>
      </c>
      <c r="E69" s="15">
        <v>5</v>
      </c>
      <c r="F69">
        <f ca="1">IF(Table2[[#This Row],[Country]]="China",ROUND(_xlfn.NORM.S.INV(RAND())*0.5+1.6*1.2,0), ROUND(_xlfn.NORM.S.INV(RAND())*0.5+1.2,0))</f>
        <v>1</v>
      </c>
      <c r="G69" s="14">
        <f ca="1">ROUNDUP((F69*VLOOKUP(D69,Table1[[SubProduct]:[Share]],2,0)),0)</f>
        <v>2</v>
      </c>
      <c r="H69" s="14">
        <f ca="1">ROUNDUP((F69*(0.2+VLOOKUP(D69,Table1[[SubProduct]:[Share]],2,0))),0)</f>
        <v>2</v>
      </c>
      <c r="I69" s="14">
        <f ca="1">ROUNDUP((F69*(0.5+VLOOKUP(D69,Table1[[SubProduct]:[Share]],2,0))),0)</f>
        <v>2</v>
      </c>
    </row>
    <row r="70" spans="1:9" x14ac:dyDescent="0.45">
      <c r="A70" t="s">
        <v>53</v>
      </c>
      <c r="B70" t="str">
        <f>VLOOKUP(Table2[[#This Row],[Worker ID]],Table6[],2,0)</f>
        <v>India</v>
      </c>
      <c r="C70" t="str">
        <f>LEFT(Table2[[#This Row],[SubProduct]],1)</f>
        <v>B</v>
      </c>
      <c r="D70" t="s">
        <v>36</v>
      </c>
      <c r="E70" s="15">
        <v>5</v>
      </c>
      <c r="F70">
        <f ca="1">IF(Table2[[#This Row],[Country]]="China",ROUND(_xlfn.NORM.S.INV(RAND())*0.5+1.6*1.2,0), ROUND(_xlfn.NORM.S.INV(RAND())*0.5+1.2,0))</f>
        <v>0</v>
      </c>
      <c r="G70" s="14">
        <f ca="1">ROUNDUP((F70*VLOOKUP(D70,Table1[[SubProduct]:[Share]],2,0)),0)</f>
        <v>0</v>
      </c>
      <c r="H70" s="14">
        <f ca="1">ROUNDUP((F70*(0.2+VLOOKUP(D70,Table1[[SubProduct]:[Share]],2,0))),0)</f>
        <v>0</v>
      </c>
      <c r="I70" s="14">
        <f ca="1">ROUNDUP((F70*(0.5+VLOOKUP(D70,Table1[[SubProduct]:[Share]],2,0))),0)</f>
        <v>0</v>
      </c>
    </row>
    <row r="71" spans="1:9" x14ac:dyDescent="0.45">
      <c r="A71" t="s">
        <v>53</v>
      </c>
      <c r="B71" t="str">
        <f>VLOOKUP(Table2[[#This Row],[Worker ID]],Table6[],2,0)</f>
        <v>India</v>
      </c>
      <c r="C71" t="str">
        <f>LEFT(Table2[[#This Row],[SubProduct]],1)</f>
        <v>B</v>
      </c>
      <c r="D71" t="s">
        <v>37</v>
      </c>
      <c r="E71" s="15">
        <v>5</v>
      </c>
      <c r="F71">
        <f ca="1">IF(Table2[[#This Row],[Country]]="China",ROUND(_xlfn.NORM.S.INV(RAND())*0.5+1.6*1.2,0), ROUND(_xlfn.NORM.S.INV(RAND())*0.5+1.2,0))</f>
        <v>1</v>
      </c>
      <c r="G71" s="14">
        <f ca="1">ROUNDUP((F71*VLOOKUP(D71,Table1[[SubProduct]:[Share]],2,0)),0)</f>
        <v>1</v>
      </c>
      <c r="H71" s="14">
        <f ca="1">ROUNDUP((F71*(0.2+VLOOKUP(D71,Table1[[SubProduct]:[Share]],2,0))),0)</f>
        <v>2</v>
      </c>
      <c r="I71" s="14">
        <f ca="1">ROUNDUP((F71*(0.5+VLOOKUP(D71,Table1[[SubProduct]:[Share]],2,0))),0)</f>
        <v>2</v>
      </c>
    </row>
    <row r="72" spans="1:9" x14ac:dyDescent="0.45">
      <c r="A72" t="s">
        <v>52</v>
      </c>
      <c r="B72" t="str">
        <f>VLOOKUP(Table2[[#This Row],[Worker ID]],Table6[],2,0)</f>
        <v>China</v>
      </c>
      <c r="C72" t="str">
        <f>LEFT(Table2[[#This Row],[SubProduct]],1)</f>
        <v>C</v>
      </c>
      <c r="D72" t="s">
        <v>39</v>
      </c>
      <c r="E72" s="15">
        <v>6</v>
      </c>
      <c r="F72">
        <f ca="1">IF(Table2[[#This Row],[Country]]="China",ROUND(_xlfn.NORM.S.INV(RAND())*0.5+1.6*1.2,0), ROUND(_xlfn.NORM.S.INV(RAND())*0.5+1.2,0))</f>
        <v>1</v>
      </c>
      <c r="G72" s="14">
        <f ca="1">ROUNDUP((F72*VLOOKUP(D72,Table1[[SubProduct]:[Share]],2,0)),0)</f>
        <v>2</v>
      </c>
      <c r="H72" s="14">
        <f ca="1">ROUNDUP((F72*(0.2+VLOOKUP(D72,Table1[[SubProduct]:[Share]],2,0))),0)</f>
        <v>2</v>
      </c>
      <c r="I72" s="14">
        <f ca="1">ROUNDUP((F72*(0.5+VLOOKUP(D72,Table1[[SubProduct]:[Share]],2,0))),0)</f>
        <v>2</v>
      </c>
    </row>
    <row r="73" spans="1:9" x14ac:dyDescent="0.45">
      <c r="A73" t="s">
        <v>52</v>
      </c>
      <c r="B73" t="str">
        <f>VLOOKUP(Table2[[#This Row],[Worker ID]],Table6[],2,0)</f>
        <v>China</v>
      </c>
      <c r="C73" t="str">
        <f>LEFT(Table2[[#This Row],[SubProduct]],1)</f>
        <v>C</v>
      </c>
      <c r="D73" t="s">
        <v>40</v>
      </c>
      <c r="E73" s="15">
        <v>6</v>
      </c>
      <c r="F73">
        <f ca="1">IF(Table2[[#This Row],[Country]]="China",ROUND(_xlfn.NORM.S.INV(RAND())*0.5+1.6*1.2,0), ROUND(_xlfn.NORM.S.INV(RAND())*0.5+1.2,0))</f>
        <v>2</v>
      </c>
      <c r="G73" s="14">
        <f ca="1">ROUNDUP((F73*VLOOKUP(D73,Table1[[SubProduct]:[Share]],2,0)),0)</f>
        <v>2</v>
      </c>
      <c r="H73" s="14">
        <f ca="1">ROUNDUP((F73*(0.2+VLOOKUP(D73,Table1[[SubProduct]:[Share]],2,0))),0)</f>
        <v>3</v>
      </c>
      <c r="I73" s="14">
        <f ca="1">ROUNDUP((F73*(0.5+VLOOKUP(D73,Table1[[SubProduct]:[Share]],2,0))),0)</f>
        <v>3</v>
      </c>
    </row>
    <row r="74" spans="1:9" x14ac:dyDescent="0.45">
      <c r="A74" t="s">
        <v>52</v>
      </c>
      <c r="B74" t="str">
        <f>VLOOKUP(Table2[[#This Row],[Worker ID]],Table6[],2,0)</f>
        <v>China</v>
      </c>
      <c r="C74" t="str">
        <f>LEFT(Table2[[#This Row],[SubProduct]],1)</f>
        <v>C</v>
      </c>
      <c r="D74" t="s">
        <v>41</v>
      </c>
      <c r="E74" s="15">
        <v>6</v>
      </c>
      <c r="F74">
        <f ca="1">IF(Table2[[#This Row],[Country]]="China",ROUND(_xlfn.NORM.S.INV(RAND())*0.5+1.6*1.2,0), ROUND(_xlfn.NORM.S.INV(RAND())*0.5+1.2,0))</f>
        <v>2</v>
      </c>
      <c r="G74" s="14">
        <f ca="1">ROUNDUP((F74*VLOOKUP(D74,Table1[[SubProduct]:[Share]],2,0)),0)</f>
        <v>2</v>
      </c>
      <c r="H74" s="14">
        <f ca="1">ROUNDUP((F74*(0.2+VLOOKUP(D74,Table1[[SubProduct]:[Share]],2,0))),0)</f>
        <v>3</v>
      </c>
      <c r="I74" s="14">
        <f ca="1">ROUNDUP((F74*(0.5+VLOOKUP(D74,Table1[[SubProduct]:[Share]],2,0))),0)</f>
        <v>3</v>
      </c>
    </row>
    <row r="75" spans="1:9" x14ac:dyDescent="0.45">
      <c r="A75" t="s">
        <v>52</v>
      </c>
      <c r="B75" t="str">
        <f>VLOOKUP(Table2[[#This Row],[Worker ID]],Table6[],2,0)</f>
        <v>China</v>
      </c>
      <c r="C75" t="str">
        <f>LEFT(Table2[[#This Row],[SubProduct]],1)</f>
        <v>D</v>
      </c>
      <c r="D75" t="s">
        <v>42</v>
      </c>
      <c r="E75" s="15">
        <v>6</v>
      </c>
      <c r="F75">
        <f ca="1">IF(Table2[[#This Row],[Country]]="China",ROUND(_xlfn.NORM.S.INV(RAND())*0.5+1.6*1.2,0), ROUND(_xlfn.NORM.S.INV(RAND())*0.5+1.2,0))</f>
        <v>2</v>
      </c>
      <c r="G75" s="14">
        <f ca="1">ROUNDUP((F75*VLOOKUP(D75,Table1[[SubProduct]:[Share]],2,0)),0)</f>
        <v>2</v>
      </c>
      <c r="H75" s="14">
        <f ca="1">ROUNDUP((F75*(0.2+VLOOKUP(D75,Table1[[SubProduct]:[Share]],2,0))),0)</f>
        <v>3</v>
      </c>
      <c r="I75" s="14">
        <f ca="1">ROUNDUP((F75*(0.5+VLOOKUP(D75,Table1[[SubProduct]:[Share]],2,0))),0)</f>
        <v>3</v>
      </c>
    </row>
    <row r="76" spans="1:9" x14ac:dyDescent="0.45">
      <c r="A76" t="s">
        <v>52</v>
      </c>
      <c r="B76" t="str">
        <f>VLOOKUP(Table2[[#This Row],[Worker ID]],Table6[],2,0)</f>
        <v>China</v>
      </c>
      <c r="C76" t="str">
        <f>LEFT(Table2[[#This Row],[SubProduct]],1)</f>
        <v>D</v>
      </c>
      <c r="D76" t="s">
        <v>43</v>
      </c>
      <c r="E76" s="15">
        <v>6</v>
      </c>
      <c r="F76">
        <f ca="1">IF(Table2[[#This Row],[Country]]="China",ROUND(_xlfn.NORM.S.INV(RAND())*0.5+1.6*1.2,0), ROUND(_xlfn.NORM.S.INV(RAND())*0.5+1.2,0))</f>
        <v>2</v>
      </c>
      <c r="G76" s="14">
        <f ca="1">ROUNDUP((F76*VLOOKUP(D76,Table1[[SubProduct]:[Share]],2,0)),0)</f>
        <v>3</v>
      </c>
      <c r="H76" s="14">
        <f ca="1">ROUNDUP((F76*(0.2+VLOOKUP(D76,Table1[[SubProduct]:[Share]],2,0))),0)</f>
        <v>3</v>
      </c>
      <c r="I76" s="14">
        <f ca="1">ROUNDUP((F76*(0.5+VLOOKUP(D76,Table1[[SubProduct]:[Share]],2,0))),0)</f>
        <v>4</v>
      </c>
    </row>
    <row r="77" spans="1:9" x14ac:dyDescent="0.45">
      <c r="A77" t="s">
        <v>52</v>
      </c>
      <c r="B77" t="str">
        <f>VLOOKUP(Table2[[#This Row],[Worker ID]],Table6[],2,0)</f>
        <v>China</v>
      </c>
      <c r="C77" t="str">
        <f>LEFT(Table2[[#This Row],[SubProduct]],1)</f>
        <v>D</v>
      </c>
      <c r="D77" t="s">
        <v>44</v>
      </c>
      <c r="E77" s="15">
        <v>6</v>
      </c>
      <c r="F77">
        <f ca="1">IF(Table2[[#This Row],[Country]]="China",ROUND(_xlfn.NORM.S.INV(RAND())*0.5+1.6*1.2,0), ROUND(_xlfn.NORM.S.INV(RAND())*0.5+1.2,0))</f>
        <v>2</v>
      </c>
      <c r="G77" s="14">
        <f ca="1">ROUNDUP((F77*VLOOKUP(D77,Table1[[SubProduct]:[Share]],2,0)),0)</f>
        <v>2</v>
      </c>
      <c r="H77" s="14">
        <f ca="1">ROUNDUP((F77*(0.2+VLOOKUP(D77,Table1[[SubProduct]:[Share]],2,0))),0)</f>
        <v>3</v>
      </c>
      <c r="I77" s="14">
        <f ca="1">ROUNDUP((F77*(0.5+VLOOKUP(D77,Table1[[SubProduct]:[Share]],2,0))),0)</f>
        <v>3</v>
      </c>
    </row>
    <row r="78" spans="1:9" x14ac:dyDescent="0.45">
      <c r="A78" t="s">
        <v>52</v>
      </c>
      <c r="B78" t="str">
        <f>VLOOKUP(Table2[[#This Row],[Worker ID]],Table6[],2,0)</f>
        <v>China</v>
      </c>
      <c r="C78" t="str">
        <f>LEFT(Table2[[#This Row],[SubProduct]],1)</f>
        <v>D</v>
      </c>
      <c r="D78" t="s">
        <v>45</v>
      </c>
      <c r="E78" s="15">
        <v>6</v>
      </c>
      <c r="F78">
        <f ca="1">IF(Table2[[#This Row],[Country]]="China",ROUND(_xlfn.NORM.S.INV(RAND())*0.5+1.6*1.2,0), ROUND(_xlfn.NORM.S.INV(RAND())*0.5+1.2,0))</f>
        <v>2</v>
      </c>
      <c r="G78" s="14">
        <f ca="1">ROUNDUP((F78*VLOOKUP(D78,Table1[[SubProduct]:[Share]],2,0)),0)</f>
        <v>3</v>
      </c>
      <c r="H78" s="14">
        <f ca="1">ROUNDUP((F78*(0.2+VLOOKUP(D78,Table1[[SubProduct]:[Share]],2,0))),0)</f>
        <v>3</v>
      </c>
      <c r="I78" s="14">
        <f ca="1">ROUNDUP((F78*(0.5+VLOOKUP(D78,Table1[[SubProduct]:[Share]],2,0))),0)</f>
        <v>4</v>
      </c>
    </row>
    <row r="79" spans="1:9" x14ac:dyDescent="0.45">
      <c r="A79" t="s">
        <v>53</v>
      </c>
      <c r="B79" t="str">
        <f>VLOOKUP(Table2[[#This Row],[Worker ID]],Table6[],2,0)</f>
        <v>India</v>
      </c>
      <c r="C79" t="str">
        <f>LEFT(Table2[[#This Row],[SubProduct]],1)</f>
        <v>A</v>
      </c>
      <c r="D79" t="s">
        <v>28</v>
      </c>
      <c r="E79" s="15">
        <v>6</v>
      </c>
      <c r="F79">
        <f ca="1">IF(Table2[[#This Row],[Country]]="China",ROUND(_xlfn.NORM.S.INV(RAND())*0.5+1.6*1.2,0), ROUND(_xlfn.NORM.S.INV(RAND())*0.5+1.2,0))</f>
        <v>0</v>
      </c>
      <c r="G79" s="14">
        <f ca="1">ROUNDUP((F79*VLOOKUP(D79,Table1[[SubProduct]:[Share]],2,0)),0)</f>
        <v>0</v>
      </c>
      <c r="H79" s="14">
        <f ca="1">ROUNDUP((F79*(0.2+VLOOKUP(D79,Table1[[SubProduct]:[Share]],2,0))),0)</f>
        <v>0</v>
      </c>
      <c r="I79" s="14">
        <f ca="1">ROUNDUP((F79*(0.5+VLOOKUP(D79,Table1[[SubProduct]:[Share]],2,0))),0)</f>
        <v>0</v>
      </c>
    </row>
    <row r="80" spans="1:9" x14ac:dyDescent="0.45">
      <c r="A80" t="s">
        <v>53</v>
      </c>
      <c r="B80" t="str">
        <f>VLOOKUP(Table2[[#This Row],[Worker ID]],Table6[],2,0)</f>
        <v>India</v>
      </c>
      <c r="C80" t="str">
        <f>LEFT(Table2[[#This Row],[SubProduct]],1)</f>
        <v>A</v>
      </c>
      <c r="D80" t="s">
        <v>29</v>
      </c>
      <c r="E80" s="15">
        <v>6</v>
      </c>
      <c r="F80">
        <f ca="1">IF(Table2[[#This Row],[Country]]="China",ROUND(_xlfn.NORM.S.INV(RAND())*0.5+1.6*1.2,0), ROUND(_xlfn.NORM.S.INV(RAND())*0.5+1.2,0))</f>
        <v>1</v>
      </c>
      <c r="G80" s="14">
        <f ca="1">ROUNDUP((F80*VLOOKUP(D80,Table1[[SubProduct]:[Share]],2,0)),0)</f>
        <v>1</v>
      </c>
      <c r="H80" s="14">
        <f ca="1">ROUNDUP((F80*(0.2+VLOOKUP(D80,Table1[[SubProduct]:[Share]],2,0))),0)</f>
        <v>2</v>
      </c>
      <c r="I80" s="14">
        <f ca="1">ROUNDUP((F80*(0.5+VLOOKUP(D80,Table1[[SubProduct]:[Share]],2,0))),0)</f>
        <v>2</v>
      </c>
    </row>
    <row r="81" spans="1:9" x14ac:dyDescent="0.45">
      <c r="A81" t="s">
        <v>53</v>
      </c>
      <c r="B81" t="str">
        <f>VLOOKUP(Table2[[#This Row],[Worker ID]],Table6[],2,0)</f>
        <v>India</v>
      </c>
      <c r="C81" t="str">
        <f>LEFT(Table2[[#This Row],[SubProduct]],1)</f>
        <v>A</v>
      </c>
      <c r="D81" t="s">
        <v>30</v>
      </c>
      <c r="E81" s="15">
        <v>6</v>
      </c>
      <c r="F81">
        <f ca="1">IF(Table2[[#This Row],[Country]]="China",ROUND(_xlfn.NORM.S.INV(RAND())*0.5+1.6*1.2,0), ROUND(_xlfn.NORM.S.INV(RAND())*0.5+1.2,0))</f>
        <v>1</v>
      </c>
      <c r="G81" s="14">
        <f ca="1">ROUNDUP((F81*VLOOKUP(D81,Table1[[SubProduct]:[Share]],2,0)),0)</f>
        <v>2</v>
      </c>
      <c r="H81" s="14">
        <f ca="1">ROUNDUP((F81*(0.2+VLOOKUP(D81,Table1[[SubProduct]:[Share]],2,0))),0)</f>
        <v>2</v>
      </c>
      <c r="I81" s="14">
        <f ca="1">ROUNDUP((F81*(0.5+VLOOKUP(D81,Table1[[SubProduct]:[Share]],2,0))),0)</f>
        <v>2</v>
      </c>
    </row>
    <row r="82" spans="1:9" x14ac:dyDescent="0.45">
      <c r="A82" t="s">
        <v>53</v>
      </c>
      <c r="B82" t="str">
        <f>VLOOKUP(Table2[[#This Row],[Worker ID]],Table6[],2,0)</f>
        <v>India</v>
      </c>
      <c r="C82" t="str">
        <f>LEFT(Table2[[#This Row],[SubProduct]],1)</f>
        <v>B</v>
      </c>
      <c r="D82" t="s">
        <v>34</v>
      </c>
      <c r="E82" s="15">
        <v>6</v>
      </c>
      <c r="F82">
        <f ca="1">IF(Table2[[#This Row],[Country]]="China",ROUND(_xlfn.NORM.S.INV(RAND())*0.5+1.6*1.2,0), ROUND(_xlfn.NORM.S.INV(RAND())*0.5+1.2,0))</f>
        <v>1</v>
      </c>
      <c r="G82" s="14">
        <f ca="1">ROUNDUP((F82*VLOOKUP(D82,Table1[[SubProduct]:[Share]],2,0)),0)</f>
        <v>2</v>
      </c>
      <c r="H82" s="14">
        <f ca="1">ROUNDUP((F82*(0.2+VLOOKUP(D82,Table1[[SubProduct]:[Share]],2,0))),0)</f>
        <v>2</v>
      </c>
      <c r="I82" s="14">
        <f ca="1">ROUNDUP((F82*(0.5+VLOOKUP(D82,Table1[[SubProduct]:[Share]],2,0))),0)</f>
        <v>2</v>
      </c>
    </row>
    <row r="83" spans="1:9" x14ac:dyDescent="0.45">
      <c r="A83" t="s">
        <v>53</v>
      </c>
      <c r="B83" t="str">
        <f>VLOOKUP(Table2[[#This Row],[Worker ID]],Table6[],2,0)</f>
        <v>India</v>
      </c>
      <c r="C83" t="str">
        <f>LEFT(Table2[[#This Row],[SubProduct]],1)</f>
        <v>B</v>
      </c>
      <c r="D83" t="s">
        <v>35</v>
      </c>
      <c r="E83" s="15">
        <v>6</v>
      </c>
      <c r="F83">
        <f ca="1">IF(Table2[[#This Row],[Country]]="China",ROUND(_xlfn.NORM.S.INV(RAND())*0.5+1.6*1.2,0), ROUND(_xlfn.NORM.S.INV(RAND())*0.5+1.2,0))</f>
        <v>1</v>
      </c>
      <c r="G83" s="14">
        <f ca="1">ROUNDUP((F83*VLOOKUP(D83,Table1[[SubProduct]:[Share]],2,0)),0)</f>
        <v>2</v>
      </c>
      <c r="H83" s="14">
        <f ca="1">ROUNDUP((F83*(0.2+VLOOKUP(D83,Table1[[SubProduct]:[Share]],2,0))),0)</f>
        <v>2</v>
      </c>
      <c r="I83" s="14">
        <f ca="1">ROUNDUP((F83*(0.5+VLOOKUP(D83,Table1[[SubProduct]:[Share]],2,0))),0)</f>
        <v>2</v>
      </c>
    </row>
    <row r="84" spans="1:9" x14ac:dyDescent="0.45">
      <c r="A84" t="s">
        <v>53</v>
      </c>
      <c r="B84" t="str">
        <f>VLOOKUP(Table2[[#This Row],[Worker ID]],Table6[],2,0)</f>
        <v>India</v>
      </c>
      <c r="C84" t="str">
        <f>LEFT(Table2[[#This Row],[SubProduct]],1)</f>
        <v>B</v>
      </c>
      <c r="D84" t="s">
        <v>36</v>
      </c>
      <c r="E84" s="15">
        <v>6</v>
      </c>
      <c r="F84">
        <f ca="1">IF(Table2[[#This Row],[Country]]="China",ROUND(_xlfn.NORM.S.INV(RAND())*0.5+1.6*1.2,0), ROUND(_xlfn.NORM.S.INV(RAND())*0.5+1.2,0))</f>
        <v>0</v>
      </c>
      <c r="G84" s="14">
        <f ca="1">ROUNDUP((F84*VLOOKUP(D84,Table1[[SubProduct]:[Share]],2,0)),0)</f>
        <v>0</v>
      </c>
      <c r="H84" s="14">
        <f ca="1">ROUNDUP((F84*(0.2+VLOOKUP(D84,Table1[[SubProduct]:[Share]],2,0))),0)</f>
        <v>0</v>
      </c>
      <c r="I84" s="14">
        <f ca="1">ROUNDUP((F84*(0.5+VLOOKUP(D84,Table1[[SubProduct]:[Share]],2,0))),0)</f>
        <v>0</v>
      </c>
    </row>
    <row r="85" spans="1:9" x14ac:dyDescent="0.45">
      <c r="A85" t="s">
        <v>53</v>
      </c>
      <c r="B85" t="str">
        <f>VLOOKUP(Table2[[#This Row],[Worker ID]],Table6[],2,0)</f>
        <v>India</v>
      </c>
      <c r="C85" t="str">
        <f>LEFT(Table2[[#This Row],[SubProduct]],1)</f>
        <v>B</v>
      </c>
      <c r="D85" t="s">
        <v>37</v>
      </c>
      <c r="E85" s="15">
        <v>6</v>
      </c>
      <c r="F85">
        <f ca="1">IF(Table2[[#This Row],[Country]]="China",ROUND(_xlfn.NORM.S.INV(RAND())*0.5+1.6*1.2,0), ROUND(_xlfn.NORM.S.INV(RAND())*0.5+1.2,0))</f>
        <v>1</v>
      </c>
      <c r="G85" s="14">
        <f ca="1">ROUNDUP((F85*VLOOKUP(D85,Table1[[SubProduct]:[Share]],2,0)),0)</f>
        <v>1</v>
      </c>
      <c r="H85" s="14">
        <f ca="1">ROUNDUP((F85*(0.2+VLOOKUP(D85,Table1[[SubProduct]:[Share]],2,0))),0)</f>
        <v>2</v>
      </c>
      <c r="I85" s="14">
        <f ca="1">ROUNDUP((F85*(0.5+VLOOKUP(D85,Table1[[SubProduct]:[Share]],2,0))),0)</f>
        <v>2</v>
      </c>
    </row>
    <row r="86" spans="1:9" x14ac:dyDescent="0.45">
      <c r="A86" t="s">
        <v>52</v>
      </c>
      <c r="B86" t="str">
        <f>VLOOKUP(Table2[[#This Row],[Worker ID]],Table6[],2,0)</f>
        <v>China</v>
      </c>
      <c r="C86" t="str">
        <f>LEFT(Table2[[#This Row],[SubProduct]],1)</f>
        <v>C</v>
      </c>
      <c r="D86" t="s">
        <v>39</v>
      </c>
      <c r="E86" s="15">
        <v>7</v>
      </c>
      <c r="F86">
        <f ca="1">IF(Table2[[#This Row],[Country]]="China",ROUND(_xlfn.NORM.S.INV(RAND())*0.5+1.6*1.2,0), ROUND(_xlfn.NORM.S.INV(RAND())*0.5+1.2,0))</f>
        <v>2</v>
      </c>
      <c r="G86" s="14">
        <f ca="1">ROUNDUP((F86*VLOOKUP(D86,Table1[[SubProduct]:[Share]],2,0)),0)</f>
        <v>3</v>
      </c>
      <c r="H86" s="14">
        <f ca="1">ROUNDUP((F86*(0.2+VLOOKUP(D86,Table1[[SubProduct]:[Share]],2,0))),0)</f>
        <v>3</v>
      </c>
      <c r="I86" s="14">
        <f ca="1">ROUNDUP((F86*(0.5+VLOOKUP(D86,Table1[[SubProduct]:[Share]],2,0))),0)</f>
        <v>4</v>
      </c>
    </row>
    <row r="87" spans="1:9" x14ac:dyDescent="0.45">
      <c r="A87" t="s">
        <v>52</v>
      </c>
      <c r="B87" t="str">
        <f>VLOOKUP(Table2[[#This Row],[Worker ID]],Table6[],2,0)</f>
        <v>China</v>
      </c>
      <c r="C87" t="str">
        <f>LEFT(Table2[[#This Row],[SubProduct]],1)</f>
        <v>C</v>
      </c>
      <c r="D87" t="s">
        <v>40</v>
      </c>
      <c r="E87" s="15">
        <v>7</v>
      </c>
      <c r="F87">
        <f ca="1">IF(Table2[[#This Row],[Country]]="China",ROUND(_xlfn.NORM.S.INV(RAND())*0.5+1.6*1.2,0), ROUND(_xlfn.NORM.S.INV(RAND())*0.5+1.2,0))</f>
        <v>2</v>
      </c>
      <c r="G87" s="14">
        <f ca="1">ROUNDUP((F87*VLOOKUP(D87,Table1[[SubProduct]:[Share]],2,0)),0)</f>
        <v>2</v>
      </c>
      <c r="H87" s="14">
        <f ca="1">ROUNDUP((F87*(0.2+VLOOKUP(D87,Table1[[SubProduct]:[Share]],2,0))),0)</f>
        <v>3</v>
      </c>
      <c r="I87" s="14">
        <f ca="1">ROUNDUP((F87*(0.5+VLOOKUP(D87,Table1[[SubProduct]:[Share]],2,0))),0)</f>
        <v>3</v>
      </c>
    </row>
    <row r="88" spans="1:9" x14ac:dyDescent="0.45">
      <c r="A88" t="s">
        <v>52</v>
      </c>
      <c r="B88" t="str">
        <f>VLOOKUP(Table2[[#This Row],[Worker ID]],Table6[],2,0)</f>
        <v>China</v>
      </c>
      <c r="C88" t="str">
        <f>LEFT(Table2[[#This Row],[SubProduct]],1)</f>
        <v>C</v>
      </c>
      <c r="D88" t="s">
        <v>41</v>
      </c>
      <c r="E88" s="15">
        <v>7</v>
      </c>
      <c r="F88">
        <f ca="1">IF(Table2[[#This Row],[Country]]="China",ROUND(_xlfn.NORM.S.INV(RAND())*0.5+1.6*1.2,0), ROUND(_xlfn.NORM.S.INV(RAND())*0.5+1.2,0))</f>
        <v>2</v>
      </c>
      <c r="G88" s="14">
        <f ca="1">ROUNDUP((F88*VLOOKUP(D88,Table1[[SubProduct]:[Share]],2,0)),0)</f>
        <v>2</v>
      </c>
      <c r="H88" s="14">
        <f ca="1">ROUNDUP((F88*(0.2+VLOOKUP(D88,Table1[[SubProduct]:[Share]],2,0))),0)</f>
        <v>3</v>
      </c>
      <c r="I88" s="14">
        <f ca="1">ROUNDUP((F88*(0.5+VLOOKUP(D88,Table1[[SubProduct]:[Share]],2,0))),0)</f>
        <v>3</v>
      </c>
    </row>
    <row r="89" spans="1:9" x14ac:dyDescent="0.45">
      <c r="A89" t="s">
        <v>52</v>
      </c>
      <c r="B89" t="str">
        <f>VLOOKUP(Table2[[#This Row],[Worker ID]],Table6[],2,0)</f>
        <v>China</v>
      </c>
      <c r="C89" t="str">
        <f>LEFT(Table2[[#This Row],[SubProduct]],1)</f>
        <v>D</v>
      </c>
      <c r="D89" t="s">
        <v>42</v>
      </c>
      <c r="E89" s="15">
        <v>7</v>
      </c>
      <c r="F89">
        <f ca="1">IF(Table2[[#This Row],[Country]]="China",ROUND(_xlfn.NORM.S.INV(RAND())*0.5+1.6*1.2,0), ROUND(_xlfn.NORM.S.INV(RAND())*0.5+1.2,0))</f>
        <v>2</v>
      </c>
      <c r="G89" s="14">
        <f ca="1">ROUNDUP((F89*VLOOKUP(D89,Table1[[SubProduct]:[Share]],2,0)),0)</f>
        <v>2</v>
      </c>
      <c r="H89" s="14">
        <f ca="1">ROUNDUP((F89*(0.2+VLOOKUP(D89,Table1[[SubProduct]:[Share]],2,0))),0)</f>
        <v>3</v>
      </c>
      <c r="I89" s="14">
        <f ca="1">ROUNDUP((F89*(0.5+VLOOKUP(D89,Table1[[SubProduct]:[Share]],2,0))),0)</f>
        <v>3</v>
      </c>
    </row>
    <row r="90" spans="1:9" x14ac:dyDescent="0.45">
      <c r="A90" t="s">
        <v>52</v>
      </c>
      <c r="B90" t="str">
        <f>VLOOKUP(Table2[[#This Row],[Worker ID]],Table6[],2,0)</f>
        <v>China</v>
      </c>
      <c r="C90" t="str">
        <f>LEFT(Table2[[#This Row],[SubProduct]],1)</f>
        <v>D</v>
      </c>
      <c r="D90" t="s">
        <v>43</v>
      </c>
      <c r="E90" s="15">
        <v>7</v>
      </c>
      <c r="F90">
        <f ca="1">IF(Table2[[#This Row],[Country]]="China",ROUND(_xlfn.NORM.S.INV(RAND())*0.5+1.6*1.2,0), ROUND(_xlfn.NORM.S.INV(RAND())*0.5+1.2,0))</f>
        <v>1</v>
      </c>
      <c r="G90" s="14">
        <f ca="1">ROUNDUP((F90*VLOOKUP(D90,Table1[[SubProduct]:[Share]],2,0)),0)</f>
        <v>2</v>
      </c>
      <c r="H90" s="14">
        <f ca="1">ROUNDUP((F90*(0.2+VLOOKUP(D90,Table1[[SubProduct]:[Share]],2,0))),0)</f>
        <v>2</v>
      </c>
      <c r="I90" s="14">
        <f ca="1">ROUNDUP((F90*(0.5+VLOOKUP(D90,Table1[[SubProduct]:[Share]],2,0))),0)</f>
        <v>2</v>
      </c>
    </row>
    <row r="91" spans="1:9" x14ac:dyDescent="0.45">
      <c r="A91" t="s">
        <v>52</v>
      </c>
      <c r="B91" t="str">
        <f>VLOOKUP(Table2[[#This Row],[Worker ID]],Table6[],2,0)</f>
        <v>China</v>
      </c>
      <c r="C91" t="str">
        <f>LEFT(Table2[[#This Row],[SubProduct]],1)</f>
        <v>D</v>
      </c>
      <c r="D91" t="s">
        <v>44</v>
      </c>
      <c r="E91" s="15">
        <v>7</v>
      </c>
      <c r="F91">
        <f ca="1">IF(Table2[[#This Row],[Country]]="China",ROUND(_xlfn.NORM.S.INV(RAND())*0.5+1.6*1.2,0), ROUND(_xlfn.NORM.S.INV(RAND())*0.5+1.2,0))</f>
        <v>2</v>
      </c>
      <c r="G91" s="14">
        <f ca="1">ROUNDUP((F91*VLOOKUP(D91,Table1[[SubProduct]:[Share]],2,0)),0)</f>
        <v>2</v>
      </c>
      <c r="H91" s="14">
        <f ca="1">ROUNDUP((F91*(0.2+VLOOKUP(D91,Table1[[SubProduct]:[Share]],2,0))),0)</f>
        <v>3</v>
      </c>
      <c r="I91" s="14">
        <f ca="1">ROUNDUP((F91*(0.5+VLOOKUP(D91,Table1[[SubProduct]:[Share]],2,0))),0)</f>
        <v>3</v>
      </c>
    </row>
    <row r="92" spans="1:9" x14ac:dyDescent="0.45">
      <c r="A92" t="s">
        <v>52</v>
      </c>
      <c r="B92" t="str">
        <f>VLOOKUP(Table2[[#This Row],[Worker ID]],Table6[],2,0)</f>
        <v>China</v>
      </c>
      <c r="C92" t="str">
        <f>LEFT(Table2[[#This Row],[SubProduct]],1)</f>
        <v>D</v>
      </c>
      <c r="D92" t="s">
        <v>45</v>
      </c>
      <c r="E92" s="15">
        <v>7</v>
      </c>
      <c r="F92">
        <f ca="1">IF(Table2[[#This Row],[Country]]="China",ROUND(_xlfn.NORM.S.INV(RAND())*0.5+1.6*1.2,0), ROUND(_xlfn.NORM.S.INV(RAND())*0.5+1.2,0))</f>
        <v>1</v>
      </c>
      <c r="G92" s="14">
        <f ca="1">ROUNDUP((F92*VLOOKUP(D92,Table1[[SubProduct]:[Share]],2,0)),0)</f>
        <v>2</v>
      </c>
      <c r="H92" s="14">
        <f ca="1">ROUNDUP((F92*(0.2+VLOOKUP(D92,Table1[[SubProduct]:[Share]],2,0))),0)</f>
        <v>2</v>
      </c>
      <c r="I92" s="14">
        <f ca="1">ROUNDUP((F92*(0.5+VLOOKUP(D92,Table1[[SubProduct]:[Share]],2,0))),0)</f>
        <v>2</v>
      </c>
    </row>
    <row r="93" spans="1:9" x14ac:dyDescent="0.45">
      <c r="A93" t="s">
        <v>53</v>
      </c>
      <c r="B93" t="str">
        <f>VLOOKUP(Table2[[#This Row],[Worker ID]],Table6[],2,0)</f>
        <v>India</v>
      </c>
      <c r="C93" t="str">
        <f>LEFT(Table2[[#This Row],[SubProduct]],1)</f>
        <v>A</v>
      </c>
      <c r="D93" t="s">
        <v>28</v>
      </c>
      <c r="E93" s="15">
        <v>7</v>
      </c>
      <c r="F93">
        <f ca="1">IF(Table2[[#This Row],[Country]]="China",ROUND(_xlfn.NORM.S.INV(RAND())*0.5+1.6*1.2,0), ROUND(_xlfn.NORM.S.INV(RAND())*0.5+1.2,0))</f>
        <v>2</v>
      </c>
      <c r="G93" s="14">
        <f ca="1">ROUNDUP((F93*VLOOKUP(D93,Table1[[SubProduct]:[Share]],2,0)),0)</f>
        <v>3</v>
      </c>
      <c r="H93" s="14">
        <f ca="1">ROUNDUP((F93*(0.2+VLOOKUP(D93,Table1[[SubProduct]:[Share]],2,0))),0)</f>
        <v>3</v>
      </c>
      <c r="I93" s="14">
        <f ca="1">ROUNDUP((F93*(0.5+VLOOKUP(D93,Table1[[SubProduct]:[Share]],2,0))),0)</f>
        <v>4</v>
      </c>
    </row>
    <row r="94" spans="1:9" x14ac:dyDescent="0.45">
      <c r="A94" t="s">
        <v>53</v>
      </c>
      <c r="B94" t="str">
        <f>VLOOKUP(Table2[[#This Row],[Worker ID]],Table6[],2,0)</f>
        <v>India</v>
      </c>
      <c r="C94" t="str">
        <f>LEFT(Table2[[#This Row],[SubProduct]],1)</f>
        <v>A</v>
      </c>
      <c r="D94" t="s">
        <v>29</v>
      </c>
      <c r="E94" s="15">
        <v>7</v>
      </c>
      <c r="F94">
        <f ca="1">IF(Table2[[#This Row],[Country]]="China",ROUND(_xlfn.NORM.S.INV(RAND())*0.5+1.6*1.2,0), ROUND(_xlfn.NORM.S.INV(RAND())*0.5+1.2,0))</f>
        <v>0</v>
      </c>
      <c r="G94" s="14">
        <f ca="1">ROUNDUP((F94*VLOOKUP(D94,Table1[[SubProduct]:[Share]],2,0)),0)</f>
        <v>0</v>
      </c>
      <c r="H94" s="14">
        <f ca="1">ROUNDUP((F94*(0.2+VLOOKUP(D94,Table1[[SubProduct]:[Share]],2,0))),0)</f>
        <v>0</v>
      </c>
      <c r="I94" s="14">
        <f ca="1">ROUNDUP((F94*(0.5+VLOOKUP(D94,Table1[[SubProduct]:[Share]],2,0))),0)</f>
        <v>0</v>
      </c>
    </row>
    <row r="95" spans="1:9" x14ac:dyDescent="0.45">
      <c r="A95" t="s">
        <v>53</v>
      </c>
      <c r="B95" t="str">
        <f>VLOOKUP(Table2[[#This Row],[Worker ID]],Table6[],2,0)</f>
        <v>India</v>
      </c>
      <c r="C95" t="str">
        <f>LEFT(Table2[[#This Row],[SubProduct]],1)</f>
        <v>A</v>
      </c>
      <c r="D95" t="s">
        <v>30</v>
      </c>
      <c r="E95" s="15">
        <v>7</v>
      </c>
      <c r="F95">
        <f ca="1">IF(Table2[[#This Row],[Country]]="China",ROUND(_xlfn.NORM.S.INV(RAND())*0.5+1.6*1.2,0), ROUND(_xlfn.NORM.S.INV(RAND())*0.5+1.2,0))</f>
        <v>2</v>
      </c>
      <c r="G95" s="14">
        <f ca="1">ROUNDUP((F95*VLOOKUP(D95,Table1[[SubProduct]:[Share]],2,0)),0)</f>
        <v>3</v>
      </c>
      <c r="H95" s="14">
        <f ca="1">ROUNDUP((F95*(0.2+VLOOKUP(D95,Table1[[SubProduct]:[Share]],2,0))),0)</f>
        <v>3</v>
      </c>
      <c r="I95" s="14">
        <f ca="1">ROUNDUP((F95*(0.5+VLOOKUP(D95,Table1[[SubProduct]:[Share]],2,0))),0)</f>
        <v>4</v>
      </c>
    </row>
    <row r="96" spans="1:9" x14ac:dyDescent="0.45">
      <c r="A96" t="s">
        <v>53</v>
      </c>
      <c r="B96" t="str">
        <f>VLOOKUP(Table2[[#This Row],[Worker ID]],Table6[],2,0)</f>
        <v>India</v>
      </c>
      <c r="C96" t="str">
        <f>LEFT(Table2[[#This Row],[SubProduct]],1)</f>
        <v>B</v>
      </c>
      <c r="D96" t="s">
        <v>34</v>
      </c>
      <c r="E96" s="15">
        <v>7</v>
      </c>
      <c r="F96">
        <f ca="1">IF(Table2[[#This Row],[Country]]="China",ROUND(_xlfn.NORM.S.INV(RAND())*0.5+1.6*1.2,0), ROUND(_xlfn.NORM.S.INV(RAND())*0.5+1.2,0))</f>
        <v>1</v>
      </c>
      <c r="G96" s="14">
        <f ca="1">ROUNDUP((F96*VLOOKUP(D96,Table1[[SubProduct]:[Share]],2,0)),0)</f>
        <v>2</v>
      </c>
      <c r="H96" s="14">
        <f ca="1">ROUNDUP((F96*(0.2+VLOOKUP(D96,Table1[[SubProduct]:[Share]],2,0))),0)</f>
        <v>2</v>
      </c>
      <c r="I96" s="14">
        <f ca="1">ROUNDUP((F96*(0.5+VLOOKUP(D96,Table1[[SubProduct]:[Share]],2,0))),0)</f>
        <v>2</v>
      </c>
    </row>
    <row r="97" spans="1:9" x14ac:dyDescent="0.45">
      <c r="A97" t="s">
        <v>53</v>
      </c>
      <c r="B97" t="str">
        <f>VLOOKUP(Table2[[#This Row],[Worker ID]],Table6[],2,0)</f>
        <v>India</v>
      </c>
      <c r="C97" t="str">
        <f>LEFT(Table2[[#This Row],[SubProduct]],1)</f>
        <v>B</v>
      </c>
      <c r="D97" t="s">
        <v>35</v>
      </c>
      <c r="E97" s="15">
        <v>7</v>
      </c>
      <c r="F97">
        <f ca="1">IF(Table2[[#This Row],[Country]]="China",ROUND(_xlfn.NORM.S.INV(RAND())*0.5+1.6*1.2,0), ROUND(_xlfn.NORM.S.INV(RAND())*0.5+1.2,0))</f>
        <v>1</v>
      </c>
      <c r="G97" s="14">
        <f ca="1">ROUNDUP((F97*VLOOKUP(D97,Table1[[SubProduct]:[Share]],2,0)),0)</f>
        <v>2</v>
      </c>
      <c r="H97" s="14">
        <f ca="1">ROUNDUP((F97*(0.2+VLOOKUP(D97,Table1[[SubProduct]:[Share]],2,0))),0)</f>
        <v>2</v>
      </c>
      <c r="I97" s="14">
        <f ca="1">ROUNDUP((F97*(0.5+VLOOKUP(D97,Table1[[SubProduct]:[Share]],2,0))),0)</f>
        <v>2</v>
      </c>
    </row>
    <row r="98" spans="1:9" x14ac:dyDescent="0.45">
      <c r="A98" t="s">
        <v>53</v>
      </c>
      <c r="B98" t="str">
        <f>VLOOKUP(Table2[[#This Row],[Worker ID]],Table6[],2,0)</f>
        <v>India</v>
      </c>
      <c r="C98" t="str">
        <f>LEFT(Table2[[#This Row],[SubProduct]],1)</f>
        <v>B</v>
      </c>
      <c r="D98" t="s">
        <v>36</v>
      </c>
      <c r="E98" s="15">
        <v>7</v>
      </c>
      <c r="F98">
        <f ca="1">IF(Table2[[#This Row],[Country]]="China",ROUND(_xlfn.NORM.S.INV(RAND())*0.5+1.6*1.2,0), ROUND(_xlfn.NORM.S.INV(RAND())*0.5+1.2,0))</f>
        <v>1</v>
      </c>
      <c r="G98" s="14">
        <f ca="1">ROUNDUP((F98*VLOOKUP(D98,Table1[[SubProduct]:[Share]],2,0)),0)</f>
        <v>2</v>
      </c>
      <c r="H98" s="14">
        <f ca="1">ROUNDUP((F98*(0.2+VLOOKUP(D98,Table1[[SubProduct]:[Share]],2,0))),0)</f>
        <v>2</v>
      </c>
      <c r="I98" s="14">
        <f ca="1">ROUNDUP((F98*(0.5+VLOOKUP(D98,Table1[[SubProduct]:[Share]],2,0))),0)</f>
        <v>2</v>
      </c>
    </row>
    <row r="99" spans="1:9" x14ac:dyDescent="0.45">
      <c r="A99" t="s">
        <v>53</v>
      </c>
      <c r="B99" t="str">
        <f>VLOOKUP(Table2[[#This Row],[Worker ID]],Table6[],2,0)</f>
        <v>India</v>
      </c>
      <c r="C99" t="str">
        <f>LEFT(Table2[[#This Row],[SubProduct]],1)</f>
        <v>B</v>
      </c>
      <c r="D99" t="s">
        <v>37</v>
      </c>
      <c r="E99" s="15">
        <v>7</v>
      </c>
      <c r="F99">
        <f ca="1">IF(Table2[[#This Row],[Country]]="China",ROUND(_xlfn.NORM.S.INV(RAND())*0.5+1.6*1.2,0), ROUND(_xlfn.NORM.S.INV(RAND())*0.5+1.2,0))</f>
        <v>1</v>
      </c>
      <c r="G99" s="14">
        <f ca="1">ROUNDUP((F99*VLOOKUP(D99,Table1[[SubProduct]:[Share]],2,0)),0)</f>
        <v>1</v>
      </c>
      <c r="H99" s="14">
        <f ca="1">ROUNDUP((F99*(0.2+VLOOKUP(D99,Table1[[SubProduct]:[Share]],2,0))),0)</f>
        <v>2</v>
      </c>
      <c r="I99" s="14">
        <f ca="1">ROUNDUP((F99*(0.5+VLOOKUP(D99,Table1[[SubProduct]:[Share]],2,0))),0)</f>
        <v>2</v>
      </c>
    </row>
    <row r="100" spans="1:9" x14ac:dyDescent="0.45">
      <c r="A100" t="s">
        <v>52</v>
      </c>
      <c r="B100" t="str">
        <f>VLOOKUP(Table2[[#This Row],[Worker ID]],Table6[],2,0)</f>
        <v>China</v>
      </c>
      <c r="C100" t="str">
        <f>LEFT(Table2[[#This Row],[SubProduct]],1)</f>
        <v>C</v>
      </c>
      <c r="D100" t="s">
        <v>39</v>
      </c>
      <c r="E100" s="15">
        <v>8</v>
      </c>
      <c r="F100">
        <f ca="1">IF(Table2[[#This Row],[Country]]="China",ROUND(_xlfn.NORM.S.INV(RAND())*0.5+1.6*1.2,0), ROUND(_xlfn.NORM.S.INV(RAND())*0.5+1.2,0))</f>
        <v>2</v>
      </c>
      <c r="G100" s="14">
        <f ca="1">ROUNDUP((F100*VLOOKUP(D100,Table1[[SubProduct]:[Share]],2,0)),0)</f>
        <v>3</v>
      </c>
      <c r="H100" s="14">
        <f ca="1">ROUNDUP((F100*(0.2+VLOOKUP(D100,Table1[[SubProduct]:[Share]],2,0))),0)</f>
        <v>3</v>
      </c>
      <c r="I100" s="14">
        <f ca="1">ROUNDUP((F100*(0.5+VLOOKUP(D100,Table1[[SubProduct]:[Share]],2,0))),0)</f>
        <v>4</v>
      </c>
    </row>
    <row r="101" spans="1:9" x14ac:dyDescent="0.45">
      <c r="A101" t="s">
        <v>52</v>
      </c>
      <c r="B101" t="str">
        <f>VLOOKUP(Table2[[#This Row],[Worker ID]],Table6[],2,0)</f>
        <v>China</v>
      </c>
      <c r="C101" t="str">
        <f>LEFT(Table2[[#This Row],[SubProduct]],1)</f>
        <v>C</v>
      </c>
      <c r="D101" t="s">
        <v>40</v>
      </c>
      <c r="E101" s="15">
        <v>8</v>
      </c>
      <c r="F101">
        <f ca="1">IF(Table2[[#This Row],[Country]]="China",ROUND(_xlfn.NORM.S.INV(RAND())*0.5+1.6*1.2,0), ROUND(_xlfn.NORM.S.INV(RAND())*0.5+1.2,0))</f>
        <v>2</v>
      </c>
      <c r="G101" s="14">
        <f ca="1">ROUNDUP((F101*VLOOKUP(D101,Table1[[SubProduct]:[Share]],2,0)),0)</f>
        <v>2</v>
      </c>
      <c r="H101" s="14">
        <f ca="1">ROUNDUP((F101*(0.2+VLOOKUP(D101,Table1[[SubProduct]:[Share]],2,0))),0)</f>
        <v>3</v>
      </c>
      <c r="I101" s="14">
        <f ca="1">ROUNDUP((F101*(0.5+VLOOKUP(D101,Table1[[SubProduct]:[Share]],2,0))),0)</f>
        <v>3</v>
      </c>
    </row>
    <row r="102" spans="1:9" x14ac:dyDescent="0.45">
      <c r="A102" t="s">
        <v>52</v>
      </c>
      <c r="B102" t="str">
        <f>VLOOKUP(Table2[[#This Row],[Worker ID]],Table6[],2,0)</f>
        <v>China</v>
      </c>
      <c r="C102" t="str">
        <f>LEFT(Table2[[#This Row],[SubProduct]],1)</f>
        <v>C</v>
      </c>
      <c r="D102" t="s">
        <v>41</v>
      </c>
      <c r="E102" s="15">
        <v>8</v>
      </c>
      <c r="F102">
        <f ca="1">IF(Table2[[#This Row],[Country]]="China",ROUND(_xlfn.NORM.S.INV(RAND())*0.5+1.6*1.2,0), ROUND(_xlfn.NORM.S.INV(RAND())*0.5+1.2,0))</f>
        <v>1</v>
      </c>
      <c r="G102" s="14">
        <f ca="1">ROUNDUP((F102*VLOOKUP(D102,Table1[[SubProduct]:[Share]],2,0)),0)</f>
        <v>1</v>
      </c>
      <c r="H102" s="14">
        <f ca="1">ROUNDUP((F102*(0.2+VLOOKUP(D102,Table1[[SubProduct]:[Share]],2,0))),0)</f>
        <v>2</v>
      </c>
      <c r="I102" s="14">
        <f ca="1">ROUNDUP((F102*(0.5+VLOOKUP(D102,Table1[[SubProduct]:[Share]],2,0))),0)</f>
        <v>2</v>
      </c>
    </row>
    <row r="103" spans="1:9" x14ac:dyDescent="0.45">
      <c r="A103" t="s">
        <v>52</v>
      </c>
      <c r="B103" t="str">
        <f>VLOOKUP(Table2[[#This Row],[Worker ID]],Table6[],2,0)</f>
        <v>China</v>
      </c>
      <c r="C103" t="str">
        <f>LEFT(Table2[[#This Row],[SubProduct]],1)</f>
        <v>D</v>
      </c>
      <c r="D103" t="s">
        <v>42</v>
      </c>
      <c r="E103" s="15">
        <v>8</v>
      </c>
      <c r="F103">
        <f ca="1">IF(Table2[[#This Row],[Country]]="China",ROUND(_xlfn.NORM.S.INV(RAND())*0.5+1.6*1.2,0), ROUND(_xlfn.NORM.S.INV(RAND())*0.5+1.2,0))</f>
        <v>2</v>
      </c>
      <c r="G103" s="14">
        <f ca="1">ROUNDUP((F103*VLOOKUP(D103,Table1[[SubProduct]:[Share]],2,0)),0)</f>
        <v>2</v>
      </c>
      <c r="H103" s="14">
        <f ca="1">ROUNDUP((F103*(0.2+VLOOKUP(D103,Table1[[SubProduct]:[Share]],2,0))),0)</f>
        <v>3</v>
      </c>
      <c r="I103" s="14">
        <f ca="1">ROUNDUP((F103*(0.5+VLOOKUP(D103,Table1[[SubProduct]:[Share]],2,0))),0)</f>
        <v>3</v>
      </c>
    </row>
    <row r="104" spans="1:9" x14ac:dyDescent="0.45">
      <c r="A104" t="s">
        <v>52</v>
      </c>
      <c r="B104" t="str">
        <f>VLOOKUP(Table2[[#This Row],[Worker ID]],Table6[],2,0)</f>
        <v>China</v>
      </c>
      <c r="C104" t="str">
        <f>LEFT(Table2[[#This Row],[SubProduct]],1)</f>
        <v>D</v>
      </c>
      <c r="D104" t="s">
        <v>43</v>
      </c>
      <c r="E104" s="15">
        <v>8</v>
      </c>
      <c r="F104">
        <f ca="1">IF(Table2[[#This Row],[Country]]="China",ROUND(_xlfn.NORM.S.INV(RAND())*0.5+1.6*1.2,0), ROUND(_xlfn.NORM.S.INV(RAND())*0.5+1.2,0))</f>
        <v>2</v>
      </c>
      <c r="G104" s="14">
        <f ca="1">ROUNDUP((F104*VLOOKUP(D104,Table1[[SubProduct]:[Share]],2,0)),0)</f>
        <v>3</v>
      </c>
      <c r="H104" s="14">
        <f ca="1">ROUNDUP((F104*(0.2+VLOOKUP(D104,Table1[[SubProduct]:[Share]],2,0))),0)</f>
        <v>3</v>
      </c>
      <c r="I104" s="14">
        <f ca="1">ROUNDUP((F104*(0.5+VLOOKUP(D104,Table1[[SubProduct]:[Share]],2,0))),0)</f>
        <v>4</v>
      </c>
    </row>
    <row r="105" spans="1:9" x14ac:dyDescent="0.45">
      <c r="A105" t="s">
        <v>52</v>
      </c>
      <c r="B105" t="str">
        <f>VLOOKUP(Table2[[#This Row],[Worker ID]],Table6[],2,0)</f>
        <v>China</v>
      </c>
      <c r="C105" t="str">
        <f>LEFT(Table2[[#This Row],[SubProduct]],1)</f>
        <v>D</v>
      </c>
      <c r="D105" t="s">
        <v>44</v>
      </c>
      <c r="E105" s="15">
        <v>8</v>
      </c>
      <c r="F105">
        <f ca="1">IF(Table2[[#This Row],[Country]]="China",ROUND(_xlfn.NORM.S.INV(RAND())*0.5+1.6*1.2,0), ROUND(_xlfn.NORM.S.INV(RAND())*0.5+1.2,0))</f>
        <v>3</v>
      </c>
      <c r="G105" s="14">
        <f ca="1">ROUNDUP((F105*VLOOKUP(D105,Table1[[SubProduct]:[Share]],2,0)),0)</f>
        <v>3</v>
      </c>
      <c r="H105" s="14">
        <f ca="1">ROUNDUP((F105*(0.2+VLOOKUP(D105,Table1[[SubProduct]:[Share]],2,0))),0)</f>
        <v>4</v>
      </c>
      <c r="I105" s="14">
        <f ca="1">ROUNDUP((F105*(0.5+VLOOKUP(D105,Table1[[SubProduct]:[Share]],2,0))),0)</f>
        <v>5</v>
      </c>
    </row>
    <row r="106" spans="1:9" x14ac:dyDescent="0.45">
      <c r="A106" t="s">
        <v>52</v>
      </c>
      <c r="B106" t="str">
        <f>VLOOKUP(Table2[[#This Row],[Worker ID]],Table6[],2,0)</f>
        <v>China</v>
      </c>
      <c r="C106" t="str">
        <f>LEFT(Table2[[#This Row],[SubProduct]],1)</f>
        <v>D</v>
      </c>
      <c r="D106" t="s">
        <v>45</v>
      </c>
      <c r="E106" s="15">
        <v>8</v>
      </c>
      <c r="F106">
        <f ca="1">IF(Table2[[#This Row],[Country]]="China",ROUND(_xlfn.NORM.S.INV(RAND())*0.5+1.6*1.2,0), ROUND(_xlfn.NORM.S.INV(RAND())*0.5+1.2,0))</f>
        <v>3</v>
      </c>
      <c r="G106" s="14">
        <f ca="1">ROUNDUP((F106*VLOOKUP(D106,Table1[[SubProduct]:[Share]],2,0)),0)</f>
        <v>4</v>
      </c>
      <c r="H106" s="14">
        <f ca="1">ROUNDUP((F106*(0.2+VLOOKUP(D106,Table1[[SubProduct]:[Share]],2,0))),0)</f>
        <v>4</v>
      </c>
      <c r="I106" s="14">
        <f ca="1">ROUNDUP((F106*(0.5+VLOOKUP(D106,Table1[[SubProduct]:[Share]],2,0))),0)</f>
        <v>5</v>
      </c>
    </row>
    <row r="107" spans="1:9" x14ac:dyDescent="0.45">
      <c r="A107" t="s">
        <v>53</v>
      </c>
      <c r="B107" t="str">
        <f>VLOOKUP(Table2[[#This Row],[Worker ID]],Table6[],2,0)</f>
        <v>India</v>
      </c>
      <c r="C107" t="str">
        <f>LEFT(Table2[[#This Row],[SubProduct]],1)</f>
        <v>A</v>
      </c>
      <c r="D107" t="s">
        <v>28</v>
      </c>
      <c r="E107" s="15">
        <v>8</v>
      </c>
      <c r="F107">
        <f ca="1">IF(Table2[[#This Row],[Country]]="China",ROUND(_xlfn.NORM.S.INV(RAND())*0.5+1.6*1.2,0), ROUND(_xlfn.NORM.S.INV(RAND())*0.5+1.2,0))</f>
        <v>1</v>
      </c>
      <c r="G107" s="14">
        <f ca="1">ROUNDUP((F107*VLOOKUP(D107,Table1[[SubProduct]:[Share]],2,0)),0)</f>
        <v>2</v>
      </c>
      <c r="H107" s="14">
        <f ca="1">ROUNDUP((F107*(0.2+VLOOKUP(D107,Table1[[SubProduct]:[Share]],2,0))),0)</f>
        <v>2</v>
      </c>
      <c r="I107" s="14">
        <f ca="1">ROUNDUP((F107*(0.5+VLOOKUP(D107,Table1[[SubProduct]:[Share]],2,0))),0)</f>
        <v>2</v>
      </c>
    </row>
    <row r="108" spans="1:9" x14ac:dyDescent="0.45">
      <c r="A108" t="s">
        <v>53</v>
      </c>
      <c r="B108" t="str">
        <f>VLOOKUP(Table2[[#This Row],[Worker ID]],Table6[],2,0)</f>
        <v>India</v>
      </c>
      <c r="C108" t="str">
        <f>LEFT(Table2[[#This Row],[SubProduct]],1)</f>
        <v>A</v>
      </c>
      <c r="D108" t="s">
        <v>29</v>
      </c>
      <c r="E108" s="15">
        <v>8</v>
      </c>
      <c r="F108">
        <f ca="1">IF(Table2[[#This Row],[Country]]="China",ROUND(_xlfn.NORM.S.INV(RAND())*0.5+1.6*1.2,0), ROUND(_xlfn.NORM.S.INV(RAND())*0.5+1.2,0))</f>
        <v>1</v>
      </c>
      <c r="G108" s="14">
        <f ca="1">ROUNDUP((F108*VLOOKUP(D108,Table1[[SubProduct]:[Share]],2,0)),0)</f>
        <v>1</v>
      </c>
      <c r="H108" s="14">
        <f ca="1">ROUNDUP((F108*(0.2+VLOOKUP(D108,Table1[[SubProduct]:[Share]],2,0))),0)</f>
        <v>2</v>
      </c>
      <c r="I108" s="14">
        <f ca="1">ROUNDUP((F108*(0.5+VLOOKUP(D108,Table1[[SubProduct]:[Share]],2,0))),0)</f>
        <v>2</v>
      </c>
    </row>
    <row r="109" spans="1:9" x14ac:dyDescent="0.45">
      <c r="A109" t="s">
        <v>53</v>
      </c>
      <c r="B109" t="str">
        <f>VLOOKUP(Table2[[#This Row],[Worker ID]],Table6[],2,0)</f>
        <v>India</v>
      </c>
      <c r="C109" t="str">
        <f>LEFT(Table2[[#This Row],[SubProduct]],1)</f>
        <v>A</v>
      </c>
      <c r="D109" t="s">
        <v>30</v>
      </c>
      <c r="E109" s="15">
        <v>8</v>
      </c>
      <c r="F109">
        <f ca="1">IF(Table2[[#This Row],[Country]]="China",ROUND(_xlfn.NORM.S.INV(RAND())*0.5+1.6*1.2,0), ROUND(_xlfn.NORM.S.INV(RAND())*0.5+1.2,0))</f>
        <v>0</v>
      </c>
      <c r="G109" s="14">
        <f ca="1">ROUNDUP((F109*VLOOKUP(D109,Table1[[SubProduct]:[Share]],2,0)),0)</f>
        <v>0</v>
      </c>
      <c r="H109" s="14">
        <f ca="1">ROUNDUP((F109*(0.2+VLOOKUP(D109,Table1[[SubProduct]:[Share]],2,0))),0)</f>
        <v>0</v>
      </c>
      <c r="I109" s="14">
        <f ca="1">ROUNDUP((F109*(0.5+VLOOKUP(D109,Table1[[SubProduct]:[Share]],2,0))),0)</f>
        <v>0</v>
      </c>
    </row>
    <row r="110" spans="1:9" x14ac:dyDescent="0.45">
      <c r="A110" t="s">
        <v>53</v>
      </c>
      <c r="B110" t="str">
        <f>VLOOKUP(Table2[[#This Row],[Worker ID]],Table6[],2,0)</f>
        <v>India</v>
      </c>
      <c r="C110" t="str">
        <f>LEFT(Table2[[#This Row],[SubProduct]],1)</f>
        <v>B</v>
      </c>
      <c r="D110" t="s">
        <v>34</v>
      </c>
      <c r="E110" s="15">
        <v>8</v>
      </c>
      <c r="F110">
        <f ca="1">IF(Table2[[#This Row],[Country]]="China",ROUND(_xlfn.NORM.S.INV(RAND())*0.5+1.6*1.2,0), ROUND(_xlfn.NORM.S.INV(RAND())*0.5+1.2,0))</f>
        <v>1</v>
      </c>
      <c r="G110" s="14">
        <f ca="1">ROUNDUP((F110*VLOOKUP(D110,Table1[[SubProduct]:[Share]],2,0)),0)</f>
        <v>2</v>
      </c>
      <c r="H110" s="14">
        <f ca="1">ROUNDUP((F110*(0.2+VLOOKUP(D110,Table1[[SubProduct]:[Share]],2,0))),0)</f>
        <v>2</v>
      </c>
      <c r="I110" s="14">
        <f ca="1">ROUNDUP((F110*(0.5+VLOOKUP(D110,Table1[[SubProduct]:[Share]],2,0))),0)</f>
        <v>2</v>
      </c>
    </row>
    <row r="111" spans="1:9" x14ac:dyDescent="0.45">
      <c r="A111" t="s">
        <v>53</v>
      </c>
      <c r="B111" t="str">
        <f>VLOOKUP(Table2[[#This Row],[Worker ID]],Table6[],2,0)</f>
        <v>India</v>
      </c>
      <c r="C111" t="str">
        <f>LEFT(Table2[[#This Row],[SubProduct]],1)</f>
        <v>B</v>
      </c>
      <c r="D111" t="s">
        <v>35</v>
      </c>
      <c r="E111" s="15">
        <v>8</v>
      </c>
      <c r="F111">
        <f ca="1">IF(Table2[[#This Row],[Country]]="China",ROUND(_xlfn.NORM.S.INV(RAND())*0.5+1.6*1.2,0), ROUND(_xlfn.NORM.S.INV(RAND())*0.5+1.2,0))</f>
        <v>2</v>
      </c>
      <c r="G111" s="14">
        <f ca="1">ROUNDUP((F111*VLOOKUP(D111,Table1[[SubProduct]:[Share]],2,0)),0)</f>
        <v>3</v>
      </c>
      <c r="H111" s="14">
        <f ca="1">ROUNDUP((F111*(0.2+VLOOKUP(D111,Table1[[SubProduct]:[Share]],2,0))),0)</f>
        <v>3</v>
      </c>
      <c r="I111" s="14">
        <f ca="1">ROUNDUP((F111*(0.5+VLOOKUP(D111,Table1[[SubProduct]:[Share]],2,0))),0)</f>
        <v>4</v>
      </c>
    </row>
    <row r="112" spans="1:9" x14ac:dyDescent="0.45">
      <c r="A112" t="s">
        <v>53</v>
      </c>
      <c r="B112" t="str">
        <f>VLOOKUP(Table2[[#This Row],[Worker ID]],Table6[],2,0)</f>
        <v>India</v>
      </c>
      <c r="C112" t="str">
        <f>LEFT(Table2[[#This Row],[SubProduct]],1)</f>
        <v>B</v>
      </c>
      <c r="D112" t="s">
        <v>36</v>
      </c>
      <c r="E112" s="15">
        <v>8</v>
      </c>
      <c r="F112">
        <f ca="1">IF(Table2[[#This Row],[Country]]="China",ROUND(_xlfn.NORM.S.INV(RAND())*0.5+1.6*1.2,0), ROUND(_xlfn.NORM.S.INV(RAND())*0.5+1.2,0))</f>
        <v>1</v>
      </c>
      <c r="G112" s="14">
        <f ca="1">ROUNDUP((F112*VLOOKUP(D112,Table1[[SubProduct]:[Share]],2,0)),0)</f>
        <v>2</v>
      </c>
      <c r="H112" s="14">
        <f ca="1">ROUNDUP((F112*(0.2+VLOOKUP(D112,Table1[[SubProduct]:[Share]],2,0))),0)</f>
        <v>2</v>
      </c>
      <c r="I112" s="14">
        <f ca="1">ROUNDUP((F112*(0.5+VLOOKUP(D112,Table1[[SubProduct]:[Share]],2,0))),0)</f>
        <v>2</v>
      </c>
    </row>
    <row r="113" spans="1:9" x14ac:dyDescent="0.45">
      <c r="A113" t="s">
        <v>53</v>
      </c>
      <c r="B113" t="str">
        <f>VLOOKUP(Table2[[#This Row],[Worker ID]],Table6[],2,0)</f>
        <v>India</v>
      </c>
      <c r="C113" t="str">
        <f>LEFT(Table2[[#This Row],[SubProduct]],1)</f>
        <v>B</v>
      </c>
      <c r="D113" t="s">
        <v>37</v>
      </c>
      <c r="E113" s="15">
        <v>8</v>
      </c>
      <c r="F113">
        <f ca="1">IF(Table2[[#This Row],[Country]]="China",ROUND(_xlfn.NORM.S.INV(RAND())*0.5+1.6*1.2,0), ROUND(_xlfn.NORM.S.INV(RAND())*0.5+1.2,0))</f>
        <v>1</v>
      </c>
      <c r="G113" s="14">
        <f ca="1">ROUNDUP((F113*VLOOKUP(D113,Table1[[SubProduct]:[Share]],2,0)),0)</f>
        <v>1</v>
      </c>
      <c r="H113" s="14">
        <f ca="1">ROUNDUP((F113*(0.2+VLOOKUP(D113,Table1[[SubProduct]:[Share]],2,0))),0)</f>
        <v>2</v>
      </c>
      <c r="I113" s="14">
        <f ca="1">ROUNDUP((F113*(0.5+VLOOKUP(D113,Table1[[SubProduct]:[Share]],2,0))),0)</f>
        <v>2</v>
      </c>
    </row>
    <row r="114" spans="1:9" x14ac:dyDescent="0.45">
      <c r="A114" t="s">
        <v>52</v>
      </c>
      <c r="B114" t="str">
        <f>VLOOKUP(Table2[[#This Row],[Worker ID]],Table6[],2,0)</f>
        <v>China</v>
      </c>
      <c r="C114" t="str">
        <f>LEFT(Table2[[#This Row],[SubProduct]],1)</f>
        <v>C</v>
      </c>
      <c r="D114" t="s">
        <v>39</v>
      </c>
      <c r="E114" s="15">
        <v>9</v>
      </c>
      <c r="F114">
        <f ca="1">IF(Table2[[#This Row],[Country]]="China",ROUND(_xlfn.NORM.S.INV(RAND())*0.5+1.6*1.2,0), ROUND(_xlfn.NORM.S.INV(RAND())*0.5+1.2,0))</f>
        <v>2</v>
      </c>
      <c r="G114" s="14">
        <f ca="1">ROUNDUP((F114*VLOOKUP(D114,Table1[[SubProduct]:[Share]],2,0)),0)</f>
        <v>3</v>
      </c>
      <c r="H114" s="14">
        <f ca="1">ROUNDUP((F114*(0.2+VLOOKUP(D114,Table1[[SubProduct]:[Share]],2,0))),0)</f>
        <v>3</v>
      </c>
      <c r="I114" s="14">
        <f ca="1">ROUNDUP((F114*(0.5+VLOOKUP(D114,Table1[[SubProduct]:[Share]],2,0))),0)</f>
        <v>4</v>
      </c>
    </row>
    <row r="115" spans="1:9" x14ac:dyDescent="0.45">
      <c r="A115" t="s">
        <v>52</v>
      </c>
      <c r="B115" t="str">
        <f>VLOOKUP(Table2[[#This Row],[Worker ID]],Table6[],2,0)</f>
        <v>China</v>
      </c>
      <c r="C115" t="str">
        <f>LEFT(Table2[[#This Row],[SubProduct]],1)</f>
        <v>C</v>
      </c>
      <c r="D115" t="s">
        <v>40</v>
      </c>
      <c r="E115" s="15">
        <v>9</v>
      </c>
      <c r="F115">
        <f ca="1">IF(Table2[[#This Row],[Country]]="China",ROUND(_xlfn.NORM.S.INV(RAND())*0.5+1.6*1.2,0), ROUND(_xlfn.NORM.S.INV(RAND())*0.5+1.2,0))</f>
        <v>2</v>
      </c>
      <c r="G115" s="14">
        <f ca="1">ROUNDUP((F115*VLOOKUP(D115,Table1[[SubProduct]:[Share]],2,0)),0)</f>
        <v>2</v>
      </c>
      <c r="H115" s="14">
        <f ca="1">ROUNDUP((F115*(0.2+VLOOKUP(D115,Table1[[SubProduct]:[Share]],2,0))),0)</f>
        <v>3</v>
      </c>
      <c r="I115" s="14">
        <f ca="1">ROUNDUP((F115*(0.5+VLOOKUP(D115,Table1[[SubProduct]:[Share]],2,0))),0)</f>
        <v>3</v>
      </c>
    </row>
    <row r="116" spans="1:9" x14ac:dyDescent="0.45">
      <c r="A116" t="s">
        <v>52</v>
      </c>
      <c r="B116" t="str">
        <f>VLOOKUP(Table2[[#This Row],[Worker ID]],Table6[],2,0)</f>
        <v>China</v>
      </c>
      <c r="C116" t="str">
        <f>LEFT(Table2[[#This Row],[SubProduct]],1)</f>
        <v>C</v>
      </c>
      <c r="D116" t="s">
        <v>41</v>
      </c>
      <c r="E116" s="15">
        <v>9</v>
      </c>
      <c r="F116">
        <f ca="1">IF(Table2[[#This Row],[Country]]="China",ROUND(_xlfn.NORM.S.INV(RAND())*0.5+1.6*1.2,0), ROUND(_xlfn.NORM.S.INV(RAND())*0.5+1.2,0))</f>
        <v>1</v>
      </c>
      <c r="G116" s="14">
        <f ca="1">ROUNDUP((F116*VLOOKUP(D116,Table1[[SubProduct]:[Share]],2,0)),0)</f>
        <v>1</v>
      </c>
      <c r="H116" s="14">
        <f ca="1">ROUNDUP((F116*(0.2+VLOOKUP(D116,Table1[[SubProduct]:[Share]],2,0))),0)</f>
        <v>2</v>
      </c>
      <c r="I116" s="14">
        <f ca="1">ROUNDUP((F116*(0.5+VLOOKUP(D116,Table1[[SubProduct]:[Share]],2,0))),0)</f>
        <v>2</v>
      </c>
    </row>
    <row r="117" spans="1:9" x14ac:dyDescent="0.45">
      <c r="A117" t="s">
        <v>52</v>
      </c>
      <c r="B117" t="str">
        <f>VLOOKUP(Table2[[#This Row],[Worker ID]],Table6[],2,0)</f>
        <v>China</v>
      </c>
      <c r="C117" t="str">
        <f>LEFT(Table2[[#This Row],[SubProduct]],1)</f>
        <v>D</v>
      </c>
      <c r="D117" t="s">
        <v>42</v>
      </c>
      <c r="E117" s="15">
        <v>9</v>
      </c>
      <c r="F117">
        <f ca="1">IF(Table2[[#This Row],[Country]]="China",ROUND(_xlfn.NORM.S.INV(RAND())*0.5+1.6*1.2,0), ROUND(_xlfn.NORM.S.INV(RAND())*0.5+1.2,0))</f>
        <v>1</v>
      </c>
      <c r="G117" s="14">
        <f ca="1">ROUNDUP((F117*VLOOKUP(D117,Table1[[SubProduct]:[Share]],2,0)),0)</f>
        <v>1</v>
      </c>
      <c r="H117" s="14">
        <f ca="1">ROUNDUP((F117*(0.2+VLOOKUP(D117,Table1[[SubProduct]:[Share]],2,0))),0)</f>
        <v>2</v>
      </c>
      <c r="I117" s="14">
        <f ca="1">ROUNDUP((F117*(0.5+VLOOKUP(D117,Table1[[SubProduct]:[Share]],2,0))),0)</f>
        <v>2</v>
      </c>
    </row>
    <row r="118" spans="1:9" x14ac:dyDescent="0.45">
      <c r="A118" t="s">
        <v>52</v>
      </c>
      <c r="B118" t="str">
        <f>VLOOKUP(Table2[[#This Row],[Worker ID]],Table6[],2,0)</f>
        <v>China</v>
      </c>
      <c r="C118" t="str">
        <f>LEFT(Table2[[#This Row],[SubProduct]],1)</f>
        <v>D</v>
      </c>
      <c r="D118" t="s">
        <v>43</v>
      </c>
      <c r="E118" s="15">
        <v>9</v>
      </c>
      <c r="F118">
        <f ca="1">IF(Table2[[#This Row],[Country]]="China",ROUND(_xlfn.NORM.S.INV(RAND())*0.5+1.6*1.2,0), ROUND(_xlfn.NORM.S.INV(RAND())*0.5+1.2,0))</f>
        <v>2</v>
      </c>
      <c r="G118" s="14">
        <f ca="1">ROUNDUP((F118*VLOOKUP(D118,Table1[[SubProduct]:[Share]],2,0)),0)</f>
        <v>3</v>
      </c>
      <c r="H118" s="14">
        <f ca="1">ROUNDUP((F118*(0.2+VLOOKUP(D118,Table1[[SubProduct]:[Share]],2,0))),0)</f>
        <v>3</v>
      </c>
      <c r="I118" s="14">
        <f ca="1">ROUNDUP((F118*(0.5+VLOOKUP(D118,Table1[[SubProduct]:[Share]],2,0))),0)</f>
        <v>4</v>
      </c>
    </row>
    <row r="119" spans="1:9" x14ac:dyDescent="0.45">
      <c r="A119" t="s">
        <v>52</v>
      </c>
      <c r="B119" t="str">
        <f>VLOOKUP(Table2[[#This Row],[Worker ID]],Table6[],2,0)</f>
        <v>China</v>
      </c>
      <c r="C119" t="str">
        <f>LEFT(Table2[[#This Row],[SubProduct]],1)</f>
        <v>D</v>
      </c>
      <c r="D119" t="s">
        <v>44</v>
      </c>
      <c r="E119" s="15">
        <v>9</v>
      </c>
      <c r="F119">
        <f ca="1">IF(Table2[[#This Row],[Country]]="China",ROUND(_xlfn.NORM.S.INV(RAND())*0.5+1.6*1.2,0), ROUND(_xlfn.NORM.S.INV(RAND())*0.5+1.2,0))</f>
        <v>1</v>
      </c>
      <c r="G119" s="14">
        <f ca="1">ROUNDUP((F119*VLOOKUP(D119,Table1[[SubProduct]:[Share]],2,0)),0)</f>
        <v>1</v>
      </c>
      <c r="H119" s="14">
        <f ca="1">ROUNDUP((F119*(0.2+VLOOKUP(D119,Table1[[SubProduct]:[Share]],2,0))),0)</f>
        <v>2</v>
      </c>
      <c r="I119" s="14">
        <f ca="1">ROUNDUP((F119*(0.5+VLOOKUP(D119,Table1[[SubProduct]:[Share]],2,0))),0)</f>
        <v>2</v>
      </c>
    </row>
    <row r="120" spans="1:9" x14ac:dyDescent="0.45">
      <c r="A120" t="s">
        <v>52</v>
      </c>
      <c r="B120" t="str">
        <f>VLOOKUP(Table2[[#This Row],[Worker ID]],Table6[],2,0)</f>
        <v>China</v>
      </c>
      <c r="C120" t="str">
        <f>LEFT(Table2[[#This Row],[SubProduct]],1)</f>
        <v>D</v>
      </c>
      <c r="D120" t="s">
        <v>45</v>
      </c>
      <c r="E120" s="15">
        <v>9</v>
      </c>
      <c r="F120">
        <f ca="1">IF(Table2[[#This Row],[Country]]="China",ROUND(_xlfn.NORM.S.INV(RAND())*0.5+1.6*1.2,0), ROUND(_xlfn.NORM.S.INV(RAND())*0.5+1.2,0))</f>
        <v>2</v>
      </c>
      <c r="G120" s="14">
        <f ca="1">ROUNDUP((F120*VLOOKUP(D120,Table1[[SubProduct]:[Share]],2,0)),0)</f>
        <v>3</v>
      </c>
      <c r="H120" s="14">
        <f ca="1">ROUNDUP((F120*(0.2+VLOOKUP(D120,Table1[[SubProduct]:[Share]],2,0))),0)</f>
        <v>3</v>
      </c>
      <c r="I120" s="14">
        <f ca="1">ROUNDUP((F120*(0.5+VLOOKUP(D120,Table1[[SubProduct]:[Share]],2,0))),0)</f>
        <v>4</v>
      </c>
    </row>
    <row r="121" spans="1:9" x14ac:dyDescent="0.45">
      <c r="A121" t="s">
        <v>53</v>
      </c>
      <c r="B121" t="str">
        <f>VLOOKUP(Table2[[#This Row],[Worker ID]],Table6[],2,0)</f>
        <v>India</v>
      </c>
      <c r="C121" t="str">
        <f>LEFT(Table2[[#This Row],[SubProduct]],1)</f>
        <v>A</v>
      </c>
      <c r="D121" t="s">
        <v>28</v>
      </c>
      <c r="E121" s="15">
        <v>9</v>
      </c>
      <c r="F121">
        <f ca="1">IF(Table2[[#This Row],[Country]]="China",ROUND(_xlfn.NORM.S.INV(RAND())*0.5+1.6*1.2,0), ROUND(_xlfn.NORM.S.INV(RAND())*0.5+1.2,0))</f>
        <v>2</v>
      </c>
      <c r="G121" s="14">
        <f ca="1">ROUNDUP((F121*VLOOKUP(D121,Table1[[SubProduct]:[Share]],2,0)),0)</f>
        <v>3</v>
      </c>
      <c r="H121" s="14">
        <f ca="1">ROUNDUP((F121*(0.2+VLOOKUP(D121,Table1[[SubProduct]:[Share]],2,0))),0)</f>
        <v>3</v>
      </c>
      <c r="I121" s="14">
        <f ca="1">ROUNDUP((F121*(0.5+VLOOKUP(D121,Table1[[SubProduct]:[Share]],2,0))),0)</f>
        <v>4</v>
      </c>
    </row>
    <row r="122" spans="1:9" x14ac:dyDescent="0.45">
      <c r="A122" t="s">
        <v>53</v>
      </c>
      <c r="B122" t="str">
        <f>VLOOKUP(Table2[[#This Row],[Worker ID]],Table6[],2,0)</f>
        <v>India</v>
      </c>
      <c r="C122" t="str">
        <f>LEFT(Table2[[#This Row],[SubProduct]],1)</f>
        <v>A</v>
      </c>
      <c r="D122" t="s">
        <v>29</v>
      </c>
      <c r="E122" s="15">
        <v>9</v>
      </c>
      <c r="F122">
        <f ca="1">IF(Table2[[#This Row],[Country]]="China",ROUND(_xlfn.NORM.S.INV(RAND())*0.5+1.6*1.2,0), ROUND(_xlfn.NORM.S.INV(RAND())*0.5+1.2,0))</f>
        <v>1</v>
      </c>
      <c r="G122" s="14">
        <f ca="1">ROUNDUP((F122*VLOOKUP(D122,Table1[[SubProduct]:[Share]],2,0)),0)</f>
        <v>1</v>
      </c>
      <c r="H122" s="14">
        <f ca="1">ROUNDUP((F122*(0.2+VLOOKUP(D122,Table1[[SubProduct]:[Share]],2,0))),0)</f>
        <v>2</v>
      </c>
      <c r="I122" s="14">
        <f ca="1">ROUNDUP((F122*(0.5+VLOOKUP(D122,Table1[[SubProduct]:[Share]],2,0))),0)</f>
        <v>2</v>
      </c>
    </row>
    <row r="123" spans="1:9" x14ac:dyDescent="0.45">
      <c r="A123" t="s">
        <v>53</v>
      </c>
      <c r="B123" t="str">
        <f>VLOOKUP(Table2[[#This Row],[Worker ID]],Table6[],2,0)</f>
        <v>India</v>
      </c>
      <c r="C123" t="str">
        <f>LEFT(Table2[[#This Row],[SubProduct]],1)</f>
        <v>A</v>
      </c>
      <c r="D123" t="s">
        <v>30</v>
      </c>
      <c r="E123" s="15">
        <v>9</v>
      </c>
      <c r="F123">
        <f ca="1">IF(Table2[[#This Row],[Country]]="China",ROUND(_xlfn.NORM.S.INV(RAND())*0.5+1.6*1.2,0), ROUND(_xlfn.NORM.S.INV(RAND())*0.5+1.2,0))</f>
        <v>1</v>
      </c>
      <c r="G123" s="14">
        <f ca="1">ROUNDUP((F123*VLOOKUP(D123,Table1[[SubProduct]:[Share]],2,0)),0)</f>
        <v>2</v>
      </c>
      <c r="H123" s="14">
        <f ca="1">ROUNDUP((F123*(0.2+VLOOKUP(D123,Table1[[SubProduct]:[Share]],2,0))),0)</f>
        <v>2</v>
      </c>
      <c r="I123" s="14">
        <f ca="1">ROUNDUP((F123*(0.5+VLOOKUP(D123,Table1[[SubProduct]:[Share]],2,0))),0)</f>
        <v>2</v>
      </c>
    </row>
    <row r="124" spans="1:9" x14ac:dyDescent="0.45">
      <c r="A124" t="s">
        <v>53</v>
      </c>
      <c r="B124" t="str">
        <f>VLOOKUP(Table2[[#This Row],[Worker ID]],Table6[],2,0)</f>
        <v>India</v>
      </c>
      <c r="C124" t="str">
        <f>LEFT(Table2[[#This Row],[SubProduct]],1)</f>
        <v>B</v>
      </c>
      <c r="D124" t="s">
        <v>34</v>
      </c>
      <c r="E124" s="15">
        <v>9</v>
      </c>
      <c r="F124">
        <f ca="1">IF(Table2[[#This Row],[Country]]="China",ROUND(_xlfn.NORM.S.INV(RAND())*0.5+1.6*1.2,0), ROUND(_xlfn.NORM.S.INV(RAND())*0.5+1.2,0))</f>
        <v>1</v>
      </c>
      <c r="G124" s="14">
        <f ca="1">ROUNDUP((F124*VLOOKUP(D124,Table1[[SubProduct]:[Share]],2,0)),0)</f>
        <v>2</v>
      </c>
      <c r="H124" s="14">
        <f ca="1">ROUNDUP((F124*(0.2+VLOOKUP(D124,Table1[[SubProduct]:[Share]],2,0))),0)</f>
        <v>2</v>
      </c>
      <c r="I124" s="14">
        <f ca="1">ROUNDUP((F124*(0.5+VLOOKUP(D124,Table1[[SubProduct]:[Share]],2,0))),0)</f>
        <v>2</v>
      </c>
    </row>
    <row r="125" spans="1:9" x14ac:dyDescent="0.45">
      <c r="A125" t="s">
        <v>53</v>
      </c>
      <c r="B125" t="str">
        <f>VLOOKUP(Table2[[#This Row],[Worker ID]],Table6[],2,0)</f>
        <v>India</v>
      </c>
      <c r="C125" t="str">
        <f>LEFT(Table2[[#This Row],[SubProduct]],1)</f>
        <v>B</v>
      </c>
      <c r="D125" t="s">
        <v>35</v>
      </c>
      <c r="E125" s="15">
        <v>9</v>
      </c>
      <c r="F125">
        <f ca="1">IF(Table2[[#This Row],[Country]]="China",ROUND(_xlfn.NORM.S.INV(RAND())*0.5+1.6*1.2,0), ROUND(_xlfn.NORM.S.INV(RAND())*0.5+1.2,0))</f>
        <v>1</v>
      </c>
      <c r="G125" s="14">
        <f ca="1">ROUNDUP((F125*VLOOKUP(D125,Table1[[SubProduct]:[Share]],2,0)),0)</f>
        <v>2</v>
      </c>
      <c r="H125" s="14">
        <f ca="1">ROUNDUP((F125*(0.2+VLOOKUP(D125,Table1[[SubProduct]:[Share]],2,0))),0)</f>
        <v>2</v>
      </c>
      <c r="I125" s="14">
        <f ca="1">ROUNDUP((F125*(0.5+VLOOKUP(D125,Table1[[SubProduct]:[Share]],2,0))),0)</f>
        <v>2</v>
      </c>
    </row>
    <row r="126" spans="1:9" x14ac:dyDescent="0.45">
      <c r="A126" t="s">
        <v>53</v>
      </c>
      <c r="B126" t="str">
        <f>VLOOKUP(Table2[[#This Row],[Worker ID]],Table6[],2,0)</f>
        <v>India</v>
      </c>
      <c r="C126" t="str">
        <f>LEFT(Table2[[#This Row],[SubProduct]],1)</f>
        <v>B</v>
      </c>
      <c r="D126" t="s">
        <v>36</v>
      </c>
      <c r="E126" s="15">
        <v>9</v>
      </c>
      <c r="F126">
        <f ca="1">IF(Table2[[#This Row],[Country]]="China",ROUND(_xlfn.NORM.S.INV(RAND())*0.5+1.6*1.2,0), ROUND(_xlfn.NORM.S.INV(RAND())*0.5+1.2,0))</f>
        <v>0</v>
      </c>
      <c r="G126" s="14">
        <f ca="1">ROUNDUP((F126*VLOOKUP(D126,Table1[[SubProduct]:[Share]],2,0)),0)</f>
        <v>0</v>
      </c>
      <c r="H126" s="14">
        <f ca="1">ROUNDUP((F126*(0.2+VLOOKUP(D126,Table1[[SubProduct]:[Share]],2,0))),0)</f>
        <v>0</v>
      </c>
      <c r="I126" s="14">
        <f ca="1">ROUNDUP((F126*(0.5+VLOOKUP(D126,Table1[[SubProduct]:[Share]],2,0))),0)</f>
        <v>0</v>
      </c>
    </row>
    <row r="127" spans="1:9" x14ac:dyDescent="0.45">
      <c r="A127" t="s">
        <v>53</v>
      </c>
      <c r="B127" t="str">
        <f>VLOOKUP(Table2[[#This Row],[Worker ID]],Table6[],2,0)</f>
        <v>India</v>
      </c>
      <c r="C127" t="str">
        <f>LEFT(Table2[[#This Row],[SubProduct]],1)</f>
        <v>B</v>
      </c>
      <c r="D127" t="s">
        <v>37</v>
      </c>
      <c r="E127" s="15">
        <v>9</v>
      </c>
      <c r="F127">
        <f ca="1">IF(Table2[[#This Row],[Country]]="China",ROUND(_xlfn.NORM.S.INV(RAND())*0.5+1.6*1.2,0), ROUND(_xlfn.NORM.S.INV(RAND())*0.5+1.2,0))</f>
        <v>1</v>
      </c>
      <c r="G127" s="14">
        <f ca="1">ROUNDUP((F127*VLOOKUP(D127,Table1[[SubProduct]:[Share]],2,0)),0)</f>
        <v>1</v>
      </c>
      <c r="H127" s="14">
        <f ca="1">ROUNDUP((F127*(0.2+VLOOKUP(D127,Table1[[SubProduct]:[Share]],2,0))),0)</f>
        <v>2</v>
      </c>
      <c r="I127" s="14">
        <f ca="1">ROUNDUP((F127*(0.5+VLOOKUP(D127,Table1[[SubProduct]:[Share]],2,0))),0)</f>
        <v>2</v>
      </c>
    </row>
    <row r="128" spans="1:9" x14ac:dyDescent="0.45">
      <c r="A128" t="s">
        <v>52</v>
      </c>
      <c r="B128" t="str">
        <f>VLOOKUP(Table2[[#This Row],[Worker ID]],Table6[],2,0)</f>
        <v>China</v>
      </c>
      <c r="C128" t="str">
        <f>LEFT(Table2[[#This Row],[SubProduct]],1)</f>
        <v>C</v>
      </c>
      <c r="D128" t="s">
        <v>39</v>
      </c>
      <c r="E128" s="15">
        <v>10</v>
      </c>
      <c r="F128">
        <f ca="1">IF(Table2[[#This Row],[Country]]="China",ROUND(_xlfn.NORM.S.INV(RAND())*0.5+1.6*1.2,0), ROUND(_xlfn.NORM.S.INV(RAND())*0.5+1.2,0))</f>
        <v>3</v>
      </c>
      <c r="G128" s="14">
        <f ca="1">ROUNDUP((F128*VLOOKUP(D128,Table1[[SubProduct]:[Share]],2,0)),0)</f>
        <v>4</v>
      </c>
      <c r="H128" s="14">
        <f ca="1">ROUNDUP((F128*(0.2+VLOOKUP(D128,Table1[[SubProduct]:[Share]],2,0))),0)</f>
        <v>4</v>
      </c>
      <c r="I128" s="14">
        <f ca="1">ROUNDUP((F128*(0.5+VLOOKUP(D128,Table1[[SubProduct]:[Share]],2,0))),0)</f>
        <v>5</v>
      </c>
    </row>
    <row r="129" spans="1:9" x14ac:dyDescent="0.45">
      <c r="A129" t="s">
        <v>52</v>
      </c>
      <c r="B129" t="str">
        <f>VLOOKUP(Table2[[#This Row],[Worker ID]],Table6[],2,0)</f>
        <v>China</v>
      </c>
      <c r="C129" t="str">
        <f>LEFT(Table2[[#This Row],[SubProduct]],1)</f>
        <v>C</v>
      </c>
      <c r="D129" t="s">
        <v>40</v>
      </c>
      <c r="E129" s="15">
        <v>10</v>
      </c>
      <c r="F129">
        <f ca="1">IF(Table2[[#This Row],[Country]]="China",ROUND(_xlfn.NORM.S.INV(RAND())*0.5+1.6*1.2,0), ROUND(_xlfn.NORM.S.INV(RAND())*0.5+1.2,0))</f>
        <v>1</v>
      </c>
      <c r="G129" s="14">
        <f ca="1">ROUNDUP((F129*VLOOKUP(D129,Table1[[SubProduct]:[Share]],2,0)),0)</f>
        <v>1</v>
      </c>
      <c r="H129" s="14">
        <f ca="1">ROUNDUP((F129*(0.2+VLOOKUP(D129,Table1[[SubProduct]:[Share]],2,0))),0)</f>
        <v>2</v>
      </c>
      <c r="I129" s="14">
        <f ca="1">ROUNDUP((F129*(0.5+VLOOKUP(D129,Table1[[SubProduct]:[Share]],2,0))),0)</f>
        <v>2</v>
      </c>
    </row>
    <row r="130" spans="1:9" x14ac:dyDescent="0.45">
      <c r="A130" t="s">
        <v>52</v>
      </c>
      <c r="B130" t="str">
        <f>VLOOKUP(Table2[[#This Row],[Worker ID]],Table6[],2,0)</f>
        <v>China</v>
      </c>
      <c r="C130" t="str">
        <f>LEFT(Table2[[#This Row],[SubProduct]],1)</f>
        <v>C</v>
      </c>
      <c r="D130" t="s">
        <v>41</v>
      </c>
      <c r="E130" s="15">
        <v>10</v>
      </c>
      <c r="F130">
        <f ca="1">IF(Table2[[#This Row],[Country]]="China",ROUND(_xlfn.NORM.S.INV(RAND())*0.5+1.6*1.2,0), ROUND(_xlfn.NORM.S.INV(RAND())*0.5+1.2,0))</f>
        <v>2</v>
      </c>
      <c r="G130" s="14">
        <f ca="1">ROUNDUP((F130*VLOOKUP(D130,Table1[[SubProduct]:[Share]],2,0)),0)</f>
        <v>2</v>
      </c>
      <c r="H130" s="14">
        <f ca="1">ROUNDUP((F130*(0.2+VLOOKUP(D130,Table1[[SubProduct]:[Share]],2,0))),0)</f>
        <v>3</v>
      </c>
      <c r="I130" s="14">
        <f ca="1">ROUNDUP((F130*(0.5+VLOOKUP(D130,Table1[[SubProduct]:[Share]],2,0))),0)</f>
        <v>3</v>
      </c>
    </row>
    <row r="131" spans="1:9" x14ac:dyDescent="0.45">
      <c r="A131" t="s">
        <v>52</v>
      </c>
      <c r="B131" t="str">
        <f>VLOOKUP(Table2[[#This Row],[Worker ID]],Table6[],2,0)</f>
        <v>China</v>
      </c>
      <c r="C131" t="str">
        <f>LEFT(Table2[[#This Row],[SubProduct]],1)</f>
        <v>D</v>
      </c>
      <c r="D131" t="s">
        <v>42</v>
      </c>
      <c r="E131" s="15">
        <v>10</v>
      </c>
      <c r="F131">
        <f ca="1">IF(Table2[[#This Row],[Country]]="China",ROUND(_xlfn.NORM.S.INV(RAND())*0.5+1.6*1.2,0), ROUND(_xlfn.NORM.S.INV(RAND())*0.5+1.2,0))</f>
        <v>2</v>
      </c>
      <c r="G131" s="14">
        <f ca="1">ROUNDUP((F131*VLOOKUP(D131,Table1[[SubProduct]:[Share]],2,0)),0)</f>
        <v>2</v>
      </c>
      <c r="H131" s="14">
        <f ca="1">ROUNDUP((F131*(0.2+VLOOKUP(D131,Table1[[SubProduct]:[Share]],2,0))),0)</f>
        <v>3</v>
      </c>
      <c r="I131" s="14">
        <f ca="1">ROUNDUP((F131*(0.5+VLOOKUP(D131,Table1[[SubProduct]:[Share]],2,0))),0)</f>
        <v>3</v>
      </c>
    </row>
    <row r="132" spans="1:9" x14ac:dyDescent="0.45">
      <c r="A132" t="s">
        <v>52</v>
      </c>
      <c r="B132" t="str">
        <f>VLOOKUP(Table2[[#This Row],[Worker ID]],Table6[],2,0)</f>
        <v>China</v>
      </c>
      <c r="C132" t="str">
        <f>LEFT(Table2[[#This Row],[SubProduct]],1)</f>
        <v>D</v>
      </c>
      <c r="D132" t="s">
        <v>43</v>
      </c>
      <c r="E132" s="15">
        <v>10</v>
      </c>
      <c r="F132">
        <f ca="1">IF(Table2[[#This Row],[Country]]="China",ROUND(_xlfn.NORM.S.INV(RAND())*0.5+1.6*1.2,0), ROUND(_xlfn.NORM.S.INV(RAND())*0.5+1.2,0))</f>
        <v>2</v>
      </c>
      <c r="G132" s="14">
        <f ca="1">ROUNDUP((F132*VLOOKUP(D132,Table1[[SubProduct]:[Share]],2,0)),0)</f>
        <v>3</v>
      </c>
      <c r="H132" s="14">
        <f ca="1">ROUNDUP((F132*(0.2+VLOOKUP(D132,Table1[[SubProduct]:[Share]],2,0))),0)</f>
        <v>3</v>
      </c>
      <c r="I132" s="14">
        <f ca="1">ROUNDUP((F132*(0.5+VLOOKUP(D132,Table1[[SubProduct]:[Share]],2,0))),0)</f>
        <v>4</v>
      </c>
    </row>
    <row r="133" spans="1:9" x14ac:dyDescent="0.45">
      <c r="A133" t="s">
        <v>52</v>
      </c>
      <c r="B133" t="str">
        <f>VLOOKUP(Table2[[#This Row],[Worker ID]],Table6[],2,0)</f>
        <v>China</v>
      </c>
      <c r="C133" t="str">
        <f>LEFT(Table2[[#This Row],[SubProduct]],1)</f>
        <v>D</v>
      </c>
      <c r="D133" t="s">
        <v>44</v>
      </c>
      <c r="E133" s="15">
        <v>10</v>
      </c>
      <c r="F133">
        <f ca="1">IF(Table2[[#This Row],[Country]]="China",ROUND(_xlfn.NORM.S.INV(RAND())*0.5+1.6*1.2,0), ROUND(_xlfn.NORM.S.INV(RAND())*0.5+1.2,0))</f>
        <v>1</v>
      </c>
      <c r="G133" s="14">
        <f ca="1">ROUNDUP((F133*VLOOKUP(D133,Table1[[SubProduct]:[Share]],2,0)),0)</f>
        <v>1</v>
      </c>
      <c r="H133" s="14">
        <f ca="1">ROUNDUP((F133*(0.2+VLOOKUP(D133,Table1[[SubProduct]:[Share]],2,0))),0)</f>
        <v>2</v>
      </c>
      <c r="I133" s="14">
        <f ca="1">ROUNDUP((F133*(0.5+VLOOKUP(D133,Table1[[SubProduct]:[Share]],2,0))),0)</f>
        <v>2</v>
      </c>
    </row>
    <row r="134" spans="1:9" x14ac:dyDescent="0.45">
      <c r="A134" t="s">
        <v>52</v>
      </c>
      <c r="B134" t="str">
        <f>VLOOKUP(Table2[[#This Row],[Worker ID]],Table6[],2,0)</f>
        <v>China</v>
      </c>
      <c r="C134" t="str">
        <f>LEFT(Table2[[#This Row],[SubProduct]],1)</f>
        <v>D</v>
      </c>
      <c r="D134" t="s">
        <v>45</v>
      </c>
      <c r="E134" s="15">
        <v>10</v>
      </c>
      <c r="F134">
        <f ca="1">IF(Table2[[#This Row],[Country]]="China",ROUND(_xlfn.NORM.S.INV(RAND())*0.5+1.6*1.2,0), ROUND(_xlfn.NORM.S.INV(RAND())*0.5+1.2,0))</f>
        <v>2</v>
      </c>
      <c r="G134" s="14">
        <f ca="1">ROUNDUP((F134*VLOOKUP(D134,Table1[[SubProduct]:[Share]],2,0)),0)</f>
        <v>3</v>
      </c>
      <c r="H134" s="14">
        <f ca="1">ROUNDUP((F134*(0.2+VLOOKUP(D134,Table1[[SubProduct]:[Share]],2,0))),0)</f>
        <v>3</v>
      </c>
      <c r="I134" s="14">
        <f ca="1">ROUNDUP((F134*(0.5+VLOOKUP(D134,Table1[[SubProduct]:[Share]],2,0))),0)</f>
        <v>4</v>
      </c>
    </row>
    <row r="135" spans="1:9" x14ac:dyDescent="0.45">
      <c r="A135" t="s">
        <v>53</v>
      </c>
      <c r="B135" t="str">
        <f>VLOOKUP(Table2[[#This Row],[Worker ID]],Table6[],2,0)</f>
        <v>India</v>
      </c>
      <c r="C135" t="str">
        <f>LEFT(Table2[[#This Row],[SubProduct]],1)</f>
        <v>A</v>
      </c>
      <c r="D135" t="s">
        <v>28</v>
      </c>
      <c r="E135" s="15">
        <v>10</v>
      </c>
      <c r="F135">
        <f ca="1">IF(Table2[[#This Row],[Country]]="China",ROUND(_xlfn.NORM.S.INV(RAND())*0.5+1.6*1.2,0), ROUND(_xlfn.NORM.S.INV(RAND())*0.5+1.2,0))</f>
        <v>2</v>
      </c>
      <c r="G135" s="14">
        <f ca="1">ROUNDUP((F135*VLOOKUP(D135,Table1[[SubProduct]:[Share]],2,0)),0)</f>
        <v>3</v>
      </c>
      <c r="H135" s="14">
        <f ca="1">ROUNDUP((F135*(0.2+VLOOKUP(D135,Table1[[SubProduct]:[Share]],2,0))),0)</f>
        <v>3</v>
      </c>
      <c r="I135" s="14">
        <f ca="1">ROUNDUP((F135*(0.5+VLOOKUP(D135,Table1[[SubProduct]:[Share]],2,0))),0)</f>
        <v>4</v>
      </c>
    </row>
    <row r="136" spans="1:9" x14ac:dyDescent="0.45">
      <c r="A136" t="s">
        <v>53</v>
      </c>
      <c r="B136" t="str">
        <f>VLOOKUP(Table2[[#This Row],[Worker ID]],Table6[],2,0)</f>
        <v>India</v>
      </c>
      <c r="C136" t="str">
        <f>LEFT(Table2[[#This Row],[SubProduct]],1)</f>
        <v>A</v>
      </c>
      <c r="D136" t="s">
        <v>29</v>
      </c>
      <c r="E136" s="15">
        <v>10</v>
      </c>
      <c r="F136">
        <f ca="1">IF(Table2[[#This Row],[Country]]="China",ROUND(_xlfn.NORM.S.INV(RAND())*0.5+1.6*1.2,0), ROUND(_xlfn.NORM.S.INV(RAND())*0.5+1.2,0))</f>
        <v>1</v>
      </c>
      <c r="G136" s="14">
        <f ca="1">ROUNDUP((F136*VLOOKUP(D136,Table1[[SubProduct]:[Share]],2,0)),0)</f>
        <v>1</v>
      </c>
      <c r="H136" s="14">
        <f ca="1">ROUNDUP((F136*(0.2+VLOOKUP(D136,Table1[[SubProduct]:[Share]],2,0))),0)</f>
        <v>2</v>
      </c>
      <c r="I136" s="14">
        <f ca="1">ROUNDUP((F136*(0.5+VLOOKUP(D136,Table1[[SubProduct]:[Share]],2,0))),0)</f>
        <v>2</v>
      </c>
    </row>
    <row r="137" spans="1:9" x14ac:dyDescent="0.45">
      <c r="A137" t="s">
        <v>53</v>
      </c>
      <c r="B137" t="str">
        <f>VLOOKUP(Table2[[#This Row],[Worker ID]],Table6[],2,0)</f>
        <v>India</v>
      </c>
      <c r="C137" t="str">
        <f>LEFT(Table2[[#This Row],[SubProduct]],1)</f>
        <v>A</v>
      </c>
      <c r="D137" t="s">
        <v>30</v>
      </c>
      <c r="E137" s="15">
        <v>10</v>
      </c>
      <c r="F137">
        <f ca="1">IF(Table2[[#This Row],[Country]]="China",ROUND(_xlfn.NORM.S.INV(RAND())*0.5+1.6*1.2,0), ROUND(_xlfn.NORM.S.INV(RAND())*0.5+1.2,0))</f>
        <v>1</v>
      </c>
      <c r="G137" s="14">
        <f ca="1">ROUNDUP((F137*VLOOKUP(D137,Table1[[SubProduct]:[Share]],2,0)),0)</f>
        <v>2</v>
      </c>
      <c r="H137" s="14">
        <f ca="1">ROUNDUP((F137*(0.2+VLOOKUP(D137,Table1[[SubProduct]:[Share]],2,0))),0)</f>
        <v>2</v>
      </c>
      <c r="I137" s="14">
        <f ca="1">ROUNDUP((F137*(0.5+VLOOKUP(D137,Table1[[SubProduct]:[Share]],2,0))),0)</f>
        <v>2</v>
      </c>
    </row>
    <row r="138" spans="1:9" x14ac:dyDescent="0.45">
      <c r="A138" t="s">
        <v>53</v>
      </c>
      <c r="B138" t="str">
        <f>VLOOKUP(Table2[[#This Row],[Worker ID]],Table6[],2,0)</f>
        <v>India</v>
      </c>
      <c r="C138" t="str">
        <f>LEFT(Table2[[#This Row],[SubProduct]],1)</f>
        <v>B</v>
      </c>
      <c r="D138" t="s">
        <v>34</v>
      </c>
      <c r="E138" s="15">
        <v>10</v>
      </c>
      <c r="F138">
        <f ca="1">IF(Table2[[#This Row],[Country]]="China",ROUND(_xlfn.NORM.S.INV(RAND())*0.5+1.6*1.2,0), ROUND(_xlfn.NORM.S.INV(RAND())*0.5+1.2,0))</f>
        <v>1</v>
      </c>
      <c r="G138" s="14">
        <f ca="1">ROUNDUP((F138*VLOOKUP(D138,Table1[[SubProduct]:[Share]],2,0)),0)</f>
        <v>2</v>
      </c>
      <c r="H138" s="14">
        <f ca="1">ROUNDUP((F138*(0.2+VLOOKUP(D138,Table1[[SubProduct]:[Share]],2,0))),0)</f>
        <v>2</v>
      </c>
      <c r="I138" s="14">
        <f ca="1">ROUNDUP((F138*(0.5+VLOOKUP(D138,Table1[[SubProduct]:[Share]],2,0))),0)</f>
        <v>2</v>
      </c>
    </row>
    <row r="139" spans="1:9" x14ac:dyDescent="0.45">
      <c r="A139" t="s">
        <v>53</v>
      </c>
      <c r="B139" t="str">
        <f>VLOOKUP(Table2[[#This Row],[Worker ID]],Table6[],2,0)</f>
        <v>India</v>
      </c>
      <c r="C139" t="str">
        <f>LEFT(Table2[[#This Row],[SubProduct]],1)</f>
        <v>B</v>
      </c>
      <c r="D139" t="s">
        <v>35</v>
      </c>
      <c r="E139" s="15">
        <v>10</v>
      </c>
      <c r="F139">
        <f ca="1">IF(Table2[[#This Row],[Country]]="China",ROUND(_xlfn.NORM.S.INV(RAND())*0.5+1.6*1.2,0), ROUND(_xlfn.NORM.S.INV(RAND())*0.5+1.2,0))</f>
        <v>1</v>
      </c>
      <c r="G139" s="14">
        <f ca="1">ROUNDUP((F139*VLOOKUP(D139,Table1[[SubProduct]:[Share]],2,0)),0)</f>
        <v>2</v>
      </c>
      <c r="H139" s="14">
        <f ca="1">ROUNDUP((F139*(0.2+VLOOKUP(D139,Table1[[SubProduct]:[Share]],2,0))),0)</f>
        <v>2</v>
      </c>
      <c r="I139" s="14">
        <f ca="1">ROUNDUP((F139*(0.5+VLOOKUP(D139,Table1[[SubProduct]:[Share]],2,0))),0)</f>
        <v>2</v>
      </c>
    </row>
    <row r="140" spans="1:9" x14ac:dyDescent="0.45">
      <c r="A140" t="s">
        <v>53</v>
      </c>
      <c r="B140" t="str">
        <f>VLOOKUP(Table2[[#This Row],[Worker ID]],Table6[],2,0)</f>
        <v>India</v>
      </c>
      <c r="C140" t="str">
        <f>LEFT(Table2[[#This Row],[SubProduct]],1)</f>
        <v>B</v>
      </c>
      <c r="D140" t="s">
        <v>36</v>
      </c>
      <c r="E140" s="15">
        <v>10</v>
      </c>
      <c r="F140">
        <f ca="1">IF(Table2[[#This Row],[Country]]="China",ROUND(_xlfn.NORM.S.INV(RAND())*0.5+1.6*1.2,0), ROUND(_xlfn.NORM.S.INV(RAND())*0.5+1.2,0))</f>
        <v>2</v>
      </c>
      <c r="G140" s="14">
        <f ca="1">ROUNDUP((F140*VLOOKUP(D140,Table1[[SubProduct]:[Share]],2,0)),0)</f>
        <v>3</v>
      </c>
      <c r="H140" s="14">
        <f ca="1">ROUNDUP((F140*(0.2+VLOOKUP(D140,Table1[[SubProduct]:[Share]],2,0))),0)</f>
        <v>3</v>
      </c>
      <c r="I140" s="14">
        <f ca="1">ROUNDUP((F140*(0.5+VLOOKUP(D140,Table1[[SubProduct]:[Share]],2,0))),0)</f>
        <v>4</v>
      </c>
    </row>
    <row r="141" spans="1:9" x14ac:dyDescent="0.45">
      <c r="A141" t="s">
        <v>53</v>
      </c>
      <c r="B141" t="str">
        <f>VLOOKUP(Table2[[#This Row],[Worker ID]],Table6[],2,0)</f>
        <v>India</v>
      </c>
      <c r="C141" t="str">
        <f>LEFT(Table2[[#This Row],[SubProduct]],1)</f>
        <v>B</v>
      </c>
      <c r="D141" t="s">
        <v>37</v>
      </c>
      <c r="E141" s="15">
        <v>10</v>
      </c>
      <c r="F141">
        <f ca="1">IF(Table2[[#This Row],[Country]]="China",ROUND(_xlfn.NORM.S.INV(RAND())*0.5+1.6*1.2,0), ROUND(_xlfn.NORM.S.INV(RAND())*0.5+1.2,0))</f>
        <v>1</v>
      </c>
      <c r="G141" s="14">
        <f ca="1">ROUNDUP((F141*VLOOKUP(D141,Table1[[SubProduct]:[Share]],2,0)),0)</f>
        <v>1</v>
      </c>
      <c r="H141" s="14">
        <f ca="1">ROUNDUP((F141*(0.2+VLOOKUP(D141,Table1[[SubProduct]:[Share]],2,0))),0)</f>
        <v>2</v>
      </c>
      <c r="I141" s="14">
        <f ca="1">ROUNDUP((F141*(0.5+VLOOKUP(D141,Table1[[SubProduct]:[Share]],2,0))),0)</f>
        <v>2</v>
      </c>
    </row>
    <row r="142" spans="1:9" x14ac:dyDescent="0.45">
      <c r="A142" t="s">
        <v>52</v>
      </c>
      <c r="B142" t="str">
        <f>VLOOKUP(Table2[[#This Row],[Worker ID]],Table6[],2,0)</f>
        <v>China</v>
      </c>
      <c r="C142" t="str">
        <f>LEFT(Table2[[#This Row],[SubProduct]],1)</f>
        <v>C</v>
      </c>
      <c r="D142" t="s">
        <v>39</v>
      </c>
      <c r="E142" s="15">
        <v>11</v>
      </c>
      <c r="F142">
        <f ca="1">IF(Table2[[#This Row],[Country]]="China",ROUND(_xlfn.NORM.S.INV(RAND())*0.5+1.6*1.2,0), ROUND(_xlfn.NORM.S.INV(RAND())*0.5+1.2,0))</f>
        <v>2</v>
      </c>
      <c r="G142" s="14">
        <f ca="1">ROUNDUP((F142*VLOOKUP(D142,Table1[[SubProduct]:[Share]],2,0)),0)</f>
        <v>3</v>
      </c>
      <c r="H142" s="14">
        <f ca="1">ROUNDUP((F142*(0.2+VLOOKUP(D142,Table1[[SubProduct]:[Share]],2,0))),0)</f>
        <v>3</v>
      </c>
      <c r="I142" s="14">
        <f ca="1">ROUNDUP((F142*(0.5+VLOOKUP(D142,Table1[[SubProduct]:[Share]],2,0))),0)</f>
        <v>4</v>
      </c>
    </row>
    <row r="143" spans="1:9" x14ac:dyDescent="0.45">
      <c r="A143" t="s">
        <v>52</v>
      </c>
      <c r="B143" t="str">
        <f>VLOOKUP(Table2[[#This Row],[Worker ID]],Table6[],2,0)</f>
        <v>China</v>
      </c>
      <c r="C143" t="str">
        <f>LEFT(Table2[[#This Row],[SubProduct]],1)</f>
        <v>C</v>
      </c>
      <c r="D143" t="s">
        <v>40</v>
      </c>
      <c r="E143" s="15">
        <v>11</v>
      </c>
      <c r="F143">
        <f ca="1">IF(Table2[[#This Row],[Country]]="China",ROUND(_xlfn.NORM.S.INV(RAND())*0.5+1.6*1.2,0), ROUND(_xlfn.NORM.S.INV(RAND())*0.5+1.2,0))</f>
        <v>1</v>
      </c>
      <c r="G143" s="14">
        <f ca="1">ROUNDUP((F143*VLOOKUP(D143,Table1[[SubProduct]:[Share]],2,0)),0)</f>
        <v>1</v>
      </c>
      <c r="H143" s="14">
        <f ca="1">ROUNDUP((F143*(0.2+VLOOKUP(D143,Table1[[SubProduct]:[Share]],2,0))),0)</f>
        <v>2</v>
      </c>
      <c r="I143" s="14">
        <f ca="1">ROUNDUP((F143*(0.5+VLOOKUP(D143,Table1[[SubProduct]:[Share]],2,0))),0)</f>
        <v>2</v>
      </c>
    </row>
    <row r="144" spans="1:9" x14ac:dyDescent="0.45">
      <c r="A144" t="s">
        <v>52</v>
      </c>
      <c r="B144" t="str">
        <f>VLOOKUP(Table2[[#This Row],[Worker ID]],Table6[],2,0)</f>
        <v>China</v>
      </c>
      <c r="C144" t="str">
        <f>LEFT(Table2[[#This Row],[SubProduct]],1)</f>
        <v>C</v>
      </c>
      <c r="D144" t="s">
        <v>41</v>
      </c>
      <c r="E144" s="15">
        <v>11</v>
      </c>
      <c r="F144">
        <f ca="1">IF(Table2[[#This Row],[Country]]="China",ROUND(_xlfn.NORM.S.INV(RAND())*0.5+1.6*1.2,0), ROUND(_xlfn.NORM.S.INV(RAND())*0.5+1.2,0))</f>
        <v>2</v>
      </c>
      <c r="G144" s="14">
        <f ca="1">ROUNDUP((F144*VLOOKUP(D144,Table1[[SubProduct]:[Share]],2,0)),0)</f>
        <v>2</v>
      </c>
      <c r="H144" s="14">
        <f ca="1">ROUNDUP((F144*(0.2+VLOOKUP(D144,Table1[[SubProduct]:[Share]],2,0))),0)</f>
        <v>3</v>
      </c>
      <c r="I144" s="14">
        <f ca="1">ROUNDUP((F144*(0.5+VLOOKUP(D144,Table1[[SubProduct]:[Share]],2,0))),0)</f>
        <v>3</v>
      </c>
    </row>
    <row r="145" spans="1:9" x14ac:dyDescent="0.45">
      <c r="A145" t="s">
        <v>52</v>
      </c>
      <c r="B145" t="str">
        <f>VLOOKUP(Table2[[#This Row],[Worker ID]],Table6[],2,0)</f>
        <v>China</v>
      </c>
      <c r="C145" t="str">
        <f>LEFT(Table2[[#This Row],[SubProduct]],1)</f>
        <v>D</v>
      </c>
      <c r="D145" t="s">
        <v>42</v>
      </c>
      <c r="E145" s="15">
        <v>11</v>
      </c>
      <c r="F145">
        <f ca="1">IF(Table2[[#This Row],[Country]]="China",ROUND(_xlfn.NORM.S.INV(RAND())*0.5+1.6*1.2,0), ROUND(_xlfn.NORM.S.INV(RAND())*0.5+1.2,0))</f>
        <v>2</v>
      </c>
      <c r="G145" s="14">
        <f ca="1">ROUNDUP((F145*VLOOKUP(D145,Table1[[SubProduct]:[Share]],2,0)),0)</f>
        <v>2</v>
      </c>
      <c r="H145" s="14">
        <f ca="1">ROUNDUP((F145*(0.2+VLOOKUP(D145,Table1[[SubProduct]:[Share]],2,0))),0)</f>
        <v>3</v>
      </c>
      <c r="I145" s="14">
        <f ca="1">ROUNDUP((F145*(0.5+VLOOKUP(D145,Table1[[SubProduct]:[Share]],2,0))),0)</f>
        <v>3</v>
      </c>
    </row>
    <row r="146" spans="1:9" x14ac:dyDescent="0.45">
      <c r="A146" t="s">
        <v>52</v>
      </c>
      <c r="B146" t="str">
        <f>VLOOKUP(Table2[[#This Row],[Worker ID]],Table6[],2,0)</f>
        <v>China</v>
      </c>
      <c r="C146" t="str">
        <f>LEFT(Table2[[#This Row],[SubProduct]],1)</f>
        <v>D</v>
      </c>
      <c r="D146" t="s">
        <v>43</v>
      </c>
      <c r="E146" s="15">
        <v>11</v>
      </c>
      <c r="F146">
        <f ca="1">IF(Table2[[#This Row],[Country]]="China",ROUND(_xlfn.NORM.S.INV(RAND())*0.5+1.6*1.2,0), ROUND(_xlfn.NORM.S.INV(RAND())*0.5+1.2,0))</f>
        <v>2</v>
      </c>
      <c r="G146" s="14">
        <f ca="1">ROUNDUP((F146*VLOOKUP(D146,Table1[[SubProduct]:[Share]],2,0)),0)</f>
        <v>3</v>
      </c>
      <c r="H146" s="14">
        <f ca="1">ROUNDUP((F146*(0.2+VLOOKUP(D146,Table1[[SubProduct]:[Share]],2,0))),0)</f>
        <v>3</v>
      </c>
      <c r="I146" s="14">
        <f ca="1">ROUNDUP((F146*(0.5+VLOOKUP(D146,Table1[[SubProduct]:[Share]],2,0))),0)</f>
        <v>4</v>
      </c>
    </row>
    <row r="147" spans="1:9" x14ac:dyDescent="0.45">
      <c r="A147" t="s">
        <v>52</v>
      </c>
      <c r="B147" t="str">
        <f>VLOOKUP(Table2[[#This Row],[Worker ID]],Table6[],2,0)</f>
        <v>China</v>
      </c>
      <c r="C147" t="str">
        <f>LEFT(Table2[[#This Row],[SubProduct]],1)</f>
        <v>D</v>
      </c>
      <c r="D147" t="s">
        <v>44</v>
      </c>
      <c r="E147" s="15">
        <v>11</v>
      </c>
      <c r="F147">
        <f ca="1">IF(Table2[[#This Row],[Country]]="China",ROUND(_xlfn.NORM.S.INV(RAND())*0.5+1.6*1.2,0), ROUND(_xlfn.NORM.S.INV(RAND())*0.5+1.2,0))</f>
        <v>1</v>
      </c>
      <c r="G147" s="14">
        <f ca="1">ROUNDUP((F147*VLOOKUP(D147,Table1[[SubProduct]:[Share]],2,0)),0)</f>
        <v>1</v>
      </c>
      <c r="H147" s="14">
        <f ca="1">ROUNDUP((F147*(0.2+VLOOKUP(D147,Table1[[SubProduct]:[Share]],2,0))),0)</f>
        <v>2</v>
      </c>
      <c r="I147" s="14">
        <f ca="1">ROUNDUP((F147*(0.5+VLOOKUP(D147,Table1[[SubProduct]:[Share]],2,0))),0)</f>
        <v>2</v>
      </c>
    </row>
    <row r="148" spans="1:9" x14ac:dyDescent="0.45">
      <c r="A148" t="s">
        <v>52</v>
      </c>
      <c r="B148" t="str">
        <f>VLOOKUP(Table2[[#This Row],[Worker ID]],Table6[],2,0)</f>
        <v>China</v>
      </c>
      <c r="C148" t="str">
        <f>LEFT(Table2[[#This Row],[SubProduct]],1)</f>
        <v>D</v>
      </c>
      <c r="D148" t="s">
        <v>45</v>
      </c>
      <c r="E148" s="15">
        <v>11</v>
      </c>
      <c r="F148">
        <f ca="1">IF(Table2[[#This Row],[Country]]="China",ROUND(_xlfn.NORM.S.INV(RAND())*0.5+1.6*1.2,0), ROUND(_xlfn.NORM.S.INV(RAND())*0.5+1.2,0))</f>
        <v>2</v>
      </c>
      <c r="G148" s="14">
        <f ca="1">ROUNDUP((F148*VLOOKUP(D148,Table1[[SubProduct]:[Share]],2,0)),0)</f>
        <v>3</v>
      </c>
      <c r="H148" s="14">
        <f ca="1">ROUNDUP((F148*(0.2+VLOOKUP(D148,Table1[[SubProduct]:[Share]],2,0))),0)</f>
        <v>3</v>
      </c>
      <c r="I148" s="14">
        <f ca="1">ROUNDUP((F148*(0.5+VLOOKUP(D148,Table1[[SubProduct]:[Share]],2,0))),0)</f>
        <v>4</v>
      </c>
    </row>
    <row r="149" spans="1:9" x14ac:dyDescent="0.45">
      <c r="A149" t="s">
        <v>53</v>
      </c>
      <c r="B149" t="str">
        <f>VLOOKUP(Table2[[#This Row],[Worker ID]],Table6[],2,0)</f>
        <v>India</v>
      </c>
      <c r="C149" t="str">
        <f>LEFT(Table2[[#This Row],[SubProduct]],1)</f>
        <v>A</v>
      </c>
      <c r="D149" t="s">
        <v>28</v>
      </c>
      <c r="E149" s="15">
        <v>11</v>
      </c>
      <c r="F149">
        <f ca="1">IF(Table2[[#This Row],[Country]]="China",ROUND(_xlfn.NORM.S.INV(RAND())*0.5+1.6*1.2,0), ROUND(_xlfn.NORM.S.INV(RAND())*0.5+1.2,0))</f>
        <v>1</v>
      </c>
      <c r="G149" s="14">
        <f ca="1">ROUNDUP((F149*VLOOKUP(D149,Table1[[SubProduct]:[Share]],2,0)),0)</f>
        <v>2</v>
      </c>
      <c r="H149" s="14">
        <f ca="1">ROUNDUP((F149*(0.2+VLOOKUP(D149,Table1[[SubProduct]:[Share]],2,0))),0)</f>
        <v>2</v>
      </c>
      <c r="I149" s="14">
        <f ca="1">ROUNDUP((F149*(0.5+VLOOKUP(D149,Table1[[SubProduct]:[Share]],2,0))),0)</f>
        <v>2</v>
      </c>
    </row>
    <row r="150" spans="1:9" x14ac:dyDescent="0.45">
      <c r="A150" t="s">
        <v>53</v>
      </c>
      <c r="B150" t="str">
        <f>VLOOKUP(Table2[[#This Row],[Worker ID]],Table6[],2,0)</f>
        <v>India</v>
      </c>
      <c r="C150" t="str">
        <f>LEFT(Table2[[#This Row],[SubProduct]],1)</f>
        <v>A</v>
      </c>
      <c r="D150" t="s">
        <v>29</v>
      </c>
      <c r="E150" s="15">
        <v>11</v>
      </c>
      <c r="F150">
        <f ca="1">IF(Table2[[#This Row],[Country]]="China",ROUND(_xlfn.NORM.S.INV(RAND())*0.5+1.6*1.2,0), ROUND(_xlfn.NORM.S.INV(RAND())*0.5+1.2,0))</f>
        <v>2</v>
      </c>
      <c r="G150" s="14">
        <f ca="1">ROUNDUP((F150*VLOOKUP(D150,Table1[[SubProduct]:[Share]],2,0)),0)</f>
        <v>2</v>
      </c>
      <c r="H150" s="14">
        <f ca="1">ROUNDUP((F150*(0.2+VLOOKUP(D150,Table1[[SubProduct]:[Share]],2,0))),0)</f>
        <v>3</v>
      </c>
      <c r="I150" s="14">
        <f ca="1">ROUNDUP((F150*(0.5+VLOOKUP(D150,Table1[[SubProduct]:[Share]],2,0))),0)</f>
        <v>3</v>
      </c>
    </row>
    <row r="151" spans="1:9" x14ac:dyDescent="0.45">
      <c r="A151" t="s">
        <v>53</v>
      </c>
      <c r="B151" t="str">
        <f>VLOOKUP(Table2[[#This Row],[Worker ID]],Table6[],2,0)</f>
        <v>India</v>
      </c>
      <c r="C151" t="str">
        <f>LEFT(Table2[[#This Row],[SubProduct]],1)</f>
        <v>A</v>
      </c>
      <c r="D151" t="s">
        <v>30</v>
      </c>
      <c r="E151" s="15">
        <v>11</v>
      </c>
      <c r="F151">
        <f ca="1">IF(Table2[[#This Row],[Country]]="China",ROUND(_xlfn.NORM.S.INV(RAND())*0.5+1.6*1.2,0), ROUND(_xlfn.NORM.S.INV(RAND())*0.5+1.2,0))</f>
        <v>1</v>
      </c>
      <c r="G151" s="14">
        <f ca="1">ROUNDUP((F151*VLOOKUP(D151,Table1[[SubProduct]:[Share]],2,0)),0)</f>
        <v>2</v>
      </c>
      <c r="H151" s="14">
        <f ca="1">ROUNDUP((F151*(0.2+VLOOKUP(D151,Table1[[SubProduct]:[Share]],2,0))),0)</f>
        <v>2</v>
      </c>
      <c r="I151" s="14">
        <f ca="1">ROUNDUP((F151*(0.5+VLOOKUP(D151,Table1[[SubProduct]:[Share]],2,0))),0)</f>
        <v>2</v>
      </c>
    </row>
    <row r="152" spans="1:9" x14ac:dyDescent="0.45">
      <c r="A152" t="s">
        <v>53</v>
      </c>
      <c r="B152" t="str">
        <f>VLOOKUP(Table2[[#This Row],[Worker ID]],Table6[],2,0)</f>
        <v>India</v>
      </c>
      <c r="C152" t="str">
        <f>LEFT(Table2[[#This Row],[SubProduct]],1)</f>
        <v>B</v>
      </c>
      <c r="D152" t="s">
        <v>34</v>
      </c>
      <c r="E152" s="15">
        <v>11</v>
      </c>
      <c r="F152">
        <f ca="1">IF(Table2[[#This Row],[Country]]="China",ROUND(_xlfn.NORM.S.INV(RAND())*0.5+1.6*1.2,0), ROUND(_xlfn.NORM.S.INV(RAND())*0.5+1.2,0))</f>
        <v>1</v>
      </c>
      <c r="G152" s="14">
        <f ca="1">ROUNDUP((F152*VLOOKUP(D152,Table1[[SubProduct]:[Share]],2,0)),0)</f>
        <v>2</v>
      </c>
      <c r="H152" s="14">
        <f ca="1">ROUNDUP((F152*(0.2+VLOOKUP(D152,Table1[[SubProduct]:[Share]],2,0))),0)</f>
        <v>2</v>
      </c>
      <c r="I152" s="14">
        <f ca="1">ROUNDUP((F152*(0.5+VLOOKUP(D152,Table1[[SubProduct]:[Share]],2,0))),0)</f>
        <v>2</v>
      </c>
    </row>
    <row r="153" spans="1:9" x14ac:dyDescent="0.45">
      <c r="A153" t="s">
        <v>53</v>
      </c>
      <c r="B153" t="str">
        <f>VLOOKUP(Table2[[#This Row],[Worker ID]],Table6[],2,0)</f>
        <v>India</v>
      </c>
      <c r="C153" t="str">
        <f>LEFT(Table2[[#This Row],[SubProduct]],1)</f>
        <v>B</v>
      </c>
      <c r="D153" t="s">
        <v>35</v>
      </c>
      <c r="E153" s="15">
        <v>11</v>
      </c>
      <c r="F153">
        <f ca="1">IF(Table2[[#This Row],[Country]]="China",ROUND(_xlfn.NORM.S.INV(RAND())*0.5+1.6*1.2,0), ROUND(_xlfn.NORM.S.INV(RAND())*0.5+1.2,0))</f>
        <v>2</v>
      </c>
      <c r="G153" s="14">
        <f ca="1">ROUNDUP((F153*VLOOKUP(D153,Table1[[SubProduct]:[Share]],2,0)),0)</f>
        <v>3</v>
      </c>
      <c r="H153" s="14">
        <f ca="1">ROUNDUP((F153*(0.2+VLOOKUP(D153,Table1[[SubProduct]:[Share]],2,0))),0)</f>
        <v>3</v>
      </c>
      <c r="I153" s="14">
        <f ca="1">ROUNDUP((F153*(0.5+VLOOKUP(D153,Table1[[SubProduct]:[Share]],2,0))),0)</f>
        <v>4</v>
      </c>
    </row>
    <row r="154" spans="1:9" x14ac:dyDescent="0.45">
      <c r="A154" t="s">
        <v>53</v>
      </c>
      <c r="B154" t="str">
        <f>VLOOKUP(Table2[[#This Row],[Worker ID]],Table6[],2,0)</f>
        <v>India</v>
      </c>
      <c r="C154" t="str">
        <f>LEFT(Table2[[#This Row],[SubProduct]],1)</f>
        <v>B</v>
      </c>
      <c r="D154" t="s">
        <v>36</v>
      </c>
      <c r="E154" s="15">
        <v>11</v>
      </c>
      <c r="F154">
        <f ca="1">IF(Table2[[#This Row],[Country]]="China",ROUND(_xlfn.NORM.S.INV(RAND())*0.5+1.6*1.2,0), ROUND(_xlfn.NORM.S.INV(RAND())*0.5+1.2,0))</f>
        <v>1</v>
      </c>
      <c r="G154" s="14">
        <f ca="1">ROUNDUP((F154*VLOOKUP(D154,Table1[[SubProduct]:[Share]],2,0)),0)</f>
        <v>2</v>
      </c>
      <c r="H154" s="14">
        <f ca="1">ROUNDUP((F154*(0.2+VLOOKUP(D154,Table1[[SubProduct]:[Share]],2,0))),0)</f>
        <v>2</v>
      </c>
      <c r="I154" s="14">
        <f ca="1">ROUNDUP((F154*(0.5+VLOOKUP(D154,Table1[[SubProduct]:[Share]],2,0))),0)</f>
        <v>2</v>
      </c>
    </row>
    <row r="155" spans="1:9" x14ac:dyDescent="0.45">
      <c r="A155" t="s">
        <v>53</v>
      </c>
      <c r="B155" t="str">
        <f>VLOOKUP(Table2[[#This Row],[Worker ID]],Table6[],2,0)</f>
        <v>India</v>
      </c>
      <c r="C155" t="str">
        <f>LEFT(Table2[[#This Row],[SubProduct]],1)</f>
        <v>B</v>
      </c>
      <c r="D155" t="s">
        <v>37</v>
      </c>
      <c r="E155" s="15">
        <v>11</v>
      </c>
      <c r="F155">
        <f ca="1">IF(Table2[[#This Row],[Country]]="China",ROUND(_xlfn.NORM.S.INV(RAND())*0.5+1.6*1.2,0), ROUND(_xlfn.NORM.S.INV(RAND())*0.5+1.2,0))</f>
        <v>2</v>
      </c>
      <c r="G155" s="14">
        <f ca="1">ROUNDUP((F155*VLOOKUP(D155,Table1[[SubProduct]:[Share]],2,0)),0)</f>
        <v>2</v>
      </c>
      <c r="H155" s="14">
        <f ca="1">ROUNDUP((F155*(0.2+VLOOKUP(D155,Table1[[SubProduct]:[Share]],2,0))),0)</f>
        <v>3</v>
      </c>
      <c r="I155" s="14">
        <f ca="1">ROUNDUP((F155*(0.5+VLOOKUP(D155,Table1[[SubProduct]:[Share]],2,0))),0)</f>
        <v>3</v>
      </c>
    </row>
    <row r="156" spans="1:9" x14ac:dyDescent="0.45">
      <c r="A156" t="s">
        <v>52</v>
      </c>
      <c r="B156" t="str">
        <f>VLOOKUP(Table2[[#This Row],[Worker ID]],Table6[],2,0)</f>
        <v>China</v>
      </c>
      <c r="C156" t="str">
        <f>LEFT(Table2[[#This Row],[SubProduct]],1)</f>
        <v>C</v>
      </c>
      <c r="D156" t="s">
        <v>39</v>
      </c>
      <c r="E156" s="15">
        <v>12</v>
      </c>
      <c r="F156">
        <f ca="1">IF(Table2[[#This Row],[Country]]="China",ROUND(_xlfn.NORM.S.INV(RAND())*0.5+1.6*1.2,0), ROUND(_xlfn.NORM.S.INV(RAND())*0.5+1.2,0))</f>
        <v>1</v>
      </c>
      <c r="G156" s="14">
        <f ca="1">ROUNDUP((F156*VLOOKUP(D156,Table1[[SubProduct]:[Share]],2,0)),0)</f>
        <v>2</v>
      </c>
      <c r="H156" s="14">
        <f ca="1">ROUNDUP((F156*(0.2+VLOOKUP(D156,Table1[[SubProduct]:[Share]],2,0))),0)</f>
        <v>2</v>
      </c>
      <c r="I156" s="14">
        <f ca="1">ROUNDUP((F156*(0.5+VLOOKUP(D156,Table1[[SubProduct]:[Share]],2,0))),0)</f>
        <v>2</v>
      </c>
    </row>
    <row r="157" spans="1:9" x14ac:dyDescent="0.45">
      <c r="A157" t="s">
        <v>52</v>
      </c>
      <c r="B157" t="str">
        <f>VLOOKUP(Table2[[#This Row],[Worker ID]],Table6[],2,0)</f>
        <v>China</v>
      </c>
      <c r="C157" t="str">
        <f>LEFT(Table2[[#This Row],[SubProduct]],1)</f>
        <v>C</v>
      </c>
      <c r="D157" t="s">
        <v>40</v>
      </c>
      <c r="E157" s="15">
        <v>12</v>
      </c>
      <c r="F157">
        <f ca="1">IF(Table2[[#This Row],[Country]]="China",ROUND(_xlfn.NORM.S.INV(RAND())*0.5+1.6*1.2,0), ROUND(_xlfn.NORM.S.INV(RAND())*0.5+1.2,0))</f>
        <v>2</v>
      </c>
      <c r="G157" s="14">
        <f ca="1">ROUNDUP((F157*VLOOKUP(D157,Table1[[SubProduct]:[Share]],2,0)),0)</f>
        <v>2</v>
      </c>
      <c r="H157" s="14">
        <f ca="1">ROUNDUP((F157*(0.2+VLOOKUP(D157,Table1[[SubProduct]:[Share]],2,0))),0)</f>
        <v>3</v>
      </c>
      <c r="I157" s="14">
        <f ca="1">ROUNDUP((F157*(0.5+VLOOKUP(D157,Table1[[SubProduct]:[Share]],2,0))),0)</f>
        <v>3</v>
      </c>
    </row>
    <row r="158" spans="1:9" x14ac:dyDescent="0.45">
      <c r="A158" t="s">
        <v>52</v>
      </c>
      <c r="B158" t="str">
        <f>VLOOKUP(Table2[[#This Row],[Worker ID]],Table6[],2,0)</f>
        <v>China</v>
      </c>
      <c r="C158" t="str">
        <f>LEFT(Table2[[#This Row],[SubProduct]],1)</f>
        <v>C</v>
      </c>
      <c r="D158" t="s">
        <v>41</v>
      </c>
      <c r="E158" s="15">
        <v>12</v>
      </c>
      <c r="F158">
        <f ca="1">IF(Table2[[#This Row],[Country]]="China",ROUND(_xlfn.NORM.S.INV(RAND())*0.5+1.6*1.2,0), ROUND(_xlfn.NORM.S.INV(RAND())*0.5+1.2,0))</f>
        <v>1</v>
      </c>
      <c r="G158" s="14">
        <f ca="1">ROUNDUP((F158*VLOOKUP(D158,Table1[[SubProduct]:[Share]],2,0)),0)</f>
        <v>1</v>
      </c>
      <c r="H158" s="14">
        <f ca="1">ROUNDUP((F158*(0.2+VLOOKUP(D158,Table1[[SubProduct]:[Share]],2,0))),0)</f>
        <v>2</v>
      </c>
      <c r="I158" s="14">
        <f ca="1">ROUNDUP((F158*(0.5+VLOOKUP(D158,Table1[[SubProduct]:[Share]],2,0))),0)</f>
        <v>2</v>
      </c>
    </row>
    <row r="159" spans="1:9" x14ac:dyDescent="0.45">
      <c r="A159" t="s">
        <v>52</v>
      </c>
      <c r="B159" t="str">
        <f>VLOOKUP(Table2[[#This Row],[Worker ID]],Table6[],2,0)</f>
        <v>China</v>
      </c>
      <c r="C159" t="str">
        <f>LEFT(Table2[[#This Row],[SubProduct]],1)</f>
        <v>D</v>
      </c>
      <c r="D159" t="s">
        <v>42</v>
      </c>
      <c r="E159" s="15">
        <v>12</v>
      </c>
      <c r="F159">
        <f ca="1">IF(Table2[[#This Row],[Country]]="China",ROUND(_xlfn.NORM.S.INV(RAND())*0.5+1.6*1.2,0), ROUND(_xlfn.NORM.S.INV(RAND())*0.5+1.2,0))</f>
        <v>1</v>
      </c>
      <c r="G159" s="14">
        <f ca="1">ROUNDUP((F159*VLOOKUP(D159,Table1[[SubProduct]:[Share]],2,0)),0)</f>
        <v>1</v>
      </c>
      <c r="H159" s="14">
        <f ca="1">ROUNDUP((F159*(0.2+VLOOKUP(D159,Table1[[SubProduct]:[Share]],2,0))),0)</f>
        <v>2</v>
      </c>
      <c r="I159" s="14">
        <f ca="1">ROUNDUP((F159*(0.5+VLOOKUP(D159,Table1[[SubProduct]:[Share]],2,0))),0)</f>
        <v>2</v>
      </c>
    </row>
    <row r="160" spans="1:9" x14ac:dyDescent="0.45">
      <c r="A160" t="s">
        <v>52</v>
      </c>
      <c r="B160" t="str">
        <f>VLOOKUP(Table2[[#This Row],[Worker ID]],Table6[],2,0)</f>
        <v>China</v>
      </c>
      <c r="C160" t="str">
        <f>LEFT(Table2[[#This Row],[SubProduct]],1)</f>
        <v>D</v>
      </c>
      <c r="D160" t="s">
        <v>43</v>
      </c>
      <c r="E160" s="15">
        <v>12</v>
      </c>
      <c r="F160">
        <f ca="1">IF(Table2[[#This Row],[Country]]="China",ROUND(_xlfn.NORM.S.INV(RAND())*0.5+1.6*1.2,0), ROUND(_xlfn.NORM.S.INV(RAND())*0.5+1.2,0))</f>
        <v>2</v>
      </c>
      <c r="G160" s="14">
        <f ca="1">ROUNDUP((F160*VLOOKUP(D160,Table1[[SubProduct]:[Share]],2,0)),0)</f>
        <v>3</v>
      </c>
      <c r="H160" s="14">
        <f ca="1">ROUNDUP((F160*(0.2+VLOOKUP(D160,Table1[[SubProduct]:[Share]],2,0))),0)</f>
        <v>3</v>
      </c>
      <c r="I160" s="14">
        <f ca="1">ROUNDUP((F160*(0.5+VLOOKUP(D160,Table1[[SubProduct]:[Share]],2,0))),0)</f>
        <v>4</v>
      </c>
    </row>
    <row r="161" spans="1:9" x14ac:dyDescent="0.45">
      <c r="A161" t="s">
        <v>52</v>
      </c>
      <c r="B161" t="str">
        <f>VLOOKUP(Table2[[#This Row],[Worker ID]],Table6[],2,0)</f>
        <v>China</v>
      </c>
      <c r="C161" t="str">
        <f>LEFT(Table2[[#This Row],[SubProduct]],1)</f>
        <v>D</v>
      </c>
      <c r="D161" t="s">
        <v>44</v>
      </c>
      <c r="E161" s="15">
        <v>12</v>
      </c>
      <c r="F161">
        <f ca="1">IF(Table2[[#This Row],[Country]]="China",ROUND(_xlfn.NORM.S.INV(RAND())*0.5+1.6*1.2,0), ROUND(_xlfn.NORM.S.INV(RAND())*0.5+1.2,0))</f>
        <v>1</v>
      </c>
      <c r="G161" s="14">
        <f ca="1">ROUNDUP((F161*VLOOKUP(D161,Table1[[SubProduct]:[Share]],2,0)),0)</f>
        <v>1</v>
      </c>
      <c r="H161" s="14">
        <f ca="1">ROUNDUP((F161*(0.2+VLOOKUP(D161,Table1[[SubProduct]:[Share]],2,0))),0)</f>
        <v>2</v>
      </c>
      <c r="I161" s="14">
        <f ca="1">ROUNDUP((F161*(0.5+VLOOKUP(D161,Table1[[SubProduct]:[Share]],2,0))),0)</f>
        <v>2</v>
      </c>
    </row>
    <row r="162" spans="1:9" x14ac:dyDescent="0.45">
      <c r="A162" t="s">
        <v>52</v>
      </c>
      <c r="B162" t="str">
        <f>VLOOKUP(Table2[[#This Row],[Worker ID]],Table6[],2,0)</f>
        <v>China</v>
      </c>
      <c r="C162" t="str">
        <f>LEFT(Table2[[#This Row],[SubProduct]],1)</f>
        <v>D</v>
      </c>
      <c r="D162" t="s">
        <v>45</v>
      </c>
      <c r="E162" s="15">
        <v>12</v>
      </c>
      <c r="F162">
        <f ca="1">IF(Table2[[#This Row],[Country]]="China",ROUND(_xlfn.NORM.S.INV(RAND())*0.5+1.6*1.2,0), ROUND(_xlfn.NORM.S.INV(RAND())*0.5+1.2,0))</f>
        <v>2</v>
      </c>
      <c r="G162" s="14">
        <f ca="1">ROUNDUP((F162*VLOOKUP(D162,Table1[[SubProduct]:[Share]],2,0)),0)</f>
        <v>3</v>
      </c>
      <c r="H162" s="14">
        <f ca="1">ROUNDUP((F162*(0.2+VLOOKUP(D162,Table1[[SubProduct]:[Share]],2,0))),0)</f>
        <v>3</v>
      </c>
      <c r="I162" s="14">
        <f ca="1">ROUNDUP((F162*(0.5+VLOOKUP(D162,Table1[[SubProduct]:[Share]],2,0))),0)</f>
        <v>4</v>
      </c>
    </row>
    <row r="163" spans="1:9" x14ac:dyDescent="0.45">
      <c r="A163" t="s">
        <v>53</v>
      </c>
      <c r="B163" t="str">
        <f>VLOOKUP(Table2[[#This Row],[Worker ID]],Table6[],2,0)</f>
        <v>India</v>
      </c>
      <c r="C163" t="str">
        <f>LEFT(Table2[[#This Row],[SubProduct]],1)</f>
        <v>A</v>
      </c>
      <c r="D163" t="s">
        <v>28</v>
      </c>
      <c r="E163" s="15">
        <v>12</v>
      </c>
      <c r="F163">
        <f ca="1">IF(Table2[[#This Row],[Country]]="China",ROUND(_xlfn.NORM.S.INV(RAND())*0.5+1.6*1.2,0), ROUND(_xlfn.NORM.S.INV(RAND())*0.5+1.2,0))</f>
        <v>1</v>
      </c>
      <c r="G163" s="14">
        <f ca="1">ROUNDUP((F163*VLOOKUP(D163,Table1[[SubProduct]:[Share]],2,0)),0)</f>
        <v>2</v>
      </c>
      <c r="H163" s="14">
        <f ca="1">ROUNDUP((F163*(0.2+VLOOKUP(D163,Table1[[SubProduct]:[Share]],2,0))),0)</f>
        <v>2</v>
      </c>
      <c r="I163" s="14">
        <f ca="1">ROUNDUP((F163*(0.5+VLOOKUP(D163,Table1[[SubProduct]:[Share]],2,0))),0)</f>
        <v>2</v>
      </c>
    </row>
    <row r="164" spans="1:9" x14ac:dyDescent="0.45">
      <c r="A164" t="s">
        <v>53</v>
      </c>
      <c r="B164" t="str">
        <f>VLOOKUP(Table2[[#This Row],[Worker ID]],Table6[],2,0)</f>
        <v>India</v>
      </c>
      <c r="C164" t="str">
        <f>LEFT(Table2[[#This Row],[SubProduct]],1)</f>
        <v>A</v>
      </c>
      <c r="D164" t="s">
        <v>29</v>
      </c>
      <c r="E164" s="15">
        <v>12</v>
      </c>
      <c r="F164">
        <f ca="1">IF(Table2[[#This Row],[Country]]="China",ROUND(_xlfn.NORM.S.INV(RAND())*0.5+1.6*1.2,0), ROUND(_xlfn.NORM.S.INV(RAND())*0.5+1.2,0))</f>
        <v>1</v>
      </c>
      <c r="G164" s="14">
        <f ca="1">ROUNDUP((F164*VLOOKUP(D164,Table1[[SubProduct]:[Share]],2,0)),0)</f>
        <v>1</v>
      </c>
      <c r="H164" s="14">
        <f ca="1">ROUNDUP((F164*(0.2+VLOOKUP(D164,Table1[[SubProduct]:[Share]],2,0))),0)</f>
        <v>2</v>
      </c>
      <c r="I164" s="14">
        <f ca="1">ROUNDUP((F164*(0.5+VLOOKUP(D164,Table1[[SubProduct]:[Share]],2,0))),0)</f>
        <v>2</v>
      </c>
    </row>
    <row r="165" spans="1:9" x14ac:dyDescent="0.45">
      <c r="A165" t="s">
        <v>53</v>
      </c>
      <c r="B165" t="str">
        <f>VLOOKUP(Table2[[#This Row],[Worker ID]],Table6[],2,0)</f>
        <v>India</v>
      </c>
      <c r="C165" t="str">
        <f>LEFT(Table2[[#This Row],[SubProduct]],1)</f>
        <v>A</v>
      </c>
      <c r="D165" t="s">
        <v>30</v>
      </c>
      <c r="E165" s="15">
        <v>12</v>
      </c>
      <c r="F165">
        <f ca="1">IF(Table2[[#This Row],[Country]]="China",ROUND(_xlfn.NORM.S.INV(RAND())*0.5+1.6*1.2,0), ROUND(_xlfn.NORM.S.INV(RAND())*0.5+1.2,0))</f>
        <v>1</v>
      </c>
      <c r="G165" s="14">
        <f ca="1">ROUNDUP((F165*VLOOKUP(D165,Table1[[SubProduct]:[Share]],2,0)),0)</f>
        <v>2</v>
      </c>
      <c r="H165" s="14">
        <f ca="1">ROUNDUP((F165*(0.2+VLOOKUP(D165,Table1[[SubProduct]:[Share]],2,0))),0)</f>
        <v>2</v>
      </c>
      <c r="I165" s="14">
        <f ca="1">ROUNDUP((F165*(0.5+VLOOKUP(D165,Table1[[SubProduct]:[Share]],2,0))),0)</f>
        <v>2</v>
      </c>
    </row>
    <row r="166" spans="1:9" x14ac:dyDescent="0.45">
      <c r="A166" t="s">
        <v>53</v>
      </c>
      <c r="B166" t="str">
        <f>VLOOKUP(Table2[[#This Row],[Worker ID]],Table6[],2,0)</f>
        <v>India</v>
      </c>
      <c r="C166" t="str">
        <f>LEFT(Table2[[#This Row],[SubProduct]],1)</f>
        <v>B</v>
      </c>
      <c r="D166" t="s">
        <v>34</v>
      </c>
      <c r="E166" s="15">
        <v>12</v>
      </c>
      <c r="F166">
        <f ca="1">IF(Table2[[#This Row],[Country]]="China",ROUND(_xlfn.NORM.S.INV(RAND())*0.5+1.6*1.2,0), ROUND(_xlfn.NORM.S.INV(RAND())*0.5+1.2,0))</f>
        <v>0</v>
      </c>
      <c r="G166" s="14">
        <f ca="1">ROUNDUP((F166*VLOOKUP(D166,Table1[[SubProduct]:[Share]],2,0)),0)</f>
        <v>0</v>
      </c>
      <c r="H166" s="14">
        <f ca="1">ROUNDUP((F166*(0.2+VLOOKUP(D166,Table1[[SubProduct]:[Share]],2,0))),0)</f>
        <v>0</v>
      </c>
      <c r="I166" s="14">
        <f ca="1">ROUNDUP((F166*(0.5+VLOOKUP(D166,Table1[[SubProduct]:[Share]],2,0))),0)</f>
        <v>0</v>
      </c>
    </row>
    <row r="167" spans="1:9" x14ac:dyDescent="0.45">
      <c r="A167" t="s">
        <v>53</v>
      </c>
      <c r="B167" t="str">
        <f>VLOOKUP(Table2[[#This Row],[Worker ID]],Table6[],2,0)</f>
        <v>India</v>
      </c>
      <c r="C167" t="str">
        <f>LEFT(Table2[[#This Row],[SubProduct]],1)</f>
        <v>B</v>
      </c>
      <c r="D167" t="s">
        <v>35</v>
      </c>
      <c r="E167" s="15">
        <v>12</v>
      </c>
      <c r="F167">
        <f ca="1">IF(Table2[[#This Row],[Country]]="China",ROUND(_xlfn.NORM.S.INV(RAND())*0.5+1.6*1.2,0), ROUND(_xlfn.NORM.S.INV(RAND())*0.5+1.2,0))</f>
        <v>1</v>
      </c>
      <c r="G167" s="14">
        <f ca="1">ROUNDUP((F167*VLOOKUP(D167,Table1[[SubProduct]:[Share]],2,0)),0)</f>
        <v>2</v>
      </c>
      <c r="H167" s="14">
        <f ca="1">ROUNDUP((F167*(0.2+VLOOKUP(D167,Table1[[SubProduct]:[Share]],2,0))),0)</f>
        <v>2</v>
      </c>
      <c r="I167" s="14">
        <f ca="1">ROUNDUP((F167*(0.5+VLOOKUP(D167,Table1[[SubProduct]:[Share]],2,0))),0)</f>
        <v>2</v>
      </c>
    </row>
    <row r="168" spans="1:9" x14ac:dyDescent="0.45">
      <c r="A168" t="s">
        <v>53</v>
      </c>
      <c r="B168" t="str">
        <f>VLOOKUP(Table2[[#This Row],[Worker ID]],Table6[],2,0)</f>
        <v>India</v>
      </c>
      <c r="C168" t="str">
        <f>LEFT(Table2[[#This Row],[SubProduct]],1)</f>
        <v>B</v>
      </c>
      <c r="D168" t="s">
        <v>36</v>
      </c>
      <c r="E168" s="15">
        <v>12</v>
      </c>
      <c r="F168">
        <f ca="1">IF(Table2[[#This Row],[Country]]="China",ROUND(_xlfn.NORM.S.INV(RAND())*0.5+1.6*1.2,0), ROUND(_xlfn.NORM.S.INV(RAND())*0.5+1.2,0))</f>
        <v>2</v>
      </c>
      <c r="G168" s="14">
        <f ca="1">ROUNDUP((F168*VLOOKUP(D168,Table1[[SubProduct]:[Share]],2,0)),0)</f>
        <v>3</v>
      </c>
      <c r="H168" s="14">
        <f ca="1">ROUNDUP((F168*(0.2+VLOOKUP(D168,Table1[[SubProduct]:[Share]],2,0))),0)</f>
        <v>3</v>
      </c>
      <c r="I168" s="14">
        <f ca="1">ROUNDUP((F168*(0.5+VLOOKUP(D168,Table1[[SubProduct]:[Share]],2,0))),0)</f>
        <v>4</v>
      </c>
    </row>
    <row r="169" spans="1:9" x14ac:dyDescent="0.45">
      <c r="A169" t="s">
        <v>53</v>
      </c>
      <c r="B169" t="str">
        <f>VLOOKUP(Table2[[#This Row],[Worker ID]],Table6[],2,0)</f>
        <v>India</v>
      </c>
      <c r="C169" t="str">
        <f>LEFT(Table2[[#This Row],[SubProduct]],1)</f>
        <v>B</v>
      </c>
      <c r="D169" t="s">
        <v>37</v>
      </c>
      <c r="E169" s="15">
        <v>12</v>
      </c>
      <c r="F169">
        <f ca="1">IF(Table2[[#This Row],[Country]]="China",ROUND(_xlfn.NORM.S.INV(RAND())*0.5+1.6*1.2,0), ROUND(_xlfn.NORM.S.INV(RAND())*0.5+1.2,0))</f>
        <v>1</v>
      </c>
      <c r="G169" s="14">
        <f ca="1">ROUNDUP((F169*VLOOKUP(D169,Table1[[SubProduct]:[Share]],2,0)),0)</f>
        <v>1</v>
      </c>
      <c r="H169" s="14">
        <f ca="1">ROUNDUP((F169*(0.2+VLOOKUP(D169,Table1[[SubProduct]:[Share]],2,0))),0)</f>
        <v>2</v>
      </c>
      <c r="I169" s="14">
        <f ca="1">ROUNDUP((F169*(0.5+VLOOKUP(D169,Table1[[SubProduct]:[Share]],2,0))),0)</f>
        <v>2</v>
      </c>
    </row>
    <row r="170" spans="1:9" x14ac:dyDescent="0.45">
      <c r="A170" t="s">
        <v>51</v>
      </c>
      <c r="B170" s="18" t="s">
        <v>1</v>
      </c>
      <c r="C170" s="18" t="str">
        <f>LEFT(Table2[[#This Row],[SubProduct]],1)</f>
        <v>A</v>
      </c>
      <c r="D170" t="s">
        <v>28</v>
      </c>
      <c r="E170" s="15">
        <v>1</v>
      </c>
      <c r="F170">
        <f ca="1">IF(Table2[[#This Row],[Country]]="China",ROUND(_xlfn.NORM.S.INV(RAND())*0.5+1.6*1.2,0), ROUND(_xlfn.NORM.S.INV(RAND())*0.5+1.2,0))</f>
        <v>2</v>
      </c>
      <c r="G170" s="14">
        <f ca="1">ROUNDUP((F170*VLOOKUP(D170,Table1[[SubProduct]:[Share]],2,0)),0)</f>
        <v>3</v>
      </c>
      <c r="H170" s="14">
        <f ca="1">ROUNDUP((F170*(0.2+VLOOKUP(D170,Table1[[SubProduct]:[Share]],2,0))),0)</f>
        <v>3</v>
      </c>
      <c r="I170" s="14">
        <f ca="1">ROUNDUP((F170*(0.5+VLOOKUP(D170,Table1[[SubProduct]:[Share]],2,0))),0)</f>
        <v>4</v>
      </c>
    </row>
    <row r="171" spans="1:9" x14ac:dyDescent="0.45">
      <c r="A171" t="s">
        <v>51</v>
      </c>
      <c r="B171" s="18" t="s">
        <v>1</v>
      </c>
      <c r="C171" s="18" t="str">
        <f>LEFT(Table2[[#This Row],[SubProduct]],1)</f>
        <v>A</v>
      </c>
      <c r="D171" t="s">
        <v>29</v>
      </c>
      <c r="E171" s="15">
        <v>1</v>
      </c>
      <c r="F171">
        <f ca="1">IF(Table2[[#This Row],[Country]]="China",ROUND(_xlfn.NORM.S.INV(RAND())*0.5+1.6*1.2,0), ROUND(_xlfn.NORM.S.INV(RAND())*0.5+1.2,0))</f>
        <v>1</v>
      </c>
      <c r="G171" s="14">
        <f ca="1">ROUNDUP((F171*VLOOKUP(D171,Table1[[SubProduct]:[Share]],2,0)),0)</f>
        <v>1</v>
      </c>
      <c r="H171" s="14">
        <f ca="1">ROUNDUP((F171*(0.2+VLOOKUP(D171,Table1[[SubProduct]:[Share]],2,0))),0)</f>
        <v>2</v>
      </c>
      <c r="I171" s="14">
        <f ca="1">ROUNDUP((F171*(0.5+VLOOKUP(D171,Table1[[SubProduct]:[Share]],2,0))),0)</f>
        <v>2</v>
      </c>
    </row>
    <row r="172" spans="1:9" x14ac:dyDescent="0.45">
      <c r="A172" t="s">
        <v>51</v>
      </c>
      <c r="B172" s="18" t="s">
        <v>1</v>
      </c>
      <c r="C172" s="18" t="str">
        <f>LEFT(Table2[[#This Row],[SubProduct]],1)</f>
        <v>A</v>
      </c>
      <c r="D172" t="s">
        <v>30</v>
      </c>
      <c r="E172" s="15">
        <v>1</v>
      </c>
      <c r="F172">
        <f ca="1">IF(Table2[[#This Row],[Country]]="China",ROUND(_xlfn.NORM.S.INV(RAND())*0.5+1.6*1.2,0), ROUND(_xlfn.NORM.S.INV(RAND())*0.5+1.2,0))</f>
        <v>2</v>
      </c>
      <c r="G172" s="14">
        <f ca="1">ROUNDUP((F172*VLOOKUP(D172,Table1[[SubProduct]:[Share]],2,0)),0)</f>
        <v>3</v>
      </c>
      <c r="H172" s="14">
        <f ca="1">ROUNDUP((F172*(0.2+VLOOKUP(D172,Table1[[SubProduct]:[Share]],2,0))),0)</f>
        <v>3</v>
      </c>
      <c r="I172" s="14">
        <f ca="1">ROUNDUP((F172*(0.5+VLOOKUP(D172,Table1[[SubProduct]:[Share]],2,0))),0)</f>
        <v>4</v>
      </c>
    </row>
    <row r="173" spans="1:9" x14ac:dyDescent="0.45">
      <c r="A173" t="s">
        <v>51</v>
      </c>
      <c r="B173" s="18" t="s">
        <v>1</v>
      </c>
      <c r="C173" s="18" t="str">
        <f>LEFT(Table2[[#This Row],[SubProduct]],1)</f>
        <v>B</v>
      </c>
      <c r="D173" t="s">
        <v>34</v>
      </c>
      <c r="E173" s="15">
        <v>1</v>
      </c>
      <c r="F173">
        <f ca="1">IF(Table2[[#This Row],[Country]]="China",ROUND(_xlfn.NORM.S.INV(RAND())*0.5+1.6*1.2,0), ROUND(_xlfn.NORM.S.INV(RAND())*0.5+1.2,0))</f>
        <v>2</v>
      </c>
      <c r="G173" s="14">
        <f ca="1">ROUNDUP((F173*VLOOKUP(D173,Table1[[SubProduct]:[Share]],2,0)),0)</f>
        <v>3</v>
      </c>
      <c r="H173" s="14">
        <f ca="1">ROUNDUP((F173*(0.2+VLOOKUP(D173,Table1[[SubProduct]:[Share]],2,0))),0)</f>
        <v>3</v>
      </c>
      <c r="I173" s="14">
        <f ca="1">ROUNDUP((F173*(0.5+VLOOKUP(D173,Table1[[SubProduct]:[Share]],2,0))),0)</f>
        <v>4</v>
      </c>
    </row>
    <row r="174" spans="1:9" x14ac:dyDescent="0.45">
      <c r="A174" t="s">
        <v>51</v>
      </c>
      <c r="B174" s="18" t="s">
        <v>1</v>
      </c>
      <c r="C174" s="18" t="str">
        <f>LEFT(Table2[[#This Row],[SubProduct]],1)</f>
        <v>B</v>
      </c>
      <c r="D174" t="s">
        <v>35</v>
      </c>
      <c r="E174" s="15">
        <v>1</v>
      </c>
      <c r="F174">
        <f ca="1">IF(Table2[[#This Row],[Country]]="China",ROUND(_xlfn.NORM.S.INV(RAND())*0.5+1.6*1.2,0), ROUND(_xlfn.NORM.S.INV(RAND())*0.5+1.2,0))</f>
        <v>2</v>
      </c>
      <c r="G174" s="14">
        <f ca="1">ROUNDUP((F174*VLOOKUP(D174,Table1[[SubProduct]:[Share]],2,0)),0)</f>
        <v>3</v>
      </c>
      <c r="H174" s="14">
        <f ca="1">ROUNDUP((F174*(0.2+VLOOKUP(D174,Table1[[SubProduct]:[Share]],2,0))),0)</f>
        <v>3</v>
      </c>
      <c r="I174" s="14">
        <f ca="1">ROUNDUP((F174*(0.5+VLOOKUP(D174,Table1[[SubProduct]:[Share]],2,0))),0)</f>
        <v>4</v>
      </c>
    </row>
    <row r="175" spans="1:9" x14ac:dyDescent="0.45">
      <c r="A175" t="s">
        <v>51</v>
      </c>
      <c r="B175" s="18" t="s">
        <v>1</v>
      </c>
      <c r="C175" s="18" t="str">
        <f>LEFT(Table2[[#This Row],[SubProduct]],1)</f>
        <v>B</v>
      </c>
      <c r="D175" t="s">
        <v>36</v>
      </c>
      <c r="E175" s="15">
        <v>1</v>
      </c>
      <c r="F175">
        <f ca="1">IF(Table2[[#This Row],[Country]]="China",ROUND(_xlfn.NORM.S.INV(RAND())*0.5+1.6*1.2,0), ROUND(_xlfn.NORM.S.INV(RAND())*0.5+1.2,0))</f>
        <v>2</v>
      </c>
      <c r="G175" s="14">
        <f ca="1">ROUNDUP((F175*VLOOKUP(D175,Table1[[SubProduct]:[Share]],2,0)),0)</f>
        <v>3</v>
      </c>
      <c r="H175" s="14">
        <f ca="1">ROUNDUP((F175*(0.2+VLOOKUP(D175,Table1[[SubProduct]:[Share]],2,0))),0)</f>
        <v>3</v>
      </c>
      <c r="I175" s="14">
        <f ca="1">ROUNDUP((F175*(0.5+VLOOKUP(D175,Table1[[SubProduct]:[Share]],2,0))),0)</f>
        <v>4</v>
      </c>
    </row>
    <row r="176" spans="1:9" x14ac:dyDescent="0.45">
      <c r="A176" t="s">
        <v>51</v>
      </c>
      <c r="B176" s="18" t="s">
        <v>1</v>
      </c>
      <c r="C176" s="18" t="str">
        <f>LEFT(Table2[[#This Row],[SubProduct]],1)</f>
        <v>B</v>
      </c>
      <c r="D176" t="s">
        <v>37</v>
      </c>
      <c r="E176" s="15">
        <v>1</v>
      </c>
      <c r="F176">
        <f ca="1">IF(Table2[[#This Row],[Country]]="China",ROUND(_xlfn.NORM.S.INV(RAND())*0.5+1.6*1.2,0), ROUND(_xlfn.NORM.S.INV(RAND())*0.5+1.2,0))</f>
        <v>2</v>
      </c>
      <c r="G176" s="14">
        <f ca="1">ROUNDUP((F176*VLOOKUP(D176,Table1[[SubProduct]:[Share]],2,0)),0)</f>
        <v>2</v>
      </c>
      <c r="H176" s="14">
        <f ca="1">ROUNDUP((F176*(0.2+VLOOKUP(D176,Table1[[SubProduct]:[Share]],2,0))),0)</f>
        <v>3</v>
      </c>
      <c r="I176" s="14">
        <f ca="1">ROUNDUP((F176*(0.5+VLOOKUP(D176,Table1[[SubProduct]:[Share]],2,0))),0)</f>
        <v>3</v>
      </c>
    </row>
    <row r="177" spans="1:9" x14ac:dyDescent="0.45">
      <c r="A177" t="s">
        <v>51</v>
      </c>
      <c r="B177" s="18" t="s">
        <v>1</v>
      </c>
      <c r="C177" s="18" t="str">
        <f>LEFT(Table2[[#This Row],[SubProduct]],1)</f>
        <v>A</v>
      </c>
      <c r="D177" t="s">
        <v>28</v>
      </c>
      <c r="E177" s="15">
        <v>2</v>
      </c>
      <c r="F177">
        <f ca="1">IF(Table2[[#This Row],[Country]]="China",ROUND(_xlfn.NORM.S.INV(RAND())*0.5+1.6*1.2,0), ROUND(_xlfn.NORM.S.INV(RAND())*0.5+1.2,0))</f>
        <v>3</v>
      </c>
      <c r="G177" s="14">
        <f ca="1">ROUNDUP((F177*VLOOKUP(D177,Table1[[SubProduct]:[Share]],2,0)),0)</f>
        <v>4</v>
      </c>
      <c r="H177" s="14">
        <f ca="1">ROUNDUP((F177*(0.2+VLOOKUP(D177,Table1[[SubProduct]:[Share]],2,0))),0)</f>
        <v>4</v>
      </c>
      <c r="I177" s="14">
        <f ca="1">ROUNDUP((F177*(0.5+VLOOKUP(D177,Table1[[SubProduct]:[Share]],2,0))),0)</f>
        <v>5</v>
      </c>
    </row>
    <row r="178" spans="1:9" x14ac:dyDescent="0.45">
      <c r="A178" t="s">
        <v>51</v>
      </c>
      <c r="B178" s="18" t="s">
        <v>1</v>
      </c>
      <c r="C178" s="18" t="str">
        <f>LEFT(Table2[[#This Row],[SubProduct]],1)</f>
        <v>A</v>
      </c>
      <c r="D178" t="s">
        <v>29</v>
      </c>
      <c r="E178" s="15">
        <v>2</v>
      </c>
      <c r="F178">
        <f ca="1">IF(Table2[[#This Row],[Country]]="China",ROUND(_xlfn.NORM.S.INV(RAND())*0.5+1.6*1.2,0), ROUND(_xlfn.NORM.S.INV(RAND())*0.5+1.2,0))</f>
        <v>3</v>
      </c>
      <c r="G178" s="14">
        <f ca="1">ROUNDUP((F178*VLOOKUP(D178,Table1[[SubProduct]:[Share]],2,0)),0)</f>
        <v>3</v>
      </c>
      <c r="H178" s="14">
        <f ca="1">ROUNDUP((F178*(0.2+VLOOKUP(D178,Table1[[SubProduct]:[Share]],2,0))),0)</f>
        <v>4</v>
      </c>
      <c r="I178" s="14">
        <f ca="1">ROUNDUP((F178*(0.5+VLOOKUP(D178,Table1[[SubProduct]:[Share]],2,0))),0)</f>
        <v>5</v>
      </c>
    </row>
    <row r="179" spans="1:9" x14ac:dyDescent="0.45">
      <c r="A179" t="s">
        <v>51</v>
      </c>
      <c r="B179" s="18" t="s">
        <v>1</v>
      </c>
      <c r="C179" s="18" t="str">
        <f>LEFT(Table2[[#This Row],[SubProduct]],1)</f>
        <v>A</v>
      </c>
      <c r="D179" t="s">
        <v>30</v>
      </c>
      <c r="E179" s="15">
        <v>2</v>
      </c>
      <c r="F179">
        <f ca="1">IF(Table2[[#This Row],[Country]]="China",ROUND(_xlfn.NORM.S.INV(RAND())*0.5+1.6*1.2,0), ROUND(_xlfn.NORM.S.INV(RAND())*0.5+1.2,0))</f>
        <v>2</v>
      </c>
      <c r="G179" s="14">
        <f ca="1">ROUNDUP((F179*VLOOKUP(D179,Table1[[SubProduct]:[Share]],2,0)),0)</f>
        <v>3</v>
      </c>
      <c r="H179" s="14">
        <f ca="1">ROUNDUP((F179*(0.2+VLOOKUP(D179,Table1[[SubProduct]:[Share]],2,0))),0)</f>
        <v>3</v>
      </c>
      <c r="I179" s="14">
        <f ca="1">ROUNDUP((F179*(0.5+VLOOKUP(D179,Table1[[SubProduct]:[Share]],2,0))),0)</f>
        <v>4</v>
      </c>
    </row>
    <row r="180" spans="1:9" x14ac:dyDescent="0.45">
      <c r="A180" t="s">
        <v>51</v>
      </c>
      <c r="B180" s="18" t="s">
        <v>1</v>
      </c>
      <c r="C180" s="18" t="str">
        <f>LEFT(Table2[[#This Row],[SubProduct]],1)</f>
        <v>B</v>
      </c>
      <c r="D180" t="s">
        <v>34</v>
      </c>
      <c r="E180" s="15">
        <v>2</v>
      </c>
      <c r="F180">
        <f ca="1">IF(Table2[[#This Row],[Country]]="China",ROUND(_xlfn.NORM.S.INV(RAND())*0.5+1.6*1.2,0), ROUND(_xlfn.NORM.S.INV(RAND())*0.5+1.2,0))</f>
        <v>2</v>
      </c>
      <c r="G180" s="14">
        <f ca="1">ROUNDUP((F180*VLOOKUP(D180,Table1[[SubProduct]:[Share]],2,0)),0)</f>
        <v>3</v>
      </c>
      <c r="H180" s="14">
        <f ca="1">ROUNDUP((F180*(0.2+VLOOKUP(D180,Table1[[SubProduct]:[Share]],2,0))),0)</f>
        <v>3</v>
      </c>
      <c r="I180" s="14">
        <f ca="1">ROUNDUP((F180*(0.5+VLOOKUP(D180,Table1[[SubProduct]:[Share]],2,0))),0)</f>
        <v>4</v>
      </c>
    </row>
    <row r="181" spans="1:9" x14ac:dyDescent="0.45">
      <c r="A181" t="s">
        <v>51</v>
      </c>
      <c r="B181" s="18" t="s">
        <v>1</v>
      </c>
      <c r="C181" s="18" t="str">
        <f>LEFT(Table2[[#This Row],[SubProduct]],1)</f>
        <v>B</v>
      </c>
      <c r="D181" t="s">
        <v>35</v>
      </c>
      <c r="E181" s="15">
        <v>2</v>
      </c>
      <c r="F181">
        <f ca="1">IF(Table2[[#This Row],[Country]]="China",ROUND(_xlfn.NORM.S.INV(RAND())*0.5+1.6*1.2,0), ROUND(_xlfn.NORM.S.INV(RAND())*0.5+1.2,0))</f>
        <v>2</v>
      </c>
      <c r="G181" s="14">
        <f ca="1">ROUNDUP((F181*VLOOKUP(D181,Table1[[SubProduct]:[Share]],2,0)),0)</f>
        <v>3</v>
      </c>
      <c r="H181" s="14">
        <f ca="1">ROUNDUP((F181*(0.2+VLOOKUP(D181,Table1[[SubProduct]:[Share]],2,0))),0)</f>
        <v>3</v>
      </c>
      <c r="I181" s="14">
        <f ca="1">ROUNDUP((F181*(0.5+VLOOKUP(D181,Table1[[SubProduct]:[Share]],2,0))),0)</f>
        <v>4</v>
      </c>
    </row>
    <row r="182" spans="1:9" x14ac:dyDescent="0.45">
      <c r="A182" t="s">
        <v>51</v>
      </c>
      <c r="B182" s="18" t="s">
        <v>1</v>
      </c>
      <c r="C182" s="18" t="str">
        <f>LEFT(Table2[[#This Row],[SubProduct]],1)</f>
        <v>B</v>
      </c>
      <c r="D182" t="s">
        <v>36</v>
      </c>
      <c r="E182" s="15">
        <v>2</v>
      </c>
      <c r="F182">
        <f ca="1">IF(Table2[[#This Row],[Country]]="China",ROUND(_xlfn.NORM.S.INV(RAND())*0.5+1.6*1.2,0), ROUND(_xlfn.NORM.S.INV(RAND())*0.5+1.2,0))</f>
        <v>2</v>
      </c>
      <c r="G182" s="14">
        <f ca="1">ROUNDUP((F182*VLOOKUP(D182,Table1[[SubProduct]:[Share]],2,0)),0)</f>
        <v>3</v>
      </c>
      <c r="H182" s="14">
        <f ca="1">ROUNDUP((F182*(0.2+VLOOKUP(D182,Table1[[SubProduct]:[Share]],2,0))),0)</f>
        <v>3</v>
      </c>
      <c r="I182" s="14">
        <f ca="1">ROUNDUP((F182*(0.5+VLOOKUP(D182,Table1[[SubProduct]:[Share]],2,0))),0)</f>
        <v>4</v>
      </c>
    </row>
    <row r="183" spans="1:9" x14ac:dyDescent="0.45">
      <c r="A183" t="s">
        <v>51</v>
      </c>
      <c r="B183" s="18" t="s">
        <v>1</v>
      </c>
      <c r="C183" s="18" t="str">
        <f>LEFT(Table2[[#This Row],[SubProduct]],1)</f>
        <v>B</v>
      </c>
      <c r="D183" t="s">
        <v>37</v>
      </c>
      <c r="E183" s="15">
        <v>2</v>
      </c>
      <c r="F183">
        <f ca="1">IF(Table2[[#This Row],[Country]]="China",ROUND(_xlfn.NORM.S.INV(RAND())*0.5+1.6*1.2,0), ROUND(_xlfn.NORM.S.INV(RAND())*0.5+1.2,0))</f>
        <v>2</v>
      </c>
      <c r="G183" s="14">
        <f ca="1">ROUNDUP((F183*VLOOKUP(D183,Table1[[SubProduct]:[Share]],2,0)),0)</f>
        <v>2</v>
      </c>
      <c r="H183" s="14">
        <f ca="1">ROUNDUP((F183*(0.2+VLOOKUP(D183,Table1[[SubProduct]:[Share]],2,0))),0)</f>
        <v>3</v>
      </c>
      <c r="I183" s="14">
        <f ca="1">ROUNDUP((F183*(0.5+VLOOKUP(D183,Table1[[SubProduct]:[Share]],2,0))),0)</f>
        <v>3</v>
      </c>
    </row>
    <row r="184" spans="1:9" x14ac:dyDescent="0.45">
      <c r="A184" t="s">
        <v>51</v>
      </c>
      <c r="B184" s="18" t="s">
        <v>1</v>
      </c>
      <c r="C184" s="18" t="str">
        <f>LEFT(Table2[[#This Row],[SubProduct]],1)</f>
        <v>A</v>
      </c>
      <c r="D184" t="s">
        <v>28</v>
      </c>
      <c r="E184" s="15">
        <v>3</v>
      </c>
      <c r="F184">
        <f ca="1">IF(Table2[[#This Row],[Country]]="China",ROUND(_xlfn.NORM.S.INV(RAND())*0.5+1.6*1.2,0), ROUND(_xlfn.NORM.S.INV(RAND())*0.5+1.2,0))</f>
        <v>1</v>
      </c>
      <c r="G184" s="14">
        <f ca="1">ROUNDUP((F184*VLOOKUP(D184,Table1[[SubProduct]:[Share]],2,0)),0)</f>
        <v>2</v>
      </c>
      <c r="H184" s="14">
        <f ca="1">ROUNDUP((F184*(0.2+VLOOKUP(D184,Table1[[SubProduct]:[Share]],2,0))),0)</f>
        <v>2</v>
      </c>
      <c r="I184" s="14">
        <f ca="1">ROUNDUP((F184*(0.5+VLOOKUP(D184,Table1[[SubProduct]:[Share]],2,0))),0)</f>
        <v>2</v>
      </c>
    </row>
    <row r="185" spans="1:9" x14ac:dyDescent="0.45">
      <c r="A185" t="s">
        <v>51</v>
      </c>
      <c r="B185" s="18" t="s">
        <v>1</v>
      </c>
      <c r="C185" s="18" t="str">
        <f>LEFT(Table2[[#This Row],[SubProduct]],1)</f>
        <v>A</v>
      </c>
      <c r="D185" t="s">
        <v>29</v>
      </c>
      <c r="E185" s="15">
        <v>3</v>
      </c>
      <c r="F185">
        <f ca="1">IF(Table2[[#This Row],[Country]]="China",ROUND(_xlfn.NORM.S.INV(RAND())*0.5+1.6*1.2,0), ROUND(_xlfn.NORM.S.INV(RAND())*0.5+1.2,0))</f>
        <v>2</v>
      </c>
      <c r="G185" s="14">
        <f ca="1">ROUNDUP((F185*VLOOKUP(D185,Table1[[SubProduct]:[Share]],2,0)),0)</f>
        <v>2</v>
      </c>
      <c r="H185" s="14">
        <f ca="1">ROUNDUP((F185*(0.2+VLOOKUP(D185,Table1[[SubProduct]:[Share]],2,0))),0)</f>
        <v>3</v>
      </c>
      <c r="I185" s="14">
        <f ca="1">ROUNDUP((F185*(0.5+VLOOKUP(D185,Table1[[SubProduct]:[Share]],2,0))),0)</f>
        <v>3</v>
      </c>
    </row>
    <row r="186" spans="1:9" x14ac:dyDescent="0.45">
      <c r="A186" t="s">
        <v>51</v>
      </c>
      <c r="B186" s="18" t="s">
        <v>1</v>
      </c>
      <c r="C186" s="18" t="str">
        <f>LEFT(Table2[[#This Row],[SubProduct]],1)</f>
        <v>A</v>
      </c>
      <c r="D186" t="s">
        <v>30</v>
      </c>
      <c r="E186" s="15">
        <v>3</v>
      </c>
      <c r="F186">
        <f ca="1">IF(Table2[[#This Row],[Country]]="China",ROUND(_xlfn.NORM.S.INV(RAND())*0.5+1.6*1.2,0), ROUND(_xlfn.NORM.S.INV(RAND())*0.5+1.2,0))</f>
        <v>2</v>
      </c>
      <c r="G186" s="14">
        <f ca="1">ROUNDUP((F186*VLOOKUP(D186,Table1[[SubProduct]:[Share]],2,0)),0)</f>
        <v>3</v>
      </c>
      <c r="H186" s="14">
        <f ca="1">ROUNDUP((F186*(0.2+VLOOKUP(D186,Table1[[SubProduct]:[Share]],2,0))),0)</f>
        <v>3</v>
      </c>
      <c r="I186" s="14">
        <f ca="1">ROUNDUP((F186*(0.5+VLOOKUP(D186,Table1[[SubProduct]:[Share]],2,0))),0)</f>
        <v>4</v>
      </c>
    </row>
    <row r="187" spans="1:9" x14ac:dyDescent="0.45">
      <c r="A187" t="s">
        <v>51</v>
      </c>
      <c r="B187" s="18" t="s">
        <v>1</v>
      </c>
      <c r="C187" s="18" t="str">
        <f>LEFT(Table2[[#This Row],[SubProduct]],1)</f>
        <v>B</v>
      </c>
      <c r="D187" t="s">
        <v>34</v>
      </c>
      <c r="E187" s="15">
        <v>3</v>
      </c>
      <c r="F187">
        <f ca="1">IF(Table2[[#This Row],[Country]]="China",ROUND(_xlfn.NORM.S.INV(RAND())*0.5+1.6*1.2,0), ROUND(_xlfn.NORM.S.INV(RAND())*0.5+1.2,0))</f>
        <v>2</v>
      </c>
      <c r="G187" s="14">
        <f ca="1">ROUNDUP((F187*VLOOKUP(D187,Table1[[SubProduct]:[Share]],2,0)),0)</f>
        <v>3</v>
      </c>
      <c r="H187" s="14">
        <f ca="1">ROUNDUP((F187*(0.2+VLOOKUP(D187,Table1[[SubProduct]:[Share]],2,0))),0)</f>
        <v>3</v>
      </c>
      <c r="I187" s="14">
        <f ca="1">ROUNDUP((F187*(0.5+VLOOKUP(D187,Table1[[SubProduct]:[Share]],2,0))),0)</f>
        <v>4</v>
      </c>
    </row>
    <row r="188" spans="1:9" x14ac:dyDescent="0.45">
      <c r="A188" t="s">
        <v>51</v>
      </c>
      <c r="B188" s="18" t="s">
        <v>1</v>
      </c>
      <c r="C188" s="18" t="str">
        <f>LEFT(Table2[[#This Row],[SubProduct]],1)</f>
        <v>B</v>
      </c>
      <c r="D188" t="s">
        <v>35</v>
      </c>
      <c r="E188" s="15">
        <v>3</v>
      </c>
      <c r="F188">
        <f ca="1">IF(Table2[[#This Row],[Country]]="China",ROUND(_xlfn.NORM.S.INV(RAND())*0.5+1.6*1.2,0), ROUND(_xlfn.NORM.S.INV(RAND())*0.5+1.2,0))</f>
        <v>2</v>
      </c>
      <c r="G188" s="14">
        <f ca="1">ROUNDUP((F188*VLOOKUP(D188,Table1[[SubProduct]:[Share]],2,0)),0)</f>
        <v>3</v>
      </c>
      <c r="H188" s="14">
        <f ca="1">ROUNDUP((F188*(0.2+VLOOKUP(D188,Table1[[SubProduct]:[Share]],2,0))),0)</f>
        <v>3</v>
      </c>
      <c r="I188" s="14">
        <f ca="1">ROUNDUP((F188*(0.5+VLOOKUP(D188,Table1[[SubProduct]:[Share]],2,0))),0)</f>
        <v>4</v>
      </c>
    </row>
    <row r="189" spans="1:9" x14ac:dyDescent="0.45">
      <c r="A189" t="s">
        <v>51</v>
      </c>
      <c r="B189" s="18" t="s">
        <v>1</v>
      </c>
      <c r="C189" s="18" t="str">
        <f>LEFT(Table2[[#This Row],[SubProduct]],1)</f>
        <v>B</v>
      </c>
      <c r="D189" t="s">
        <v>36</v>
      </c>
      <c r="E189" s="15">
        <v>3</v>
      </c>
      <c r="F189">
        <f ca="1">IF(Table2[[#This Row],[Country]]="China",ROUND(_xlfn.NORM.S.INV(RAND())*0.5+1.6*1.2,0), ROUND(_xlfn.NORM.S.INV(RAND())*0.5+1.2,0))</f>
        <v>2</v>
      </c>
      <c r="G189" s="14">
        <f ca="1">ROUNDUP((F189*VLOOKUP(D189,Table1[[SubProduct]:[Share]],2,0)),0)</f>
        <v>3</v>
      </c>
      <c r="H189" s="14">
        <f ca="1">ROUNDUP((F189*(0.2+VLOOKUP(D189,Table1[[SubProduct]:[Share]],2,0))),0)</f>
        <v>3</v>
      </c>
      <c r="I189" s="14">
        <f ca="1">ROUNDUP((F189*(0.5+VLOOKUP(D189,Table1[[SubProduct]:[Share]],2,0))),0)</f>
        <v>4</v>
      </c>
    </row>
    <row r="190" spans="1:9" x14ac:dyDescent="0.45">
      <c r="A190" t="s">
        <v>51</v>
      </c>
      <c r="B190" s="18" t="s">
        <v>1</v>
      </c>
      <c r="C190" s="18" t="str">
        <f>LEFT(Table2[[#This Row],[SubProduct]],1)</f>
        <v>B</v>
      </c>
      <c r="D190" t="s">
        <v>37</v>
      </c>
      <c r="E190" s="15">
        <v>3</v>
      </c>
      <c r="F190">
        <f ca="1">IF(Table2[[#This Row],[Country]]="China",ROUND(_xlfn.NORM.S.INV(RAND())*0.5+1.6*1.2,0), ROUND(_xlfn.NORM.S.INV(RAND())*0.5+1.2,0))</f>
        <v>2</v>
      </c>
      <c r="G190" s="14">
        <f ca="1">ROUNDUP((F190*VLOOKUP(D190,Table1[[SubProduct]:[Share]],2,0)),0)</f>
        <v>2</v>
      </c>
      <c r="H190" s="14">
        <f ca="1">ROUNDUP((F190*(0.2+VLOOKUP(D190,Table1[[SubProduct]:[Share]],2,0))),0)</f>
        <v>3</v>
      </c>
      <c r="I190" s="14">
        <f ca="1">ROUNDUP((F190*(0.5+VLOOKUP(D190,Table1[[SubProduct]:[Share]],2,0))),0)</f>
        <v>3</v>
      </c>
    </row>
    <row r="191" spans="1:9" x14ac:dyDescent="0.45">
      <c r="A191" t="s">
        <v>51</v>
      </c>
      <c r="B191" s="18" t="s">
        <v>1</v>
      </c>
      <c r="C191" s="18" t="str">
        <f>LEFT(Table2[[#This Row],[SubProduct]],1)</f>
        <v>A</v>
      </c>
      <c r="D191" t="s">
        <v>28</v>
      </c>
      <c r="E191" s="15">
        <v>4</v>
      </c>
      <c r="F191">
        <f ca="1">IF(Table2[[#This Row],[Country]]="China",ROUND(_xlfn.NORM.S.INV(RAND())*0.5+1.6*1.2,0), ROUND(_xlfn.NORM.S.INV(RAND())*0.5+1.2,0))</f>
        <v>2</v>
      </c>
      <c r="G191" s="14">
        <f ca="1">ROUNDUP((F191*VLOOKUP(D191,Table1[[SubProduct]:[Share]],2,0)),0)</f>
        <v>3</v>
      </c>
      <c r="H191" s="14">
        <f ca="1">ROUNDUP((F191*(0.2+VLOOKUP(D191,Table1[[SubProduct]:[Share]],2,0))),0)</f>
        <v>3</v>
      </c>
      <c r="I191" s="14">
        <f ca="1">ROUNDUP((F191*(0.5+VLOOKUP(D191,Table1[[SubProduct]:[Share]],2,0))),0)</f>
        <v>4</v>
      </c>
    </row>
    <row r="192" spans="1:9" x14ac:dyDescent="0.45">
      <c r="A192" t="s">
        <v>51</v>
      </c>
      <c r="B192" s="18" t="s">
        <v>1</v>
      </c>
      <c r="C192" s="18" t="str">
        <f>LEFT(Table2[[#This Row],[SubProduct]],1)</f>
        <v>A</v>
      </c>
      <c r="D192" t="s">
        <v>29</v>
      </c>
      <c r="E192" s="15">
        <v>4</v>
      </c>
      <c r="F192">
        <f ca="1">IF(Table2[[#This Row],[Country]]="China",ROUND(_xlfn.NORM.S.INV(RAND())*0.5+1.6*1.2,0), ROUND(_xlfn.NORM.S.INV(RAND())*0.5+1.2,0))</f>
        <v>1</v>
      </c>
      <c r="G192" s="14">
        <f ca="1">ROUNDUP((F192*VLOOKUP(D192,Table1[[SubProduct]:[Share]],2,0)),0)</f>
        <v>1</v>
      </c>
      <c r="H192" s="14">
        <f ca="1">ROUNDUP((F192*(0.2+VLOOKUP(D192,Table1[[SubProduct]:[Share]],2,0))),0)</f>
        <v>2</v>
      </c>
      <c r="I192" s="14">
        <f ca="1">ROUNDUP((F192*(0.5+VLOOKUP(D192,Table1[[SubProduct]:[Share]],2,0))),0)</f>
        <v>2</v>
      </c>
    </row>
    <row r="193" spans="1:9" x14ac:dyDescent="0.45">
      <c r="A193" t="s">
        <v>51</v>
      </c>
      <c r="B193" s="18" t="s">
        <v>1</v>
      </c>
      <c r="C193" s="18" t="str">
        <f>LEFT(Table2[[#This Row],[SubProduct]],1)</f>
        <v>A</v>
      </c>
      <c r="D193" t="s">
        <v>30</v>
      </c>
      <c r="E193" s="15">
        <v>4</v>
      </c>
      <c r="F193">
        <f ca="1">IF(Table2[[#This Row],[Country]]="China",ROUND(_xlfn.NORM.S.INV(RAND())*0.5+1.6*1.2,0), ROUND(_xlfn.NORM.S.INV(RAND())*0.5+1.2,0))</f>
        <v>3</v>
      </c>
      <c r="G193" s="14">
        <f ca="1">ROUNDUP((F193*VLOOKUP(D193,Table1[[SubProduct]:[Share]],2,0)),0)</f>
        <v>4</v>
      </c>
      <c r="H193" s="14">
        <f ca="1">ROUNDUP((F193*(0.2+VLOOKUP(D193,Table1[[SubProduct]:[Share]],2,0))),0)</f>
        <v>4</v>
      </c>
      <c r="I193" s="14">
        <f ca="1">ROUNDUP((F193*(0.5+VLOOKUP(D193,Table1[[SubProduct]:[Share]],2,0))),0)</f>
        <v>5</v>
      </c>
    </row>
    <row r="194" spans="1:9" x14ac:dyDescent="0.45">
      <c r="A194" t="s">
        <v>51</v>
      </c>
      <c r="B194" s="18" t="s">
        <v>1</v>
      </c>
      <c r="C194" s="18" t="str">
        <f>LEFT(Table2[[#This Row],[SubProduct]],1)</f>
        <v>B</v>
      </c>
      <c r="D194" t="s">
        <v>34</v>
      </c>
      <c r="E194" s="15">
        <v>4</v>
      </c>
      <c r="F194">
        <f ca="1">IF(Table2[[#This Row],[Country]]="China",ROUND(_xlfn.NORM.S.INV(RAND())*0.5+1.6*1.2,0), ROUND(_xlfn.NORM.S.INV(RAND())*0.5+1.2,0))</f>
        <v>2</v>
      </c>
      <c r="G194" s="14">
        <f ca="1">ROUNDUP((F194*VLOOKUP(D194,Table1[[SubProduct]:[Share]],2,0)),0)</f>
        <v>3</v>
      </c>
      <c r="H194" s="14">
        <f ca="1">ROUNDUP((F194*(0.2+VLOOKUP(D194,Table1[[SubProduct]:[Share]],2,0))),0)</f>
        <v>3</v>
      </c>
      <c r="I194" s="14">
        <f ca="1">ROUNDUP((F194*(0.5+VLOOKUP(D194,Table1[[SubProduct]:[Share]],2,0))),0)</f>
        <v>4</v>
      </c>
    </row>
    <row r="195" spans="1:9" x14ac:dyDescent="0.45">
      <c r="A195" t="s">
        <v>51</v>
      </c>
      <c r="B195" s="18" t="s">
        <v>1</v>
      </c>
      <c r="C195" s="18" t="str">
        <f>LEFT(Table2[[#This Row],[SubProduct]],1)</f>
        <v>B</v>
      </c>
      <c r="D195" t="s">
        <v>35</v>
      </c>
      <c r="E195" s="15">
        <v>4</v>
      </c>
      <c r="F195">
        <f ca="1">IF(Table2[[#This Row],[Country]]="China",ROUND(_xlfn.NORM.S.INV(RAND())*0.5+1.6*1.2,0), ROUND(_xlfn.NORM.S.INV(RAND())*0.5+1.2,0))</f>
        <v>2</v>
      </c>
      <c r="G195" s="14">
        <f ca="1">ROUNDUP((F195*VLOOKUP(D195,Table1[[SubProduct]:[Share]],2,0)),0)</f>
        <v>3</v>
      </c>
      <c r="H195" s="14">
        <f ca="1">ROUNDUP((F195*(0.2+VLOOKUP(D195,Table1[[SubProduct]:[Share]],2,0))),0)</f>
        <v>3</v>
      </c>
      <c r="I195" s="14">
        <f ca="1">ROUNDUP((F195*(0.5+VLOOKUP(D195,Table1[[SubProduct]:[Share]],2,0))),0)</f>
        <v>4</v>
      </c>
    </row>
    <row r="196" spans="1:9" x14ac:dyDescent="0.45">
      <c r="A196" t="s">
        <v>51</v>
      </c>
      <c r="B196" s="18" t="s">
        <v>1</v>
      </c>
      <c r="C196" s="18" t="str">
        <f>LEFT(Table2[[#This Row],[SubProduct]],1)</f>
        <v>B</v>
      </c>
      <c r="D196" t="s">
        <v>36</v>
      </c>
      <c r="E196" s="15">
        <v>4</v>
      </c>
      <c r="F196">
        <f ca="1">IF(Table2[[#This Row],[Country]]="China",ROUND(_xlfn.NORM.S.INV(RAND())*0.5+1.6*1.2,0), ROUND(_xlfn.NORM.S.INV(RAND())*0.5+1.2,0))</f>
        <v>2</v>
      </c>
      <c r="G196" s="14">
        <f ca="1">ROUNDUP((F196*VLOOKUP(D196,Table1[[SubProduct]:[Share]],2,0)),0)</f>
        <v>3</v>
      </c>
      <c r="H196" s="14">
        <f ca="1">ROUNDUP((F196*(0.2+VLOOKUP(D196,Table1[[SubProduct]:[Share]],2,0))),0)</f>
        <v>3</v>
      </c>
      <c r="I196" s="14">
        <f ca="1">ROUNDUP((F196*(0.5+VLOOKUP(D196,Table1[[SubProduct]:[Share]],2,0))),0)</f>
        <v>4</v>
      </c>
    </row>
    <row r="197" spans="1:9" x14ac:dyDescent="0.45">
      <c r="A197" t="s">
        <v>51</v>
      </c>
      <c r="B197" s="18" t="s">
        <v>1</v>
      </c>
      <c r="C197" s="18" t="str">
        <f>LEFT(Table2[[#This Row],[SubProduct]],1)</f>
        <v>B</v>
      </c>
      <c r="D197" t="s">
        <v>37</v>
      </c>
      <c r="E197" s="15">
        <v>4</v>
      </c>
      <c r="F197">
        <f ca="1">IF(Table2[[#This Row],[Country]]="China",ROUND(_xlfn.NORM.S.INV(RAND())*0.5+1.6*1.2,0), ROUND(_xlfn.NORM.S.INV(RAND())*0.5+1.2,0))</f>
        <v>1</v>
      </c>
      <c r="G197" s="14">
        <f ca="1">ROUNDUP((F197*VLOOKUP(D197,Table1[[SubProduct]:[Share]],2,0)),0)</f>
        <v>1</v>
      </c>
      <c r="H197" s="14">
        <f ca="1">ROUNDUP((F197*(0.2+VLOOKUP(D197,Table1[[SubProduct]:[Share]],2,0))),0)</f>
        <v>2</v>
      </c>
      <c r="I197" s="14">
        <f ca="1">ROUNDUP((F197*(0.5+VLOOKUP(D197,Table1[[SubProduct]:[Share]],2,0))),0)</f>
        <v>2</v>
      </c>
    </row>
    <row r="198" spans="1:9" x14ac:dyDescent="0.45">
      <c r="A198" t="s">
        <v>51</v>
      </c>
      <c r="B198" s="18" t="s">
        <v>1</v>
      </c>
      <c r="C198" s="18" t="str">
        <f>LEFT(Table2[[#This Row],[SubProduct]],1)</f>
        <v>A</v>
      </c>
      <c r="D198" t="s">
        <v>28</v>
      </c>
      <c r="E198" s="15">
        <v>5</v>
      </c>
      <c r="F198">
        <f ca="1">IF(Table2[[#This Row],[Country]]="China",ROUND(_xlfn.NORM.S.INV(RAND())*0.5+1.6*1.2,0), ROUND(_xlfn.NORM.S.INV(RAND())*0.5+1.2,0))</f>
        <v>2</v>
      </c>
      <c r="G198" s="14">
        <f ca="1">ROUNDUP((F198*VLOOKUP(D198,Table1[[SubProduct]:[Share]],2,0)),0)</f>
        <v>3</v>
      </c>
      <c r="H198" s="14">
        <f ca="1">ROUNDUP((F198*(0.2+VLOOKUP(D198,Table1[[SubProduct]:[Share]],2,0))),0)</f>
        <v>3</v>
      </c>
      <c r="I198" s="14">
        <f ca="1">ROUNDUP((F198*(0.5+VLOOKUP(D198,Table1[[SubProduct]:[Share]],2,0))),0)</f>
        <v>4</v>
      </c>
    </row>
    <row r="199" spans="1:9" x14ac:dyDescent="0.45">
      <c r="A199" t="s">
        <v>51</v>
      </c>
      <c r="B199" s="18" t="s">
        <v>1</v>
      </c>
      <c r="C199" s="18" t="str">
        <f>LEFT(Table2[[#This Row],[SubProduct]],1)</f>
        <v>A</v>
      </c>
      <c r="D199" t="s">
        <v>29</v>
      </c>
      <c r="E199" s="15">
        <v>5</v>
      </c>
      <c r="F199">
        <f ca="1">IF(Table2[[#This Row],[Country]]="China",ROUND(_xlfn.NORM.S.INV(RAND())*0.5+1.6*1.2,0), ROUND(_xlfn.NORM.S.INV(RAND())*0.5+1.2,0))</f>
        <v>3</v>
      </c>
      <c r="G199" s="14">
        <f ca="1">ROUNDUP((F199*VLOOKUP(D199,Table1[[SubProduct]:[Share]],2,0)),0)</f>
        <v>3</v>
      </c>
      <c r="H199" s="14">
        <f ca="1">ROUNDUP((F199*(0.2+VLOOKUP(D199,Table1[[SubProduct]:[Share]],2,0))),0)</f>
        <v>4</v>
      </c>
      <c r="I199" s="14">
        <f ca="1">ROUNDUP((F199*(0.5+VLOOKUP(D199,Table1[[SubProduct]:[Share]],2,0))),0)</f>
        <v>5</v>
      </c>
    </row>
    <row r="200" spans="1:9" x14ac:dyDescent="0.45">
      <c r="A200" t="s">
        <v>51</v>
      </c>
      <c r="B200" s="18" t="s">
        <v>1</v>
      </c>
      <c r="C200" s="18" t="str">
        <f>LEFT(Table2[[#This Row],[SubProduct]],1)</f>
        <v>A</v>
      </c>
      <c r="D200" t="s">
        <v>30</v>
      </c>
      <c r="E200" s="15">
        <v>5</v>
      </c>
      <c r="F200">
        <f ca="1">IF(Table2[[#This Row],[Country]]="China",ROUND(_xlfn.NORM.S.INV(RAND())*0.5+1.6*1.2,0), ROUND(_xlfn.NORM.S.INV(RAND())*0.5+1.2,0))</f>
        <v>2</v>
      </c>
      <c r="G200" s="14">
        <f ca="1">ROUNDUP((F200*VLOOKUP(D200,Table1[[SubProduct]:[Share]],2,0)),0)</f>
        <v>3</v>
      </c>
      <c r="H200" s="14">
        <f ca="1">ROUNDUP((F200*(0.2+VLOOKUP(D200,Table1[[SubProduct]:[Share]],2,0))),0)</f>
        <v>3</v>
      </c>
      <c r="I200" s="14">
        <f ca="1">ROUNDUP((F200*(0.5+VLOOKUP(D200,Table1[[SubProduct]:[Share]],2,0))),0)</f>
        <v>4</v>
      </c>
    </row>
    <row r="201" spans="1:9" x14ac:dyDescent="0.45">
      <c r="A201" t="s">
        <v>51</v>
      </c>
      <c r="B201" s="18" t="s">
        <v>1</v>
      </c>
      <c r="C201" s="18" t="str">
        <f>LEFT(Table2[[#This Row],[SubProduct]],1)</f>
        <v>B</v>
      </c>
      <c r="D201" t="s">
        <v>34</v>
      </c>
      <c r="E201" s="15">
        <v>5</v>
      </c>
      <c r="F201">
        <f ca="1">IF(Table2[[#This Row],[Country]]="China",ROUND(_xlfn.NORM.S.INV(RAND())*0.5+1.6*1.2,0), ROUND(_xlfn.NORM.S.INV(RAND())*0.5+1.2,0))</f>
        <v>3</v>
      </c>
      <c r="G201" s="14">
        <f ca="1">ROUNDUP((F201*VLOOKUP(D201,Table1[[SubProduct]:[Share]],2,0)),0)</f>
        <v>4</v>
      </c>
      <c r="H201" s="14">
        <f ca="1">ROUNDUP((F201*(0.2+VLOOKUP(D201,Table1[[SubProduct]:[Share]],2,0))),0)</f>
        <v>4</v>
      </c>
      <c r="I201" s="14">
        <f ca="1">ROUNDUP((F201*(0.5+VLOOKUP(D201,Table1[[SubProduct]:[Share]],2,0))),0)</f>
        <v>5</v>
      </c>
    </row>
    <row r="202" spans="1:9" x14ac:dyDescent="0.45">
      <c r="A202" t="s">
        <v>51</v>
      </c>
      <c r="B202" s="18" t="s">
        <v>1</v>
      </c>
      <c r="C202" s="18" t="str">
        <f>LEFT(Table2[[#This Row],[SubProduct]],1)</f>
        <v>B</v>
      </c>
      <c r="D202" t="s">
        <v>35</v>
      </c>
      <c r="E202" s="15">
        <v>5</v>
      </c>
      <c r="F202">
        <f ca="1">IF(Table2[[#This Row],[Country]]="China",ROUND(_xlfn.NORM.S.INV(RAND())*0.5+1.6*1.2,0), ROUND(_xlfn.NORM.S.INV(RAND())*0.5+1.2,0))</f>
        <v>1</v>
      </c>
      <c r="G202" s="14">
        <f ca="1">ROUNDUP((F202*VLOOKUP(D202,Table1[[SubProduct]:[Share]],2,0)),0)</f>
        <v>2</v>
      </c>
      <c r="H202" s="14">
        <f ca="1">ROUNDUP((F202*(0.2+VLOOKUP(D202,Table1[[SubProduct]:[Share]],2,0))),0)</f>
        <v>2</v>
      </c>
      <c r="I202" s="14">
        <f ca="1">ROUNDUP((F202*(0.5+VLOOKUP(D202,Table1[[SubProduct]:[Share]],2,0))),0)</f>
        <v>2</v>
      </c>
    </row>
    <row r="203" spans="1:9" x14ac:dyDescent="0.45">
      <c r="A203" t="s">
        <v>51</v>
      </c>
      <c r="B203" s="18" t="s">
        <v>1</v>
      </c>
      <c r="C203" s="18" t="str">
        <f>LEFT(Table2[[#This Row],[SubProduct]],1)</f>
        <v>B</v>
      </c>
      <c r="D203" t="s">
        <v>36</v>
      </c>
      <c r="E203" s="15">
        <v>5</v>
      </c>
      <c r="F203">
        <f ca="1">IF(Table2[[#This Row],[Country]]="China",ROUND(_xlfn.NORM.S.INV(RAND())*0.5+1.6*1.2,0), ROUND(_xlfn.NORM.S.INV(RAND())*0.5+1.2,0))</f>
        <v>2</v>
      </c>
      <c r="G203" s="14">
        <f ca="1">ROUNDUP((F203*VLOOKUP(D203,Table1[[SubProduct]:[Share]],2,0)),0)</f>
        <v>3</v>
      </c>
      <c r="H203" s="14">
        <f ca="1">ROUNDUP((F203*(0.2+VLOOKUP(D203,Table1[[SubProduct]:[Share]],2,0))),0)</f>
        <v>3</v>
      </c>
      <c r="I203" s="14">
        <f ca="1">ROUNDUP((F203*(0.5+VLOOKUP(D203,Table1[[SubProduct]:[Share]],2,0))),0)</f>
        <v>4</v>
      </c>
    </row>
    <row r="204" spans="1:9" x14ac:dyDescent="0.45">
      <c r="A204" t="s">
        <v>51</v>
      </c>
      <c r="B204" s="18" t="s">
        <v>1</v>
      </c>
      <c r="C204" s="18" t="str">
        <f>LEFT(Table2[[#This Row],[SubProduct]],1)</f>
        <v>B</v>
      </c>
      <c r="D204" t="s">
        <v>37</v>
      </c>
      <c r="E204" s="15">
        <v>5</v>
      </c>
      <c r="F204">
        <f ca="1">IF(Table2[[#This Row],[Country]]="China",ROUND(_xlfn.NORM.S.INV(RAND())*0.5+1.6*1.2,0), ROUND(_xlfn.NORM.S.INV(RAND())*0.5+1.2,0))</f>
        <v>3</v>
      </c>
      <c r="G204" s="14">
        <f ca="1">ROUNDUP((F204*VLOOKUP(D204,Table1[[SubProduct]:[Share]],2,0)),0)</f>
        <v>3</v>
      </c>
      <c r="H204" s="14">
        <f ca="1">ROUNDUP((F204*(0.2+VLOOKUP(D204,Table1[[SubProduct]:[Share]],2,0))),0)</f>
        <v>4</v>
      </c>
      <c r="I204" s="14">
        <f ca="1">ROUNDUP((F204*(0.5+VLOOKUP(D204,Table1[[SubProduct]:[Share]],2,0))),0)</f>
        <v>5</v>
      </c>
    </row>
    <row r="205" spans="1:9" x14ac:dyDescent="0.45">
      <c r="A205" t="s">
        <v>51</v>
      </c>
      <c r="B205" s="18" t="s">
        <v>1</v>
      </c>
      <c r="C205" s="18" t="str">
        <f>LEFT(Table2[[#This Row],[SubProduct]],1)</f>
        <v>A</v>
      </c>
      <c r="D205" t="s">
        <v>28</v>
      </c>
      <c r="E205" s="15">
        <v>6</v>
      </c>
      <c r="F205">
        <f ca="1">IF(Table2[[#This Row],[Country]]="China",ROUND(_xlfn.NORM.S.INV(RAND())*0.5+1.6*1.2,0), ROUND(_xlfn.NORM.S.INV(RAND())*0.5+1.2,0))</f>
        <v>1</v>
      </c>
      <c r="G205" s="14">
        <f ca="1">ROUNDUP((F205*VLOOKUP(D205,Table1[[SubProduct]:[Share]],2,0)),0)</f>
        <v>2</v>
      </c>
      <c r="H205" s="14">
        <f ca="1">ROUNDUP((F205*(0.2+VLOOKUP(D205,Table1[[SubProduct]:[Share]],2,0))),0)</f>
        <v>2</v>
      </c>
      <c r="I205" s="14">
        <f ca="1">ROUNDUP((F205*(0.5+VLOOKUP(D205,Table1[[SubProduct]:[Share]],2,0))),0)</f>
        <v>2</v>
      </c>
    </row>
    <row r="206" spans="1:9" x14ac:dyDescent="0.45">
      <c r="A206" t="s">
        <v>51</v>
      </c>
      <c r="B206" s="18" t="s">
        <v>1</v>
      </c>
      <c r="C206" s="18" t="str">
        <f>LEFT(Table2[[#This Row],[SubProduct]],1)</f>
        <v>A</v>
      </c>
      <c r="D206" t="s">
        <v>29</v>
      </c>
      <c r="E206" s="15">
        <v>6</v>
      </c>
      <c r="F206">
        <f ca="1">IF(Table2[[#This Row],[Country]]="China",ROUND(_xlfn.NORM.S.INV(RAND())*0.5+1.6*1.2,0), ROUND(_xlfn.NORM.S.INV(RAND())*0.5+1.2,0))</f>
        <v>2</v>
      </c>
      <c r="G206" s="14">
        <f ca="1">ROUNDUP((F206*VLOOKUP(D206,Table1[[SubProduct]:[Share]],2,0)),0)</f>
        <v>2</v>
      </c>
      <c r="H206" s="14">
        <f ca="1">ROUNDUP((F206*(0.2+VLOOKUP(D206,Table1[[SubProduct]:[Share]],2,0))),0)</f>
        <v>3</v>
      </c>
      <c r="I206" s="14">
        <f ca="1">ROUNDUP((F206*(0.5+VLOOKUP(D206,Table1[[SubProduct]:[Share]],2,0))),0)</f>
        <v>3</v>
      </c>
    </row>
    <row r="207" spans="1:9" x14ac:dyDescent="0.45">
      <c r="A207" t="s">
        <v>51</v>
      </c>
      <c r="B207" s="18" t="s">
        <v>1</v>
      </c>
      <c r="C207" s="18" t="str">
        <f>LEFT(Table2[[#This Row],[SubProduct]],1)</f>
        <v>A</v>
      </c>
      <c r="D207" t="s">
        <v>30</v>
      </c>
      <c r="E207" s="15">
        <v>6</v>
      </c>
      <c r="F207">
        <f ca="1">IF(Table2[[#This Row],[Country]]="China",ROUND(_xlfn.NORM.S.INV(RAND())*0.5+1.6*1.2,0), ROUND(_xlfn.NORM.S.INV(RAND())*0.5+1.2,0))</f>
        <v>2</v>
      </c>
      <c r="G207" s="14">
        <f ca="1">ROUNDUP((F207*VLOOKUP(D207,Table1[[SubProduct]:[Share]],2,0)),0)</f>
        <v>3</v>
      </c>
      <c r="H207" s="14">
        <f ca="1">ROUNDUP((F207*(0.2+VLOOKUP(D207,Table1[[SubProduct]:[Share]],2,0))),0)</f>
        <v>3</v>
      </c>
      <c r="I207" s="14">
        <f ca="1">ROUNDUP((F207*(0.5+VLOOKUP(D207,Table1[[SubProduct]:[Share]],2,0))),0)</f>
        <v>4</v>
      </c>
    </row>
    <row r="208" spans="1:9" x14ac:dyDescent="0.45">
      <c r="A208" t="s">
        <v>51</v>
      </c>
      <c r="B208" s="18" t="s">
        <v>1</v>
      </c>
      <c r="C208" s="18" t="str">
        <f>LEFT(Table2[[#This Row],[SubProduct]],1)</f>
        <v>B</v>
      </c>
      <c r="D208" t="s">
        <v>34</v>
      </c>
      <c r="E208" s="15">
        <v>6</v>
      </c>
      <c r="F208">
        <f ca="1">IF(Table2[[#This Row],[Country]]="China",ROUND(_xlfn.NORM.S.INV(RAND())*0.5+1.6*1.2,0), ROUND(_xlfn.NORM.S.INV(RAND())*0.5+1.2,0))</f>
        <v>3</v>
      </c>
      <c r="G208" s="14">
        <f ca="1">ROUNDUP((F208*VLOOKUP(D208,Table1[[SubProduct]:[Share]],2,0)),0)</f>
        <v>4</v>
      </c>
      <c r="H208" s="14">
        <f ca="1">ROUNDUP((F208*(0.2+VLOOKUP(D208,Table1[[SubProduct]:[Share]],2,0))),0)</f>
        <v>4</v>
      </c>
      <c r="I208" s="14">
        <f ca="1">ROUNDUP((F208*(0.5+VLOOKUP(D208,Table1[[SubProduct]:[Share]],2,0))),0)</f>
        <v>5</v>
      </c>
    </row>
    <row r="209" spans="1:9" x14ac:dyDescent="0.45">
      <c r="A209" t="s">
        <v>51</v>
      </c>
      <c r="B209" s="18" t="s">
        <v>1</v>
      </c>
      <c r="C209" s="18" t="str">
        <f>LEFT(Table2[[#This Row],[SubProduct]],1)</f>
        <v>B</v>
      </c>
      <c r="D209" t="s">
        <v>35</v>
      </c>
      <c r="E209" s="15">
        <v>6</v>
      </c>
      <c r="F209">
        <f ca="1">IF(Table2[[#This Row],[Country]]="China",ROUND(_xlfn.NORM.S.INV(RAND())*0.5+1.6*1.2,0), ROUND(_xlfn.NORM.S.INV(RAND())*0.5+1.2,0))</f>
        <v>3</v>
      </c>
      <c r="G209" s="14">
        <f ca="1">ROUNDUP((F209*VLOOKUP(D209,Table1[[SubProduct]:[Share]],2,0)),0)</f>
        <v>4</v>
      </c>
      <c r="H209" s="14">
        <f ca="1">ROUNDUP((F209*(0.2+VLOOKUP(D209,Table1[[SubProduct]:[Share]],2,0))),0)</f>
        <v>4</v>
      </c>
      <c r="I209" s="14">
        <f ca="1">ROUNDUP((F209*(0.5+VLOOKUP(D209,Table1[[SubProduct]:[Share]],2,0))),0)</f>
        <v>5</v>
      </c>
    </row>
    <row r="210" spans="1:9" x14ac:dyDescent="0.45">
      <c r="A210" t="s">
        <v>51</v>
      </c>
      <c r="B210" s="18" t="s">
        <v>1</v>
      </c>
      <c r="C210" s="18" t="str">
        <f>LEFT(Table2[[#This Row],[SubProduct]],1)</f>
        <v>B</v>
      </c>
      <c r="D210" t="s">
        <v>36</v>
      </c>
      <c r="E210" s="15">
        <v>6</v>
      </c>
      <c r="F210">
        <f ca="1">IF(Table2[[#This Row],[Country]]="China",ROUND(_xlfn.NORM.S.INV(RAND())*0.5+1.6*1.2,0), ROUND(_xlfn.NORM.S.INV(RAND())*0.5+1.2,0))</f>
        <v>2</v>
      </c>
      <c r="G210" s="14">
        <f ca="1">ROUNDUP((F210*VLOOKUP(D210,Table1[[SubProduct]:[Share]],2,0)),0)</f>
        <v>3</v>
      </c>
      <c r="H210" s="14">
        <f ca="1">ROUNDUP((F210*(0.2+VLOOKUP(D210,Table1[[SubProduct]:[Share]],2,0))),0)</f>
        <v>3</v>
      </c>
      <c r="I210" s="14">
        <f ca="1">ROUNDUP((F210*(0.5+VLOOKUP(D210,Table1[[SubProduct]:[Share]],2,0))),0)</f>
        <v>4</v>
      </c>
    </row>
    <row r="211" spans="1:9" x14ac:dyDescent="0.45">
      <c r="A211" t="s">
        <v>51</v>
      </c>
      <c r="B211" s="18" t="s">
        <v>1</v>
      </c>
      <c r="C211" s="18" t="str">
        <f>LEFT(Table2[[#This Row],[SubProduct]],1)</f>
        <v>B</v>
      </c>
      <c r="D211" t="s">
        <v>37</v>
      </c>
      <c r="E211" s="15">
        <v>6</v>
      </c>
      <c r="F211">
        <f ca="1">IF(Table2[[#This Row],[Country]]="China",ROUND(_xlfn.NORM.S.INV(RAND())*0.5+1.6*1.2,0), ROUND(_xlfn.NORM.S.INV(RAND())*0.5+1.2,0))</f>
        <v>2</v>
      </c>
      <c r="G211" s="14">
        <f ca="1">ROUNDUP((F211*VLOOKUP(D211,Table1[[SubProduct]:[Share]],2,0)),0)</f>
        <v>2</v>
      </c>
      <c r="H211" s="14">
        <f ca="1">ROUNDUP((F211*(0.2+VLOOKUP(D211,Table1[[SubProduct]:[Share]],2,0))),0)</f>
        <v>3</v>
      </c>
      <c r="I211" s="14">
        <f ca="1">ROUNDUP((F211*(0.5+VLOOKUP(D211,Table1[[SubProduct]:[Share]],2,0))),0)</f>
        <v>3</v>
      </c>
    </row>
    <row r="212" spans="1:9" x14ac:dyDescent="0.45">
      <c r="A212" t="s">
        <v>51</v>
      </c>
      <c r="B212" s="18" t="s">
        <v>1</v>
      </c>
      <c r="C212" s="18" t="str">
        <f>LEFT(Table2[[#This Row],[SubProduct]],1)</f>
        <v>A</v>
      </c>
      <c r="D212" t="s">
        <v>28</v>
      </c>
      <c r="E212" s="15">
        <v>7</v>
      </c>
      <c r="F212">
        <f ca="1">IF(Table2[[#This Row],[Country]]="China",ROUND(_xlfn.NORM.S.INV(RAND())*0.5+1.6*1.2,0), ROUND(_xlfn.NORM.S.INV(RAND())*0.5+1.2,0))</f>
        <v>2</v>
      </c>
      <c r="G212" s="14">
        <f ca="1">ROUNDUP((F212*VLOOKUP(D212,Table1[[SubProduct]:[Share]],2,0)),0)</f>
        <v>3</v>
      </c>
      <c r="H212" s="14">
        <f ca="1">ROUNDUP((F212*(0.2+VLOOKUP(D212,Table1[[SubProduct]:[Share]],2,0))),0)</f>
        <v>3</v>
      </c>
      <c r="I212" s="14">
        <f ca="1">ROUNDUP((F212*(0.5+VLOOKUP(D212,Table1[[SubProduct]:[Share]],2,0))),0)</f>
        <v>4</v>
      </c>
    </row>
    <row r="213" spans="1:9" x14ac:dyDescent="0.45">
      <c r="A213" t="s">
        <v>51</v>
      </c>
      <c r="B213" s="18" t="s">
        <v>1</v>
      </c>
      <c r="C213" s="18" t="str">
        <f>LEFT(Table2[[#This Row],[SubProduct]],1)</f>
        <v>A</v>
      </c>
      <c r="D213" t="s">
        <v>29</v>
      </c>
      <c r="E213" s="15">
        <v>7</v>
      </c>
      <c r="F213">
        <f ca="1">IF(Table2[[#This Row],[Country]]="China",ROUND(_xlfn.NORM.S.INV(RAND())*0.5+1.6*1.2,0), ROUND(_xlfn.NORM.S.INV(RAND())*0.5+1.2,0))</f>
        <v>2</v>
      </c>
      <c r="G213" s="14">
        <f ca="1">ROUNDUP((F213*VLOOKUP(D213,Table1[[SubProduct]:[Share]],2,0)),0)</f>
        <v>2</v>
      </c>
      <c r="H213" s="14">
        <f ca="1">ROUNDUP((F213*(0.2+VLOOKUP(D213,Table1[[SubProduct]:[Share]],2,0))),0)</f>
        <v>3</v>
      </c>
      <c r="I213" s="14">
        <f ca="1">ROUNDUP((F213*(0.5+VLOOKUP(D213,Table1[[SubProduct]:[Share]],2,0))),0)</f>
        <v>3</v>
      </c>
    </row>
    <row r="214" spans="1:9" x14ac:dyDescent="0.45">
      <c r="A214" t="s">
        <v>51</v>
      </c>
      <c r="B214" s="18" t="s">
        <v>1</v>
      </c>
      <c r="C214" s="18" t="str">
        <f>LEFT(Table2[[#This Row],[SubProduct]],1)</f>
        <v>A</v>
      </c>
      <c r="D214" t="s">
        <v>30</v>
      </c>
      <c r="E214" s="15">
        <v>7</v>
      </c>
      <c r="F214">
        <f ca="1">IF(Table2[[#This Row],[Country]]="China",ROUND(_xlfn.NORM.S.INV(RAND())*0.5+1.6*1.2,0), ROUND(_xlfn.NORM.S.INV(RAND())*0.5+1.2,0))</f>
        <v>2</v>
      </c>
      <c r="G214" s="14">
        <f ca="1">ROUNDUP((F214*VLOOKUP(D214,Table1[[SubProduct]:[Share]],2,0)),0)</f>
        <v>3</v>
      </c>
      <c r="H214" s="14">
        <f ca="1">ROUNDUP((F214*(0.2+VLOOKUP(D214,Table1[[SubProduct]:[Share]],2,0))),0)</f>
        <v>3</v>
      </c>
      <c r="I214" s="14">
        <f ca="1">ROUNDUP((F214*(0.5+VLOOKUP(D214,Table1[[SubProduct]:[Share]],2,0))),0)</f>
        <v>4</v>
      </c>
    </row>
    <row r="215" spans="1:9" x14ac:dyDescent="0.45">
      <c r="A215" t="s">
        <v>51</v>
      </c>
      <c r="B215" s="18" t="s">
        <v>1</v>
      </c>
      <c r="C215" s="18" t="str">
        <f>LEFT(Table2[[#This Row],[SubProduct]],1)</f>
        <v>B</v>
      </c>
      <c r="D215" t="s">
        <v>34</v>
      </c>
      <c r="E215" s="15">
        <v>7</v>
      </c>
      <c r="F215">
        <f ca="1">IF(Table2[[#This Row],[Country]]="China",ROUND(_xlfn.NORM.S.INV(RAND())*0.5+1.6*1.2,0), ROUND(_xlfn.NORM.S.INV(RAND())*0.5+1.2,0))</f>
        <v>3</v>
      </c>
      <c r="G215" s="14">
        <f ca="1">ROUNDUP((F215*VLOOKUP(D215,Table1[[SubProduct]:[Share]],2,0)),0)</f>
        <v>4</v>
      </c>
      <c r="H215" s="14">
        <f ca="1">ROUNDUP((F215*(0.2+VLOOKUP(D215,Table1[[SubProduct]:[Share]],2,0))),0)</f>
        <v>4</v>
      </c>
      <c r="I215" s="14">
        <f ca="1">ROUNDUP((F215*(0.5+VLOOKUP(D215,Table1[[SubProduct]:[Share]],2,0))),0)</f>
        <v>5</v>
      </c>
    </row>
    <row r="216" spans="1:9" x14ac:dyDescent="0.45">
      <c r="A216" t="s">
        <v>51</v>
      </c>
      <c r="B216" s="18" t="s">
        <v>1</v>
      </c>
      <c r="C216" s="18" t="str">
        <f>LEFT(Table2[[#This Row],[SubProduct]],1)</f>
        <v>B</v>
      </c>
      <c r="D216" t="s">
        <v>35</v>
      </c>
      <c r="E216" s="15">
        <v>7</v>
      </c>
      <c r="F216">
        <f ca="1">IF(Table2[[#This Row],[Country]]="China",ROUND(_xlfn.NORM.S.INV(RAND())*0.5+1.6*1.2,0), ROUND(_xlfn.NORM.S.INV(RAND())*0.5+1.2,0))</f>
        <v>2</v>
      </c>
      <c r="G216" s="14">
        <f ca="1">ROUNDUP((F216*VLOOKUP(D216,Table1[[SubProduct]:[Share]],2,0)),0)</f>
        <v>3</v>
      </c>
      <c r="H216" s="14">
        <f ca="1">ROUNDUP((F216*(0.2+VLOOKUP(D216,Table1[[SubProduct]:[Share]],2,0))),0)</f>
        <v>3</v>
      </c>
      <c r="I216" s="14">
        <f ca="1">ROUNDUP((F216*(0.5+VLOOKUP(D216,Table1[[SubProduct]:[Share]],2,0))),0)</f>
        <v>4</v>
      </c>
    </row>
    <row r="217" spans="1:9" x14ac:dyDescent="0.45">
      <c r="A217" t="s">
        <v>51</v>
      </c>
      <c r="B217" s="18" t="s">
        <v>1</v>
      </c>
      <c r="C217" s="18" t="str">
        <f>LEFT(Table2[[#This Row],[SubProduct]],1)</f>
        <v>B</v>
      </c>
      <c r="D217" t="s">
        <v>36</v>
      </c>
      <c r="E217" s="15">
        <v>7</v>
      </c>
      <c r="F217">
        <f ca="1">IF(Table2[[#This Row],[Country]]="China",ROUND(_xlfn.NORM.S.INV(RAND())*0.5+1.6*1.2,0), ROUND(_xlfn.NORM.S.INV(RAND())*0.5+1.2,0))</f>
        <v>3</v>
      </c>
      <c r="G217" s="14">
        <f ca="1">ROUNDUP((F217*VLOOKUP(D217,Table1[[SubProduct]:[Share]],2,0)),0)</f>
        <v>4</v>
      </c>
      <c r="H217" s="14">
        <f ca="1">ROUNDUP((F217*(0.2+VLOOKUP(D217,Table1[[SubProduct]:[Share]],2,0))),0)</f>
        <v>4</v>
      </c>
      <c r="I217" s="14">
        <f ca="1">ROUNDUP((F217*(0.5+VLOOKUP(D217,Table1[[SubProduct]:[Share]],2,0))),0)</f>
        <v>5</v>
      </c>
    </row>
    <row r="218" spans="1:9" x14ac:dyDescent="0.45">
      <c r="A218" t="s">
        <v>51</v>
      </c>
      <c r="B218" s="18" t="s">
        <v>1</v>
      </c>
      <c r="C218" s="18" t="str">
        <f>LEFT(Table2[[#This Row],[SubProduct]],1)</f>
        <v>B</v>
      </c>
      <c r="D218" t="s">
        <v>37</v>
      </c>
      <c r="E218" s="15">
        <v>7</v>
      </c>
      <c r="F218">
        <f ca="1">IF(Table2[[#This Row],[Country]]="China",ROUND(_xlfn.NORM.S.INV(RAND())*0.5+1.6*1.2,0), ROUND(_xlfn.NORM.S.INV(RAND())*0.5+1.2,0))</f>
        <v>2</v>
      </c>
      <c r="G218" s="14">
        <f ca="1">ROUNDUP((F218*VLOOKUP(D218,Table1[[SubProduct]:[Share]],2,0)),0)</f>
        <v>2</v>
      </c>
      <c r="H218" s="14">
        <f ca="1">ROUNDUP((F218*(0.2+VLOOKUP(D218,Table1[[SubProduct]:[Share]],2,0))),0)</f>
        <v>3</v>
      </c>
      <c r="I218" s="14">
        <f ca="1">ROUNDUP((F218*(0.5+VLOOKUP(D218,Table1[[SubProduct]:[Share]],2,0))),0)</f>
        <v>3</v>
      </c>
    </row>
    <row r="219" spans="1:9" x14ac:dyDescent="0.45">
      <c r="A219" t="s">
        <v>51</v>
      </c>
      <c r="B219" s="18" t="s">
        <v>1</v>
      </c>
      <c r="C219" s="18" t="str">
        <f>LEFT(Table2[[#This Row],[SubProduct]],1)</f>
        <v>A</v>
      </c>
      <c r="D219" t="s">
        <v>28</v>
      </c>
      <c r="E219" s="15">
        <v>8</v>
      </c>
      <c r="F219">
        <f ca="1">IF(Table2[[#This Row],[Country]]="China",ROUND(_xlfn.NORM.S.INV(RAND())*0.5+1.6*1.2,0), ROUND(_xlfn.NORM.S.INV(RAND())*0.5+1.2,0))</f>
        <v>2</v>
      </c>
      <c r="G219" s="14">
        <f ca="1">ROUNDUP((F219*VLOOKUP(D219,Table1[[SubProduct]:[Share]],2,0)),0)</f>
        <v>3</v>
      </c>
      <c r="H219" s="14">
        <f ca="1">ROUNDUP((F219*(0.2+VLOOKUP(D219,Table1[[SubProduct]:[Share]],2,0))),0)</f>
        <v>3</v>
      </c>
      <c r="I219" s="14">
        <f ca="1">ROUNDUP((F219*(0.5+VLOOKUP(D219,Table1[[SubProduct]:[Share]],2,0))),0)</f>
        <v>4</v>
      </c>
    </row>
    <row r="220" spans="1:9" x14ac:dyDescent="0.45">
      <c r="A220" t="s">
        <v>51</v>
      </c>
      <c r="B220" s="18" t="s">
        <v>1</v>
      </c>
      <c r="C220" s="18" t="str">
        <f>LEFT(Table2[[#This Row],[SubProduct]],1)</f>
        <v>A</v>
      </c>
      <c r="D220" t="s">
        <v>29</v>
      </c>
      <c r="E220" s="15">
        <v>8</v>
      </c>
      <c r="F220">
        <f ca="1">IF(Table2[[#This Row],[Country]]="China",ROUND(_xlfn.NORM.S.INV(RAND())*0.5+1.6*1.2,0), ROUND(_xlfn.NORM.S.INV(RAND())*0.5+1.2,0))</f>
        <v>2</v>
      </c>
      <c r="G220" s="14">
        <f ca="1">ROUNDUP((F220*VLOOKUP(D220,Table1[[SubProduct]:[Share]],2,0)),0)</f>
        <v>2</v>
      </c>
      <c r="H220" s="14">
        <f ca="1">ROUNDUP((F220*(0.2+VLOOKUP(D220,Table1[[SubProduct]:[Share]],2,0))),0)</f>
        <v>3</v>
      </c>
      <c r="I220" s="14">
        <f ca="1">ROUNDUP((F220*(0.5+VLOOKUP(D220,Table1[[SubProduct]:[Share]],2,0))),0)</f>
        <v>3</v>
      </c>
    </row>
    <row r="221" spans="1:9" x14ac:dyDescent="0.45">
      <c r="A221" t="s">
        <v>51</v>
      </c>
      <c r="B221" s="18" t="s">
        <v>1</v>
      </c>
      <c r="C221" s="18" t="str">
        <f>LEFT(Table2[[#This Row],[SubProduct]],1)</f>
        <v>A</v>
      </c>
      <c r="D221" t="s">
        <v>30</v>
      </c>
      <c r="E221" s="15">
        <v>8</v>
      </c>
      <c r="F221">
        <f ca="1">IF(Table2[[#This Row],[Country]]="China",ROUND(_xlfn.NORM.S.INV(RAND())*0.5+1.6*1.2,0), ROUND(_xlfn.NORM.S.INV(RAND())*0.5+1.2,0))</f>
        <v>3</v>
      </c>
      <c r="G221" s="14">
        <f ca="1">ROUNDUP((F221*VLOOKUP(D221,Table1[[SubProduct]:[Share]],2,0)),0)</f>
        <v>4</v>
      </c>
      <c r="H221" s="14">
        <f ca="1">ROUNDUP((F221*(0.2+VLOOKUP(D221,Table1[[SubProduct]:[Share]],2,0))),0)</f>
        <v>4</v>
      </c>
      <c r="I221" s="14">
        <f ca="1">ROUNDUP((F221*(0.5+VLOOKUP(D221,Table1[[SubProduct]:[Share]],2,0))),0)</f>
        <v>5</v>
      </c>
    </row>
    <row r="222" spans="1:9" x14ac:dyDescent="0.45">
      <c r="A222" t="s">
        <v>51</v>
      </c>
      <c r="B222" s="18" t="s">
        <v>1</v>
      </c>
      <c r="C222" s="18" t="str">
        <f>LEFT(Table2[[#This Row],[SubProduct]],1)</f>
        <v>B</v>
      </c>
      <c r="D222" t="s">
        <v>34</v>
      </c>
      <c r="E222" s="15">
        <v>8</v>
      </c>
      <c r="F222">
        <f ca="1">IF(Table2[[#This Row],[Country]]="China",ROUND(_xlfn.NORM.S.INV(RAND())*0.5+1.6*1.2,0), ROUND(_xlfn.NORM.S.INV(RAND())*0.5+1.2,0))</f>
        <v>2</v>
      </c>
      <c r="G222" s="14">
        <f ca="1">ROUNDUP((F222*VLOOKUP(D222,Table1[[SubProduct]:[Share]],2,0)),0)</f>
        <v>3</v>
      </c>
      <c r="H222" s="14">
        <f ca="1">ROUNDUP((F222*(0.2+VLOOKUP(D222,Table1[[SubProduct]:[Share]],2,0))),0)</f>
        <v>3</v>
      </c>
      <c r="I222" s="14">
        <f ca="1">ROUNDUP((F222*(0.5+VLOOKUP(D222,Table1[[SubProduct]:[Share]],2,0))),0)</f>
        <v>4</v>
      </c>
    </row>
    <row r="223" spans="1:9" x14ac:dyDescent="0.45">
      <c r="A223" t="s">
        <v>51</v>
      </c>
      <c r="B223" s="18" t="s">
        <v>1</v>
      </c>
      <c r="C223" s="18" t="str">
        <f>LEFT(Table2[[#This Row],[SubProduct]],1)</f>
        <v>B</v>
      </c>
      <c r="D223" t="s">
        <v>35</v>
      </c>
      <c r="E223" s="15">
        <v>8</v>
      </c>
      <c r="F223">
        <f ca="1">IF(Table2[[#This Row],[Country]]="China",ROUND(_xlfn.NORM.S.INV(RAND())*0.5+1.6*1.2,0), ROUND(_xlfn.NORM.S.INV(RAND())*0.5+1.2,0))</f>
        <v>2</v>
      </c>
      <c r="G223" s="14">
        <f ca="1">ROUNDUP((F223*VLOOKUP(D223,Table1[[SubProduct]:[Share]],2,0)),0)</f>
        <v>3</v>
      </c>
      <c r="H223" s="14">
        <f ca="1">ROUNDUP((F223*(0.2+VLOOKUP(D223,Table1[[SubProduct]:[Share]],2,0))),0)</f>
        <v>3</v>
      </c>
      <c r="I223" s="14">
        <f ca="1">ROUNDUP((F223*(0.5+VLOOKUP(D223,Table1[[SubProduct]:[Share]],2,0))),0)</f>
        <v>4</v>
      </c>
    </row>
    <row r="224" spans="1:9" x14ac:dyDescent="0.45">
      <c r="A224" t="s">
        <v>51</v>
      </c>
      <c r="B224" s="18" t="s">
        <v>1</v>
      </c>
      <c r="C224" s="18" t="str">
        <f>LEFT(Table2[[#This Row],[SubProduct]],1)</f>
        <v>B</v>
      </c>
      <c r="D224" t="s">
        <v>36</v>
      </c>
      <c r="E224" s="15">
        <v>8</v>
      </c>
      <c r="F224">
        <f ca="1">IF(Table2[[#This Row],[Country]]="China",ROUND(_xlfn.NORM.S.INV(RAND())*0.5+1.6*1.2,0), ROUND(_xlfn.NORM.S.INV(RAND())*0.5+1.2,0))</f>
        <v>1</v>
      </c>
      <c r="G224" s="14">
        <f ca="1">ROUNDUP((F224*VLOOKUP(D224,Table1[[SubProduct]:[Share]],2,0)),0)</f>
        <v>2</v>
      </c>
      <c r="H224" s="14">
        <f ca="1">ROUNDUP((F224*(0.2+VLOOKUP(D224,Table1[[SubProduct]:[Share]],2,0))),0)</f>
        <v>2</v>
      </c>
      <c r="I224" s="14">
        <f ca="1">ROUNDUP((F224*(0.5+VLOOKUP(D224,Table1[[SubProduct]:[Share]],2,0))),0)</f>
        <v>2</v>
      </c>
    </row>
    <row r="225" spans="1:9" x14ac:dyDescent="0.45">
      <c r="A225" t="s">
        <v>51</v>
      </c>
      <c r="B225" s="18" t="s">
        <v>1</v>
      </c>
      <c r="C225" s="18" t="str">
        <f>LEFT(Table2[[#This Row],[SubProduct]],1)</f>
        <v>B</v>
      </c>
      <c r="D225" t="s">
        <v>37</v>
      </c>
      <c r="E225" s="15">
        <v>8</v>
      </c>
      <c r="F225">
        <f ca="1">IF(Table2[[#This Row],[Country]]="China",ROUND(_xlfn.NORM.S.INV(RAND())*0.5+1.6*1.2,0), ROUND(_xlfn.NORM.S.INV(RAND())*0.5+1.2,0))</f>
        <v>3</v>
      </c>
      <c r="G225" s="14">
        <f ca="1">ROUNDUP((F225*VLOOKUP(D225,Table1[[SubProduct]:[Share]],2,0)),0)</f>
        <v>3</v>
      </c>
      <c r="H225" s="14">
        <f ca="1">ROUNDUP((F225*(0.2+VLOOKUP(D225,Table1[[SubProduct]:[Share]],2,0))),0)</f>
        <v>4</v>
      </c>
      <c r="I225" s="14">
        <f ca="1">ROUNDUP((F225*(0.5+VLOOKUP(D225,Table1[[SubProduct]:[Share]],2,0))),0)</f>
        <v>5</v>
      </c>
    </row>
    <row r="226" spans="1:9" x14ac:dyDescent="0.45">
      <c r="A226" t="s">
        <v>51</v>
      </c>
      <c r="B226" s="18" t="s">
        <v>1</v>
      </c>
      <c r="C226" s="18" t="str">
        <f>LEFT(Table2[[#This Row],[SubProduct]],1)</f>
        <v>A</v>
      </c>
      <c r="D226" t="s">
        <v>28</v>
      </c>
      <c r="E226" s="15">
        <v>9</v>
      </c>
      <c r="F226">
        <f ca="1">IF(Table2[[#This Row],[Country]]="China",ROUND(_xlfn.NORM.S.INV(RAND())*0.5+1.6*1.2,0), ROUND(_xlfn.NORM.S.INV(RAND())*0.5+1.2,0))</f>
        <v>1</v>
      </c>
      <c r="G226" s="14">
        <f ca="1">ROUNDUP((F226*VLOOKUP(D226,Table1[[SubProduct]:[Share]],2,0)),0)</f>
        <v>2</v>
      </c>
      <c r="H226" s="14">
        <f ca="1">ROUNDUP((F226*(0.2+VLOOKUP(D226,Table1[[SubProduct]:[Share]],2,0))),0)</f>
        <v>2</v>
      </c>
      <c r="I226" s="14">
        <f ca="1">ROUNDUP((F226*(0.5+VLOOKUP(D226,Table1[[SubProduct]:[Share]],2,0))),0)</f>
        <v>2</v>
      </c>
    </row>
    <row r="227" spans="1:9" x14ac:dyDescent="0.45">
      <c r="A227" t="s">
        <v>51</v>
      </c>
      <c r="B227" s="18" t="s">
        <v>1</v>
      </c>
      <c r="C227" s="18" t="str">
        <f>LEFT(Table2[[#This Row],[SubProduct]],1)</f>
        <v>A</v>
      </c>
      <c r="D227" t="s">
        <v>29</v>
      </c>
      <c r="E227" s="15">
        <v>9</v>
      </c>
      <c r="F227">
        <f ca="1">IF(Table2[[#This Row],[Country]]="China",ROUND(_xlfn.NORM.S.INV(RAND())*0.5+1.6*1.2,0), ROUND(_xlfn.NORM.S.INV(RAND())*0.5+1.2,0))</f>
        <v>2</v>
      </c>
      <c r="G227" s="14">
        <f ca="1">ROUNDUP((F227*VLOOKUP(D227,Table1[[SubProduct]:[Share]],2,0)),0)</f>
        <v>2</v>
      </c>
      <c r="H227" s="14">
        <f ca="1">ROUNDUP((F227*(0.2+VLOOKUP(D227,Table1[[SubProduct]:[Share]],2,0))),0)</f>
        <v>3</v>
      </c>
      <c r="I227" s="14">
        <f ca="1">ROUNDUP((F227*(0.5+VLOOKUP(D227,Table1[[SubProduct]:[Share]],2,0))),0)</f>
        <v>3</v>
      </c>
    </row>
    <row r="228" spans="1:9" x14ac:dyDescent="0.45">
      <c r="A228" t="s">
        <v>51</v>
      </c>
      <c r="B228" s="18" t="s">
        <v>1</v>
      </c>
      <c r="C228" s="18" t="str">
        <f>LEFT(Table2[[#This Row],[SubProduct]],1)</f>
        <v>A</v>
      </c>
      <c r="D228" t="s">
        <v>30</v>
      </c>
      <c r="E228" s="15">
        <v>9</v>
      </c>
      <c r="F228">
        <f ca="1">IF(Table2[[#This Row],[Country]]="China",ROUND(_xlfn.NORM.S.INV(RAND())*0.5+1.6*1.2,0), ROUND(_xlfn.NORM.S.INV(RAND())*0.5+1.2,0))</f>
        <v>2</v>
      </c>
      <c r="G228" s="14">
        <f ca="1">ROUNDUP((F228*VLOOKUP(D228,Table1[[SubProduct]:[Share]],2,0)),0)</f>
        <v>3</v>
      </c>
      <c r="H228" s="14">
        <f ca="1">ROUNDUP((F228*(0.2+VLOOKUP(D228,Table1[[SubProduct]:[Share]],2,0))),0)</f>
        <v>3</v>
      </c>
      <c r="I228" s="14">
        <f ca="1">ROUNDUP((F228*(0.5+VLOOKUP(D228,Table1[[SubProduct]:[Share]],2,0))),0)</f>
        <v>4</v>
      </c>
    </row>
    <row r="229" spans="1:9" x14ac:dyDescent="0.45">
      <c r="A229" t="s">
        <v>51</v>
      </c>
      <c r="B229" s="18" t="s">
        <v>1</v>
      </c>
      <c r="C229" s="18" t="str">
        <f>LEFT(Table2[[#This Row],[SubProduct]],1)</f>
        <v>B</v>
      </c>
      <c r="D229" t="s">
        <v>34</v>
      </c>
      <c r="E229" s="15">
        <v>9</v>
      </c>
      <c r="F229">
        <f ca="1">IF(Table2[[#This Row],[Country]]="China",ROUND(_xlfn.NORM.S.INV(RAND())*0.5+1.6*1.2,0), ROUND(_xlfn.NORM.S.INV(RAND())*0.5+1.2,0))</f>
        <v>1</v>
      </c>
      <c r="G229" s="14">
        <f ca="1">ROUNDUP((F229*VLOOKUP(D229,Table1[[SubProduct]:[Share]],2,0)),0)</f>
        <v>2</v>
      </c>
      <c r="H229" s="14">
        <f ca="1">ROUNDUP((F229*(0.2+VLOOKUP(D229,Table1[[SubProduct]:[Share]],2,0))),0)</f>
        <v>2</v>
      </c>
      <c r="I229" s="14">
        <f ca="1">ROUNDUP((F229*(0.5+VLOOKUP(D229,Table1[[SubProduct]:[Share]],2,0))),0)</f>
        <v>2</v>
      </c>
    </row>
    <row r="230" spans="1:9" x14ac:dyDescent="0.45">
      <c r="A230" t="s">
        <v>51</v>
      </c>
      <c r="B230" s="18" t="s">
        <v>1</v>
      </c>
      <c r="C230" s="18" t="str">
        <f>LEFT(Table2[[#This Row],[SubProduct]],1)</f>
        <v>B</v>
      </c>
      <c r="D230" t="s">
        <v>35</v>
      </c>
      <c r="E230" s="15">
        <v>9</v>
      </c>
      <c r="F230">
        <f ca="1">IF(Table2[[#This Row],[Country]]="China",ROUND(_xlfn.NORM.S.INV(RAND())*0.5+1.6*1.2,0), ROUND(_xlfn.NORM.S.INV(RAND())*0.5+1.2,0))</f>
        <v>1</v>
      </c>
      <c r="G230" s="14">
        <f ca="1">ROUNDUP((F230*VLOOKUP(D230,Table1[[SubProduct]:[Share]],2,0)),0)</f>
        <v>2</v>
      </c>
      <c r="H230" s="14">
        <f ca="1">ROUNDUP((F230*(0.2+VLOOKUP(D230,Table1[[SubProduct]:[Share]],2,0))),0)</f>
        <v>2</v>
      </c>
      <c r="I230" s="14">
        <f ca="1">ROUNDUP((F230*(0.5+VLOOKUP(D230,Table1[[SubProduct]:[Share]],2,0))),0)</f>
        <v>2</v>
      </c>
    </row>
    <row r="231" spans="1:9" x14ac:dyDescent="0.45">
      <c r="A231" t="s">
        <v>51</v>
      </c>
      <c r="B231" s="18" t="s">
        <v>1</v>
      </c>
      <c r="C231" s="18" t="str">
        <f>LEFT(Table2[[#This Row],[SubProduct]],1)</f>
        <v>B</v>
      </c>
      <c r="D231" t="s">
        <v>36</v>
      </c>
      <c r="E231" s="15">
        <v>9</v>
      </c>
      <c r="F231">
        <f ca="1">IF(Table2[[#This Row],[Country]]="China",ROUND(_xlfn.NORM.S.INV(RAND())*0.5+1.6*1.2,0), ROUND(_xlfn.NORM.S.INV(RAND())*0.5+1.2,0))</f>
        <v>2</v>
      </c>
      <c r="G231" s="14">
        <f ca="1">ROUNDUP((F231*VLOOKUP(D231,Table1[[SubProduct]:[Share]],2,0)),0)</f>
        <v>3</v>
      </c>
      <c r="H231" s="14">
        <f ca="1">ROUNDUP((F231*(0.2+VLOOKUP(D231,Table1[[SubProduct]:[Share]],2,0))),0)</f>
        <v>3</v>
      </c>
      <c r="I231" s="14">
        <f ca="1">ROUNDUP((F231*(0.5+VLOOKUP(D231,Table1[[SubProduct]:[Share]],2,0))),0)</f>
        <v>4</v>
      </c>
    </row>
    <row r="232" spans="1:9" x14ac:dyDescent="0.45">
      <c r="A232" t="s">
        <v>51</v>
      </c>
      <c r="B232" s="18" t="s">
        <v>1</v>
      </c>
      <c r="C232" s="18" t="str">
        <f>LEFT(Table2[[#This Row],[SubProduct]],1)</f>
        <v>B</v>
      </c>
      <c r="D232" t="s">
        <v>37</v>
      </c>
      <c r="E232" s="15">
        <v>9</v>
      </c>
      <c r="F232">
        <f ca="1">IF(Table2[[#This Row],[Country]]="China",ROUND(_xlfn.NORM.S.INV(RAND())*0.5+1.6*1.2,0), ROUND(_xlfn.NORM.S.INV(RAND())*0.5+1.2,0))</f>
        <v>2</v>
      </c>
      <c r="G232" s="14">
        <f ca="1">ROUNDUP((F232*VLOOKUP(D232,Table1[[SubProduct]:[Share]],2,0)),0)</f>
        <v>2</v>
      </c>
      <c r="H232" s="14">
        <f ca="1">ROUNDUP((F232*(0.2+VLOOKUP(D232,Table1[[SubProduct]:[Share]],2,0))),0)</f>
        <v>3</v>
      </c>
      <c r="I232" s="14">
        <f ca="1">ROUNDUP((F232*(0.5+VLOOKUP(D232,Table1[[SubProduct]:[Share]],2,0))),0)</f>
        <v>3</v>
      </c>
    </row>
    <row r="233" spans="1:9" x14ac:dyDescent="0.45">
      <c r="A233" t="s">
        <v>51</v>
      </c>
      <c r="B233" s="18" t="s">
        <v>1</v>
      </c>
      <c r="C233" s="18" t="str">
        <f>LEFT(Table2[[#This Row],[SubProduct]],1)</f>
        <v>A</v>
      </c>
      <c r="D233" t="s">
        <v>28</v>
      </c>
      <c r="E233" s="15">
        <v>10</v>
      </c>
      <c r="F233">
        <f ca="1">IF(Table2[[#This Row],[Country]]="China",ROUND(_xlfn.NORM.S.INV(RAND())*0.5+1.6*1.2,0), ROUND(_xlfn.NORM.S.INV(RAND())*0.5+1.2,0))</f>
        <v>1</v>
      </c>
      <c r="G233" s="14">
        <f ca="1">ROUNDUP((F233*VLOOKUP(D233,Table1[[SubProduct]:[Share]],2,0)),0)</f>
        <v>2</v>
      </c>
      <c r="H233" s="14">
        <f ca="1">ROUNDUP((F233*(0.2+VLOOKUP(D233,Table1[[SubProduct]:[Share]],2,0))),0)</f>
        <v>2</v>
      </c>
      <c r="I233" s="14">
        <f ca="1">ROUNDUP((F233*(0.5+VLOOKUP(D233,Table1[[SubProduct]:[Share]],2,0))),0)</f>
        <v>2</v>
      </c>
    </row>
    <row r="234" spans="1:9" x14ac:dyDescent="0.45">
      <c r="A234" t="s">
        <v>51</v>
      </c>
      <c r="B234" s="18" t="s">
        <v>1</v>
      </c>
      <c r="C234" s="18" t="str">
        <f>LEFT(Table2[[#This Row],[SubProduct]],1)</f>
        <v>A</v>
      </c>
      <c r="D234" t="s">
        <v>29</v>
      </c>
      <c r="E234" s="15">
        <v>10</v>
      </c>
      <c r="F234">
        <f ca="1">IF(Table2[[#This Row],[Country]]="China",ROUND(_xlfn.NORM.S.INV(RAND())*0.5+1.6*1.2,0), ROUND(_xlfn.NORM.S.INV(RAND())*0.5+1.2,0))</f>
        <v>2</v>
      </c>
      <c r="G234" s="14">
        <f ca="1">ROUNDUP((F234*VLOOKUP(D234,Table1[[SubProduct]:[Share]],2,0)),0)</f>
        <v>2</v>
      </c>
      <c r="H234" s="14">
        <f ca="1">ROUNDUP((F234*(0.2+VLOOKUP(D234,Table1[[SubProduct]:[Share]],2,0))),0)</f>
        <v>3</v>
      </c>
      <c r="I234" s="14">
        <f ca="1">ROUNDUP((F234*(0.5+VLOOKUP(D234,Table1[[SubProduct]:[Share]],2,0))),0)</f>
        <v>3</v>
      </c>
    </row>
    <row r="235" spans="1:9" x14ac:dyDescent="0.45">
      <c r="A235" t="s">
        <v>51</v>
      </c>
      <c r="B235" s="18" t="s">
        <v>1</v>
      </c>
      <c r="C235" s="18" t="str">
        <f>LEFT(Table2[[#This Row],[SubProduct]],1)</f>
        <v>A</v>
      </c>
      <c r="D235" t="s">
        <v>30</v>
      </c>
      <c r="E235" s="15">
        <v>10</v>
      </c>
      <c r="F235">
        <f ca="1">IF(Table2[[#This Row],[Country]]="China",ROUND(_xlfn.NORM.S.INV(RAND())*0.5+1.6*1.2,0), ROUND(_xlfn.NORM.S.INV(RAND())*0.5+1.2,0))</f>
        <v>2</v>
      </c>
      <c r="G235" s="14">
        <f ca="1">ROUNDUP((F235*VLOOKUP(D235,Table1[[SubProduct]:[Share]],2,0)),0)</f>
        <v>3</v>
      </c>
      <c r="H235" s="14">
        <f ca="1">ROUNDUP((F235*(0.2+VLOOKUP(D235,Table1[[SubProduct]:[Share]],2,0))),0)</f>
        <v>3</v>
      </c>
      <c r="I235" s="14">
        <f ca="1">ROUNDUP((F235*(0.5+VLOOKUP(D235,Table1[[SubProduct]:[Share]],2,0))),0)</f>
        <v>4</v>
      </c>
    </row>
    <row r="236" spans="1:9" x14ac:dyDescent="0.45">
      <c r="A236" t="s">
        <v>51</v>
      </c>
      <c r="B236" s="18" t="s">
        <v>1</v>
      </c>
      <c r="C236" s="18" t="str">
        <f>LEFT(Table2[[#This Row],[SubProduct]],1)</f>
        <v>B</v>
      </c>
      <c r="D236" t="s">
        <v>34</v>
      </c>
      <c r="E236" s="15">
        <v>10</v>
      </c>
      <c r="F236">
        <f ca="1">IF(Table2[[#This Row],[Country]]="China",ROUND(_xlfn.NORM.S.INV(RAND())*0.5+1.6*1.2,0), ROUND(_xlfn.NORM.S.INV(RAND())*0.5+1.2,0))</f>
        <v>2</v>
      </c>
      <c r="G236" s="14">
        <f ca="1">ROUNDUP((F236*VLOOKUP(D236,Table1[[SubProduct]:[Share]],2,0)),0)</f>
        <v>3</v>
      </c>
      <c r="H236" s="14">
        <f ca="1">ROUNDUP((F236*(0.2+VLOOKUP(D236,Table1[[SubProduct]:[Share]],2,0))),0)</f>
        <v>3</v>
      </c>
      <c r="I236" s="14">
        <f ca="1">ROUNDUP((F236*(0.5+VLOOKUP(D236,Table1[[SubProduct]:[Share]],2,0))),0)</f>
        <v>4</v>
      </c>
    </row>
    <row r="237" spans="1:9" x14ac:dyDescent="0.45">
      <c r="A237" t="s">
        <v>51</v>
      </c>
      <c r="B237" s="18" t="s">
        <v>1</v>
      </c>
      <c r="C237" s="18" t="str">
        <f>LEFT(Table2[[#This Row],[SubProduct]],1)</f>
        <v>B</v>
      </c>
      <c r="D237" t="s">
        <v>35</v>
      </c>
      <c r="E237" s="15">
        <v>10</v>
      </c>
      <c r="F237">
        <f ca="1">IF(Table2[[#This Row],[Country]]="China",ROUND(_xlfn.NORM.S.INV(RAND())*0.5+1.6*1.2,0), ROUND(_xlfn.NORM.S.INV(RAND())*0.5+1.2,0))</f>
        <v>1</v>
      </c>
      <c r="G237" s="14">
        <f ca="1">ROUNDUP((F237*VLOOKUP(D237,Table1[[SubProduct]:[Share]],2,0)),0)</f>
        <v>2</v>
      </c>
      <c r="H237" s="14">
        <f ca="1">ROUNDUP((F237*(0.2+VLOOKUP(D237,Table1[[SubProduct]:[Share]],2,0))),0)</f>
        <v>2</v>
      </c>
      <c r="I237" s="14">
        <f ca="1">ROUNDUP((F237*(0.5+VLOOKUP(D237,Table1[[SubProduct]:[Share]],2,0))),0)</f>
        <v>2</v>
      </c>
    </row>
    <row r="238" spans="1:9" x14ac:dyDescent="0.45">
      <c r="A238" t="s">
        <v>51</v>
      </c>
      <c r="B238" s="18" t="s">
        <v>1</v>
      </c>
      <c r="C238" s="18" t="str">
        <f>LEFT(Table2[[#This Row],[SubProduct]],1)</f>
        <v>B</v>
      </c>
      <c r="D238" t="s">
        <v>36</v>
      </c>
      <c r="E238" s="15">
        <v>10</v>
      </c>
      <c r="F238">
        <f ca="1">IF(Table2[[#This Row],[Country]]="China",ROUND(_xlfn.NORM.S.INV(RAND())*0.5+1.6*1.2,0), ROUND(_xlfn.NORM.S.INV(RAND())*0.5+1.2,0))</f>
        <v>2</v>
      </c>
      <c r="G238" s="14">
        <f ca="1">ROUNDUP((F238*VLOOKUP(D238,Table1[[SubProduct]:[Share]],2,0)),0)</f>
        <v>3</v>
      </c>
      <c r="H238" s="14">
        <f ca="1">ROUNDUP((F238*(0.2+VLOOKUP(D238,Table1[[SubProduct]:[Share]],2,0))),0)</f>
        <v>3</v>
      </c>
      <c r="I238" s="14">
        <f ca="1">ROUNDUP((F238*(0.5+VLOOKUP(D238,Table1[[SubProduct]:[Share]],2,0))),0)</f>
        <v>4</v>
      </c>
    </row>
    <row r="239" spans="1:9" x14ac:dyDescent="0.45">
      <c r="A239" t="s">
        <v>51</v>
      </c>
      <c r="B239" s="18" t="s">
        <v>1</v>
      </c>
      <c r="C239" s="18" t="str">
        <f>LEFT(Table2[[#This Row],[SubProduct]],1)</f>
        <v>B</v>
      </c>
      <c r="D239" t="s">
        <v>37</v>
      </c>
      <c r="E239" s="15">
        <v>10</v>
      </c>
      <c r="F239">
        <f ca="1">IF(Table2[[#This Row],[Country]]="China",ROUND(_xlfn.NORM.S.INV(RAND())*0.5+1.6*1.2,0), ROUND(_xlfn.NORM.S.INV(RAND())*0.5+1.2,0))</f>
        <v>1</v>
      </c>
      <c r="G239" s="14">
        <f ca="1">ROUNDUP((F239*VLOOKUP(D239,Table1[[SubProduct]:[Share]],2,0)),0)</f>
        <v>1</v>
      </c>
      <c r="H239" s="14">
        <f ca="1">ROUNDUP((F239*(0.2+VLOOKUP(D239,Table1[[SubProduct]:[Share]],2,0))),0)</f>
        <v>2</v>
      </c>
      <c r="I239" s="14">
        <f ca="1">ROUNDUP((F239*(0.5+VLOOKUP(D239,Table1[[SubProduct]:[Share]],2,0))),0)</f>
        <v>2</v>
      </c>
    </row>
    <row r="240" spans="1:9" x14ac:dyDescent="0.45">
      <c r="A240" t="s">
        <v>51</v>
      </c>
      <c r="B240" s="18" t="s">
        <v>1</v>
      </c>
      <c r="C240" s="18" t="str">
        <f>LEFT(Table2[[#This Row],[SubProduct]],1)</f>
        <v>A</v>
      </c>
      <c r="D240" t="s">
        <v>28</v>
      </c>
      <c r="E240" s="15">
        <v>11</v>
      </c>
      <c r="F240">
        <f ca="1">IF(Table2[[#This Row],[Country]]="China",ROUND(_xlfn.NORM.S.INV(RAND())*0.5+1.6*1.2,0), ROUND(_xlfn.NORM.S.INV(RAND())*0.5+1.2,0))</f>
        <v>3</v>
      </c>
      <c r="G240" s="14">
        <f ca="1">ROUNDUP((F240*VLOOKUP(D240,Table1[[SubProduct]:[Share]],2,0)),0)</f>
        <v>4</v>
      </c>
      <c r="H240" s="14">
        <f ca="1">ROUNDUP((F240*(0.2+VLOOKUP(D240,Table1[[SubProduct]:[Share]],2,0))),0)</f>
        <v>4</v>
      </c>
      <c r="I240" s="14">
        <f ca="1">ROUNDUP((F240*(0.5+VLOOKUP(D240,Table1[[SubProduct]:[Share]],2,0))),0)</f>
        <v>5</v>
      </c>
    </row>
    <row r="241" spans="1:9" x14ac:dyDescent="0.45">
      <c r="A241" t="s">
        <v>51</v>
      </c>
      <c r="B241" s="18" t="s">
        <v>1</v>
      </c>
      <c r="C241" s="18" t="str">
        <f>LEFT(Table2[[#This Row],[SubProduct]],1)</f>
        <v>A</v>
      </c>
      <c r="D241" t="s">
        <v>29</v>
      </c>
      <c r="E241" s="15">
        <v>11</v>
      </c>
      <c r="F241">
        <f ca="1">IF(Table2[[#This Row],[Country]]="China",ROUND(_xlfn.NORM.S.INV(RAND())*0.5+1.6*1.2,0), ROUND(_xlfn.NORM.S.INV(RAND())*0.5+1.2,0))</f>
        <v>2</v>
      </c>
      <c r="G241" s="14">
        <f ca="1">ROUNDUP((F241*VLOOKUP(D241,Table1[[SubProduct]:[Share]],2,0)),0)</f>
        <v>2</v>
      </c>
      <c r="H241" s="14">
        <f ca="1">ROUNDUP((F241*(0.2+VLOOKUP(D241,Table1[[SubProduct]:[Share]],2,0))),0)</f>
        <v>3</v>
      </c>
      <c r="I241" s="14">
        <f ca="1">ROUNDUP((F241*(0.5+VLOOKUP(D241,Table1[[SubProduct]:[Share]],2,0))),0)</f>
        <v>3</v>
      </c>
    </row>
    <row r="242" spans="1:9" x14ac:dyDescent="0.45">
      <c r="A242" t="s">
        <v>51</v>
      </c>
      <c r="B242" s="18" t="s">
        <v>1</v>
      </c>
      <c r="C242" s="18" t="str">
        <f>LEFT(Table2[[#This Row],[SubProduct]],1)</f>
        <v>A</v>
      </c>
      <c r="D242" t="s">
        <v>30</v>
      </c>
      <c r="E242" s="15">
        <v>11</v>
      </c>
      <c r="F242">
        <f ca="1">IF(Table2[[#This Row],[Country]]="China",ROUND(_xlfn.NORM.S.INV(RAND())*0.5+1.6*1.2,0), ROUND(_xlfn.NORM.S.INV(RAND())*0.5+1.2,0))</f>
        <v>2</v>
      </c>
      <c r="G242" s="14">
        <f ca="1">ROUNDUP((F242*VLOOKUP(D242,Table1[[SubProduct]:[Share]],2,0)),0)</f>
        <v>3</v>
      </c>
      <c r="H242" s="14">
        <f ca="1">ROUNDUP((F242*(0.2+VLOOKUP(D242,Table1[[SubProduct]:[Share]],2,0))),0)</f>
        <v>3</v>
      </c>
      <c r="I242" s="14">
        <f ca="1">ROUNDUP((F242*(0.5+VLOOKUP(D242,Table1[[SubProduct]:[Share]],2,0))),0)</f>
        <v>4</v>
      </c>
    </row>
    <row r="243" spans="1:9" x14ac:dyDescent="0.45">
      <c r="A243" t="s">
        <v>51</v>
      </c>
      <c r="B243" s="18" t="s">
        <v>1</v>
      </c>
      <c r="C243" s="18" t="str">
        <f>LEFT(Table2[[#This Row],[SubProduct]],1)</f>
        <v>B</v>
      </c>
      <c r="D243" t="s">
        <v>34</v>
      </c>
      <c r="E243" s="15">
        <v>11</v>
      </c>
      <c r="F243">
        <f ca="1">IF(Table2[[#This Row],[Country]]="China",ROUND(_xlfn.NORM.S.INV(RAND())*0.5+1.6*1.2,0), ROUND(_xlfn.NORM.S.INV(RAND())*0.5+1.2,0))</f>
        <v>1</v>
      </c>
      <c r="G243" s="14">
        <f ca="1">ROUNDUP((F243*VLOOKUP(D243,Table1[[SubProduct]:[Share]],2,0)),0)</f>
        <v>2</v>
      </c>
      <c r="H243" s="14">
        <f ca="1">ROUNDUP((F243*(0.2+VLOOKUP(D243,Table1[[SubProduct]:[Share]],2,0))),0)</f>
        <v>2</v>
      </c>
      <c r="I243" s="14">
        <f ca="1">ROUNDUP((F243*(0.5+VLOOKUP(D243,Table1[[SubProduct]:[Share]],2,0))),0)</f>
        <v>2</v>
      </c>
    </row>
    <row r="244" spans="1:9" x14ac:dyDescent="0.45">
      <c r="A244" t="s">
        <v>51</v>
      </c>
      <c r="B244" s="18" t="s">
        <v>1</v>
      </c>
      <c r="C244" s="18" t="str">
        <f>LEFT(Table2[[#This Row],[SubProduct]],1)</f>
        <v>B</v>
      </c>
      <c r="D244" t="s">
        <v>35</v>
      </c>
      <c r="E244" s="15">
        <v>11</v>
      </c>
      <c r="F244">
        <f ca="1">IF(Table2[[#This Row],[Country]]="China",ROUND(_xlfn.NORM.S.INV(RAND())*0.5+1.6*1.2,0), ROUND(_xlfn.NORM.S.INV(RAND())*0.5+1.2,0))</f>
        <v>2</v>
      </c>
      <c r="G244" s="14">
        <f ca="1">ROUNDUP((F244*VLOOKUP(D244,Table1[[SubProduct]:[Share]],2,0)),0)</f>
        <v>3</v>
      </c>
      <c r="H244" s="14">
        <f ca="1">ROUNDUP((F244*(0.2+VLOOKUP(D244,Table1[[SubProduct]:[Share]],2,0))),0)</f>
        <v>3</v>
      </c>
      <c r="I244" s="14">
        <f ca="1">ROUNDUP((F244*(0.5+VLOOKUP(D244,Table1[[SubProduct]:[Share]],2,0))),0)</f>
        <v>4</v>
      </c>
    </row>
    <row r="245" spans="1:9" x14ac:dyDescent="0.45">
      <c r="A245" t="s">
        <v>51</v>
      </c>
      <c r="B245" s="18" t="s">
        <v>1</v>
      </c>
      <c r="C245" s="18" t="str">
        <f>LEFT(Table2[[#This Row],[SubProduct]],1)</f>
        <v>B</v>
      </c>
      <c r="D245" t="s">
        <v>36</v>
      </c>
      <c r="E245" s="15">
        <v>11</v>
      </c>
      <c r="F245">
        <f ca="1">IF(Table2[[#This Row],[Country]]="China",ROUND(_xlfn.NORM.S.INV(RAND())*0.5+1.6*1.2,0), ROUND(_xlfn.NORM.S.INV(RAND())*0.5+1.2,0))</f>
        <v>2</v>
      </c>
      <c r="G245" s="14">
        <f ca="1">ROUNDUP((F245*VLOOKUP(D245,Table1[[SubProduct]:[Share]],2,0)),0)</f>
        <v>3</v>
      </c>
      <c r="H245" s="14">
        <f ca="1">ROUNDUP((F245*(0.2+VLOOKUP(D245,Table1[[SubProduct]:[Share]],2,0))),0)</f>
        <v>3</v>
      </c>
      <c r="I245" s="14">
        <f ca="1">ROUNDUP((F245*(0.5+VLOOKUP(D245,Table1[[SubProduct]:[Share]],2,0))),0)</f>
        <v>4</v>
      </c>
    </row>
    <row r="246" spans="1:9" x14ac:dyDescent="0.45">
      <c r="A246" t="s">
        <v>51</v>
      </c>
      <c r="B246" s="18" t="s">
        <v>1</v>
      </c>
      <c r="C246" s="18" t="str">
        <f>LEFT(Table2[[#This Row],[SubProduct]],1)</f>
        <v>B</v>
      </c>
      <c r="D246" t="s">
        <v>37</v>
      </c>
      <c r="E246" s="15">
        <v>11</v>
      </c>
      <c r="F246">
        <f ca="1">IF(Table2[[#This Row],[Country]]="China",ROUND(_xlfn.NORM.S.INV(RAND())*0.5+1.6*1.2,0), ROUND(_xlfn.NORM.S.INV(RAND())*0.5+1.2,0))</f>
        <v>2</v>
      </c>
      <c r="G246" s="14">
        <f ca="1">ROUNDUP((F246*VLOOKUP(D246,Table1[[SubProduct]:[Share]],2,0)),0)</f>
        <v>2</v>
      </c>
      <c r="H246" s="14">
        <f ca="1">ROUNDUP((F246*(0.2+VLOOKUP(D246,Table1[[SubProduct]:[Share]],2,0))),0)</f>
        <v>3</v>
      </c>
      <c r="I246" s="14">
        <f ca="1">ROUNDUP((F246*(0.5+VLOOKUP(D246,Table1[[SubProduct]:[Share]],2,0))),0)</f>
        <v>3</v>
      </c>
    </row>
    <row r="247" spans="1:9" x14ac:dyDescent="0.45">
      <c r="A247" t="s">
        <v>51</v>
      </c>
      <c r="B247" s="18" t="s">
        <v>1</v>
      </c>
      <c r="C247" s="18" t="str">
        <f>LEFT(Table2[[#This Row],[SubProduct]],1)</f>
        <v>A</v>
      </c>
      <c r="D247" t="s">
        <v>28</v>
      </c>
      <c r="E247" s="15">
        <v>12</v>
      </c>
      <c r="F247">
        <f ca="1">IF(Table2[[#This Row],[Country]]="China",ROUND(_xlfn.NORM.S.INV(RAND())*0.5+1.6*1.2,0), ROUND(_xlfn.NORM.S.INV(RAND())*0.5+1.2,0))</f>
        <v>2</v>
      </c>
      <c r="G247" s="14">
        <f ca="1">ROUNDUP((F247*VLOOKUP(D247,Table1[[SubProduct]:[Share]],2,0)),0)</f>
        <v>3</v>
      </c>
      <c r="H247" s="14">
        <f ca="1">ROUNDUP((F247*(0.2+VLOOKUP(D247,Table1[[SubProduct]:[Share]],2,0))),0)</f>
        <v>3</v>
      </c>
      <c r="I247" s="14">
        <f ca="1">ROUNDUP((F247*(0.5+VLOOKUP(D247,Table1[[SubProduct]:[Share]],2,0))),0)</f>
        <v>4</v>
      </c>
    </row>
    <row r="248" spans="1:9" x14ac:dyDescent="0.45">
      <c r="A248" t="s">
        <v>51</v>
      </c>
      <c r="B248" s="18" t="s">
        <v>1</v>
      </c>
      <c r="C248" s="18" t="str">
        <f>LEFT(Table2[[#This Row],[SubProduct]],1)</f>
        <v>A</v>
      </c>
      <c r="D248" t="s">
        <v>29</v>
      </c>
      <c r="E248" s="15">
        <v>12</v>
      </c>
      <c r="F248">
        <f ca="1">IF(Table2[[#This Row],[Country]]="China",ROUND(_xlfn.NORM.S.INV(RAND())*0.5+1.6*1.2,0), ROUND(_xlfn.NORM.S.INV(RAND())*0.5+1.2,0))</f>
        <v>2</v>
      </c>
      <c r="G248" s="14">
        <f ca="1">ROUNDUP((F248*VLOOKUP(D248,Table1[[SubProduct]:[Share]],2,0)),0)</f>
        <v>2</v>
      </c>
      <c r="H248" s="14">
        <f ca="1">ROUNDUP((F248*(0.2+VLOOKUP(D248,Table1[[SubProduct]:[Share]],2,0))),0)</f>
        <v>3</v>
      </c>
      <c r="I248" s="14">
        <f ca="1">ROUNDUP((F248*(0.5+VLOOKUP(D248,Table1[[SubProduct]:[Share]],2,0))),0)</f>
        <v>3</v>
      </c>
    </row>
    <row r="249" spans="1:9" x14ac:dyDescent="0.45">
      <c r="A249" t="s">
        <v>51</v>
      </c>
      <c r="B249" s="18" t="s">
        <v>1</v>
      </c>
      <c r="C249" s="18" t="str">
        <f>LEFT(Table2[[#This Row],[SubProduct]],1)</f>
        <v>A</v>
      </c>
      <c r="D249" t="s">
        <v>30</v>
      </c>
      <c r="E249" s="15">
        <v>12</v>
      </c>
      <c r="F249">
        <f ca="1">IF(Table2[[#This Row],[Country]]="China",ROUND(_xlfn.NORM.S.INV(RAND())*0.5+1.6*1.2,0), ROUND(_xlfn.NORM.S.INV(RAND())*0.5+1.2,0))</f>
        <v>2</v>
      </c>
      <c r="G249" s="14">
        <f ca="1">ROUNDUP((F249*VLOOKUP(D249,Table1[[SubProduct]:[Share]],2,0)),0)</f>
        <v>3</v>
      </c>
      <c r="H249" s="14">
        <f ca="1">ROUNDUP((F249*(0.2+VLOOKUP(D249,Table1[[SubProduct]:[Share]],2,0))),0)</f>
        <v>3</v>
      </c>
      <c r="I249" s="14">
        <f ca="1">ROUNDUP((F249*(0.5+VLOOKUP(D249,Table1[[SubProduct]:[Share]],2,0))),0)</f>
        <v>4</v>
      </c>
    </row>
    <row r="250" spans="1:9" x14ac:dyDescent="0.45">
      <c r="A250" t="s">
        <v>51</v>
      </c>
      <c r="B250" s="18" t="s">
        <v>1</v>
      </c>
      <c r="C250" s="18" t="str">
        <f>LEFT(Table2[[#This Row],[SubProduct]],1)</f>
        <v>B</v>
      </c>
      <c r="D250" t="s">
        <v>34</v>
      </c>
      <c r="E250" s="15">
        <v>12</v>
      </c>
      <c r="F250">
        <f ca="1">IF(Table2[[#This Row],[Country]]="China",ROUND(_xlfn.NORM.S.INV(RAND())*0.5+1.6*1.2,0), ROUND(_xlfn.NORM.S.INV(RAND())*0.5+1.2,0))</f>
        <v>2</v>
      </c>
      <c r="G250" s="14">
        <f ca="1">ROUNDUP((F250*VLOOKUP(D250,Table1[[SubProduct]:[Share]],2,0)),0)</f>
        <v>3</v>
      </c>
      <c r="H250" s="14">
        <f ca="1">ROUNDUP((F250*(0.2+VLOOKUP(D250,Table1[[SubProduct]:[Share]],2,0))),0)</f>
        <v>3</v>
      </c>
      <c r="I250" s="14">
        <f ca="1">ROUNDUP((F250*(0.5+VLOOKUP(D250,Table1[[SubProduct]:[Share]],2,0))),0)</f>
        <v>4</v>
      </c>
    </row>
    <row r="251" spans="1:9" x14ac:dyDescent="0.45">
      <c r="A251" t="s">
        <v>51</v>
      </c>
      <c r="B251" s="18" t="s">
        <v>1</v>
      </c>
      <c r="C251" s="18" t="str">
        <f>LEFT(Table2[[#This Row],[SubProduct]],1)</f>
        <v>B</v>
      </c>
      <c r="D251" t="s">
        <v>35</v>
      </c>
      <c r="E251" s="15">
        <v>12</v>
      </c>
      <c r="F251">
        <f ca="1">IF(Table2[[#This Row],[Country]]="China",ROUND(_xlfn.NORM.S.INV(RAND())*0.5+1.6*1.2,0), ROUND(_xlfn.NORM.S.INV(RAND())*0.5+1.2,0))</f>
        <v>1</v>
      </c>
      <c r="G251" s="14">
        <f ca="1">ROUNDUP((F251*VLOOKUP(D251,Table1[[SubProduct]:[Share]],2,0)),0)</f>
        <v>2</v>
      </c>
      <c r="H251" s="14">
        <f ca="1">ROUNDUP((F251*(0.2+VLOOKUP(D251,Table1[[SubProduct]:[Share]],2,0))),0)</f>
        <v>2</v>
      </c>
      <c r="I251" s="14">
        <f ca="1">ROUNDUP((F251*(0.5+VLOOKUP(D251,Table1[[SubProduct]:[Share]],2,0))),0)</f>
        <v>2</v>
      </c>
    </row>
    <row r="252" spans="1:9" x14ac:dyDescent="0.45">
      <c r="A252" t="s">
        <v>51</v>
      </c>
      <c r="B252" s="18" t="s">
        <v>1</v>
      </c>
      <c r="C252" s="18" t="str">
        <f>LEFT(Table2[[#This Row],[SubProduct]],1)</f>
        <v>B</v>
      </c>
      <c r="D252" t="s">
        <v>36</v>
      </c>
      <c r="E252" s="15">
        <v>12</v>
      </c>
      <c r="F252">
        <f ca="1">IF(Table2[[#This Row],[Country]]="China",ROUND(_xlfn.NORM.S.INV(RAND())*0.5+1.6*1.2,0), ROUND(_xlfn.NORM.S.INV(RAND())*0.5+1.2,0))</f>
        <v>2</v>
      </c>
      <c r="G252" s="14">
        <f ca="1">ROUNDUP((F252*VLOOKUP(D252,Table1[[SubProduct]:[Share]],2,0)),0)</f>
        <v>3</v>
      </c>
      <c r="H252" s="14">
        <f ca="1">ROUNDUP((F252*(0.2+VLOOKUP(D252,Table1[[SubProduct]:[Share]],2,0))),0)</f>
        <v>3</v>
      </c>
      <c r="I252" s="14">
        <f ca="1">ROUNDUP((F252*(0.5+VLOOKUP(D252,Table1[[SubProduct]:[Share]],2,0))),0)</f>
        <v>4</v>
      </c>
    </row>
    <row r="253" spans="1:9" x14ac:dyDescent="0.45">
      <c r="A253" t="s">
        <v>51</v>
      </c>
      <c r="B253" s="18" t="s">
        <v>1</v>
      </c>
      <c r="C253" s="18" t="str">
        <f>LEFT(Table2[[#This Row],[SubProduct]],1)</f>
        <v>B</v>
      </c>
      <c r="D253" t="s">
        <v>37</v>
      </c>
      <c r="E253" s="15">
        <v>12</v>
      </c>
      <c r="F253">
        <f ca="1">IF(Table2[[#This Row],[Country]]="China",ROUND(_xlfn.NORM.S.INV(RAND())*0.5+1.6*1.2,0), ROUND(_xlfn.NORM.S.INV(RAND())*0.5+1.2,0))</f>
        <v>2</v>
      </c>
      <c r="G253" s="14">
        <f ca="1">ROUNDUP((F253*VLOOKUP(D253,Table1[[SubProduct]:[Share]],2,0)),0)</f>
        <v>2</v>
      </c>
      <c r="H253" s="14">
        <f ca="1">ROUNDUP((F253*(0.2+VLOOKUP(D253,Table1[[SubProduct]:[Share]],2,0))),0)</f>
        <v>3</v>
      </c>
      <c r="I253" s="14">
        <f ca="1">ROUNDUP((F253*(0.5+VLOOKUP(D253,Table1[[SubProduct]:[Share]],2,0))),0)</f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3FE2C-D3B8-49AC-B9B1-394622313A05}">
  <dimension ref="A1:C17"/>
  <sheetViews>
    <sheetView workbookViewId="0">
      <selection activeCell="I15" sqref="I15"/>
    </sheetView>
  </sheetViews>
  <sheetFormatPr defaultRowHeight="14.25" x14ac:dyDescent="0.45"/>
  <cols>
    <col min="1" max="1" width="12.33203125" customWidth="1"/>
    <col min="2" max="2" width="12.33203125" bestFit="1" customWidth="1"/>
    <col min="3" max="3" width="9.06640625" style="13"/>
  </cols>
  <sheetData>
    <row r="1" spans="1:3" x14ac:dyDescent="0.45">
      <c r="A1" t="s">
        <v>27</v>
      </c>
      <c r="B1" t="s">
        <v>26</v>
      </c>
      <c r="C1" s="13" t="s">
        <v>21</v>
      </c>
    </row>
    <row r="2" spans="1:3" x14ac:dyDescent="0.45">
      <c r="A2" t="s">
        <v>19</v>
      </c>
      <c r="B2" t="s">
        <v>28</v>
      </c>
      <c r="C2" s="13">
        <f t="shared" ref="C2:C15" ca="1" si="0">_xlfn.NORM.INV(RAND(),1,0.1)</f>
        <v>1.0553641919392986</v>
      </c>
    </row>
    <row r="3" spans="1:3" x14ac:dyDescent="0.45">
      <c r="A3" t="s">
        <v>19</v>
      </c>
      <c r="B3" t="s">
        <v>29</v>
      </c>
      <c r="C3" s="13">
        <f t="shared" ca="1" si="0"/>
        <v>0.99835231108104705</v>
      </c>
    </row>
    <row r="4" spans="1:3" x14ac:dyDescent="0.45">
      <c r="A4" t="s">
        <v>19</v>
      </c>
      <c r="B4" t="s">
        <v>30</v>
      </c>
      <c r="C4" s="13">
        <f t="shared" ca="1" si="0"/>
        <v>1.0792270145907195</v>
      </c>
    </row>
    <row r="5" spans="1:3" x14ac:dyDescent="0.45">
      <c r="A5" t="s">
        <v>33</v>
      </c>
      <c r="B5" t="s">
        <v>34</v>
      </c>
      <c r="C5" s="13">
        <f t="shared" ca="1" si="0"/>
        <v>1.0898920928652032</v>
      </c>
    </row>
    <row r="6" spans="1:3" x14ac:dyDescent="0.45">
      <c r="A6" t="s">
        <v>33</v>
      </c>
      <c r="B6" t="s">
        <v>35</v>
      </c>
      <c r="C6" s="13">
        <f t="shared" ca="1" si="0"/>
        <v>1.0260898162300436</v>
      </c>
    </row>
    <row r="7" spans="1:3" x14ac:dyDescent="0.45">
      <c r="A7" t="s">
        <v>33</v>
      </c>
      <c r="B7" t="s">
        <v>36</v>
      </c>
      <c r="C7" s="13">
        <f t="shared" ca="1" si="0"/>
        <v>1.0193504334534276</v>
      </c>
    </row>
    <row r="8" spans="1:3" x14ac:dyDescent="0.45">
      <c r="A8" t="s">
        <v>33</v>
      </c>
      <c r="B8" t="s">
        <v>37</v>
      </c>
      <c r="C8" s="13">
        <f t="shared" ca="1" si="0"/>
        <v>0.92720770985876422</v>
      </c>
    </row>
    <row r="9" spans="1:3" x14ac:dyDescent="0.45">
      <c r="A9" t="s">
        <v>46</v>
      </c>
      <c r="B9" t="s">
        <v>39</v>
      </c>
      <c r="C9" s="13">
        <f t="shared" ca="1" si="0"/>
        <v>1.0114393287116654</v>
      </c>
    </row>
    <row r="10" spans="1:3" x14ac:dyDescent="0.45">
      <c r="A10" t="s">
        <v>46</v>
      </c>
      <c r="B10" t="s">
        <v>40</v>
      </c>
      <c r="C10" s="13">
        <f t="shared" ca="1" si="0"/>
        <v>0.92960476915175061</v>
      </c>
    </row>
    <row r="11" spans="1:3" x14ac:dyDescent="0.45">
      <c r="A11" t="s">
        <v>46</v>
      </c>
      <c r="B11" t="s">
        <v>41</v>
      </c>
      <c r="C11" s="13">
        <f t="shared" ca="1" si="0"/>
        <v>0.84157153053388389</v>
      </c>
    </row>
    <row r="12" spans="1:3" x14ac:dyDescent="0.45">
      <c r="A12" t="s">
        <v>47</v>
      </c>
      <c r="B12" t="s">
        <v>42</v>
      </c>
      <c r="C12" s="13">
        <f t="shared" ca="1" si="0"/>
        <v>0.95191359887172922</v>
      </c>
    </row>
    <row r="13" spans="1:3" x14ac:dyDescent="0.45">
      <c r="A13" t="s">
        <v>47</v>
      </c>
      <c r="B13" t="s">
        <v>43</v>
      </c>
      <c r="C13" s="13">
        <f t="shared" ca="1" si="0"/>
        <v>1.0308863064754974</v>
      </c>
    </row>
    <row r="14" spans="1:3" x14ac:dyDescent="0.45">
      <c r="A14" t="s">
        <v>47</v>
      </c>
      <c r="B14" t="s">
        <v>44</v>
      </c>
      <c r="C14" s="13">
        <f t="shared" ca="1" si="0"/>
        <v>0.92944998226753317</v>
      </c>
    </row>
    <row r="15" spans="1:3" x14ac:dyDescent="0.45">
      <c r="A15" t="s">
        <v>47</v>
      </c>
      <c r="B15" t="s">
        <v>45</v>
      </c>
      <c r="C15" s="13">
        <f t="shared" ca="1" si="0"/>
        <v>1.1167023222076971</v>
      </c>
    </row>
    <row r="17" spans="3:3" x14ac:dyDescent="0.45">
      <c r="C17" s="13">
        <f ca="1">AVERAGE(Table1[Share])</f>
        <v>1.0005036720170186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DB97-A8F7-4094-B1C1-8EA7E8ABDEC9}">
  <dimension ref="A1:B4"/>
  <sheetViews>
    <sheetView workbookViewId="0">
      <selection activeCell="B13" sqref="B13"/>
    </sheetView>
  </sheetViews>
  <sheetFormatPr defaultRowHeight="14.25" x14ac:dyDescent="0.45"/>
  <cols>
    <col min="4" max="4" width="10.86328125" customWidth="1"/>
  </cols>
  <sheetData>
    <row r="1" spans="1:2" x14ac:dyDescent="0.45">
      <c r="A1" t="s">
        <v>22</v>
      </c>
      <c r="B1" t="s">
        <v>25</v>
      </c>
    </row>
    <row r="2" spans="1:2" x14ac:dyDescent="0.45">
      <c r="A2" t="s">
        <v>52</v>
      </c>
      <c r="B2" t="s">
        <v>1</v>
      </c>
    </row>
    <row r="3" spans="1:2" x14ac:dyDescent="0.45">
      <c r="A3" t="s">
        <v>51</v>
      </c>
      <c r="B3" t="s">
        <v>1</v>
      </c>
    </row>
    <row r="4" spans="1:2" x14ac:dyDescent="0.45">
      <c r="A4" t="s">
        <v>53</v>
      </c>
      <c r="B4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Countries</vt:lpstr>
      <vt:lpstr>Market Insight</vt:lpstr>
      <vt:lpstr>Transaction_2019</vt:lpstr>
      <vt:lpstr>Product_master</vt:lpstr>
      <vt:lpstr>Worker_Master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Gurung Namrata</dc:creator>
  <cp:lastModifiedBy>Quynh Giang Nguyen</cp:lastModifiedBy>
  <dcterms:created xsi:type="dcterms:W3CDTF">2019-11-02T11:57:11Z</dcterms:created>
  <dcterms:modified xsi:type="dcterms:W3CDTF">2019-11-03T08:52:09Z</dcterms:modified>
</cp:coreProperties>
</file>