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i/Downloads/"/>
    </mc:Choice>
  </mc:AlternateContent>
  <xr:revisionPtr revIDLastSave="52" documentId="8_{B97BD5A1-FA24-E948-8F8F-F316570843B4}" xr6:coauthVersionLast="47" xr6:coauthVersionMax="47" xr10:uidLastSave="{E7563A94-97A6-417D-A4A1-C210246A981E}"/>
  <bookViews>
    <workbookView xWindow="300" yWindow="500" windowWidth="25000" windowHeight="14900" firstSheet="1" activeTab="1" xr2:uid="{FBC99141-6F43-5843-A37A-2799D0D14577}"/>
  </bookViews>
  <sheets>
    <sheet name="流量上昇" sheetId="1" r:id="rId1"/>
    <sheet name="流量下降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2" l="1"/>
  <c r="F2" i="2"/>
  <c r="I2" i="1"/>
  <c r="I15" i="1"/>
  <c r="I14" i="1"/>
  <c r="I13" i="1"/>
  <c r="I12" i="1"/>
  <c r="I11" i="1"/>
  <c r="I10" i="1"/>
  <c r="I9" i="1"/>
  <c r="I8" i="1"/>
  <c r="I7" i="1"/>
  <c r="I6" i="1"/>
  <c r="I5" i="1"/>
  <c r="I4" i="1"/>
  <c r="G2" i="2"/>
  <c r="H2" i="2"/>
  <c r="I2" i="2"/>
  <c r="I3" i="1"/>
  <c r="E3" i="2"/>
  <c r="F3" i="2"/>
  <c r="G3" i="2"/>
  <c r="H3" i="2"/>
  <c r="I3" i="2"/>
  <c r="F5" i="1"/>
  <c r="G5" i="1"/>
  <c r="H5" i="1"/>
  <c r="F9" i="1"/>
  <c r="G9" i="1"/>
  <c r="H9" i="1"/>
  <c r="F13" i="1"/>
  <c r="G13" i="1"/>
  <c r="H13" i="1"/>
  <c r="F2" i="1"/>
  <c r="G2" i="1"/>
  <c r="E3" i="1"/>
  <c r="E4" i="1"/>
  <c r="E5" i="1"/>
  <c r="E6" i="1"/>
  <c r="E7" i="1"/>
  <c r="E8" i="1"/>
  <c r="E9" i="1"/>
  <c r="E10" i="1"/>
  <c r="E11" i="1"/>
  <c r="E12" i="1"/>
  <c r="E4" i="2"/>
  <c r="E5" i="2"/>
  <c r="E6" i="2"/>
  <c r="E7" i="2"/>
  <c r="E8" i="2"/>
  <c r="E9" i="2"/>
  <c r="E10" i="2"/>
  <c r="E11" i="2"/>
  <c r="E12" i="2"/>
  <c r="E13" i="2"/>
  <c r="F13" i="2"/>
  <c r="G13" i="2"/>
  <c r="H13" i="2"/>
  <c r="I13" i="2"/>
  <c r="H2" i="1"/>
  <c r="F15" i="1"/>
  <c r="G15" i="1"/>
  <c r="H15" i="1"/>
  <c r="F11" i="1"/>
  <c r="G11" i="1"/>
  <c r="H11" i="1"/>
  <c r="F7" i="1"/>
  <c r="G7" i="1"/>
  <c r="H7" i="1"/>
  <c r="F3" i="1"/>
  <c r="G3" i="1"/>
  <c r="H3" i="1"/>
  <c r="F14" i="1"/>
  <c r="G14" i="1"/>
  <c r="H14" i="1"/>
  <c r="F10" i="1"/>
  <c r="G10" i="1"/>
  <c r="H10" i="1"/>
  <c r="F6" i="1"/>
  <c r="G6" i="1"/>
  <c r="H6" i="1"/>
  <c r="F12" i="1"/>
  <c r="G12" i="1"/>
  <c r="H12" i="1"/>
  <c r="F8" i="1"/>
  <c r="G8" i="1"/>
  <c r="H8" i="1"/>
  <c r="F4" i="1"/>
  <c r="G4" i="1"/>
  <c r="H4" i="1"/>
  <c r="E14" i="2"/>
  <c r="E15" i="2"/>
  <c r="F14" i="2"/>
  <c r="G14" i="2"/>
  <c r="H14" i="2"/>
  <c r="I14" i="2"/>
  <c r="F4" i="2"/>
  <c r="G4" i="2"/>
  <c r="H4" i="2"/>
  <c r="I4" i="2"/>
  <c r="E16" i="2"/>
  <c r="F15" i="2"/>
  <c r="G15" i="2"/>
  <c r="H15" i="2"/>
  <c r="I15" i="2"/>
  <c r="F5" i="2"/>
  <c r="G5" i="2"/>
  <c r="H5" i="2"/>
  <c r="I5" i="2"/>
  <c r="E17" i="2"/>
  <c r="F16" i="2"/>
  <c r="G16" i="2"/>
  <c r="H16" i="2"/>
  <c r="I16" i="2"/>
  <c r="F6" i="2"/>
  <c r="G6" i="2"/>
  <c r="H6" i="2"/>
  <c r="I6" i="2"/>
  <c r="E18" i="2"/>
  <c r="F17" i="2"/>
  <c r="G17" i="2"/>
  <c r="H17" i="2"/>
  <c r="I17" i="2"/>
  <c r="F7" i="2"/>
  <c r="G7" i="2"/>
  <c r="H7" i="2"/>
  <c r="I7" i="2"/>
  <c r="E19" i="2"/>
  <c r="F18" i="2"/>
  <c r="G18" i="2"/>
  <c r="H18" i="2"/>
  <c r="I18" i="2"/>
  <c r="F8" i="2"/>
  <c r="G8" i="2"/>
  <c r="H8" i="2"/>
  <c r="I8" i="2"/>
  <c r="F19" i="2"/>
  <c r="G19" i="2"/>
  <c r="H19" i="2"/>
  <c r="I19" i="2"/>
  <c r="F9" i="2"/>
  <c r="G9" i="2"/>
  <c r="H9" i="2"/>
  <c r="I9" i="2"/>
  <c r="F20" i="2"/>
  <c r="G20" i="2"/>
  <c r="I20" i="2"/>
  <c r="F10" i="2"/>
  <c r="G10" i="2"/>
  <c r="H10" i="2"/>
  <c r="I10" i="2"/>
  <c r="F12" i="2"/>
  <c r="G12" i="2"/>
  <c r="H12" i="2"/>
  <c r="I12" i="2"/>
  <c r="F11" i="2"/>
  <c r="G11" i="2"/>
  <c r="H11" i="2"/>
  <c r="I11" i="2"/>
</calcChain>
</file>

<file path=xl/sharedStrings.xml><?xml version="1.0" encoding="utf-8"?>
<sst xmlns="http://schemas.openxmlformats.org/spreadsheetml/2006/main" count="53" uniqueCount="16">
  <si>
    <t>内径 D [m]</t>
    <rPh sb="0" eb="2">
      <t xml:space="preserve">ナイケイ </t>
    </rPh>
    <phoneticPr fontId="1"/>
  </si>
  <si>
    <t>水温[℃]</t>
    <rPh sb="0" eb="2">
      <t xml:space="preserve">スイオン </t>
    </rPh>
    <phoneticPr fontId="1"/>
  </si>
  <si>
    <t>粘度μ[Pa s]</t>
    <rPh sb="0" eb="2">
      <t xml:space="preserve">ネンド </t>
    </rPh>
    <phoneticPr fontId="1"/>
  </si>
  <si>
    <r>
      <t>密度ρ[kg/m</t>
    </r>
    <r>
      <rPr>
        <vertAlign val="superscript"/>
        <sz val="12"/>
        <color theme="1"/>
        <rFont val="游ゴシック"/>
        <family val="3"/>
        <charset val="128"/>
      </rPr>
      <t>3</t>
    </r>
    <r>
      <rPr>
        <sz val="12"/>
        <color theme="1"/>
        <rFont val="游ゴシック"/>
        <family val="3"/>
        <charset val="128"/>
      </rPr>
      <t>]</t>
    </r>
    <rPh sb="0" eb="2">
      <t xml:space="preserve">ミツド </t>
    </rPh>
    <phoneticPr fontId="1"/>
  </si>
  <si>
    <t>面積流量[L/h]</t>
    <rPh sb="0" eb="4">
      <t xml:space="preserve">メンセキリュウリョウ </t>
    </rPh>
    <phoneticPr fontId="1"/>
  </si>
  <si>
    <r>
      <t>流量[m</t>
    </r>
    <r>
      <rPr>
        <vertAlign val="superscript"/>
        <sz val="12"/>
        <color theme="1"/>
        <rFont val="游ゴシック"/>
        <family val="3"/>
        <charset val="128"/>
      </rPr>
      <t>3</t>
    </r>
    <r>
      <rPr>
        <sz val="12"/>
        <color theme="1"/>
        <rFont val="游ゴシック"/>
        <family val="3"/>
        <charset val="128"/>
      </rPr>
      <t>/s]</t>
    </r>
    <rPh sb="0" eb="2">
      <t xml:space="preserve">リュウリョウ </t>
    </rPh>
    <phoneticPr fontId="1"/>
  </si>
  <si>
    <t>流速 U [m/s]</t>
    <rPh sb="0" eb="2">
      <t xml:space="preserve">リュウソク </t>
    </rPh>
    <phoneticPr fontId="1"/>
  </si>
  <si>
    <t>Re</t>
    <phoneticPr fontId="1"/>
  </si>
  <si>
    <t>理論</t>
    <rPh sb="0" eb="2">
      <t xml:space="preserve">リロン </t>
    </rPh>
    <phoneticPr fontId="1"/>
  </si>
  <si>
    <t>観測</t>
    <rPh sb="0" eb="2">
      <t xml:space="preserve">カンソク </t>
    </rPh>
    <phoneticPr fontId="1"/>
  </si>
  <si>
    <t>層流</t>
    <rPh sb="0" eb="2">
      <t xml:space="preserve">ソウリュウ </t>
    </rPh>
    <phoneticPr fontId="1"/>
  </si>
  <si>
    <t>過渡範囲</t>
    <rPh sb="0" eb="4">
      <t xml:space="preserve">カトハンイ </t>
    </rPh>
    <phoneticPr fontId="1"/>
  </si>
  <si>
    <t>乱流</t>
    <rPh sb="0" eb="1">
      <t xml:space="preserve">ランリュウ </t>
    </rPh>
    <phoneticPr fontId="1"/>
  </si>
  <si>
    <t>乱流</t>
    <phoneticPr fontId="1"/>
  </si>
  <si>
    <t>乱流</t>
    <rPh sb="0" eb="2">
      <t xml:space="preserve">ランリュウ </t>
    </rPh>
    <phoneticPr fontId="1"/>
  </si>
  <si>
    <t>層流</t>
    <rPh sb="0" eb="1">
      <t xml:space="preserve">ソウリュウ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</si>
</sst>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;[Red]\(0.0\)"/>
    <numFmt numFmtId="165" formatCode="0_);[Red]\(0\)"/>
    <numFmt numFmtId="166" formatCode="0.00.E+00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perscript"/>
      <sz val="12"/>
      <color theme="1"/>
      <name val="游ゴシック"/>
      <family val="3"/>
      <charset val="128"/>
    </font>
    <font>
      <sz val="12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50505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1" fontId="0" fillId="0" borderId="0" xfId="0" applyNumberFormat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0" fillId="0" borderId="1" xfId="0" applyBorder="1">
      <alignment vertical="center"/>
    </xf>
    <xf numFmtId="164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66" fontId="0" fillId="0" borderId="2" xfId="0" applyNumberFormat="1" applyBorder="1">
      <alignment vertical="center"/>
    </xf>
    <xf numFmtId="165" fontId="0" fillId="0" borderId="2" xfId="0" applyNumberFormat="1" applyBorder="1">
      <alignment vertical="center"/>
    </xf>
    <xf numFmtId="11" fontId="0" fillId="0" borderId="2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AE39-4A0C-094D-9E59-1C8240E125A3}">
  <dimension ref="A1:J15"/>
  <sheetViews>
    <sheetView topLeftCell="E1" workbookViewId="0">
      <selection activeCell="E1" sqref="E1:J15"/>
    </sheetView>
  </sheetViews>
  <sheetFormatPr defaultColWidth="10.77734375" defaultRowHeight="16.5"/>
  <cols>
    <col min="6" max="6" width="13" bestFit="1" customWidth="1"/>
    <col min="7" max="7" width="12.109375" bestFit="1" customWidth="1"/>
    <col min="8" max="8" width="10.6640625" style="2"/>
  </cols>
  <sheetData>
    <row r="1" spans="1:10" ht="18.75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</row>
    <row r="2" spans="1:10">
      <c r="A2">
        <v>1.4999999999999999E-2</v>
      </c>
      <c r="B2">
        <v>13.3</v>
      </c>
      <c r="C2" s="1">
        <v>1.2019999999999999E-3</v>
      </c>
      <c r="D2">
        <v>999.38</v>
      </c>
      <c r="E2">
        <v>50</v>
      </c>
      <c r="F2" s="1">
        <f>E2*0.001/(3600)</f>
        <v>1.388888888888889E-5</v>
      </c>
      <c r="G2" s="1">
        <f>F2/($A$2^2*PI()/4)</f>
        <v>7.8595033625627336E-2</v>
      </c>
      <c r="H2" s="3">
        <f>$A$2*G2*$D$2/$C$2</f>
        <v>980.19515022603298</v>
      </c>
      <c r="I2" t="str">
        <f>IF(H2&lt;=2300,"層流",IF(H2&gt;=4000,"乱流","過渡範囲"))</f>
        <v>層流</v>
      </c>
      <c r="J2" t="s">
        <v>10</v>
      </c>
    </row>
    <row r="3" spans="1:10">
      <c r="E3">
        <f>E2+20</f>
        <v>70</v>
      </c>
      <c r="F3" s="1">
        <f t="shared" ref="F3:F24" si="0">E3*0.001/(3600)</f>
        <v>1.9444444444444445E-5</v>
      </c>
      <c r="G3" s="1">
        <f t="shared" ref="G3:G24" si="1">F3/($A$2^2*PI()/4)</f>
        <v>0.11003304707587827</v>
      </c>
      <c r="H3" s="3">
        <f t="shared" ref="H3:H24" si="2">$A$2*G3*$D$2/$C$2</f>
        <v>1372.2732103164462</v>
      </c>
      <c r="I3" t="str">
        <f>IF(H3&lt;=2300,"層流",IF(H3&gt;=4000,"乱流","過渡範囲"))</f>
        <v>層流</v>
      </c>
      <c r="J3" t="s">
        <v>10</v>
      </c>
    </row>
    <row r="4" spans="1:10">
      <c r="E4">
        <f t="shared" ref="E4:E28" si="3">E3+20</f>
        <v>90</v>
      </c>
      <c r="F4" s="1">
        <f t="shared" si="0"/>
        <v>2.4999999999999998E-5</v>
      </c>
      <c r="G4" s="1">
        <f t="shared" si="1"/>
        <v>0.14147106052612918</v>
      </c>
      <c r="H4" s="3">
        <f t="shared" si="2"/>
        <v>1764.3512704068592</v>
      </c>
      <c r="I4" t="str">
        <f t="shared" ref="I4:I15" si="4">IF(H4&lt;=2300,"層流",IF(H4&gt;=4000,"乱流","過渡範囲"))</f>
        <v>層流</v>
      </c>
      <c r="J4" t="s">
        <v>10</v>
      </c>
    </row>
    <row r="5" spans="1:10">
      <c r="E5">
        <f t="shared" si="3"/>
        <v>110</v>
      </c>
      <c r="F5" s="1">
        <f t="shared" si="0"/>
        <v>3.0555555555555554E-5</v>
      </c>
      <c r="G5" s="1">
        <f t="shared" si="1"/>
        <v>0.17290907397638011</v>
      </c>
      <c r="H5" s="3">
        <f t="shared" si="2"/>
        <v>2156.4293304972725</v>
      </c>
      <c r="I5" t="str">
        <f t="shared" si="4"/>
        <v>層流</v>
      </c>
      <c r="J5" t="s">
        <v>10</v>
      </c>
    </row>
    <row r="6" spans="1:10">
      <c r="E6">
        <f t="shared" si="3"/>
        <v>130</v>
      </c>
      <c r="F6" s="1">
        <f t="shared" si="0"/>
        <v>3.6111111111111109E-5</v>
      </c>
      <c r="G6" s="1">
        <f t="shared" si="1"/>
        <v>0.20434708742663105</v>
      </c>
      <c r="H6" s="3">
        <f t="shared" si="2"/>
        <v>2548.5073905876857</v>
      </c>
      <c r="I6" t="str">
        <f t="shared" si="4"/>
        <v>過渡範囲</v>
      </c>
      <c r="J6" t="s">
        <v>11</v>
      </c>
    </row>
    <row r="7" spans="1:10">
      <c r="E7">
        <f t="shared" si="3"/>
        <v>150</v>
      </c>
      <c r="F7" s="1">
        <f t="shared" si="0"/>
        <v>4.1666666666666665E-5</v>
      </c>
      <c r="G7" s="1">
        <f t="shared" si="1"/>
        <v>0.23578510087688198</v>
      </c>
      <c r="H7" s="3">
        <f t="shared" si="2"/>
        <v>2940.5854506780988</v>
      </c>
      <c r="I7" t="str">
        <f t="shared" si="4"/>
        <v>過渡範囲</v>
      </c>
      <c r="J7" t="s">
        <v>11</v>
      </c>
    </row>
    <row r="8" spans="1:10">
      <c r="E8">
        <f t="shared" si="3"/>
        <v>170</v>
      </c>
      <c r="F8" s="1">
        <f t="shared" si="0"/>
        <v>4.7222222222222228E-5</v>
      </c>
      <c r="G8" s="1">
        <f t="shared" si="1"/>
        <v>0.26722311432713297</v>
      </c>
      <c r="H8" s="3">
        <f t="shared" si="2"/>
        <v>3332.663510768512</v>
      </c>
      <c r="I8" t="str">
        <f t="shared" si="4"/>
        <v>過渡範囲</v>
      </c>
      <c r="J8" t="s">
        <v>11</v>
      </c>
    </row>
    <row r="9" spans="1:10">
      <c r="E9">
        <f t="shared" si="3"/>
        <v>190</v>
      </c>
      <c r="F9" s="1">
        <f t="shared" si="0"/>
        <v>5.2777777777777777E-5</v>
      </c>
      <c r="G9" s="1">
        <f t="shared" si="1"/>
        <v>0.29866112777738385</v>
      </c>
      <c r="H9" s="3">
        <f t="shared" si="2"/>
        <v>3724.7415708589251</v>
      </c>
      <c r="I9" t="str">
        <f t="shared" si="4"/>
        <v>過渡範囲</v>
      </c>
      <c r="J9" t="s">
        <v>11</v>
      </c>
    </row>
    <row r="10" spans="1:10">
      <c r="E10">
        <f t="shared" si="3"/>
        <v>210</v>
      </c>
      <c r="F10" s="1">
        <f t="shared" si="0"/>
        <v>5.8333333333333333E-5</v>
      </c>
      <c r="G10" s="1">
        <f t="shared" si="1"/>
        <v>0.33009914122763478</v>
      </c>
      <c r="H10" s="3">
        <f t="shared" si="2"/>
        <v>4116.8196309493378</v>
      </c>
      <c r="I10" t="str">
        <f t="shared" si="4"/>
        <v>乱流</v>
      </c>
      <c r="J10" t="s">
        <v>11</v>
      </c>
    </row>
    <row r="11" spans="1:10">
      <c r="E11">
        <f t="shared" si="3"/>
        <v>230</v>
      </c>
      <c r="F11" s="1">
        <f t="shared" si="0"/>
        <v>6.3888888888888895E-5</v>
      </c>
      <c r="G11" s="1">
        <f t="shared" si="1"/>
        <v>0.36153715467788577</v>
      </c>
      <c r="H11" s="3">
        <f t="shared" si="2"/>
        <v>4508.8976910397523</v>
      </c>
      <c r="I11" t="str">
        <f t="shared" si="4"/>
        <v>乱流</v>
      </c>
      <c r="J11" t="s">
        <v>12</v>
      </c>
    </row>
    <row r="12" spans="1:10">
      <c r="E12">
        <f t="shared" si="3"/>
        <v>250</v>
      </c>
      <c r="F12" s="1">
        <f t="shared" si="0"/>
        <v>6.9444444444444444E-5</v>
      </c>
      <c r="G12" s="1">
        <f t="shared" si="1"/>
        <v>0.39297516812813665</v>
      </c>
      <c r="H12" s="3">
        <f t="shared" si="2"/>
        <v>4900.9757511301641</v>
      </c>
      <c r="I12" t="str">
        <f t="shared" si="4"/>
        <v>乱流</v>
      </c>
      <c r="J12" t="s">
        <v>13</v>
      </c>
    </row>
    <row r="13" spans="1:10">
      <c r="E13">
        <v>300</v>
      </c>
      <c r="F13" s="1">
        <f t="shared" si="0"/>
        <v>8.3333333333333331E-5</v>
      </c>
      <c r="G13" s="1">
        <f t="shared" si="1"/>
        <v>0.47157020175376396</v>
      </c>
      <c r="H13" s="3">
        <f t="shared" si="2"/>
        <v>5881.1709013561976</v>
      </c>
      <c r="I13" t="str">
        <f t="shared" si="4"/>
        <v>乱流</v>
      </c>
      <c r="J13" t="s">
        <v>13</v>
      </c>
    </row>
    <row r="14" spans="1:10">
      <c r="E14">
        <v>350</v>
      </c>
      <c r="F14" s="1">
        <f t="shared" si="0"/>
        <v>9.722222222222223E-5</v>
      </c>
      <c r="G14" s="1">
        <f t="shared" si="1"/>
        <v>0.55016523537939133</v>
      </c>
      <c r="H14" s="3">
        <f t="shared" si="2"/>
        <v>6861.3660515822321</v>
      </c>
      <c r="I14" t="str">
        <f t="shared" si="4"/>
        <v>乱流</v>
      </c>
      <c r="J14" t="s">
        <v>13</v>
      </c>
    </row>
    <row r="15" spans="1:10">
      <c r="E15" s="7">
        <v>400</v>
      </c>
      <c r="F15" s="10">
        <f t="shared" si="0"/>
        <v>1.1111111111111112E-4</v>
      </c>
      <c r="G15" s="10">
        <f t="shared" si="1"/>
        <v>0.62876026900501869</v>
      </c>
      <c r="H15" s="9">
        <f t="shared" si="2"/>
        <v>7841.5612018082638</v>
      </c>
      <c r="I15" s="7" t="str">
        <f t="shared" si="4"/>
        <v>乱流</v>
      </c>
      <c r="J15" s="7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9A1A8-E04A-1C41-A4F2-139B5F781065}">
  <dimension ref="A1:J21"/>
  <sheetViews>
    <sheetView tabSelected="1" topLeftCell="A11" workbookViewId="0">
      <selection activeCell="E21" sqref="E21:H21"/>
    </sheetView>
  </sheetViews>
  <sheetFormatPr defaultColWidth="10.77734375" defaultRowHeight="16.5"/>
  <cols>
    <col min="4" max="4" width="13.6640625" customWidth="1"/>
    <col min="6" max="6" width="13" bestFit="1" customWidth="1"/>
    <col min="7" max="7" width="12.21875" bestFit="1" customWidth="1"/>
    <col min="8" max="8" width="10.6640625" style="2"/>
  </cols>
  <sheetData>
    <row r="1" spans="1:10" ht="18.75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</row>
    <row r="2" spans="1:10">
      <c r="A2">
        <v>1.4999999999999999E-2</v>
      </c>
      <c r="B2">
        <v>13.3</v>
      </c>
      <c r="C2" s="1">
        <v>1.2019999999999999E-3</v>
      </c>
      <c r="D2">
        <v>999.38</v>
      </c>
      <c r="E2">
        <v>400</v>
      </c>
      <c r="F2" s="4">
        <f>E2*0.001/(3600)</f>
        <v>1.1111111111111112E-4</v>
      </c>
      <c r="G2" s="4">
        <f>F2/($A$2^2*PI()/4)</f>
        <v>0.62876026900501869</v>
      </c>
      <c r="H2" s="3">
        <f>$A$2*G2*$D$2/$C$2</f>
        <v>7841.5612018082638</v>
      </c>
      <c r="I2" t="str">
        <f t="shared" ref="I2" si="0">IF(H2&lt;=2300,"層流",IF(H2&gt;=4000,"乱流","過渡範囲"))</f>
        <v>乱流</v>
      </c>
      <c r="J2" t="s">
        <v>14</v>
      </c>
    </row>
    <row r="3" spans="1:10">
      <c r="E3">
        <f>E2-20</f>
        <v>380</v>
      </c>
      <c r="F3" s="4">
        <f>E3*0.001/(3600)</f>
        <v>1.0555555555555555E-4</v>
      </c>
      <c r="G3" s="4">
        <f>F3/($A$2^2*PI()/4)</f>
        <v>0.5973222555547677</v>
      </c>
      <c r="H3" s="3">
        <f>$A$2*G3*$D$2/$C$2</f>
        <v>7449.4831417178502</v>
      </c>
      <c r="I3" t="str">
        <f>IF(H3&lt;=2300,"層流",IF(H3&gt;=4000,"乱流","過渡範囲"))</f>
        <v>乱流</v>
      </c>
      <c r="J3" t="s">
        <v>14</v>
      </c>
    </row>
    <row r="4" spans="1:10">
      <c r="E4">
        <f>E3-20</f>
        <v>360</v>
      </c>
      <c r="F4" s="4">
        <f t="shared" ref="F3:G20" si="1">E4*0.001/(3600)</f>
        <v>9.9999999999999991E-5</v>
      </c>
      <c r="G4" s="4">
        <f t="shared" ref="G3:H20" si="2">F4/($A$2^2*PI()/4)</f>
        <v>0.56588424210451671</v>
      </c>
      <c r="H4" s="3">
        <f t="shared" ref="H3:I20" si="3">$A$2*G4*$D$2/$C$2</f>
        <v>7057.4050816274366</v>
      </c>
      <c r="I4" t="str">
        <f>IF(H4&lt;=2300,"層流",IF(H4&gt;=4000,"乱流","過渡範囲"))</f>
        <v>乱流</v>
      </c>
      <c r="J4" t="s">
        <v>14</v>
      </c>
    </row>
    <row r="5" spans="1:10">
      <c r="E5">
        <f t="shared" ref="E5:E19" si="4">E4-20</f>
        <v>340</v>
      </c>
      <c r="F5" s="4">
        <f t="shared" si="1"/>
        <v>9.4444444444444456E-5</v>
      </c>
      <c r="G5" s="4">
        <f t="shared" si="2"/>
        <v>0.53444622865426594</v>
      </c>
      <c r="H5" s="3">
        <f t="shared" si="3"/>
        <v>6665.3270215370239</v>
      </c>
      <c r="I5" t="str">
        <f>IF(H5&lt;=2300,"層流",IF(H5&gt;=4000,"乱流","過渡範囲"))</f>
        <v>乱流</v>
      </c>
      <c r="J5" t="s">
        <v>14</v>
      </c>
    </row>
    <row r="6" spans="1:10">
      <c r="E6">
        <f t="shared" si="4"/>
        <v>320</v>
      </c>
      <c r="F6" s="4">
        <f t="shared" si="1"/>
        <v>8.8888888888888893E-5</v>
      </c>
      <c r="G6" s="4">
        <f t="shared" si="2"/>
        <v>0.50300821520401495</v>
      </c>
      <c r="H6" s="3">
        <f t="shared" si="3"/>
        <v>6273.2489614466122</v>
      </c>
      <c r="I6" t="str">
        <f>IF(H6&lt;=2300,"層流",IF(H6&gt;=4000,"乱流","過渡範囲"))</f>
        <v>乱流</v>
      </c>
      <c r="J6" t="s">
        <v>14</v>
      </c>
    </row>
    <row r="7" spans="1:10">
      <c r="E7">
        <f t="shared" si="4"/>
        <v>300</v>
      </c>
      <c r="F7" s="4">
        <f t="shared" si="1"/>
        <v>8.3333333333333331E-5</v>
      </c>
      <c r="G7" s="4">
        <f t="shared" si="2"/>
        <v>0.47157020175376396</v>
      </c>
      <c r="H7" s="3">
        <f t="shared" si="3"/>
        <v>5881.1709013561976</v>
      </c>
      <c r="I7" t="str">
        <f>IF(H7&lt;=2300,"層流",IF(H7&gt;=4000,"乱流","過渡範囲"))</f>
        <v>乱流</v>
      </c>
      <c r="J7" t="s">
        <v>12</v>
      </c>
    </row>
    <row r="8" spans="1:10">
      <c r="E8">
        <f t="shared" si="4"/>
        <v>280</v>
      </c>
      <c r="F8" s="4">
        <f t="shared" si="1"/>
        <v>7.7777777777777782E-5</v>
      </c>
      <c r="G8" s="4">
        <f t="shared" si="2"/>
        <v>0.44013218830351308</v>
      </c>
      <c r="H8" s="3">
        <f t="shared" si="3"/>
        <v>5489.092841265785</v>
      </c>
      <c r="I8" t="str">
        <f>IF(H8&lt;=2300,"層流",IF(H8&gt;=4000,"乱流","過渡範囲"))</f>
        <v>乱流</v>
      </c>
      <c r="J8" t="s">
        <v>12</v>
      </c>
    </row>
    <row r="9" spans="1:10">
      <c r="E9">
        <f t="shared" si="4"/>
        <v>260</v>
      </c>
      <c r="F9" s="4">
        <f t="shared" si="1"/>
        <v>7.2222222222222219E-5</v>
      </c>
      <c r="G9" s="4">
        <f t="shared" si="2"/>
        <v>0.40869417485326209</v>
      </c>
      <c r="H9" s="3">
        <f t="shared" si="3"/>
        <v>5097.0147811753714</v>
      </c>
      <c r="I9" t="str">
        <f>IF(H9&lt;=2300,"層流",IF(H9&gt;=4000,"乱流","過渡範囲"))</f>
        <v>乱流</v>
      </c>
      <c r="J9" t="s">
        <v>12</v>
      </c>
    </row>
    <row r="10" spans="1:10">
      <c r="E10">
        <f t="shared" si="4"/>
        <v>240</v>
      </c>
      <c r="F10" s="4">
        <f t="shared" si="1"/>
        <v>6.666666666666667E-5</v>
      </c>
      <c r="G10" s="4">
        <f t="shared" si="2"/>
        <v>0.37725616140301121</v>
      </c>
      <c r="H10" s="3">
        <f t="shared" si="3"/>
        <v>4704.9367210849587</v>
      </c>
      <c r="I10" t="str">
        <f>IF(H10&lt;=2300,"層流",IF(H10&gt;=4000,"乱流","過渡範囲"))</f>
        <v>乱流</v>
      </c>
      <c r="J10" t="s">
        <v>14</v>
      </c>
    </row>
    <row r="11" spans="1:10">
      <c r="E11">
        <f t="shared" si="4"/>
        <v>220</v>
      </c>
      <c r="F11" s="4">
        <f t="shared" si="1"/>
        <v>6.1111111111111107E-5</v>
      </c>
      <c r="G11" s="4">
        <f t="shared" si="2"/>
        <v>0.34581814795276022</v>
      </c>
      <c r="H11" s="3">
        <f t="shared" si="3"/>
        <v>4312.8586609945451</v>
      </c>
      <c r="I11" t="str">
        <f>IF(H11&lt;=2300,"層流",IF(H11&gt;=4000,"乱流","過渡範囲"))</f>
        <v>乱流</v>
      </c>
      <c r="J11" t="s">
        <v>11</v>
      </c>
    </row>
    <row r="12" spans="1:10">
      <c r="E12">
        <f t="shared" si="4"/>
        <v>200</v>
      </c>
      <c r="F12" s="4">
        <f t="shared" si="1"/>
        <v>5.5555555555555558E-5</v>
      </c>
      <c r="G12" s="4">
        <f t="shared" si="2"/>
        <v>0.31438013450250935</v>
      </c>
      <c r="H12" s="3">
        <f t="shared" si="3"/>
        <v>3920.7806009041319</v>
      </c>
      <c r="I12" t="str">
        <f>IF(H12&lt;=2300,"層流",IF(H12&gt;=4000,"乱流","過渡範囲"))</f>
        <v>過渡範囲</v>
      </c>
      <c r="J12" t="s">
        <v>11</v>
      </c>
    </row>
    <row r="13" spans="1:10">
      <c r="E13">
        <f t="shared" si="4"/>
        <v>180</v>
      </c>
      <c r="F13" s="4">
        <f t="shared" si="1"/>
        <v>4.9999999999999996E-5</v>
      </c>
      <c r="G13" s="4">
        <f t="shared" si="2"/>
        <v>0.28294212105225836</v>
      </c>
      <c r="H13" s="3">
        <f t="shared" si="3"/>
        <v>3528.7025408137183</v>
      </c>
      <c r="I13" t="str">
        <f>IF(H13&lt;=2300,"層流",IF(H13&gt;=4000,"乱流","過渡範囲"))</f>
        <v>過渡範囲</v>
      </c>
      <c r="J13" t="s">
        <v>11</v>
      </c>
    </row>
    <row r="14" spans="1:10">
      <c r="E14">
        <f t="shared" si="4"/>
        <v>160</v>
      </c>
      <c r="F14" s="4">
        <f t="shared" si="1"/>
        <v>4.4444444444444447E-5</v>
      </c>
      <c r="G14" s="4">
        <f t="shared" si="2"/>
        <v>0.25150410760200748</v>
      </c>
      <c r="H14" s="3">
        <f t="shared" si="3"/>
        <v>3136.6244807233061</v>
      </c>
      <c r="I14" t="str">
        <f>IF(H14&lt;=2300,"層流",IF(H14&gt;=4000,"乱流","過渡範囲"))</f>
        <v>過渡範囲</v>
      </c>
      <c r="J14" t="s">
        <v>11</v>
      </c>
    </row>
    <row r="15" spans="1:10">
      <c r="E15">
        <f t="shared" si="4"/>
        <v>140</v>
      </c>
      <c r="F15" s="4">
        <f t="shared" si="1"/>
        <v>3.8888888888888891E-5</v>
      </c>
      <c r="G15" s="4">
        <f t="shared" si="2"/>
        <v>0.22006609415175654</v>
      </c>
      <c r="H15" s="3">
        <f t="shared" si="3"/>
        <v>2744.5464206328925</v>
      </c>
      <c r="I15" t="str">
        <f>IF(H15&lt;=2300,"層流",IF(H15&gt;=4000,"乱流","過渡範囲"))</f>
        <v>過渡範囲</v>
      </c>
      <c r="J15" t="s">
        <v>11</v>
      </c>
    </row>
    <row r="16" spans="1:10">
      <c r="E16">
        <f t="shared" si="4"/>
        <v>120</v>
      </c>
      <c r="F16" s="4">
        <f t="shared" si="1"/>
        <v>3.3333333333333335E-5</v>
      </c>
      <c r="G16" s="4">
        <f t="shared" si="2"/>
        <v>0.18862808070150561</v>
      </c>
      <c r="H16" s="3">
        <f t="shared" si="3"/>
        <v>2352.4683605424793</v>
      </c>
      <c r="I16" t="str">
        <f>IF(H16&lt;=2300,"層流",IF(H16&gt;=4000,"乱流","過渡範囲"))</f>
        <v>過渡範囲</v>
      </c>
      <c r="J16" t="s">
        <v>11</v>
      </c>
    </row>
    <row r="17" spans="5:10">
      <c r="E17">
        <f t="shared" si="4"/>
        <v>100</v>
      </c>
      <c r="F17" s="4">
        <f t="shared" si="1"/>
        <v>2.7777777777777779E-5</v>
      </c>
      <c r="G17" s="4">
        <f t="shared" si="2"/>
        <v>0.15719006725125467</v>
      </c>
      <c r="H17" s="3">
        <f t="shared" si="3"/>
        <v>1960.390300452066</v>
      </c>
      <c r="I17" t="str">
        <f>IF(H17&lt;=2300,"層流",IF(H17&gt;=4000,"乱流","過渡範囲"))</f>
        <v>層流</v>
      </c>
      <c r="J17" t="s">
        <v>10</v>
      </c>
    </row>
    <row r="18" spans="5:10">
      <c r="E18">
        <f t="shared" si="4"/>
        <v>80</v>
      </c>
      <c r="F18" s="4">
        <f t="shared" si="1"/>
        <v>2.2222222222222223E-5</v>
      </c>
      <c r="G18" s="4">
        <f t="shared" si="2"/>
        <v>0.12575205380100374</v>
      </c>
      <c r="H18" s="3">
        <f t="shared" si="3"/>
        <v>1568.312240361653</v>
      </c>
      <c r="I18" t="str">
        <f>IF(H18&lt;=2300,"層流",IF(H18&gt;=4000,"乱流","過渡範囲"))</f>
        <v>層流</v>
      </c>
      <c r="J18" t="s">
        <v>10</v>
      </c>
    </row>
    <row r="19" spans="5:10">
      <c r="E19">
        <f t="shared" si="4"/>
        <v>60</v>
      </c>
      <c r="F19" s="4">
        <f t="shared" si="1"/>
        <v>1.6666666666666667E-5</v>
      </c>
      <c r="G19" s="4">
        <f t="shared" si="2"/>
        <v>9.4314040350752804E-2</v>
      </c>
      <c r="H19" s="3">
        <f t="shared" si="3"/>
        <v>1176.2341802712397</v>
      </c>
      <c r="I19" t="str">
        <f>IF(H19&lt;=2300,"層流",IF(H19&gt;=4000,"乱流","過渡範囲"))</f>
        <v>層流</v>
      </c>
      <c r="J19" t="s">
        <v>10</v>
      </c>
    </row>
    <row r="20" spans="5:10">
      <c r="E20" s="7">
        <v>50</v>
      </c>
      <c r="F20" s="8">
        <f t="shared" si="1"/>
        <v>1.388888888888889E-5</v>
      </c>
      <c r="G20" s="8">
        <f t="shared" si="2"/>
        <v>7.8595033625627336E-2</v>
      </c>
      <c r="H20" s="9">
        <f>$A$2*G20*$D$2/$C$2</f>
        <v>980.19515022603298</v>
      </c>
      <c r="I20" s="7" t="str">
        <f>IF(H20&lt;=2300,"層流",IF(H20&gt;=4000,"乱流","過渡範囲"))</f>
        <v>層流</v>
      </c>
      <c r="J20" s="7" t="s">
        <v>15</v>
      </c>
    </row>
    <row r="21" spans="5:10">
      <c r="F21" s="8"/>
      <c r="G21" s="8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2CC48F1287B046A9379F2B763511DE" ma:contentTypeVersion="5" ma:contentTypeDescription="新しいドキュメントを作成します。" ma:contentTypeScope="" ma:versionID="3033218eae6a0cb6aabc6792e5e91b7d">
  <xsd:schema xmlns:xsd="http://www.w3.org/2001/XMLSchema" xmlns:xs="http://www.w3.org/2001/XMLSchema" xmlns:p="http://schemas.microsoft.com/office/2006/metadata/properties" xmlns:ns2="ddabc1ff-5d39-4d4f-965f-4e789ed3ba25" xmlns:ns3="ce592f2c-e436-4341-8f23-46a17107df7d" targetNamespace="http://schemas.microsoft.com/office/2006/metadata/properties" ma:root="true" ma:fieldsID="988762ac568c0436c4e70efca86bae30" ns2:_="" ns3:_="">
    <xsd:import namespace="ddabc1ff-5d39-4d4f-965f-4e789ed3ba25"/>
    <xsd:import namespace="ce592f2c-e436-4341-8f23-46a17107df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abc1ff-5d39-4d4f-965f-4e789ed3ba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92f2c-e436-4341-8f23-46a17107df7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2D770C-EB77-44D8-ADD2-ED752E2A1456}"/>
</file>

<file path=customXml/itemProps2.xml><?xml version="1.0" encoding="utf-8"?>
<ds:datastoreItem xmlns:ds="http://schemas.openxmlformats.org/officeDocument/2006/customXml" ds:itemID="{AE1B7A5D-E3DA-4990-897F-F848FC54CF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南川新明(苫小牧高専)</dc:creator>
  <cp:keywords/>
  <dc:description/>
  <cp:lastModifiedBy>南川新明(苫小牧高専)</cp:lastModifiedBy>
  <cp:revision/>
  <dcterms:created xsi:type="dcterms:W3CDTF">2023-12-21T04:07:17Z</dcterms:created>
  <dcterms:modified xsi:type="dcterms:W3CDTF">2024-01-10T03:42:28Z</dcterms:modified>
  <cp:category/>
  <cp:contentStatus/>
</cp:coreProperties>
</file>