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i/git/experimental-data/chemical-engineering/viscosity/"/>
    </mc:Choice>
  </mc:AlternateContent>
  <xr:revisionPtr revIDLastSave="0" documentId="13_ncr:1_{6CCC0F63-A1D1-1248-A053-48842D823E0A}" xr6:coauthVersionLast="47" xr6:coauthVersionMax="47" xr10:uidLastSave="{00000000-0000-0000-0000-000000000000}"/>
  <bookViews>
    <workbookView xWindow="0" yWindow="500" windowWidth="25600" windowHeight="15500" activeTab="2" xr2:uid="{86E0AD85-B5EE-4AD0-95C5-2CA8E0098A8E}"/>
  </bookViews>
  <sheets>
    <sheet name="wt%" sheetId="3" r:id="rId1"/>
    <sheet name="密度" sheetId="4" r:id="rId2"/>
    <sheet name="粘度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8" i="2"/>
  <c r="F7" i="2"/>
  <c r="F6" i="2"/>
  <c r="G8" i="4"/>
  <c r="G11" i="4"/>
  <c r="G14" i="4"/>
  <c r="A11" i="4"/>
  <c r="F6" i="4"/>
  <c r="F7" i="4"/>
  <c r="F5" i="4"/>
  <c r="F3" i="4"/>
  <c r="F4" i="4"/>
  <c r="F9" i="4"/>
  <c r="F10" i="4"/>
  <c r="F11" i="4"/>
  <c r="F12" i="4"/>
  <c r="F13" i="4"/>
  <c r="F14" i="4"/>
  <c r="F15" i="4"/>
  <c r="F16" i="4"/>
  <c r="F2" i="4"/>
  <c r="A5" i="4"/>
  <c r="A14" i="4"/>
  <c r="A8" i="4"/>
  <c r="A2" i="4"/>
  <c r="A5" i="2"/>
  <c r="A6" i="2"/>
  <c r="A7" i="2"/>
  <c r="A8" i="2"/>
  <c r="A4" i="2"/>
  <c r="E3" i="2"/>
  <c r="E5" i="2"/>
  <c r="E6" i="2"/>
  <c r="E7" i="2"/>
  <c r="E8" i="2"/>
  <c r="E4" i="2"/>
  <c r="G5" i="4" l="1"/>
  <c r="F5" i="2" s="1"/>
  <c r="G2" i="4"/>
  <c r="F4" i="2" s="1"/>
  <c r="G4" i="2" s="1"/>
  <c r="G5" i="2"/>
  <c r="G6" i="2"/>
  <c r="G8" i="2"/>
  <c r="G7" i="2"/>
</calcChain>
</file>

<file path=xl/sharedStrings.xml><?xml version="1.0" encoding="utf-8"?>
<sst xmlns="http://schemas.openxmlformats.org/spreadsheetml/2006/main" count="20" uniqueCount="20">
  <si>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</si>
  <si>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</si>
  <si>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</si>
  <si>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平均</t>
    <rPh sb="0" eb="2">
      <t>ヘイキン</t>
    </rPh>
    <phoneticPr fontId="1"/>
  </si>
  <si>
    <t>実験値</t>
    <rPh sb="0" eb="3">
      <t>ジッケンチ</t>
    </rPh>
    <phoneticPr fontId="1"/>
  </si>
  <si>
    <t>文献値</t>
    <rPh sb="0" eb="3">
      <t>ブンケンチ</t>
    </rPh>
    <phoneticPr fontId="1"/>
  </si>
  <si>
    <t>wt%</t>
  </si>
  <si>
    <t>水 [g]</t>
    <phoneticPr fontId="1"/>
  </si>
  <si>
    <t>メタノール [g]</t>
    <phoneticPr fontId="1"/>
  </si>
  <si>
    <t>濃度 [wt%]</t>
    <rPh sb="0" eb="2">
      <t xml:space="preserve">ノウド </t>
    </rPh>
    <phoneticPr fontId="1"/>
  </si>
  <si>
    <t>m [g]</t>
    <phoneticPr fontId="1"/>
  </si>
  <si>
    <t>W [g]</t>
    <phoneticPr fontId="1"/>
  </si>
  <si>
    <t>W' [g]</t>
    <phoneticPr fontId="1"/>
  </si>
  <si>
    <r>
      <t>ρs [kgm</t>
    </r>
    <r>
      <rPr>
        <vertAlign val="superscript"/>
        <sz val="11"/>
        <color theme="1"/>
        <rFont val="游ゴシック"/>
        <family val="3"/>
        <charset val="128"/>
      </rPr>
      <t>-3</t>
    </r>
    <r>
      <rPr>
        <sz val="11"/>
        <color theme="1"/>
        <rFont val="游ゴシック"/>
        <family val="2"/>
        <charset val="128"/>
        <scheme val="minor"/>
      </rPr>
      <t>]</t>
    </r>
    <phoneticPr fontId="1"/>
  </si>
  <si>
    <r>
      <t>ρ[kgm</t>
    </r>
    <r>
      <rPr>
        <vertAlign val="superscript"/>
        <sz val="11"/>
        <color theme="1"/>
        <rFont val="游ゴシック"/>
        <family val="3"/>
        <charset val="128"/>
      </rPr>
      <t>-3</t>
    </r>
    <r>
      <rPr>
        <sz val="11"/>
        <color theme="1"/>
        <rFont val="游ゴシック"/>
        <family val="2"/>
        <charset val="128"/>
        <scheme val="minor"/>
      </rPr>
      <t>]</t>
    </r>
    <phoneticPr fontId="1"/>
  </si>
  <si>
    <t>ρ平均 [kgm-3]</t>
    <rPh sb="1" eb="3">
      <t xml:space="preserve">ヘイキン </t>
    </rPh>
    <phoneticPr fontId="1"/>
  </si>
  <si>
    <r>
      <t>流下時間 θ, θ</t>
    </r>
    <r>
      <rPr>
        <vertAlign val="subscript"/>
        <sz val="11"/>
        <color theme="1"/>
        <rFont val="游ゴシック"/>
        <family val="3"/>
        <charset val="128"/>
      </rPr>
      <t>s</t>
    </r>
    <r>
      <rPr>
        <sz val="11"/>
        <color theme="1"/>
        <rFont val="游ゴシック"/>
        <family val="2"/>
        <charset val="128"/>
        <scheme val="minor"/>
      </rPr>
      <t xml:space="preserve"> [s]</t>
    </r>
    <rPh sb="0" eb="2">
      <t>リュウカ</t>
    </rPh>
    <rPh sb="2" eb="4">
      <t>ジカン</t>
    </rPh>
    <phoneticPr fontId="1"/>
  </si>
  <si>
    <r>
      <t>密度 ρ, ρ [kg･cm</t>
    </r>
    <r>
      <rPr>
        <vertAlign val="superscript"/>
        <sz val="11"/>
        <color theme="1"/>
        <rFont val="游ゴシック"/>
        <family val="3"/>
        <charset val="128"/>
        <scheme val="minor"/>
      </rPr>
      <t>-3</t>
    </r>
    <r>
      <rPr>
        <sz val="11"/>
        <color theme="1"/>
        <rFont val="游ゴシック"/>
        <family val="3"/>
        <charset val="128"/>
      </rPr>
      <t>]</t>
    </r>
    <rPh sb="0" eb="2">
      <t>ミツド</t>
    </rPh>
    <phoneticPr fontId="1"/>
  </si>
  <si>
    <r>
      <t>粘度 μ, μ</t>
    </r>
    <r>
      <rPr>
        <vertAlign val="subscript"/>
        <sz val="11"/>
        <color theme="1"/>
        <rFont val="游ゴシック"/>
        <family val="3"/>
        <charset val="128"/>
      </rPr>
      <t>s</t>
    </r>
    <r>
      <rPr>
        <sz val="11"/>
        <color theme="1"/>
        <rFont val="游ゴシック"/>
        <family val="2"/>
        <charset val="128"/>
        <scheme val="minor"/>
      </rPr>
      <t>[mPa･s]</t>
    </r>
    <rPh sb="0" eb="2">
      <t>ネンド</t>
    </rPh>
    <phoneticPr fontId="1"/>
  </si>
  <si>
    <t>濃度 [wt%]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</si>
</sst>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_ 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</font>
    <font>
      <vertAlign val="subscript"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密度!$G$1</c:f>
              <c:strCache>
                <c:ptCount val="1"/>
                <c:pt idx="0">
                  <c:v>ρ平均 [kgm-3]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密度!$A$2:$A$31</c:f>
              <c:numCache>
                <c:formatCode>0.000_ </c:formatCode>
                <c:ptCount val="30"/>
                <c:pt idx="0">
                  <c:v>19.696020000000001</c:v>
                </c:pt>
                <c:pt idx="3">
                  <c:v>40.03248</c:v>
                </c:pt>
                <c:pt idx="6">
                  <c:v>56.666249999999998</c:v>
                </c:pt>
                <c:pt idx="9">
                  <c:v>79.860650000000007</c:v>
                </c:pt>
                <c:pt idx="12">
                  <c:v>100</c:v>
                </c:pt>
              </c:numCache>
            </c:numRef>
          </c:xVal>
          <c:yVal>
            <c:numRef>
              <c:f>密度!$G$2:$G$31</c:f>
              <c:numCache>
                <c:formatCode>General</c:formatCode>
                <c:ptCount val="30"/>
                <c:pt idx="0">
                  <c:v>964.1862282149973</c:v>
                </c:pt>
                <c:pt idx="3">
                  <c:v>926.46393197269106</c:v>
                </c:pt>
                <c:pt idx="6">
                  <c:v>889.68986525974424</c:v>
                </c:pt>
                <c:pt idx="9">
                  <c:v>838.15837940243273</c:v>
                </c:pt>
                <c:pt idx="12">
                  <c:v>785.93594808271291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C-A24A-A326-3F532165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5231"/>
        <c:axId val="139432511"/>
      </c:scatterChart>
      <c:valAx>
        <c:axId val="4040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濃度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32511"/>
        <c:crosses val="autoZero"/>
        <c:crossBetween val="midCat"/>
      </c:valAx>
      <c:valAx>
        <c:axId val="1394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密度</a:t>
                </a:r>
                <a:r>
                  <a:rPr lang="en-US" altLang="ja-JP"/>
                  <a:t> [kg·m3]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0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粘度!$G$1:$G$2</c:f>
              <c:strCache>
                <c:ptCount val="2"/>
                <c:pt idx="0">
                  <c:v>粘度 μ, μs[mPa･s]</c:v>
                </c:pt>
                <c:pt idx="1">
                  <c:v>実験値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粘度!$A$3:$A$18</c:f>
              <c:numCache>
                <c:formatCode>0.000_ </c:formatCode>
                <c:ptCount val="16"/>
                <c:pt idx="0">
                  <c:v>0</c:v>
                </c:pt>
                <c:pt idx="1">
                  <c:v>19.696020000000001</c:v>
                </c:pt>
                <c:pt idx="2">
                  <c:v>40.03248</c:v>
                </c:pt>
                <c:pt idx="3">
                  <c:v>56.666249999999998</c:v>
                </c:pt>
                <c:pt idx="4">
                  <c:v>79.860650000000007</c:v>
                </c:pt>
                <c:pt idx="5">
                  <c:v>100</c:v>
                </c:pt>
              </c:numCache>
            </c:numRef>
          </c:xVal>
          <c:yVal>
            <c:numRef>
              <c:f>粘度!$G$3:$G$18</c:f>
              <c:numCache>
                <c:formatCode>0.000_ </c:formatCode>
                <c:ptCount val="16"/>
                <c:pt idx="0">
                  <c:v>0.89</c:v>
                </c:pt>
                <c:pt idx="1">
                  <c:v>1.3556975543879708</c:v>
                </c:pt>
                <c:pt idx="2">
                  <c:v>1.526000879624803</c:v>
                </c:pt>
                <c:pt idx="3">
                  <c:v>1.4005128169944006</c:v>
                </c:pt>
                <c:pt idx="4">
                  <c:v>0.99629662324785662</c:v>
                </c:pt>
                <c:pt idx="5">
                  <c:v>0.57033370437551423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C-CC4C-80B5-D3A52481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9695"/>
        <c:axId val="413301423"/>
      </c:scatterChart>
      <c:valAx>
        <c:axId val="41329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wt%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301423"/>
        <c:crosses val="autoZero"/>
        <c:crossBetween val="midCat"/>
      </c:valAx>
      <c:valAx>
        <c:axId val="41330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粘度</a:t>
                </a:r>
                <a:r>
                  <a:rPr lang="en-US" altLang="ja-JP"/>
                  <a:t> [mPa·s]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2996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6</xdr:row>
      <xdr:rowOff>165100</xdr:rowOff>
    </xdr:from>
    <xdr:to>
      <xdr:col>14</xdr:col>
      <xdr:colOff>450850</xdr:colOff>
      <xdr:row>18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27007E-7855-7BB6-13F5-3F74D721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101600</xdr:rowOff>
    </xdr:from>
    <xdr:to>
      <xdr:col>19</xdr:col>
      <xdr:colOff>63500</xdr:colOff>
      <xdr:row>20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3A97458-A871-2C37-5839-484BA9334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F06A-E3FC-C146-9C5D-5392244C8E57}">
  <dimension ref="A1:C6"/>
  <sheetViews>
    <sheetView workbookViewId="0">
      <selection activeCell="B6" sqref="B6"/>
    </sheetView>
  </sheetViews>
  <sheetFormatPr baseColWidth="10" defaultRowHeight="18"/>
  <cols>
    <col min="2" max="2" width="13.1640625" customWidth="1"/>
    <col min="3" max="3" width="10.83203125" style="7"/>
  </cols>
  <sheetData>
    <row r="1" spans="1:3" s="1" customFormat="1">
      <c r="A1" s="10" t="s">
        <v>7</v>
      </c>
      <c r="B1" s="10" t="s">
        <v>8</v>
      </c>
      <c r="C1" s="14" t="s">
        <v>6</v>
      </c>
    </row>
    <row r="2" spans="1:3">
      <c r="A2" s="2">
        <v>61.234999999999999</v>
      </c>
      <c r="B2" s="2">
        <v>15.019</v>
      </c>
      <c r="C2" s="11">
        <v>19.696020000000001</v>
      </c>
    </row>
    <row r="3" spans="1:3">
      <c r="A3" s="2">
        <v>45.046999999999997</v>
      </c>
      <c r="B3" s="2">
        <v>30.071999999999999</v>
      </c>
      <c r="C3" s="11">
        <v>40.03248</v>
      </c>
    </row>
    <row r="4" spans="1:3">
      <c r="A4" s="2">
        <v>34.94</v>
      </c>
      <c r="B4" s="2">
        <v>45.69</v>
      </c>
      <c r="C4" s="11">
        <v>56.666249999999998</v>
      </c>
    </row>
    <row r="5" spans="1:3">
      <c r="A5" s="2">
        <v>15.146000000000001</v>
      </c>
      <c r="B5" s="2">
        <v>60.06</v>
      </c>
      <c r="C5" s="11">
        <v>79.860650000000007</v>
      </c>
    </row>
    <row r="6" spans="1:3">
      <c r="A6" s="2"/>
      <c r="B6" s="2"/>
      <c r="C6" s="11"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B067-4133-6E4B-8120-630E86BCC73F}">
  <dimension ref="A1:G16"/>
  <sheetViews>
    <sheetView workbookViewId="0">
      <selection activeCell="K22" sqref="K22"/>
    </sheetView>
  </sheetViews>
  <sheetFormatPr baseColWidth="10" defaultRowHeight="18"/>
  <cols>
    <col min="1" max="1" width="10.83203125" style="7"/>
    <col min="2" max="2" width="11.1640625" style="12" customWidth="1"/>
    <col min="3" max="4" width="10.83203125" style="12"/>
    <col min="7" max="7" width="13.6640625" customWidth="1"/>
  </cols>
  <sheetData>
    <row r="1" spans="1:7" s="1" customFormat="1" ht="19">
      <c r="A1" s="8" t="s">
        <v>9</v>
      </c>
      <c r="B1" s="13" t="s">
        <v>10</v>
      </c>
      <c r="C1" s="13" t="s">
        <v>11</v>
      </c>
      <c r="D1" s="13" t="s">
        <v>12</v>
      </c>
      <c r="E1" s="1" t="s">
        <v>13</v>
      </c>
      <c r="F1" s="1" t="s">
        <v>14</v>
      </c>
      <c r="G1" s="13" t="s">
        <v>15</v>
      </c>
    </row>
    <row r="2" spans="1:7">
      <c r="A2" s="16">
        <f>'wt%'!C2</f>
        <v>19.696020000000001</v>
      </c>
      <c r="B2" s="12">
        <v>15.299300000000001</v>
      </c>
      <c r="C2" s="12">
        <v>28.001100000000001</v>
      </c>
      <c r="D2" s="12">
        <v>27.581499999999998</v>
      </c>
      <c r="E2">
        <v>997.04</v>
      </c>
      <c r="F2">
        <f>(D2-B2)*E2/(C2-B2)</f>
        <v>964.10309467949401</v>
      </c>
      <c r="G2" s="15">
        <f>AVERAGE(F2:F4)</f>
        <v>964.1862282149973</v>
      </c>
    </row>
    <row r="3" spans="1:7">
      <c r="A3" s="16"/>
      <c r="B3" s="12">
        <v>12.3101</v>
      </c>
      <c r="C3" s="12">
        <v>24.991800000000001</v>
      </c>
      <c r="D3" s="12">
        <v>24.5715</v>
      </c>
      <c r="E3">
        <v>997.04</v>
      </c>
      <c r="F3">
        <f t="shared" ref="F3:F16" si="0">(D3-B3)*E3/(C3-B3)</f>
        <v>963.99585670690828</v>
      </c>
      <c r="G3" s="15"/>
    </row>
    <row r="4" spans="1:7">
      <c r="A4" s="16"/>
      <c r="B4" s="12">
        <v>12.457599999999999</v>
      </c>
      <c r="C4" s="12">
        <v>25.301500000000001</v>
      </c>
      <c r="D4" s="12">
        <v>24.881799999999998</v>
      </c>
      <c r="E4">
        <v>997.04</v>
      </c>
      <c r="F4">
        <f t="shared" si="0"/>
        <v>964.45973325858938</v>
      </c>
      <c r="G4" s="15"/>
    </row>
    <row r="5" spans="1:7">
      <c r="A5" s="16">
        <f>'wt%'!C3</f>
        <v>40.03248</v>
      </c>
      <c r="B5" s="12">
        <v>12.958500000000001</v>
      </c>
      <c r="C5" s="12">
        <v>25.751300000000001</v>
      </c>
      <c r="D5" s="12">
        <v>24.842099999999999</v>
      </c>
      <c r="E5">
        <v>997.04</v>
      </c>
      <c r="F5">
        <f>(D5-B5)*E5/(C5-B5)</f>
        <v>926.17914326808818</v>
      </c>
      <c r="G5" s="15">
        <f>AVERAGE(F5:F7)</f>
        <v>926.46393197269106</v>
      </c>
    </row>
    <row r="6" spans="1:7">
      <c r="A6" s="16"/>
      <c r="B6" s="12">
        <v>12.7178</v>
      </c>
      <c r="C6" s="12">
        <v>25.120200000000001</v>
      </c>
      <c r="D6" s="12">
        <v>24.195699999999999</v>
      </c>
      <c r="E6">
        <v>997.04</v>
      </c>
      <c r="F6">
        <f>(D6-B6)*E6/(C6-B6)</f>
        <v>922.71862026704491</v>
      </c>
      <c r="G6" s="15"/>
    </row>
    <row r="7" spans="1:7">
      <c r="A7" s="16"/>
      <c r="B7" s="12">
        <v>14.526300000000001</v>
      </c>
      <c r="C7" s="12">
        <v>26.409099999999999</v>
      </c>
      <c r="D7" s="12">
        <v>25.616</v>
      </c>
      <c r="E7">
        <v>997.04</v>
      </c>
      <c r="F7">
        <f>(D7-B7)*E7/(C7-B7)</f>
        <v>930.49403238294008</v>
      </c>
      <c r="G7" s="15"/>
    </row>
    <row r="8" spans="1:7">
      <c r="A8" s="16">
        <f>'wt%'!C4</f>
        <v>56.666249999999998</v>
      </c>
      <c r="B8" s="12">
        <v>15.299300000000001</v>
      </c>
      <c r="C8" s="12">
        <v>28.001100000000001</v>
      </c>
      <c r="D8" s="12">
        <v>26.592099999999999</v>
      </c>
      <c r="E8">
        <v>997.04</v>
      </c>
      <c r="F8">
        <f>(D8-B8)*E8/(C8-B8)</f>
        <v>886.43919066588967</v>
      </c>
      <c r="G8" s="15">
        <f t="shared" ref="G8" si="1">AVERAGE(F8:F10)</f>
        <v>889.68986525974424</v>
      </c>
    </row>
    <row r="9" spans="1:7">
      <c r="A9" s="16"/>
      <c r="B9" s="12">
        <v>12.3101</v>
      </c>
      <c r="C9" s="12">
        <v>24.991800000000001</v>
      </c>
      <c r="D9" s="12">
        <v>23.607900000000001</v>
      </c>
      <c r="E9">
        <v>997.04</v>
      </c>
      <c r="F9">
        <f t="shared" si="0"/>
        <v>888.23726408919936</v>
      </c>
      <c r="G9" s="15"/>
    </row>
    <row r="10" spans="1:7">
      <c r="A10" s="16"/>
      <c r="B10" s="12">
        <v>12.457599999999999</v>
      </c>
      <c r="C10" s="12">
        <v>25.301500000000001</v>
      </c>
      <c r="D10" s="12">
        <v>23.979199999999999</v>
      </c>
      <c r="E10">
        <v>997.04</v>
      </c>
      <c r="F10">
        <f t="shared" si="0"/>
        <v>894.39314102414357</v>
      </c>
      <c r="G10" s="15"/>
    </row>
    <row r="11" spans="1:7">
      <c r="A11" s="16">
        <f>'wt%'!C5</f>
        <v>79.860650000000007</v>
      </c>
      <c r="B11" s="12">
        <v>12.958500000000001</v>
      </c>
      <c r="C11" s="12">
        <v>25.751300000000001</v>
      </c>
      <c r="D11" s="12">
        <v>23.7195</v>
      </c>
      <c r="E11">
        <v>997.04</v>
      </c>
      <c r="F11">
        <f t="shared" si="0"/>
        <v>838.68640485272954</v>
      </c>
      <c r="G11" s="15">
        <f t="shared" ref="G11" si="2">AVERAGE(F11:F13)</f>
        <v>838.15837940243273</v>
      </c>
    </row>
    <row r="12" spans="1:7">
      <c r="A12" s="16"/>
      <c r="B12" s="12">
        <v>12.7178</v>
      </c>
      <c r="C12" s="12">
        <v>25.120200000000001</v>
      </c>
      <c r="D12" s="12">
        <v>23.146699999999999</v>
      </c>
      <c r="E12">
        <v>997.04</v>
      </c>
      <c r="F12">
        <f t="shared" si="0"/>
        <v>838.38857446945735</v>
      </c>
      <c r="G12" s="15"/>
    </row>
    <row r="13" spans="1:7">
      <c r="A13" s="16"/>
      <c r="B13" s="12">
        <v>14.526300000000001</v>
      </c>
      <c r="C13" s="12">
        <v>26.409099999999999</v>
      </c>
      <c r="D13" s="12">
        <v>24.506499999999999</v>
      </c>
      <c r="E13">
        <v>997.04</v>
      </c>
      <c r="F13">
        <f t="shared" si="0"/>
        <v>837.40015888511118</v>
      </c>
      <c r="G13" s="15"/>
    </row>
    <row r="14" spans="1:7">
      <c r="A14" s="16">
        <f>'wt%'!C6</f>
        <v>100</v>
      </c>
      <c r="B14" s="12">
        <v>15.299300000000001</v>
      </c>
      <c r="C14" s="12">
        <v>28.001100000000001</v>
      </c>
      <c r="D14" s="12">
        <v>25.3047</v>
      </c>
      <c r="E14">
        <v>997.04</v>
      </c>
      <c r="F14">
        <f t="shared" si="0"/>
        <v>785.3834902139854</v>
      </c>
      <c r="G14" s="15">
        <f t="shared" ref="G14" si="3">AVERAGE(F14:F16)</f>
        <v>785.93594808271291</v>
      </c>
    </row>
    <row r="15" spans="1:7">
      <c r="A15" s="16"/>
      <c r="B15" s="12">
        <v>12.3101</v>
      </c>
      <c r="C15" s="12">
        <v>24.991800000000001</v>
      </c>
      <c r="D15" s="12">
        <v>22.303699999999999</v>
      </c>
      <c r="E15">
        <v>997.04</v>
      </c>
      <c r="F15">
        <f t="shared" si="0"/>
        <v>785.7005720053304</v>
      </c>
      <c r="G15" s="15"/>
    </row>
    <row r="16" spans="1:7">
      <c r="A16" s="16"/>
      <c r="B16" s="12">
        <v>12.457599999999999</v>
      </c>
      <c r="C16" s="12">
        <v>25.301500000000001</v>
      </c>
      <c r="D16" s="12">
        <v>22.592199999999998</v>
      </c>
      <c r="E16">
        <v>997.04</v>
      </c>
      <c r="F16">
        <f t="shared" si="0"/>
        <v>786.72378202882282</v>
      </c>
      <c r="G16" s="15"/>
    </row>
  </sheetData>
  <mergeCells count="10">
    <mergeCell ref="G2:G4"/>
    <mergeCell ref="G5:G7"/>
    <mergeCell ref="A11:A13"/>
    <mergeCell ref="A8:A10"/>
    <mergeCell ref="A14:A16"/>
    <mergeCell ref="G8:G10"/>
    <mergeCell ref="G11:G13"/>
    <mergeCell ref="G14:G16"/>
    <mergeCell ref="A2:A4"/>
    <mergeCell ref="A5:A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F3B8-9ED7-4783-BF15-0A42AF43CC54}">
  <dimension ref="A1:H8"/>
  <sheetViews>
    <sheetView tabSelected="1" workbookViewId="0">
      <selection activeCell="E3" sqref="E3"/>
    </sheetView>
  </sheetViews>
  <sheetFormatPr baseColWidth="10" defaultColWidth="8.83203125" defaultRowHeight="18"/>
  <cols>
    <col min="1" max="1" width="13" style="7" customWidth="1"/>
    <col min="2" max="2" width="12.5" customWidth="1"/>
    <col min="3" max="3" width="12.33203125" customWidth="1"/>
    <col min="4" max="4" width="12.1640625" customWidth="1"/>
    <col min="5" max="5" width="8.83203125" style="7"/>
    <col min="6" max="6" width="18.33203125" style="7" customWidth="1"/>
    <col min="7" max="7" width="8.83203125" style="7"/>
    <col min="8" max="8" width="10.5" style="7" customWidth="1"/>
  </cols>
  <sheetData>
    <row r="1" spans="1:8" s="1" customFormat="1" ht="22">
      <c r="A1" s="16" t="s">
        <v>19</v>
      </c>
      <c r="B1" s="15" t="s">
        <v>16</v>
      </c>
      <c r="C1" s="15"/>
      <c r="D1" s="15"/>
      <c r="E1" s="15"/>
      <c r="F1" s="16" t="s">
        <v>17</v>
      </c>
      <c r="G1" s="16" t="s">
        <v>18</v>
      </c>
      <c r="H1" s="16"/>
    </row>
    <row r="2" spans="1:8" s="1" customFormat="1" ht="14.25" customHeight="1">
      <c r="A2" s="17"/>
      <c r="B2" s="3" t="s">
        <v>0</v>
      </c>
      <c r="C2" s="3" t="s">
        <v>1</v>
      </c>
      <c r="D2" s="3" t="s">
        <v>2</v>
      </c>
      <c r="E2" s="9" t="s">
        <v>3</v>
      </c>
      <c r="F2" s="17"/>
      <c r="G2" s="9" t="s">
        <v>4</v>
      </c>
      <c r="H2" s="9" t="s">
        <v>5</v>
      </c>
    </row>
    <row r="3" spans="1:8">
      <c r="A3" s="6">
        <v>0</v>
      </c>
      <c r="B3" s="4">
        <v>15.75</v>
      </c>
      <c r="C3" s="4">
        <v>15.66</v>
      </c>
      <c r="D3" s="4">
        <v>15.69</v>
      </c>
      <c r="E3" s="6">
        <f>AVERAGE(B3:D3)</f>
        <v>15.700000000000001</v>
      </c>
      <c r="F3" s="6">
        <v>997.04</v>
      </c>
      <c r="G3" s="6">
        <v>0.89</v>
      </c>
      <c r="H3" s="6"/>
    </row>
    <row r="4" spans="1:8">
      <c r="A4" s="7">
        <f>'wt%'!C2</f>
        <v>19.696020000000001</v>
      </c>
      <c r="B4" s="5">
        <v>24.78</v>
      </c>
      <c r="C4" s="5">
        <v>24.72</v>
      </c>
      <c r="D4" s="5">
        <v>24.69</v>
      </c>
      <c r="E4" s="7">
        <f t="shared" ref="E4:E8" si="0">AVERAGE(B4:D4)</f>
        <v>24.73</v>
      </c>
      <c r="F4" s="7">
        <f>密度!G2</f>
        <v>964.1862282149973</v>
      </c>
      <c r="G4" s="7">
        <f>F4*E4*$G$3/($F$3*$E$3)</f>
        <v>1.3556975543879708</v>
      </c>
    </row>
    <row r="5" spans="1:8">
      <c r="A5" s="7">
        <f>'wt%'!C3</f>
        <v>40.03248</v>
      </c>
      <c r="B5" s="5">
        <v>28.97</v>
      </c>
      <c r="C5" s="5">
        <v>28.94</v>
      </c>
      <c r="D5" s="5">
        <v>29</v>
      </c>
      <c r="E5" s="7">
        <f t="shared" si="0"/>
        <v>28.97</v>
      </c>
      <c r="F5" s="7">
        <f>密度!G5</f>
        <v>926.46393197269106</v>
      </c>
      <c r="G5" s="7">
        <f t="shared" ref="G5:G8" si="1">F5*E5*$G$3/($F$3*$E$3)</f>
        <v>1.526000879624803</v>
      </c>
    </row>
    <row r="6" spans="1:8">
      <c r="A6" s="7">
        <f>'wt%'!C4</f>
        <v>56.666249999999998</v>
      </c>
      <c r="B6" s="5">
        <v>27.65</v>
      </c>
      <c r="C6" s="5">
        <v>27.78</v>
      </c>
      <c r="D6" s="5">
        <v>27.63</v>
      </c>
      <c r="E6" s="7">
        <f t="shared" si="0"/>
        <v>27.686666666666667</v>
      </c>
      <c r="F6" s="7">
        <f>密度!G8</f>
        <v>889.68986525974424</v>
      </c>
      <c r="G6" s="7">
        <f t="shared" si="1"/>
        <v>1.4005128169944006</v>
      </c>
    </row>
    <row r="7" spans="1:8">
      <c r="A7" s="7">
        <f>'wt%'!C5</f>
        <v>79.860650000000007</v>
      </c>
      <c r="B7" s="5">
        <v>20.87</v>
      </c>
      <c r="C7" s="5">
        <v>20.91</v>
      </c>
      <c r="D7" s="5">
        <v>20.94</v>
      </c>
      <c r="E7" s="7">
        <f t="shared" si="0"/>
        <v>20.906666666666666</v>
      </c>
      <c r="F7" s="7">
        <f>密度!G11</f>
        <v>838.15837940243273</v>
      </c>
      <c r="G7" s="7">
        <f t="shared" si="1"/>
        <v>0.99629662324785662</v>
      </c>
    </row>
    <row r="8" spans="1:8">
      <c r="A8" s="7">
        <f>'wt%'!C6</f>
        <v>100</v>
      </c>
      <c r="B8" s="5">
        <v>12.6</v>
      </c>
      <c r="C8" s="5">
        <v>12.88</v>
      </c>
      <c r="D8" s="5">
        <v>12.81</v>
      </c>
      <c r="E8" s="7">
        <f t="shared" si="0"/>
        <v>12.763333333333334</v>
      </c>
      <c r="F8" s="7">
        <f>密度!G14</f>
        <v>785.93594808271291</v>
      </c>
      <c r="G8" s="7">
        <f t="shared" si="1"/>
        <v>0.57033370437551423</v>
      </c>
    </row>
  </sheetData>
  <mergeCells count="4">
    <mergeCell ref="F1:F2"/>
    <mergeCell ref="G1:H1"/>
    <mergeCell ref="B1:E1"/>
    <mergeCell ref="A1:A2"/>
  </mergeCells>
  <phoneticPr fontId="1"/>
  <pageMargins left="0.7" right="0.7" top="0.75" bottom="0.75" header="0.3" footer="0.3"/>
  <ignoredErrors>
    <ignoredError sqref="E3 E4:E8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4567b93-0360-4604-9400-30b3298f2f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DC6A34ED5CB084B99208C831227A899" ma:contentTypeVersion="9" ma:contentTypeDescription="新しいドキュメントを作成します。" ma:contentTypeScope="" ma:versionID="0dee7a3ea3be741f3f69bbba110fb810">
  <xsd:schema xmlns:xsd="http://www.w3.org/2001/XMLSchema" xmlns:xs="http://www.w3.org/2001/XMLSchema" xmlns:p="http://schemas.microsoft.com/office/2006/metadata/properties" xmlns:ns3="34567b93-0360-4604-9400-30b3298f2fb8" xmlns:ns4="af128d58-64c3-4695-b119-6b1f96d5560b" targetNamespace="http://schemas.microsoft.com/office/2006/metadata/properties" ma:root="true" ma:fieldsID="cacd62d44a6ab8c0936299bbc4f2f0a6" ns3:_="" ns4:_="">
    <xsd:import namespace="34567b93-0360-4604-9400-30b3298f2fb8"/>
    <xsd:import namespace="af128d58-64c3-4695-b119-6b1f96d556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67b93-0360-4604-9400-30b3298f2f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8d58-64c3-4695-b119-6b1f96d556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058BD-EB26-44BE-A71D-E3D011AE77A3}">
  <ds:schemaRefs>
    <ds:schemaRef ds:uri="http://schemas.microsoft.com/office/2006/metadata/properties"/>
    <ds:schemaRef ds:uri="http://www.w3.org/2000/xmlns/"/>
    <ds:schemaRef ds:uri="34567b93-0360-4604-9400-30b3298f2fb8"/>
    <ds:schemaRef ds:uri="http://www.w3.org/2001/XMLSchema-instan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AEE4F0-F670-40B2-84DF-CFD83460D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844D53-BD0C-4797-9CFC-29C98613DC2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4567b93-0360-4604-9400-30b3298f2fb8"/>
    <ds:schemaRef ds:uri="af128d58-64c3-4695-b119-6b1f96d5560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wt%</vt:lpstr>
      <vt:lpstr>密度</vt:lpstr>
      <vt:lpstr>粘度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打田佳也(苫小牧高専)</dc:creator>
  <cp:keywords/>
  <dc:description/>
  <cp:lastModifiedBy>南川新明(苫小牧高専)</cp:lastModifiedBy>
  <cp:revision/>
  <dcterms:created xsi:type="dcterms:W3CDTF">2024-01-05T16:32:32Z</dcterms:created>
  <dcterms:modified xsi:type="dcterms:W3CDTF">2024-01-19T03:26:33Z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0x0101001DC6A34ED5CB084B99208C831227A899</vt:lpwstr>
  </property>
</Properties>
</file>