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A4432F69-E839-1C43-9076-C573508DEFCA}" xr6:coauthVersionLast="47" xr6:coauthVersionMax="47" xr10:uidLastSave="{00000000-0000-0000-0000-000000000000}"/>
  <bookViews>
    <workbookView xWindow="0" yWindow="0" windowWidth="28800" windowHeight="18000" activeTab="1" xr2:uid="{33F8D7FD-8C45-BA4D-988E-21BEC742A6A5}"/>
  </bookViews>
  <sheets>
    <sheet name="Balance Sheet" sheetId="1" r:id="rId1"/>
    <sheet name="Statement of Operations" sheetId="2" r:id="rId2"/>
    <sheet name="Statement of Cashfl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H8" i="2"/>
  <c r="W8" i="2"/>
  <c r="W14" i="2" s="1"/>
  <c r="W16" i="2" s="1"/>
  <c r="W18" i="2" s="1"/>
  <c r="W20" i="2" s="1"/>
  <c r="V5" i="2"/>
  <c r="V6" i="2"/>
  <c r="V7" i="2"/>
  <c r="V4" i="2"/>
  <c r="V8" i="2" s="1"/>
  <c r="V14" i="2" s="1"/>
  <c r="V16" i="2" s="1"/>
  <c r="V18" i="2" s="1"/>
  <c r="V20" i="2" s="1"/>
  <c r="AB20" i="2"/>
  <c r="AA20" i="2"/>
  <c r="R8" i="2"/>
  <c r="R14" i="2" s="1"/>
  <c r="R16" i="2" s="1"/>
  <c r="R18" i="2" s="1"/>
  <c r="R20" i="2" s="1"/>
  <c r="T8" i="2"/>
  <c r="T14" i="2" s="1"/>
  <c r="T16" i="2" s="1"/>
  <c r="T18" i="2" s="1"/>
  <c r="T20" i="2" s="1"/>
  <c r="Y8" i="2"/>
  <c r="Y14" i="2" s="1"/>
  <c r="Y16" i="2" s="1"/>
  <c r="Y18" i="2" s="1"/>
  <c r="Y20" i="2" s="1"/>
  <c r="Q14" i="2"/>
  <c r="Q16" i="2" s="1"/>
  <c r="Q18" i="2" s="1"/>
  <c r="P14" i="2"/>
  <c r="P16" i="2" s="1"/>
  <c r="P18" i="2" s="1"/>
  <c r="O14" i="2"/>
  <c r="O16" i="2" s="1"/>
  <c r="O18" i="2" s="1"/>
  <c r="Z8" i="2"/>
  <c r="Z14" i="2" s="1"/>
  <c r="Z16" i="2" s="1"/>
  <c r="Z18" i="2" s="1"/>
  <c r="Z20" i="2" s="1"/>
  <c r="U8" i="2"/>
  <c r="U14" i="2" s="1"/>
  <c r="U16" i="2" s="1"/>
  <c r="U18" i="2" s="1"/>
  <c r="U20" i="2" s="1"/>
  <c r="B16" i="2"/>
  <c r="B18" i="2" s="1"/>
  <c r="C16" i="2"/>
  <c r="C18" i="2" s="1"/>
  <c r="D16" i="2"/>
  <c r="D18" i="2" s="1"/>
  <c r="E16" i="2"/>
  <c r="E18" i="2" s="1"/>
  <c r="F16" i="2"/>
  <c r="F18" i="2" s="1"/>
  <c r="G16" i="2"/>
  <c r="G18" i="2" s="1"/>
  <c r="H16" i="2"/>
  <c r="H18" i="2" s="1"/>
</calcChain>
</file>

<file path=xl/sharedStrings.xml><?xml version="1.0" encoding="utf-8"?>
<sst xmlns="http://schemas.openxmlformats.org/spreadsheetml/2006/main" count="181" uniqueCount="116">
  <si>
    <t>CONSOLIDATED BALANCE SHEETS - USD ($) $ in Millions</t>
  </si>
  <si>
    <t>Current assets</t>
  </si>
  <si>
    <t>Cash and cash equivalents</t>
  </si>
  <si>
    <t>Receivables, net</t>
  </si>
  <si>
    <t>Inventories</t>
  </si>
  <si>
    <t>Content advances</t>
  </si>
  <si>
    <t>Other current assets</t>
  </si>
  <si>
    <t>Total current assets</t>
  </si>
  <si>
    <t>Produced and licensed content costs</t>
  </si>
  <si>
    <t>Investments</t>
  </si>
  <si>
    <t>Attractions, buildings and equipment</t>
  </si>
  <si>
    <t>Accumulated depreciation</t>
  </si>
  <si>
    <t>Parks, resorts and other property, before projects in progress and land, Total</t>
  </si>
  <si>
    <t>Projects in progress</t>
  </si>
  <si>
    <t>Land</t>
  </si>
  <si>
    <t>Parks, resorts and other property</t>
  </si>
  <si>
    <t>Intangible assets, net</t>
  </si>
  <si>
    <t>Goodwill</t>
  </si>
  <si>
    <t>Other assets</t>
  </si>
  <si>
    <t>Total assets</t>
  </si>
  <si>
    <t>Current liabilities</t>
  </si>
  <si>
    <t>Accounts payable and other accrued liabilities</t>
  </si>
  <si>
    <t>Current portion of borrowings</t>
  </si>
  <si>
    <t>Deferred revenue and other</t>
  </si>
  <si>
    <t>Total current liabilities</t>
  </si>
  <si>
    <t>Borrowings</t>
  </si>
  <si>
    <t>Deferred income taxes</t>
  </si>
  <si>
    <t>Other long-term liabilities</t>
  </si>
  <si>
    <t>Commitments and contingencies</t>
  </si>
  <si>
    <t>Redeemable noncontrolling interest</t>
  </si>
  <si>
    <t>Equity</t>
  </si>
  <si>
    <t>Preferred stock</t>
  </si>
  <si>
    <t>Common stock, $0.01 par value, Authorized – 4.6 billion shares, Issued – 1.8 billion shares</t>
  </si>
  <si>
    <t>Retained earnings</t>
  </si>
  <si>
    <t>Accumulated other comprehensive loss</t>
  </si>
  <si>
    <t>Treasury stock, at cost, 19 million shares</t>
  </si>
  <si>
    <t>Total Disney Shareholders’ equity</t>
  </si>
  <si>
    <t>Noncontrolling interests</t>
  </si>
  <si>
    <t>Total equity</t>
  </si>
  <si>
    <t>Total liabilities and equity</t>
  </si>
  <si>
    <t>Sep. 30, 2023</t>
  </si>
  <si>
    <t> </t>
  </si>
  <si>
    <t xml:space="preserve"> </t>
  </si>
  <si>
    <t>Oct. 01, 2022</t>
  </si>
  <si>
    <t>CONSOLIDATED STATEMENTS OF CASH FLOWS - USD ($) $ in Millions</t>
  </si>
  <si>
    <t>Net income from continuing operations</t>
  </si>
  <si>
    <t>OPERATING ACTIVITIES</t>
  </si>
  <si>
    <t>Depreciation and amortization</t>
  </si>
  <si>
    <t>Impairments of produced and licensed content costs and goodwill</t>
  </si>
  <si>
    <t>Net (gain)/loss on investments</t>
  </si>
  <si>
    <t>Equity in the income of investees</t>
  </si>
  <si>
    <t>Cash distributions received from equity investees</t>
  </si>
  <si>
    <t>Net change in produced and licensed content costs and advances</t>
  </si>
  <si>
    <t>Equity-based compensation</t>
  </si>
  <si>
    <t>Pension and Postretirement Medical Amortization</t>
  </si>
  <si>
    <t>Other, net</t>
  </si>
  <si>
    <t>Changes in operating assets and liabilities</t>
  </si>
  <si>
    <t>Receivables</t>
  </si>
  <si>
    <t>Accounts payable and other liabilities</t>
  </si>
  <si>
    <t>Income taxes</t>
  </si>
  <si>
    <t>Cash provided by operations - continuing operations</t>
  </si>
  <si>
    <t>INVESTING ACTIVITIES</t>
  </si>
  <si>
    <t>Investments in parks, resorts and other property</t>
  </si>
  <si>
    <t>Proceeds from sales of investments</t>
  </si>
  <si>
    <t>Cash used in investing activities - continuing operations</t>
  </si>
  <si>
    <t>FINANCING ACTIVITIES</t>
  </si>
  <si>
    <t>Commercial paper payments, net</t>
  </si>
  <si>
    <t>Reduction of borrowings</t>
  </si>
  <si>
    <t>Proceeds from exercise of stock options</t>
  </si>
  <si>
    <t>Contributions from / sales of noncontrolling interests</t>
  </si>
  <si>
    <t>Acquisition of redeemable noncontrolling interests</t>
  </si>
  <si>
    <t>Cash provided by (used in) financing activities - continuing operations</t>
  </si>
  <si>
    <t>CASH FLOWS FROM DISCONTINUED OPERATIONS</t>
  </si>
  <si>
    <t>Cash provided by operations - discontinued operations</t>
  </si>
  <si>
    <t>Cash provided by investing activities - discontinued operations</t>
  </si>
  <si>
    <t>Cash used in financing activities - discontinued operations</t>
  </si>
  <si>
    <t>Cash (used in) provided by discontinued operations</t>
  </si>
  <si>
    <t>Effect of Exchange Rate on Cash, Cash Equivalents, Restricted Cash, and Restricted Cash Equivalents, Including Disposal Group and Discontinued Operations</t>
  </si>
  <si>
    <t>Change in Cash, Cash Equivalents and Restricted Cash</t>
  </si>
  <si>
    <t>Cash, cash equivalents and restricted cash, beginning of year</t>
  </si>
  <si>
    <t>Cash, cash equivalents and restricted cash, end of year</t>
  </si>
  <si>
    <t>Supplemental disclosure of cash flow information:</t>
  </si>
  <si>
    <t>Interest paid</t>
  </si>
  <si>
    <t>Income taxes paid</t>
  </si>
  <si>
    <t>Oct. 02, 2021</t>
  </si>
  <si>
    <t>CONSOLIDATED STATEMENTS OF INCOME - USD ($) shares in Millions, $ in Millions</t>
  </si>
  <si>
    <t>Total costs and expenses</t>
  </si>
  <si>
    <t>Restructuring and impairment charges</t>
  </si>
  <si>
    <t>Other income (expense), net</t>
  </si>
  <si>
    <t>Interest expense, net</t>
  </si>
  <si>
    <t>Total income from continuing operations</t>
  </si>
  <si>
    <t>Income taxes on continuing operations</t>
  </si>
  <si>
    <t>Loss from discontinued operations, net of income tax benefit of $0, $14 and $9, respectively</t>
  </si>
  <si>
    <t>Net income</t>
  </si>
  <si>
    <t>Diluted</t>
  </si>
  <si>
    <t>Oct. 03, 2020</t>
  </si>
  <si>
    <t>Sep. 28, 2019</t>
  </si>
  <si>
    <t>Net change in operating lease right of use assets / liabilities</t>
  </si>
  <si>
    <t>Dividends</t>
  </si>
  <si>
    <t>Sep. 29, 2018</t>
  </si>
  <si>
    <t>Sep. 30, 2017</t>
  </si>
  <si>
    <t>Repurchase of common stock</t>
  </si>
  <si>
    <t>2024 E</t>
  </si>
  <si>
    <t xml:space="preserve">Q1 </t>
  </si>
  <si>
    <t>Q2</t>
  </si>
  <si>
    <t>Q3</t>
  </si>
  <si>
    <t>Q4</t>
  </si>
  <si>
    <t>Revenues:</t>
  </si>
  <si>
    <t xml:space="preserve">Entertainment </t>
  </si>
  <si>
    <t>Sports</t>
  </si>
  <si>
    <t>Experiences</t>
  </si>
  <si>
    <t>Eliminations</t>
  </si>
  <si>
    <t>Total revenues</t>
  </si>
  <si>
    <t>Q3 E</t>
  </si>
  <si>
    <t>Q4 E</t>
  </si>
  <si>
    <t>Diluted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</si>
</sst>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 &quot;#,##0_);_(&quot;$ &quot;\(#,##0\)"/>
  </numFmts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39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center" vertical="top" wrapText="1"/>
    </xf>
    <xf numFmtId="164" fontId="0" fillId="0" borderId="0" xfId="0" applyNumberFormat="1"/>
    <xf numFmtId="37" fontId="0" fillId="0" borderId="0" xfId="0" applyNumberFormat="1"/>
    <xf numFmtId="37" fontId="2" fillId="0" borderId="0" xfId="0" applyNumberFormat="1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5DB2-EC1B-7D46-91C8-485E1F96F044}">
  <dimension ref="A1:I40"/>
  <sheetViews>
    <sheetView workbookViewId="0">
      <selection activeCell="H6" sqref="H6"/>
    </sheetView>
  </sheetViews>
  <sheetFormatPr baseColWidth="10" defaultRowHeight="16" x14ac:dyDescent="0.2"/>
  <cols>
    <col min="2" max="3" width="14" customWidth="1"/>
    <col min="4" max="7" width="11.5" bestFit="1" customWidth="1"/>
    <col min="9" max="9" width="3.1640625" bestFit="1" customWidth="1"/>
  </cols>
  <sheetData>
    <row r="1" spans="1:7" ht="96" x14ac:dyDescent="0.2">
      <c r="A1" s="3" t="s">
        <v>0</v>
      </c>
      <c r="B1" s="4" t="s">
        <v>99</v>
      </c>
      <c r="C1" s="4" t="s">
        <v>96</v>
      </c>
      <c r="D1" s="4" t="s">
        <v>95</v>
      </c>
      <c r="E1" s="4" t="s">
        <v>84</v>
      </c>
      <c r="F1" s="4" t="s">
        <v>43</v>
      </c>
      <c r="G1" s="4" t="s">
        <v>40</v>
      </c>
    </row>
    <row r="2" spans="1:7" ht="32" x14ac:dyDescent="0.2">
      <c r="A2" s="1" t="s">
        <v>1</v>
      </c>
      <c r="F2" s="2" t="s">
        <v>41</v>
      </c>
      <c r="G2" s="2" t="s">
        <v>41</v>
      </c>
    </row>
    <row r="3" spans="1:7" ht="48" x14ac:dyDescent="0.2">
      <c r="A3" s="2" t="s">
        <v>2</v>
      </c>
      <c r="B3" s="5">
        <v>4150</v>
      </c>
      <c r="C3" s="5">
        <v>5418</v>
      </c>
      <c r="D3" s="5">
        <v>17914</v>
      </c>
      <c r="E3" s="5">
        <v>15959</v>
      </c>
      <c r="F3" s="5">
        <v>11615</v>
      </c>
      <c r="G3" s="5">
        <v>14182</v>
      </c>
    </row>
    <row r="4" spans="1:7" ht="32" x14ac:dyDescent="0.2">
      <c r="A4" s="2" t="s">
        <v>3</v>
      </c>
      <c r="B4" s="6">
        <v>9334</v>
      </c>
      <c r="C4" s="6">
        <v>15481</v>
      </c>
      <c r="D4" s="6">
        <v>12708</v>
      </c>
      <c r="E4" s="6">
        <v>13367</v>
      </c>
      <c r="F4" s="6">
        <v>12652</v>
      </c>
      <c r="G4" s="6">
        <v>12330</v>
      </c>
    </row>
    <row r="5" spans="1:7" x14ac:dyDescent="0.2">
      <c r="A5" s="2" t="s">
        <v>4</v>
      </c>
      <c r="B5" s="6">
        <v>1392</v>
      </c>
      <c r="C5" s="6">
        <v>1649</v>
      </c>
      <c r="D5" s="6">
        <v>1583</v>
      </c>
      <c r="E5" s="6">
        <v>1331</v>
      </c>
      <c r="F5" s="6">
        <v>1742</v>
      </c>
      <c r="G5" s="6">
        <v>1963</v>
      </c>
    </row>
    <row r="6" spans="1:7" ht="32" x14ac:dyDescent="0.2">
      <c r="A6" s="2" t="s">
        <v>5</v>
      </c>
      <c r="B6" s="6">
        <v>1314</v>
      </c>
      <c r="C6" s="6">
        <v>4597</v>
      </c>
      <c r="D6" s="6">
        <v>2171</v>
      </c>
      <c r="E6" s="6">
        <v>2183</v>
      </c>
      <c r="F6" s="6">
        <v>1890</v>
      </c>
      <c r="G6" s="6">
        <v>3002</v>
      </c>
    </row>
    <row r="7" spans="1:7" ht="48" x14ac:dyDescent="0.2">
      <c r="A7" s="2" t="s">
        <v>6</v>
      </c>
      <c r="B7" s="6">
        <v>635</v>
      </c>
      <c r="C7" s="6">
        <v>979</v>
      </c>
      <c r="D7" s="6">
        <v>875</v>
      </c>
      <c r="E7" s="6">
        <v>817</v>
      </c>
      <c r="F7" s="6">
        <v>1199</v>
      </c>
      <c r="G7" s="6">
        <v>1286</v>
      </c>
    </row>
    <row r="8" spans="1:7" ht="48" x14ac:dyDescent="0.2">
      <c r="A8" s="2" t="s">
        <v>7</v>
      </c>
      <c r="B8" s="6">
        <v>16825</v>
      </c>
      <c r="C8" s="6">
        <v>28124</v>
      </c>
      <c r="D8" s="6">
        <v>35251</v>
      </c>
      <c r="E8" s="6">
        <v>33657</v>
      </c>
      <c r="F8" s="6">
        <v>29098</v>
      </c>
      <c r="G8" s="6">
        <v>32763</v>
      </c>
    </row>
    <row r="9" spans="1:7" ht="64" x14ac:dyDescent="0.2">
      <c r="A9" s="2" t="s">
        <v>8</v>
      </c>
      <c r="B9" s="6">
        <v>7888</v>
      </c>
      <c r="C9" s="6">
        <v>22810</v>
      </c>
      <c r="D9" s="6">
        <v>25022</v>
      </c>
      <c r="E9" s="6">
        <v>29549</v>
      </c>
      <c r="F9" s="6">
        <v>35777</v>
      </c>
      <c r="G9" s="6">
        <v>33591</v>
      </c>
    </row>
    <row r="10" spans="1:7" x14ac:dyDescent="0.2">
      <c r="A10" s="2" t="s">
        <v>9</v>
      </c>
      <c r="B10" s="6">
        <v>2899</v>
      </c>
      <c r="C10" s="6">
        <v>3224</v>
      </c>
      <c r="D10" s="6">
        <v>3903</v>
      </c>
      <c r="E10" s="6">
        <v>3935</v>
      </c>
      <c r="F10" s="6">
        <v>3218</v>
      </c>
      <c r="G10" s="6">
        <v>3080</v>
      </c>
    </row>
    <row r="11" spans="1:7" ht="64" x14ac:dyDescent="0.2">
      <c r="A11" s="2" t="s">
        <v>10</v>
      </c>
      <c r="B11" s="6">
        <v>55238</v>
      </c>
      <c r="C11" s="6">
        <v>58589</v>
      </c>
      <c r="D11" s="6">
        <v>62111</v>
      </c>
      <c r="E11" s="6">
        <v>64892</v>
      </c>
      <c r="F11" s="6">
        <v>66998</v>
      </c>
      <c r="G11" s="6">
        <v>70090</v>
      </c>
    </row>
    <row r="12" spans="1:7" ht="48" x14ac:dyDescent="0.2">
      <c r="A12" s="2" t="s">
        <v>11</v>
      </c>
      <c r="B12" s="6">
        <v>-30764</v>
      </c>
      <c r="C12" s="6">
        <v>-32415</v>
      </c>
      <c r="D12" s="6">
        <v>-35517</v>
      </c>
      <c r="E12" s="6">
        <v>-37920</v>
      </c>
      <c r="F12" s="6">
        <v>-39356</v>
      </c>
      <c r="G12" s="6">
        <v>-42610</v>
      </c>
    </row>
    <row r="13" spans="1:7" ht="128" x14ac:dyDescent="0.2">
      <c r="A13" s="2" t="s">
        <v>12</v>
      </c>
      <c r="B13" s="6">
        <v>24474</v>
      </c>
      <c r="C13" s="6">
        <v>26174</v>
      </c>
      <c r="D13" s="6">
        <v>26594</v>
      </c>
      <c r="E13" s="6">
        <v>26972</v>
      </c>
      <c r="F13" s="6">
        <v>27642</v>
      </c>
      <c r="G13" s="6">
        <v>27480</v>
      </c>
    </row>
    <row r="14" spans="1:7" ht="32" x14ac:dyDescent="0.2">
      <c r="A14" s="2" t="s">
        <v>13</v>
      </c>
      <c r="B14" s="6">
        <v>3942</v>
      </c>
      <c r="C14" s="6">
        <v>4264</v>
      </c>
      <c r="D14" s="6">
        <v>4449</v>
      </c>
      <c r="E14" s="6">
        <v>4521</v>
      </c>
      <c r="F14" s="6">
        <v>4814</v>
      </c>
      <c r="G14" s="6">
        <v>6285</v>
      </c>
    </row>
    <row r="15" spans="1:7" x14ac:dyDescent="0.2">
      <c r="A15" s="2" t="s">
        <v>14</v>
      </c>
      <c r="B15" s="6">
        <v>1124</v>
      </c>
      <c r="C15" s="6">
        <v>1165</v>
      </c>
      <c r="D15" s="6">
        <v>1035</v>
      </c>
      <c r="E15" s="6">
        <v>1131</v>
      </c>
      <c r="F15" s="6">
        <v>1140</v>
      </c>
      <c r="G15" s="6">
        <v>1176</v>
      </c>
    </row>
    <row r="16" spans="1:7" ht="64" x14ac:dyDescent="0.2">
      <c r="A16" s="2" t="s">
        <v>15</v>
      </c>
      <c r="B16" s="6">
        <v>29540</v>
      </c>
      <c r="C16" s="6">
        <v>31603</v>
      </c>
      <c r="D16" s="6">
        <v>32078</v>
      </c>
      <c r="E16" s="6">
        <v>32624</v>
      </c>
      <c r="F16" s="6">
        <v>33596</v>
      </c>
      <c r="G16" s="6">
        <v>34941</v>
      </c>
    </row>
    <row r="17" spans="1:9" ht="32" x14ac:dyDescent="0.2">
      <c r="A17" s="2" t="s">
        <v>16</v>
      </c>
      <c r="B17" s="6">
        <v>6812</v>
      </c>
      <c r="C17" s="6">
        <v>23215</v>
      </c>
      <c r="D17" s="6">
        <v>19173</v>
      </c>
      <c r="E17" s="6">
        <v>17115</v>
      </c>
      <c r="F17" s="6">
        <v>14837</v>
      </c>
      <c r="G17" s="6">
        <v>13061</v>
      </c>
    </row>
    <row r="18" spans="1:9" x14ac:dyDescent="0.2">
      <c r="A18" s="2" t="s">
        <v>17</v>
      </c>
      <c r="B18" s="6">
        <v>31269</v>
      </c>
      <c r="C18" s="6">
        <v>80293</v>
      </c>
      <c r="D18" s="6">
        <v>77689</v>
      </c>
      <c r="E18" s="6">
        <v>78071</v>
      </c>
      <c r="F18" s="6">
        <v>77897</v>
      </c>
      <c r="G18" s="6">
        <v>77067</v>
      </c>
    </row>
    <row r="19" spans="1:9" x14ac:dyDescent="0.2">
      <c r="A19" s="2" t="s">
        <v>18</v>
      </c>
      <c r="B19" s="6">
        <v>3365</v>
      </c>
      <c r="C19" s="6">
        <v>4715</v>
      </c>
      <c r="D19" s="6">
        <v>8433</v>
      </c>
      <c r="E19" s="6">
        <v>8658</v>
      </c>
      <c r="F19" s="6">
        <v>9208</v>
      </c>
      <c r="G19" s="6">
        <v>11076</v>
      </c>
    </row>
    <row r="20" spans="1:9" x14ac:dyDescent="0.2">
      <c r="A20" s="2" t="s">
        <v>19</v>
      </c>
      <c r="B20" s="6">
        <v>98598</v>
      </c>
      <c r="C20" s="6">
        <v>193984</v>
      </c>
      <c r="D20" s="6">
        <v>201549</v>
      </c>
      <c r="E20" s="6">
        <v>203609</v>
      </c>
      <c r="F20" s="6">
        <v>203631</v>
      </c>
      <c r="G20" s="6">
        <v>205579</v>
      </c>
      <c r="I20" s="2"/>
    </row>
    <row r="21" spans="1:9" ht="32" x14ac:dyDescent="0.2">
      <c r="A21" s="1" t="s">
        <v>20</v>
      </c>
      <c r="F21" s="2" t="s">
        <v>41</v>
      </c>
      <c r="G21" s="2" t="s">
        <v>41</v>
      </c>
    </row>
    <row r="22" spans="1:9" ht="80" x14ac:dyDescent="0.2">
      <c r="A22" s="2" t="s">
        <v>21</v>
      </c>
      <c r="B22" s="6">
        <v>9479</v>
      </c>
      <c r="C22" s="6">
        <v>17762</v>
      </c>
      <c r="D22" s="6">
        <v>16801</v>
      </c>
      <c r="E22" s="6">
        <v>20894</v>
      </c>
      <c r="F22" s="6">
        <v>20213</v>
      </c>
      <c r="G22" s="6">
        <v>20671</v>
      </c>
    </row>
    <row r="23" spans="1:9" ht="48" x14ac:dyDescent="0.2">
      <c r="A23" s="2" t="s">
        <v>22</v>
      </c>
      <c r="B23" s="6">
        <v>3790</v>
      </c>
      <c r="C23" s="6">
        <v>8857</v>
      </c>
      <c r="D23" s="6">
        <v>5711</v>
      </c>
      <c r="E23" s="6">
        <v>5866</v>
      </c>
      <c r="F23" s="6">
        <v>3070</v>
      </c>
      <c r="G23" s="6">
        <v>4330</v>
      </c>
    </row>
    <row r="24" spans="1:9" ht="48" x14ac:dyDescent="0.2">
      <c r="A24" s="2" t="s">
        <v>23</v>
      </c>
      <c r="B24" s="6">
        <v>4591</v>
      </c>
      <c r="C24" s="6">
        <v>4722</v>
      </c>
      <c r="D24" s="6">
        <v>4116</v>
      </c>
      <c r="E24" s="6">
        <v>4317</v>
      </c>
      <c r="F24" s="6">
        <v>5790</v>
      </c>
      <c r="G24" s="6">
        <v>6138</v>
      </c>
    </row>
    <row r="25" spans="1:9" ht="48" x14ac:dyDescent="0.2">
      <c r="A25" s="2" t="s">
        <v>24</v>
      </c>
      <c r="B25" s="6">
        <v>17860</v>
      </c>
      <c r="C25" s="6">
        <v>31341</v>
      </c>
      <c r="D25" s="6">
        <v>26628</v>
      </c>
      <c r="E25" s="6">
        <v>31077</v>
      </c>
      <c r="F25" s="6">
        <v>29073</v>
      </c>
      <c r="G25" s="6">
        <v>31139</v>
      </c>
    </row>
    <row r="26" spans="1:9" x14ac:dyDescent="0.2">
      <c r="A26" s="2" t="s">
        <v>25</v>
      </c>
      <c r="B26" s="6">
        <v>17084</v>
      </c>
      <c r="C26" s="6">
        <v>38129</v>
      </c>
      <c r="D26" s="6">
        <v>52917</v>
      </c>
      <c r="E26" s="6">
        <v>48540</v>
      </c>
      <c r="F26" s="6">
        <v>45299</v>
      </c>
      <c r="G26" s="6">
        <v>42101</v>
      </c>
    </row>
    <row r="27" spans="1:9" ht="48" x14ac:dyDescent="0.2">
      <c r="A27" s="2" t="s">
        <v>26</v>
      </c>
      <c r="B27" s="6">
        <v>3109</v>
      </c>
      <c r="C27" s="6">
        <v>7902</v>
      </c>
      <c r="D27" s="6">
        <v>7288</v>
      </c>
      <c r="E27" s="6">
        <v>7246</v>
      </c>
      <c r="F27" s="6">
        <v>8363</v>
      </c>
      <c r="G27" s="6">
        <v>7258</v>
      </c>
    </row>
    <row r="28" spans="1:9" ht="48" x14ac:dyDescent="0.2">
      <c r="A28" s="2" t="s">
        <v>27</v>
      </c>
      <c r="B28" s="6">
        <v>6590</v>
      </c>
      <c r="C28" s="6">
        <v>13760</v>
      </c>
      <c r="D28" s="6">
        <v>17204</v>
      </c>
      <c r="E28" s="6">
        <v>14522</v>
      </c>
      <c r="F28" s="6">
        <v>12518</v>
      </c>
      <c r="G28" s="6">
        <v>12069</v>
      </c>
    </row>
    <row r="29" spans="1:9" ht="64" x14ac:dyDescent="0.2">
      <c r="A29" s="2" t="s">
        <v>28</v>
      </c>
      <c r="B29" s="2" t="s">
        <v>42</v>
      </c>
      <c r="C29" s="2" t="s">
        <v>42</v>
      </c>
      <c r="D29" s="2" t="s">
        <v>42</v>
      </c>
      <c r="E29" s="2" t="s">
        <v>42</v>
      </c>
      <c r="F29" s="2" t="s">
        <v>42</v>
      </c>
      <c r="G29" s="2" t="s">
        <v>42</v>
      </c>
    </row>
    <row r="30" spans="1:9" ht="48" x14ac:dyDescent="0.2">
      <c r="A30" s="2" t="s">
        <v>29</v>
      </c>
      <c r="B30" s="6">
        <v>1123</v>
      </c>
      <c r="C30" s="6">
        <v>8963</v>
      </c>
      <c r="D30" s="6">
        <v>9249</v>
      </c>
      <c r="E30" s="6">
        <v>9213</v>
      </c>
      <c r="F30" s="6">
        <v>9499</v>
      </c>
      <c r="G30" s="6">
        <v>9055</v>
      </c>
    </row>
    <row r="31" spans="1:9" x14ac:dyDescent="0.2">
      <c r="A31" s="1" t="s">
        <v>30</v>
      </c>
      <c r="F31" s="2" t="s">
        <v>41</v>
      </c>
      <c r="G31" s="2" t="s">
        <v>41</v>
      </c>
    </row>
    <row r="32" spans="1:9" ht="32" x14ac:dyDescent="0.2">
      <c r="A32" s="2" t="s">
        <v>31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</row>
    <row r="33" spans="1:7" ht="144" x14ac:dyDescent="0.2">
      <c r="A33" s="2" t="s">
        <v>32</v>
      </c>
      <c r="B33" s="6">
        <v>36779</v>
      </c>
      <c r="C33" s="6">
        <v>53907</v>
      </c>
      <c r="D33" s="6">
        <v>54497</v>
      </c>
      <c r="E33" s="6">
        <v>55471</v>
      </c>
      <c r="F33" s="6">
        <v>56398</v>
      </c>
      <c r="G33" s="6">
        <v>57383</v>
      </c>
    </row>
    <row r="34" spans="1:7" ht="32" x14ac:dyDescent="0.2">
      <c r="A34" s="2" t="s">
        <v>33</v>
      </c>
      <c r="B34" s="6">
        <v>82679</v>
      </c>
      <c r="C34" s="6">
        <v>42494</v>
      </c>
      <c r="D34" s="6">
        <v>38315</v>
      </c>
      <c r="E34" s="6">
        <v>40429</v>
      </c>
      <c r="F34" s="6">
        <v>43636</v>
      </c>
      <c r="G34" s="6">
        <v>46093</v>
      </c>
    </row>
    <row r="35" spans="1:7" ht="64" x14ac:dyDescent="0.2">
      <c r="A35" s="2" t="s">
        <v>34</v>
      </c>
      <c r="B35" s="6">
        <v>-3097</v>
      </c>
      <c r="C35" s="6">
        <v>-6617</v>
      </c>
      <c r="D35" s="6">
        <v>-8322</v>
      </c>
      <c r="E35" s="6">
        <v>-6440</v>
      </c>
      <c r="F35" s="6">
        <v>-4119</v>
      </c>
      <c r="G35" s="6">
        <v>-3292</v>
      </c>
    </row>
    <row r="36" spans="1:7" ht="80" x14ac:dyDescent="0.2">
      <c r="A36" s="2" t="s">
        <v>35</v>
      </c>
      <c r="B36" s="6">
        <v>-67588</v>
      </c>
      <c r="C36" s="6">
        <v>-907</v>
      </c>
      <c r="D36" s="6">
        <v>-907</v>
      </c>
      <c r="E36" s="6">
        <v>-907</v>
      </c>
      <c r="F36" s="6">
        <v>-907</v>
      </c>
      <c r="G36" s="6">
        <v>-907</v>
      </c>
    </row>
    <row r="37" spans="1:7" ht="48" x14ac:dyDescent="0.2">
      <c r="A37" s="2" t="s">
        <v>36</v>
      </c>
      <c r="B37" s="6">
        <v>48773</v>
      </c>
      <c r="C37" s="6">
        <v>88877</v>
      </c>
      <c r="D37" s="6">
        <v>83583</v>
      </c>
      <c r="E37" s="6">
        <v>88553</v>
      </c>
      <c r="F37" s="6">
        <v>95008</v>
      </c>
      <c r="G37" s="6">
        <v>99277</v>
      </c>
    </row>
    <row r="38" spans="1:7" ht="32" x14ac:dyDescent="0.2">
      <c r="A38" s="2" t="s">
        <v>37</v>
      </c>
      <c r="B38" s="6">
        <v>4059</v>
      </c>
      <c r="C38" s="6">
        <v>5012</v>
      </c>
      <c r="D38" s="6">
        <v>4680</v>
      </c>
      <c r="E38" s="6">
        <v>4458</v>
      </c>
      <c r="F38" s="6">
        <v>3871</v>
      </c>
      <c r="G38" s="6">
        <v>4680</v>
      </c>
    </row>
    <row r="39" spans="1:7" x14ac:dyDescent="0.2">
      <c r="A39" s="2" t="s">
        <v>38</v>
      </c>
      <c r="B39" s="6">
        <v>52832</v>
      </c>
      <c r="C39" s="6">
        <v>93889</v>
      </c>
      <c r="D39" s="6">
        <v>88263</v>
      </c>
      <c r="E39" s="6">
        <v>93011</v>
      </c>
      <c r="F39" s="6">
        <v>98879</v>
      </c>
      <c r="G39" s="6">
        <v>103957</v>
      </c>
    </row>
    <row r="40" spans="1:7" ht="48" x14ac:dyDescent="0.2">
      <c r="A40" s="2" t="s">
        <v>39</v>
      </c>
      <c r="B40" s="5">
        <v>98598</v>
      </c>
      <c r="C40" s="5">
        <v>193984</v>
      </c>
      <c r="D40" s="5">
        <v>201549</v>
      </c>
      <c r="E40" s="5">
        <v>203609</v>
      </c>
      <c r="F40" s="5">
        <v>203631</v>
      </c>
      <c r="G40" s="5">
        <v>205579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5505-60E7-D244-86E2-EF282C18E7F9}">
  <dimension ref="A1:AB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RowHeight="16" x14ac:dyDescent="0.2"/>
  <cols>
    <col min="1" max="1" width="21.1640625" bestFit="1" customWidth="1"/>
    <col min="2" max="7" width="14" customWidth="1"/>
    <col min="8" max="8" width="16" customWidth="1"/>
  </cols>
  <sheetData>
    <row r="1" spans="1:28" ht="64" x14ac:dyDescent="0.2">
      <c r="A1" s="3" t="s">
        <v>85</v>
      </c>
      <c r="B1" s="3"/>
      <c r="J1" s="14">
        <v>2021</v>
      </c>
      <c r="K1" s="14"/>
      <c r="L1" s="14"/>
      <c r="M1" s="14"/>
      <c r="O1" s="14">
        <v>2022</v>
      </c>
      <c r="P1" s="14"/>
      <c r="Q1" s="14"/>
      <c r="R1" s="14"/>
      <c r="T1" s="14">
        <v>2023</v>
      </c>
      <c r="U1" s="14"/>
      <c r="V1" s="14"/>
      <c r="W1" s="14"/>
      <c r="Y1" s="14" t="s">
        <v>102</v>
      </c>
      <c r="Z1" s="14"/>
      <c r="AA1" s="14"/>
      <c r="AB1" s="14"/>
    </row>
    <row r="2" spans="1:28" x14ac:dyDescent="0.2">
      <c r="B2" s="4" t="s">
        <v>100</v>
      </c>
      <c r="C2" s="4" t="s">
        <v>99</v>
      </c>
      <c r="D2" s="4" t="s">
        <v>96</v>
      </c>
      <c r="E2" s="4" t="s">
        <v>95</v>
      </c>
      <c r="F2" s="4" t="s">
        <v>84</v>
      </c>
      <c r="G2" s="4" t="s">
        <v>43</v>
      </c>
      <c r="H2" s="4" t="s">
        <v>40</v>
      </c>
      <c r="J2" s="4" t="s">
        <v>103</v>
      </c>
      <c r="K2" s="4" t="s">
        <v>104</v>
      </c>
      <c r="L2" s="4" t="s">
        <v>105</v>
      </c>
      <c r="M2" s="4" t="s">
        <v>106</v>
      </c>
      <c r="O2" s="4" t="s">
        <v>103</v>
      </c>
      <c r="P2" s="4" t="s">
        <v>104</v>
      </c>
      <c r="Q2" s="4" t="s">
        <v>105</v>
      </c>
      <c r="R2" s="4" t="s">
        <v>106</v>
      </c>
      <c r="T2" s="4" t="s">
        <v>103</v>
      </c>
      <c r="U2" s="4" t="s">
        <v>104</v>
      </c>
      <c r="V2" s="4" t="s">
        <v>105</v>
      </c>
      <c r="W2" s="4" t="s">
        <v>106</v>
      </c>
      <c r="Y2" s="4" t="s">
        <v>103</v>
      </c>
      <c r="Z2" s="4" t="s">
        <v>104</v>
      </c>
      <c r="AA2" s="4" t="s">
        <v>113</v>
      </c>
      <c r="AB2" s="4" t="s">
        <v>114</v>
      </c>
    </row>
    <row r="3" spans="1:28" s="1" customFormat="1" x14ac:dyDescent="0.2">
      <c r="A3" s="1" t="s">
        <v>107</v>
      </c>
    </row>
    <row r="4" spans="1:28" s="8" customFormat="1" x14ac:dyDescent="0.2">
      <c r="A4" s="8" t="s">
        <v>108</v>
      </c>
      <c r="G4" s="8">
        <v>39569</v>
      </c>
      <c r="H4" s="8">
        <v>40635</v>
      </c>
      <c r="R4" s="8">
        <v>9294</v>
      </c>
      <c r="T4" s="8">
        <v>10675</v>
      </c>
      <c r="U4" s="8">
        <v>10309</v>
      </c>
      <c r="V4" s="8">
        <f>H4-T4-U4-W4</f>
        <v>10127</v>
      </c>
      <c r="W4" s="8">
        <v>9524</v>
      </c>
      <c r="Y4" s="8">
        <v>9981</v>
      </c>
      <c r="Z4" s="8">
        <v>9796</v>
      </c>
    </row>
    <row r="5" spans="1:28" s="8" customFormat="1" x14ac:dyDescent="0.2">
      <c r="A5" s="8" t="s">
        <v>109</v>
      </c>
      <c r="G5" s="8">
        <v>17270</v>
      </c>
      <c r="H5" s="8">
        <v>17111</v>
      </c>
      <c r="R5" s="8">
        <v>3900</v>
      </c>
      <c r="T5" s="8">
        <v>4640</v>
      </c>
      <c r="U5" s="8">
        <v>4226</v>
      </c>
      <c r="V5" s="8">
        <f t="shared" ref="V5:V7" si="0">H5-T5-U5-W5</f>
        <v>4335</v>
      </c>
      <c r="W5" s="8">
        <v>3910</v>
      </c>
      <c r="Y5" s="8">
        <v>4835</v>
      </c>
      <c r="Z5" s="8">
        <v>4312</v>
      </c>
    </row>
    <row r="6" spans="1:28" s="8" customFormat="1" x14ac:dyDescent="0.2">
      <c r="A6" s="8" t="s">
        <v>110</v>
      </c>
      <c r="G6" s="8">
        <v>28085</v>
      </c>
      <c r="H6" s="8">
        <v>32549</v>
      </c>
      <c r="R6" s="8">
        <v>7253</v>
      </c>
      <c r="T6" s="8">
        <v>8545</v>
      </c>
      <c r="U6" s="8">
        <v>7646</v>
      </c>
      <c r="V6" s="8">
        <f t="shared" si="0"/>
        <v>8198</v>
      </c>
      <c r="W6" s="8">
        <v>8160</v>
      </c>
      <c r="Y6" s="8">
        <v>9132</v>
      </c>
      <c r="Z6" s="8">
        <v>8393</v>
      </c>
    </row>
    <row r="7" spans="1:28" s="8" customFormat="1" x14ac:dyDescent="0.2">
      <c r="A7" s="8" t="s">
        <v>111</v>
      </c>
      <c r="G7" s="8">
        <f>-1179-1023</f>
        <v>-2202</v>
      </c>
      <c r="H7" s="8">
        <v>-1397</v>
      </c>
      <c r="R7" s="8">
        <v>-297</v>
      </c>
      <c r="T7" s="8">
        <v>-348</v>
      </c>
      <c r="U7" s="8">
        <v>-366</v>
      </c>
      <c r="V7" s="8">
        <f t="shared" si="0"/>
        <v>-330</v>
      </c>
      <c r="W7" s="8">
        <v>-353</v>
      </c>
      <c r="Y7" s="8">
        <v>-399</v>
      </c>
      <c r="Z7" s="8">
        <v>-418</v>
      </c>
    </row>
    <row r="8" spans="1:28" x14ac:dyDescent="0.2">
      <c r="A8" s="9" t="s">
        <v>112</v>
      </c>
      <c r="B8" s="5">
        <v>55137</v>
      </c>
      <c r="C8" s="5">
        <v>59434</v>
      </c>
      <c r="D8" s="5">
        <v>69607</v>
      </c>
      <c r="E8" s="5">
        <v>65388</v>
      </c>
      <c r="F8" s="5">
        <v>67418</v>
      </c>
      <c r="G8" s="5">
        <v>82722</v>
      </c>
      <c r="H8" s="5">
        <f>SUM(H4:H7)</f>
        <v>88898</v>
      </c>
      <c r="J8" s="5">
        <v>16249</v>
      </c>
      <c r="K8" s="5">
        <v>15613</v>
      </c>
      <c r="O8" s="5">
        <v>21819</v>
      </c>
      <c r="P8" s="5">
        <v>19249</v>
      </c>
      <c r="Q8" s="5">
        <v>21504</v>
      </c>
      <c r="R8" s="5">
        <f>SUM(R4:R7)</f>
        <v>20150</v>
      </c>
      <c r="T8" s="5">
        <f>SUM(T4:T7)</f>
        <v>23512</v>
      </c>
      <c r="U8" s="5">
        <f>SUM(U4:U7)</f>
        <v>21815</v>
      </c>
      <c r="V8" s="5">
        <f>SUM(V4:V7)</f>
        <v>22330</v>
      </c>
      <c r="W8" s="5">
        <f>SUM(W4:W7)</f>
        <v>21241</v>
      </c>
      <c r="Y8" s="5">
        <f>SUM(Y4:Y7)</f>
        <v>23549</v>
      </c>
      <c r="Z8" s="5">
        <f>SUM(Z4:Z7)</f>
        <v>22083</v>
      </c>
    </row>
    <row r="9" spans="1:28" x14ac:dyDescent="0.2">
      <c r="A9" s="2" t="s">
        <v>86</v>
      </c>
      <c r="B9" s="6">
        <v>-41264</v>
      </c>
      <c r="C9" s="6">
        <v>-44597</v>
      </c>
      <c r="D9" s="6">
        <v>-57777</v>
      </c>
      <c r="E9" s="6">
        <v>-61594</v>
      </c>
      <c r="F9" s="6">
        <v>-63759</v>
      </c>
      <c r="G9" s="6">
        <v>-75952</v>
      </c>
      <c r="H9" s="6">
        <v>-79906</v>
      </c>
      <c r="J9" s="6">
        <v>-15990</v>
      </c>
      <c r="K9" s="6">
        <v>-14167</v>
      </c>
      <c r="O9" s="6">
        <v>-19623</v>
      </c>
      <c r="P9" s="6">
        <v>-17649</v>
      </c>
      <c r="Q9" s="6">
        <v>-19072</v>
      </c>
      <c r="R9" s="6">
        <v>-19608</v>
      </c>
      <c r="T9" s="6">
        <v>-21519</v>
      </c>
      <c r="U9" s="6">
        <v>-19540</v>
      </c>
      <c r="V9" s="6">
        <v>-19689</v>
      </c>
      <c r="W9" s="6">
        <v>-19158</v>
      </c>
      <c r="X9" s="11"/>
      <c r="Y9" s="6">
        <v>-20613</v>
      </c>
      <c r="Z9" s="6">
        <v>-19204</v>
      </c>
      <c r="AA9" s="10"/>
    </row>
    <row r="10" spans="1:28" ht="32" x14ac:dyDescent="0.2">
      <c r="A10" s="2" t="s">
        <v>87</v>
      </c>
      <c r="B10" s="6">
        <v>-98</v>
      </c>
      <c r="C10" s="6">
        <v>-33</v>
      </c>
      <c r="D10" s="6">
        <v>-1183</v>
      </c>
      <c r="E10" s="6">
        <v>-5735</v>
      </c>
      <c r="F10" s="6">
        <v>-654</v>
      </c>
      <c r="G10" s="6">
        <v>-237</v>
      </c>
      <c r="H10" s="6">
        <v>-3892</v>
      </c>
      <c r="J10" s="6">
        <v>-113</v>
      </c>
      <c r="K10" s="6">
        <v>-414</v>
      </c>
      <c r="O10" s="6">
        <v>0</v>
      </c>
      <c r="P10" s="6">
        <v>-195</v>
      </c>
      <c r="Q10" s="6">
        <v>-42</v>
      </c>
      <c r="T10" s="6">
        <v>-69</v>
      </c>
      <c r="U10" s="6">
        <v>-152</v>
      </c>
      <c r="V10" s="6">
        <v>-2650</v>
      </c>
      <c r="W10" s="6">
        <v>-1021</v>
      </c>
      <c r="Y10" s="6">
        <v>0</v>
      </c>
      <c r="Z10" s="6">
        <v>-2052</v>
      </c>
    </row>
    <row r="11" spans="1:28" ht="32" x14ac:dyDescent="0.2">
      <c r="A11" s="2" t="s">
        <v>88</v>
      </c>
      <c r="B11" s="6">
        <v>78</v>
      </c>
      <c r="C11" s="6">
        <v>601</v>
      </c>
      <c r="D11" s="6">
        <v>4357</v>
      </c>
      <c r="E11" s="6">
        <v>1038</v>
      </c>
      <c r="F11" s="6">
        <v>201</v>
      </c>
      <c r="G11" s="6">
        <v>-667</v>
      </c>
      <c r="H11" s="6">
        <v>96</v>
      </c>
      <c r="J11" s="6">
        <v>0</v>
      </c>
      <c r="K11" s="6">
        <v>305</v>
      </c>
      <c r="O11" s="6">
        <v>-436</v>
      </c>
      <c r="P11" s="6">
        <v>-158</v>
      </c>
      <c r="Q11" s="6">
        <v>-136</v>
      </c>
      <c r="R11" s="6">
        <v>63</v>
      </c>
      <c r="T11" s="6">
        <v>-42</v>
      </c>
      <c r="U11" s="6">
        <v>149</v>
      </c>
      <c r="V11" s="6">
        <v>-11</v>
      </c>
      <c r="Y11" s="6">
        <v>0</v>
      </c>
      <c r="Z11" s="6">
        <v>0</v>
      </c>
    </row>
    <row r="12" spans="1:28" x14ac:dyDescent="0.2">
      <c r="A12" s="2" t="s">
        <v>89</v>
      </c>
      <c r="B12" s="6">
        <v>-385</v>
      </c>
      <c r="C12" s="6">
        <v>-574</v>
      </c>
      <c r="D12" s="6">
        <v>-978</v>
      </c>
      <c r="E12" s="6">
        <v>-1491</v>
      </c>
      <c r="F12" s="6">
        <v>-1406</v>
      </c>
      <c r="G12" s="6">
        <v>-1397</v>
      </c>
      <c r="H12" s="6">
        <v>-1209</v>
      </c>
      <c r="J12" s="6">
        <v>-324</v>
      </c>
      <c r="K12" s="6">
        <v>-320</v>
      </c>
      <c r="O12" s="6">
        <v>-311</v>
      </c>
      <c r="P12" s="6">
        <v>-355</v>
      </c>
      <c r="Q12" s="6">
        <v>-360</v>
      </c>
      <c r="R12" s="6">
        <v>-371</v>
      </c>
      <c r="T12" s="6">
        <v>-300</v>
      </c>
      <c r="U12" s="6">
        <v>-322</v>
      </c>
      <c r="V12" s="6">
        <v>-305</v>
      </c>
      <c r="W12" s="6">
        <v>-282</v>
      </c>
      <c r="Y12" s="6">
        <v>-246</v>
      </c>
      <c r="Z12" s="6">
        <v>-311</v>
      </c>
    </row>
    <row r="13" spans="1:28" ht="32" x14ac:dyDescent="0.2">
      <c r="A13" s="2" t="s">
        <v>50</v>
      </c>
      <c r="B13" s="6">
        <v>320</v>
      </c>
      <c r="C13" s="6">
        <v>-102</v>
      </c>
      <c r="D13" s="6">
        <v>-103</v>
      </c>
      <c r="E13" s="6">
        <v>651</v>
      </c>
      <c r="F13" s="6">
        <v>761</v>
      </c>
      <c r="G13" s="6">
        <v>816</v>
      </c>
      <c r="H13" s="6">
        <v>782</v>
      </c>
      <c r="J13" s="6">
        <v>224</v>
      </c>
      <c r="K13" s="6">
        <v>213</v>
      </c>
      <c r="O13" s="6">
        <v>239</v>
      </c>
      <c r="P13" s="6">
        <v>210</v>
      </c>
      <c r="Q13" s="6">
        <v>225</v>
      </c>
      <c r="R13" s="6">
        <v>142</v>
      </c>
      <c r="T13" s="6">
        <v>191</v>
      </c>
      <c r="U13" s="6">
        <v>173</v>
      </c>
      <c r="V13" s="6">
        <v>191</v>
      </c>
      <c r="W13" s="6">
        <v>227</v>
      </c>
      <c r="Y13" s="6">
        <v>181</v>
      </c>
      <c r="Z13" s="6">
        <v>141</v>
      </c>
    </row>
    <row r="14" spans="1:28" ht="32" x14ac:dyDescent="0.2">
      <c r="A14" s="2" t="s">
        <v>90</v>
      </c>
      <c r="B14" s="6">
        <v>13788</v>
      </c>
      <c r="C14" s="6">
        <v>14729</v>
      </c>
      <c r="D14" s="6">
        <v>13923</v>
      </c>
      <c r="E14" s="6">
        <v>-1743</v>
      </c>
      <c r="F14" s="6">
        <v>2561</v>
      </c>
      <c r="G14" s="6">
        <v>5285</v>
      </c>
      <c r="H14" s="6">
        <v>4769</v>
      </c>
      <c r="J14" s="6">
        <v>46</v>
      </c>
      <c r="K14" s="6">
        <v>1230</v>
      </c>
      <c r="O14" s="6">
        <f>O8+SUM(O9:O13)</f>
        <v>1688</v>
      </c>
      <c r="P14" s="6">
        <f>P8+SUM(P9:P13)</f>
        <v>1102</v>
      </c>
      <c r="Q14" s="6">
        <f>Q8+SUM(Q9:Q13)</f>
        <v>2119</v>
      </c>
      <c r="R14" s="6">
        <f>R8+SUM(R9:R13)</f>
        <v>376</v>
      </c>
      <c r="T14" s="6">
        <f>T8+SUM(T9:T13)</f>
        <v>1773</v>
      </c>
      <c r="U14" s="6">
        <f>U8+SUM(U9:U13)</f>
        <v>2123</v>
      </c>
      <c r="V14" s="6">
        <f>V8+SUM(V9:V13)</f>
        <v>-134</v>
      </c>
      <c r="W14" s="6">
        <f>W8+SUM(W9:W13)</f>
        <v>1007</v>
      </c>
      <c r="X14" s="10"/>
      <c r="Y14" s="6">
        <f>Y8+SUM(Y9:Y13)</f>
        <v>2871</v>
      </c>
      <c r="Z14" s="6">
        <f>Z8+SUM(Z9:Z13)</f>
        <v>657</v>
      </c>
    </row>
    <row r="15" spans="1:28" ht="32" x14ac:dyDescent="0.2">
      <c r="A15" s="2" t="s">
        <v>91</v>
      </c>
      <c r="B15" s="6">
        <v>-4422</v>
      </c>
      <c r="C15" s="6">
        <v>-1663</v>
      </c>
      <c r="D15" s="6">
        <v>-3026</v>
      </c>
      <c r="E15" s="6">
        <v>-699</v>
      </c>
      <c r="F15" s="6">
        <v>-25</v>
      </c>
      <c r="G15" s="6">
        <v>-1732</v>
      </c>
      <c r="H15" s="6">
        <v>-1379</v>
      </c>
      <c r="J15" s="6">
        <v>-16</v>
      </c>
      <c r="K15" s="6">
        <v>-108</v>
      </c>
      <c r="O15" s="6">
        <v>-488</v>
      </c>
      <c r="P15" s="6">
        <v>-505</v>
      </c>
      <c r="Q15" s="6">
        <v>-617</v>
      </c>
      <c r="R15" s="6">
        <v>-122</v>
      </c>
      <c r="T15" s="6">
        <v>-412</v>
      </c>
      <c r="U15" s="6">
        <v>-635</v>
      </c>
      <c r="V15" s="6">
        <v>-19</v>
      </c>
      <c r="W15" s="6">
        <v>-313</v>
      </c>
      <c r="Y15" s="6">
        <v>-720</v>
      </c>
      <c r="Z15" s="6">
        <v>-441</v>
      </c>
    </row>
    <row r="16" spans="1:28" ht="32" x14ac:dyDescent="0.2">
      <c r="A16" s="2" t="s">
        <v>45</v>
      </c>
      <c r="B16" s="6">
        <f t="shared" ref="B16:G16" si="1">B14+B15</f>
        <v>9366</v>
      </c>
      <c r="C16" s="6">
        <f t="shared" si="1"/>
        <v>13066</v>
      </c>
      <c r="D16" s="6">
        <f t="shared" si="1"/>
        <v>10897</v>
      </c>
      <c r="E16" s="6">
        <f t="shared" si="1"/>
        <v>-2442</v>
      </c>
      <c r="F16" s="6">
        <f t="shared" si="1"/>
        <v>2536</v>
      </c>
      <c r="G16" s="6">
        <f t="shared" si="1"/>
        <v>3553</v>
      </c>
      <c r="H16" s="6">
        <f>H14+H15</f>
        <v>3390</v>
      </c>
      <c r="J16" s="6">
        <v>30</v>
      </c>
      <c r="K16" s="6">
        <v>1122</v>
      </c>
      <c r="O16" s="6">
        <f t="shared" ref="O16" si="2">O14+O15</f>
        <v>1200</v>
      </c>
      <c r="P16" s="6">
        <f t="shared" ref="P16" si="3">P14+P15</f>
        <v>597</v>
      </c>
      <c r="Q16" s="6">
        <f t="shared" ref="Q16" si="4">Q14+Q15</f>
        <v>1502</v>
      </c>
      <c r="R16" s="6">
        <f t="shared" ref="R16" si="5">R14+R15</f>
        <v>254</v>
      </c>
      <c r="T16" s="6">
        <f>T14+T15</f>
        <v>1361</v>
      </c>
      <c r="U16" s="6">
        <f>U14+U15</f>
        <v>1488</v>
      </c>
      <c r="V16" s="6">
        <f t="shared" ref="V16:W16" si="6">V14+V15</f>
        <v>-153</v>
      </c>
      <c r="W16" s="6">
        <f t="shared" si="6"/>
        <v>694</v>
      </c>
      <c r="Y16" s="6">
        <f>Y14+Y15</f>
        <v>2151</v>
      </c>
      <c r="Z16" s="6">
        <f>Z14+Z15</f>
        <v>216</v>
      </c>
    </row>
    <row r="17" spans="1:28" ht="64" x14ac:dyDescent="0.2">
      <c r="A17" s="2" t="s">
        <v>92</v>
      </c>
      <c r="B17" s="6">
        <v>0</v>
      </c>
      <c r="C17" s="6">
        <v>0</v>
      </c>
      <c r="D17" s="6">
        <v>687</v>
      </c>
      <c r="E17" s="6">
        <v>-32</v>
      </c>
      <c r="F17" s="6">
        <v>-29</v>
      </c>
      <c r="G17" s="6">
        <v>-48</v>
      </c>
      <c r="H17" s="6">
        <v>0</v>
      </c>
      <c r="J17" s="6">
        <v>-12</v>
      </c>
      <c r="K17" s="6">
        <v>-11</v>
      </c>
      <c r="O17" s="6">
        <v>-48</v>
      </c>
      <c r="P17" s="6">
        <v>0</v>
      </c>
      <c r="Q17" s="6">
        <v>0</v>
      </c>
      <c r="T17" s="6">
        <v>0</v>
      </c>
      <c r="U17" s="6">
        <v>0</v>
      </c>
      <c r="V17" s="6">
        <v>0</v>
      </c>
      <c r="Y17" s="6">
        <v>0</v>
      </c>
      <c r="Z17" s="6">
        <v>0</v>
      </c>
    </row>
    <row r="18" spans="1:28" x14ac:dyDescent="0.2">
      <c r="A18" s="2" t="s">
        <v>93</v>
      </c>
      <c r="B18" s="6">
        <f t="shared" ref="B18:G18" si="7">B16+B17</f>
        <v>9366</v>
      </c>
      <c r="C18" s="6">
        <f t="shared" si="7"/>
        <v>13066</v>
      </c>
      <c r="D18" s="6">
        <f t="shared" si="7"/>
        <v>11584</v>
      </c>
      <c r="E18" s="6">
        <f t="shared" si="7"/>
        <v>-2474</v>
      </c>
      <c r="F18" s="6">
        <f t="shared" si="7"/>
        <v>2507</v>
      </c>
      <c r="G18" s="6">
        <f t="shared" si="7"/>
        <v>3505</v>
      </c>
      <c r="H18" s="6">
        <f>H16+H17</f>
        <v>3390</v>
      </c>
      <c r="J18" s="6">
        <v>18</v>
      </c>
      <c r="K18" s="6">
        <v>1111</v>
      </c>
      <c r="O18" s="6">
        <f>O16+O17</f>
        <v>1152</v>
      </c>
      <c r="P18" s="6">
        <f>P16+P17</f>
        <v>597</v>
      </c>
      <c r="Q18" s="6">
        <f t="shared" ref="Q18" si="8">Q16+Q17</f>
        <v>1502</v>
      </c>
      <c r="R18" s="6">
        <f t="shared" ref="R18" si="9">R16+R17</f>
        <v>254</v>
      </c>
      <c r="T18" s="6">
        <f>T16+T17</f>
        <v>1361</v>
      </c>
      <c r="U18" s="6">
        <f>U16+U17</f>
        <v>1488</v>
      </c>
      <c r="V18" s="6">
        <f t="shared" ref="V18:W18" si="10">V16+V17</f>
        <v>-153</v>
      </c>
      <c r="W18" s="6">
        <f t="shared" si="10"/>
        <v>694</v>
      </c>
      <c r="Y18" s="6">
        <f>Y16+Y17</f>
        <v>2151</v>
      </c>
      <c r="Z18" s="6">
        <f>Z16+Z17</f>
        <v>216</v>
      </c>
    </row>
    <row r="19" spans="1:28" x14ac:dyDescent="0.2">
      <c r="A19" s="1"/>
      <c r="F19" s="2" t="s">
        <v>41</v>
      </c>
      <c r="G19" s="2" t="s">
        <v>41</v>
      </c>
      <c r="H19" s="2" t="s">
        <v>41</v>
      </c>
      <c r="Q19" s="2" t="s">
        <v>41</v>
      </c>
      <c r="T19" s="12"/>
      <c r="U19" s="12"/>
      <c r="V19" s="12"/>
      <c r="W19" s="12"/>
      <c r="Y19" s="2" t="s">
        <v>41</v>
      </c>
      <c r="Z19" s="2" t="s">
        <v>41</v>
      </c>
    </row>
    <row r="20" spans="1:28" x14ac:dyDescent="0.2">
      <c r="A20" s="2" t="s">
        <v>94</v>
      </c>
      <c r="B20" s="7">
        <v>5.69</v>
      </c>
      <c r="C20" s="7">
        <v>8.36</v>
      </c>
      <c r="D20" s="7">
        <v>6.64</v>
      </c>
      <c r="E20" s="7">
        <v>-1.58</v>
      </c>
      <c r="F20" s="7">
        <v>1.0900000000000001</v>
      </c>
      <c r="G20" s="7">
        <v>1.72</v>
      </c>
      <c r="H20" s="7">
        <v>1.29</v>
      </c>
      <c r="J20" s="7">
        <v>0.01</v>
      </c>
      <c r="K20" s="7">
        <v>0.49</v>
      </c>
      <c r="O20" s="7">
        <v>0.6</v>
      </c>
      <c r="P20" s="7">
        <v>0.26</v>
      </c>
      <c r="Q20" s="7">
        <v>0.77</v>
      </c>
      <c r="R20" s="13">
        <f>R18/R21</f>
        <v>0.13910186199342825</v>
      </c>
      <c r="T20" s="13">
        <f>T18/T21</f>
        <v>0.74493705528188292</v>
      </c>
      <c r="U20" s="13">
        <f>U18/U21</f>
        <v>0.81267067176406338</v>
      </c>
      <c r="V20" s="13">
        <f>V18/V21</f>
        <v>-8.3652268999453258E-2</v>
      </c>
      <c r="W20" s="13">
        <f>W18/W21</f>
        <v>0.37861429350791054</v>
      </c>
      <c r="Y20" s="13">
        <f>Y18/Y21</f>
        <v>1.172207084468665</v>
      </c>
      <c r="Z20" s="13">
        <f>Z18/Z21</f>
        <v>0.11777535441657579</v>
      </c>
      <c r="AA20" s="13" t="e">
        <f>AA18/AA21</f>
        <v>#DIV/0!</v>
      </c>
      <c r="AB20" s="13" t="e">
        <f>AB18/AB21</f>
        <v>#DIV/0!</v>
      </c>
    </row>
    <row r="21" spans="1:28" x14ac:dyDescent="0.2">
      <c r="A21" s="2" t="s">
        <v>115</v>
      </c>
      <c r="B21" s="6">
        <v>1578</v>
      </c>
      <c r="C21" s="6">
        <v>1507</v>
      </c>
      <c r="D21" s="6">
        <v>1666</v>
      </c>
      <c r="E21" s="6">
        <v>1808</v>
      </c>
      <c r="F21" s="6">
        <v>1828</v>
      </c>
      <c r="G21" s="6">
        <v>1827</v>
      </c>
      <c r="H21" s="6">
        <v>1830</v>
      </c>
      <c r="J21" s="6">
        <v>1823</v>
      </c>
      <c r="K21" s="6">
        <v>1829</v>
      </c>
      <c r="O21" s="6">
        <v>1828</v>
      </c>
      <c r="P21" s="6">
        <v>1828</v>
      </c>
      <c r="Q21" s="6">
        <v>1825</v>
      </c>
      <c r="R21" s="6">
        <v>1826</v>
      </c>
      <c r="T21" s="6">
        <v>1827</v>
      </c>
      <c r="U21" s="6">
        <v>1831</v>
      </c>
      <c r="V21" s="6">
        <v>1829</v>
      </c>
      <c r="W21" s="6">
        <v>1833</v>
      </c>
      <c r="Y21" s="6">
        <v>1835</v>
      </c>
      <c r="Z21" s="6">
        <v>1834</v>
      </c>
    </row>
    <row r="22" spans="1:28" x14ac:dyDescent="0.2">
      <c r="E22" s="5"/>
      <c r="T22" s="5"/>
    </row>
  </sheetData>
  <mergeCells count="4">
    <mergeCell ref="T1:W1"/>
    <mergeCell ref="Y1:AB1"/>
    <mergeCell ref="O1:R1"/>
    <mergeCell ref="J1:M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76EE-F868-B74B-86CD-913EFE4364EF}">
  <dimension ref="A1:I52"/>
  <sheetViews>
    <sheetView topLeftCell="B1" workbookViewId="0">
      <selection activeCell="B16" sqref="B16"/>
    </sheetView>
  </sheetViews>
  <sheetFormatPr baseColWidth="10" defaultRowHeight="16" x14ac:dyDescent="0.2"/>
  <cols>
    <col min="1" max="1" width="53.5" bestFit="1" customWidth="1"/>
    <col min="2" max="2" width="21.1640625" customWidth="1"/>
    <col min="3" max="4" width="14" customWidth="1"/>
    <col min="5" max="9" width="11.5" bestFit="1" customWidth="1"/>
  </cols>
  <sheetData>
    <row r="1" spans="1:9" x14ac:dyDescent="0.2">
      <c r="A1" s="15" t="s">
        <v>44</v>
      </c>
      <c r="B1" s="3"/>
    </row>
    <row r="2" spans="1:9" x14ac:dyDescent="0.2">
      <c r="A2" s="15"/>
      <c r="C2" s="4" t="s">
        <v>100</v>
      </c>
      <c r="D2" s="4" t="s">
        <v>99</v>
      </c>
      <c r="E2" s="4" t="s">
        <v>96</v>
      </c>
      <c r="F2" s="4" t="s">
        <v>95</v>
      </c>
      <c r="G2" s="4" t="s">
        <v>84</v>
      </c>
      <c r="H2" s="4" t="s">
        <v>43</v>
      </c>
      <c r="I2" s="4" t="s">
        <v>40</v>
      </c>
    </row>
    <row r="3" spans="1:9" x14ac:dyDescent="0.2">
      <c r="A3" s="2" t="s">
        <v>45</v>
      </c>
      <c r="B3" s="2"/>
      <c r="C3" s="5">
        <v>9366</v>
      </c>
      <c r="D3" s="5">
        <v>13066</v>
      </c>
      <c r="E3" s="5">
        <v>10897</v>
      </c>
      <c r="F3" s="5">
        <v>-2442</v>
      </c>
      <c r="G3" s="5">
        <v>2536</v>
      </c>
      <c r="H3" s="5">
        <v>3553</v>
      </c>
      <c r="I3" s="5">
        <v>3390</v>
      </c>
    </row>
    <row r="4" spans="1:9" x14ac:dyDescent="0.2">
      <c r="A4" s="1" t="s">
        <v>46</v>
      </c>
      <c r="B4" s="2"/>
      <c r="G4" s="2" t="s">
        <v>41</v>
      </c>
      <c r="H4" s="2" t="s">
        <v>41</v>
      </c>
      <c r="I4" s="2" t="s">
        <v>41</v>
      </c>
    </row>
    <row r="5" spans="1:9" x14ac:dyDescent="0.2">
      <c r="A5" s="2" t="s">
        <v>47</v>
      </c>
      <c r="B5" s="2"/>
      <c r="C5" s="6">
        <v>2782</v>
      </c>
      <c r="D5" s="6">
        <v>3011</v>
      </c>
      <c r="E5" s="6">
        <v>4167</v>
      </c>
      <c r="F5" s="6">
        <v>5345</v>
      </c>
      <c r="G5" s="6">
        <v>5111</v>
      </c>
      <c r="H5" s="6">
        <v>5163</v>
      </c>
      <c r="I5" s="6">
        <v>5369</v>
      </c>
    </row>
    <row r="6" spans="1:9" x14ac:dyDescent="0.2">
      <c r="A6" s="2" t="s">
        <v>48</v>
      </c>
      <c r="B6" s="2"/>
      <c r="C6" s="6">
        <v>0</v>
      </c>
      <c r="D6" s="6">
        <v>0</v>
      </c>
      <c r="E6" s="6">
        <v>0</v>
      </c>
      <c r="F6" s="6">
        <v>4953</v>
      </c>
      <c r="G6" s="6">
        <v>0</v>
      </c>
      <c r="H6" s="6">
        <v>0</v>
      </c>
      <c r="I6" s="6">
        <v>2987</v>
      </c>
    </row>
    <row r="7" spans="1:9" x14ac:dyDescent="0.2">
      <c r="A7" s="2" t="s">
        <v>49</v>
      </c>
      <c r="B7" s="2"/>
      <c r="C7" s="6">
        <v>-289</v>
      </c>
      <c r="D7" s="6">
        <v>-560</v>
      </c>
      <c r="E7" s="6">
        <v>-4733</v>
      </c>
      <c r="F7" s="6">
        <v>-920</v>
      </c>
      <c r="G7" s="6">
        <v>-332</v>
      </c>
      <c r="H7" s="6">
        <v>714</v>
      </c>
      <c r="I7" s="6">
        <v>-166</v>
      </c>
    </row>
    <row r="8" spans="1:9" x14ac:dyDescent="0.2">
      <c r="A8" s="2" t="s">
        <v>26</v>
      </c>
      <c r="B8" s="2"/>
      <c r="C8" s="6">
        <v>334</v>
      </c>
      <c r="D8" s="6">
        <v>-1573</v>
      </c>
      <c r="E8" s="6">
        <v>117</v>
      </c>
      <c r="F8" s="6">
        <v>-392</v>
      </c>
      <c r="G8" s="6">
        <v>-1241</v>
      </c>
      <c r="H8" s="6">
        <v>200</v>
      </c>
      <c r="I8" s="6">
        <v>-1346</v>
      </c>
    </row>
    <row r="9" spans="1:9" x14ac:dyDescent="0.2">
      <c r="A9" s="2" t="s">
        <v>50</v>
      </c>
      <c r="B9" s="2"/>
      <c r="C9" s="6">
        <v>-320</v>
      </c>
      <c r="D9" s="6">
        <v>102</v>
      </c>
      <c r="E9" s="6">
        <v>103</v>
      </c>
      <c r="F9" s="6">
        <v>-651</v>
      </c>
      <c r="G9" s="6">
        <v>-761</v>
      </c>
      <c r="H9" s="6">
        <v>-816</v>
      </c>
      <c r="I9" s="6">
        <v>-782</v>
      </c>
    </row>
    <row r="10" spans="1:9" x14ac:dyDescent="0.2">
      <c r="A10" s="2" t="s">
        <v>51</v>
      </c>
      <c r="B10" s="2"/>
      <c r="C10" s="6">
        <v>788</v>
      </c>
      <c r="D10" s="6">
        <v>775</v>
      </c>
      <c r="E10" s="6">
        <v>754</v>
      </c>
      <c r="F10" s="6">
        <v>774</v>
      </c>
      <c r="G10" s="6">
        <v>754</v>
      </c>
      <c r="H10" s="6">
        <v>779</v>
      </c>
      <c r="I10" s="6">
        <v>720</v>
      </c>
    </row>
    <row r="11" spans="1:9" x14ac:dyDescent="0.2">
      <c r="A11" s="2" t="s">
        <v>52</v>
      </c>
      <c r="B11" s="2"/>
      <c r="C11" s="6">
        <v>-1075</v>
      </c>
      <c r="D11" s="6">
        <v>-523</v>
      </c>
      <c r="E11" s="6">
        <v>-542</v>
      </c>
      <c r="F11" s="6">
        <v>397</v>
      </c>
      <c r="G11" s="6">
        <v>-4301</v>
      </c>
      <c r="H11" s="6">
        <v>-6271</v>
      </c>
      <c r="I11" s="6">
        <v>-1908</v>
      </c>
    </row>
    <row r="12" spans="1:9" x14ac:dyDescent="0.2">
      <c r="A12" s="2" t="s">
        <v>97</v>
      </c>
      <c r="B12" s="2"/>
      <c r="C12" s="6">
        <v>0</v>
      </c>
      <c r="D12" s="6">
        <v>0</v>
      </c>
      <c r="E12" s="6">
        <v>0</v>
      </c>
      <c r="F12" s="6">
        <v>31</v>
      </c>
      <c r="G12" s="6">
        <v>0</v>
      </c>
      <c r="H12" s="6">
        <v>0</v>
      </c>
      <c r="I12" s="6">
        <v>0</v>
      </c>
    </row>
    <row r="13" spans="1:9" x14ac:dyDescent="0.2">
      <c r="A13" s="2" t="s">
        <v>53</v>
      </c>
      <c r="B13" s="2"/>
      <c r="C13" s="6">
        <v>364</v>
      </c>
      <c r="D13" s="6">
        <v>393</v>
      </c>
      <c r="E13" s="6">
        <v>711</v>
      </c>
      <c r="F13" s="6">
        <v>525</v>
      </c>
      <c r="G13" s="6">
        <v>600</v>
      </c>
      <c r="H13" s="6">
        <v>977</v>
      </c>
      <c r="I13" s="6">
        <v>1143</v>
      </c>
    </row>
    <row r="14" spans="1:9" x14ac:dyDescent="0.2">
      <c r="A14" s="2" t="s">
        <v>54</v>
      </c>
      <c r="B14" s="2"/>
      <c r="C14" s="6">
        <v>0</v>
      </c>
      <c r="D14" s="6">
        <v>0</v>
      </c>
      <c r="E14" s="6">
        <v>278</v>
      </c>
      <c r="F14" s="6">
        <v>547</v>
      </c>
      <c r="G14" s="6">
        <v>816</v>
      </c>
      <c r="H14" s="6">
        <v>620</v>
      </c>
      <c r="I14" s="6">
        <v>4</v>
      </c>
    </row>
    <row r="15" spans="1:9" x14ac:dyDescent="0.2">
      <c r="A15" s="2" t="s">
        <v>55</v>
      </c>
      <c r="B15" s="2"/>
      <c r="C15" s="6">
        <v>503</v>
      </c>
      <c r="D15" s="6">
        <v>441</v>
      </c>
      <c r="E15" s="6">
        <v>-124</v>
      </c>
      <c r="F15" s="6">
        <v>94</v>
      </c>
      <c r="G15" s="6">
        <v>190</v>
      </c>
      <c r="H15" s="6">
        <v>595</v>
      </c>
      <c r="I15" s="6">
        <v>278</v>
      </c>
    </row>
    <row r="16" spans="1:9" x14ac:dyDescent="0.2">
      <c r="A16" s="1" t="s">
        <v>56</v>
      </c>
      <c r="B16" s="2"/>
      <c r="G16" s="2" t="s">
        <v>41</v>
      </c>
      <c r="H16" s="2" t="s">
        <v>41</v>
      </c>
      <c r="I16" s="2" t="s">
        <v>41</v>
      </c>
    </row>
    <row r="17" spans="1:9" x14ac:dyDescent="0.2">
      <c r="A17" s="2" t="s">
        <v>57</v>
      </c>
      <c r="B17" s="2"/>
      <c r="C17" s="6">
        <v>107</v>
      </c>
      <c r="D17" s="6">
        <v>-720</v>
      </c>
      <c r="E17" s="6">
        <v>55</v>
      </c>
      <c r="F17" s="6">
        <v>1943</v>
      </c>
      <c r="G17" s="6">
        <v>-357</v>
      </c>
      <c r="H17" s="6">
        <v>605</v>
      </c>
      <c r="I17" s="6">
        <v>358</v>
      </c>
    </row>
    <row r="18" spans="1:9" x14ac:dyDescent="0.2">
      <c r="A18" s="2" t="s">
        <v>4</v>
      </c>
      <c r="B18" s="2"/>
      <c r="C18" s="6">
        <v>-5</v>
      </c>
      <c r="D18" s="6">
        <v>-17</v>
      </c>
      <c r="E18" s="6">
        <v>-223</v>
      </c>
      <c r="F18" s="6">
        <v>14</v>
      </c>
      <c r="G18" s="6">
        <v>252</v>
      </c>
      <c r="H18" s="6">
        <v>-420</v>
      </c>
      <c r="I18" s="6">
        <v>-183</v>
      </c>
    </row>
    <row r="19" spans="1:9" x14ac:dyDescent="0.2">
      <c r="A19" s="2" t="s">
        <v>18</v>
      </c>
      <c r="B19" s="1"/>
      <c r="C19" s="6">
        <v>-52</v>
      </c>
      <c r="D19" s="6">
        <v>-927</v>
      </c>
      <c r="E19" s="6">
        <v>932</v>
      </c>
      <c r="F19" s="6">
        <v>-157</v>
      </c>
      <c r="G19" s="6">
        <v>171</v>
      </c>
      <c r="H19" s="6">
        <v>-707</v>
      </c>
      <c r="I19" s="6">
        <v>-201</v>
      </c>
    </row>
    <row r="20" spans="1:9" x14ac:dyDescent="0.2">
      <c r="A20" s="2" t="s">
        <v>58</v>
      </c>
      <c r="B20" s="2"/>
      <c r="C20" s="6">
        <v>-368</v>
      </c>
      <c r="D20" s="6">
        <v>235</v>
      </c>
      <c r="E20" s="6">
        <v>191</v>
      </c>
      <c r="F20" s="6">
        <v>-2293</v>
      </c>
      <c r="G20" s="6">
        <v>2410</v>
      </c>
      <c r="H20" s="6">
        <v>964</v>
      </c>
      <c r="I20" s="6">
        <v>-1142</v>
      </c>
    </row>
    <row r="21" spans="1:9" x14ac:dyDescent="0.2">
      <c r="A21" s="2" t="s">
        <v>59</v>
      </c>
      <c r="B21" s="2"/>
      <c r="C21" s="6">
        <v>208</v>
      </c>
      <c r="D21" s="6">
        <v>592</v>
      </c>
      <c r="E21" s="6">
        <v>-6599</v>
      </c>
      <c r="F21" s="6">
        <v>-152</v>
      </c>
      <c r="G21" s="6">
        <v>-282</v>
      </c>
      <c r="H21" s="6">
        <v>46</v>
      </c>
      <c r="I21" s="6">
        <v>1345</v>
      </c>
    </row>
    <row r="22" spans="1:9" x14ac:dyDescent="0.2">
      <c r="A22" s="2" t="s">
        <v>60</v>
      </c>
      <c r="B22" s="2"/>
      <c r="C22" s="6">
        <v>12343</v>
      </c>
      <c r="D22" s="6">
        <v>14295</v>
      </c>
      <c r="E22" s="6">
        <v>5984</v>
      </c>
      <c r="F22" s="6">
        <v>7616</v>
      </c>
      <c r="G22" s="6">
        <v>5566</v>
      </c>
      <c r="H22" s="6">
        <v>6002</v>
      </c>
      <c r="I22" s="6">
        <v>9866</v>
      </c>
    </row>
    <row r="23" spans="1:9" x14ac:dyDescent="0.2">
      <c r="A23" s="1" t="s">
        <v>61</v>
      </c>
      <c r="B23" s="2"/>
      <c r="G23" s="2" t="s">
        <v>41</v>
      </c>
      <c r="H23" s="2" t="s">
        <v>41</v>
      </c>
      <c r="I23" s="2" t="s">
        <v>41</v>
      </c>
    </row>
    <row r="24" spans="1:9" x14ac:dyDescent="0.2">
      <c r="A24" s="2" t="s">
        <v>62</v>
      </c>
      <c r="B24" s="2"/>
      <c r="C24" s="6">
        <v>-3623</v>
      </c>
      <c r="D24" s="6">
        <v>-4465</v>
      </c>
      <c r="E24" s="6">
        <v>-4876</v>
      </c>
      <c r="F24" s="6">
        <v>-4022</v>
      </c>
      <c r="G24" s="6">
        <v>-3578</v>
      </c>
      <c r="H24" s="6">
        <v>-4943</v>
      </c>
      <c r="I24" s="6">
        <v>-4969</v>
      </c>
    </row>
    <row r="25" spans="1:9" x14ac:dyDescent="0.2">
      <c r="A25" s="2" t="s">
        <v>63</v>
      </c>
      <c r="B25" s="2"/>
      <c r="C25" s="6">
        <v>-417</v>
      </c>
      <c r="D25" s="6">
        <v>-1581</v>
      </c>
      <c r="E25" s="6">
        <v>-9901</v>
      </c>
      <c r="F25" s="6">
        <v>0</v>
      </c>
      <c r="G25" s="6">
        <v>337</v>
      </c>
      <c r="H25" s="6">
        <v>52</v>
      </c>
      <c r="I25" s="6">
        <v>458</v>
      </c>
    </row>
    <row r="26" spans="1:9" x14ac:dyDescent="0.2">
      <c r="A26" s="2" t="s">
        <v>55</v>
      </c>
      <c r="B26" s="1"/>
      <c r="C26" s="6">
        <v>-71</v>
      </c>
      <c r="D26" s="6">
        <v>710</v>
      </c>
      <c r="E26" s="6">
        <v>-319</v>
      </c>
      <c r="F26" s="6">
        <v>172</v>
      </c>
      <c r="G26" s="6">
        <v>70</v>
      </c>
      <c r="H26" s="6">
        <v>-117</v>
      </c>
      <c r="I26" s="6">
        <v>-130</v>
      </c>
    </row>
    <row r="27" spans="1:9" x14ac:dyDescent="0.2">
      <c r="A27" s="2" t="s">
        <v>64</v>
      </c>
      <c r="B27" s="2"/>
      <c r="C27" s="6">
        <v>-4111</v>
      </c>
      <c r="D27" s="6">
        <v>-5336</v>
      </c>
      <c r="E27" s="6">
        <v>-15096</v>
      </c>
      <c r="F27" s="6">
        <v>-3850</v>
      </c>
      <c r="G27" s="6">
        <v>-3171</v>
      </c>
      <c r="H27" s="6">
        <v>-5008</v>
      </c>
      <c r="I27" s="6">
        <v>-4641</v>
      </c>
    </row>
    <row r="28" spans="1:9" x14ac:dyDescent="0.2">
      <c r="A28" s="1" t="s">
        <v>65</v>
      </c>
      <c r="B28" s="2"/>
      <c r="G28" s="2" t="s">
        <v>41</v>
      </c>
      <c r="H28" s="2" t="s">
        <v>41</v>
      </c>
      <c r="I28" s="2" t="s">
        <v>41</v>
      </c>
    </row>
    <row r="29" spans="1:9" x14ac:dyDescent="0.2">
      <c r="A29" s="2" t="s">
        <v>66</v>
      </c>
      <c r="B29" s="2"/>
      <c r="C29" s="6">
        <v>1247</v>
      </c>
      <c r="D29" s="6">
        <v>-1768</v>
      </c>
      <c r="E29" s="6">
        <v>4318</v>
      </c>
      <c r="F29" s="6">
        <v>-3354</v>
      </c>
      <c r="G29" s="6">
        <v>-26</v>
      </c>
      <c r="H29" s="6">
        <v>-334</v>
      </c>
      <c r="I29" s="6">
        <v>-191</v>
      </c>
    </row>
    <row r="30" spans="1:9" x14ac:dyDescent="0.2">
      <c r="A30" s="2" t="s">
        <v>25</v>
      </c>
      <c r="B30" s="2"/>
      <c r="C30" s="6">
        <v>4820</v>
      </c>
      <c r="D30" s="6">
        <v>1056</v>
      </c>
      <c r="E30" s="6">
        <v>38240</v>
      </c>
      <c r="F30" s="6">
        <v>18120</v>
      </c>
      <c r="G30" s="6">
        <v>64</v>
      </c>
      <c r="H30" s="6">
        <v>333</v>
      </c>
      <c r="I30" s="6">
        <v>83</v>
      </c>
    </row>
    <row r="31" spans="1:9" x14ac:dyDescent="0.2">
      <c r="A31" s="2" t="s">
        <v>67</v>
      </c>
      <c r="B31" s="2"/>
      <c r="C31" s="6">
        <v>-2364</v>
      </c>
      <c r="D31" s="6">
        <v>-1871</v>
      </c>
      <c r="E31" s="6">
        <v>-38881</v>
      </c>
      <c r="F31" s="6">
        <v>-3533</v>
      </c>
      <c r="G31" s="6">
        <v>-3737</v>
      </c>
      <c r="H31" s="6">
        <v>-4016</v>
      </c>
      <c r="I31" s="6">
        <v>-1675</v>
      </c>
    </row>
    <row r="32" spans="1:9" x14ac:dyDescent="0.2">
      <c r="A32" s="2" t="s">
        <v>98</v>
      </c>
      <c r="B32" s="2"/>
      <c r="C32" s="6">
        <v>-2445</v>
      </c>
      <c r="D32" s="6">
        <v>-2515</v>
      </c>
      <c r="E32" s="6">
        <v>-2895</v>
      </c>
      <c r="F32" s="6">
        <v>-1587</v>
      </c>
      <c r="G32" s="6">
        <v>0</v>
      </c>
      <c r="H32" s="6">
        <v>0</v>
      </c>
      <c r="I32" s="6">
        <v>0</v>
      </c>
    </row>
    <row r="33" spans="1:9" x14ac:dyDescent="0.2">
      <c r="A33" s="2" t="s">
        <v>101</v>
      </c>
      <c r="B33" s="2"/>
      <c r="C33" s="6">
        <v>-9368</v>
      </c>
      <c r="D33" s="6">
        <v>-3577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">
      <c r="A34" s="2" t="s">
        <v>68</v>
      </c>
      <c r="B34" s="2"/>
      <c r="C34" s="6">
        <v>276</v>
      </c>
      <c r="D34" s="6">
        <v>210</v>
      </c>
      <c r="E34" s="6">
        <v>318</v>
      </c>
      <c r="F34" s="6">
        <v>305</v>
      </c>
      <c r="G34" s="6">
        <v>435</v>
      </c>
      <c r="H34" s="6">
        <v>127</v>
      </c>
      <c r="I34" s="6">
        <v>52</v>
      </c>
    </row>
    <row r="35" spans="1:9" x14ac:dyDescent="0.2">
      <c r="A35" s="2" t="s">
        <v>69</v>
      </c>
      <c r="B35" s="2"/>
      <c r="C35" s="6">
        <v>17</v>
      </c>
      <c r="D35" s="6">
        <v>399</v>
      </c>
      <c r="E35" s="6">
        <v>737</v>
      </c>
      <c r="F35" s="6">
        <v>94</v>
      </c>
      <c r="G35" s="6">
        <v>91</v>
      </c>
      <c r="H35" s="6">
        <v>74</v>
      </c>
      <c r="I35" s="6">
        <v>735</v>
      </c>
    </row>
    <row r="36" spans="1:9" x14ac:dyDescent="0.2">
      <c r="A36" s="2" t="s">
        <v>70</v>
      </c>
      <c r="C36" s="6">
        <v>0</v>
      </c>
      <c r="D36" s="6">
        <v>0</v>
      </c>
      <c r="E36" s="6">
        <v>-1430</v>
      </c>
      <c r="F36" s="6">
        <v>0</v>
      </c>
      <c r="G36" s="6">
        <v>-350</v>
      </c>
      <c r="H36" s="6">
        <v>0</v>
      </c>
      <c r="I36" s="6">
        <v>-900</v>
      </c>
    </row>
    <row r="37" spans="1:9" x14ac:dyDescent="0.2">
      <c r="A37" s="2" t="s">
        <v>55</v>
      </c>
      <c r="C37" s="6">
        <v>-1142</v>
      </c>
      <c r="D37" s="6">
        <v>-777</v>
      </c>
      <c r="E37" s="6">
        <v>-871</v>
      </c>
      <c r="F37" s="6">
        <v>-1565</v>
      </c>
      <c r="G37" s="6">
        <v>-862</v>
      </c>
      <c r="H37" s="6">
        <v>-913</v>
      </c>
      <c r="I37" s="6">
        <v>-828</v>
      </c>
    </row>
    <row r="38" spans="1:9" ht="32" x14ac:dyDescent="0.2">
      <c r="A38" s="2" t="s">
        <v>71</v>
      </c>
      <c r="C38" s="6">
        <v>-8959</v>
      </c>
      <c r="D38" s="6">
        <v>-8843</v>
      </c>
      <c r="E38" s="6">
        <v>-464</v>
      </c>
      <c r="F38" s="6">
        <v>8480</v>
      </c>
      <c r="G38" s="6">
        <v>-4385</v>
      </c>
      <c r="H38" s="6">
        <v>-4729</v>
      </c>
      <c r="I38" s="6">
        <v>-2724</v>
      </c>
    </row>
    <row r="39" spans="1:9" x14ac:dyDescent="0.2">
      <c r="A39" s="1" t="s">
        <v>72</v>
      </c>
      <c r="G39" s="2" t="s">
        <v>41</v>
      </c>
      <c r="H39" s="2" t="s">
        <v>41</v>
      </c>
      <c r="I39" s="2" t="s">
        <v>41</v>
      </c>
    </row>
    <row r="40" spans="1:9" x14ac:dyDescent="0.2">
      <c r="A40" s="2" t="s">
        <v>73</v>
      </c>
      <c r="C40" s="6">
        <v>0</v>
      </c>
      <c r="D40" s="6">
        <v>0</v>
      </c>
      <c r="E40" s="6">
        <v>622</v>
      </c>
      <c r="F40" s="6">
        <v>2</v>
      </c>
      <c r="G40" s="6">
        <v>1</v>
      </c>
      <c r="H40" s="6">
        <v>8</v>
      </c>
      <c r="I40" s="6">
        <v>0</v>
      </c>
    </row>
    <row r="41" spans="1:9" x14ac:dyDescent="0.2">
      <c r="A41" s="2" t="s">
        <v>74</v>
      </c>
      <c r="C41" s="6">
        <v>0</v>
      </c>
      <c r="D41" s="6">
        <v>0</v>
      </c>
      <c r="E41" s="6">
        <v>10978</v>
      </c>
      <c r="F41" s="6">
        <v>213</v>
      </c>
      <c r="G41" s="6">
        <v>8</v>
      </c>
      <c r="H41" s="6">
        <v>0</v>
      </c>
      <c r="I41" s="6">
        <v>0</v>
      </c>
    </row>
    <row r="42" spans="1:9" x14ac:dyDescent="0.2">
      <c r="A42" s="2" t="s">
        <v>75</v>
      </c>
      <c r="C42" s="6">
        <v>0</v>
      </c>
      <c r="D42" s="6">
        <v>0</v>
      </c>
      <c r="E42" s="6">
        <v>-626</v>
      </c>
      <c r="F42" s="6">
        <v>0</v>
      </c>
      <c r="G42" s="6">
        <v>0</v>
      </c>
      <c r="H42" s="6">
        <v>-12</v>
      </c>
      <c r="I42" s="6">
        <v>0</v>
      </c>
    </row>
    <row r="43" spans="1:9" x14ac:dyDescent="0.2">
      <c r="A43" s="2" t="s">
        <v>76</v>
      </c>
      <c r="C43" s="6">
        <v>0</v>
      </c>
      <c r="D43" s="6">
        <v>0</v>
      </c>
      <c r="E43" s="6">
        <v>10974</v>
      </c>
      <c r="F43" s="6">
        <v>215</v>
      </c>
      <c r="G43" s="6">
        <v>9</v>
      </c>
      <c r="H43" s="6">
        <v>-4</v>
      </c>
      <c r="I43" s="6">
        <v>0</v>
      </c>
    </row>
    <row r="44" spans="1:9" ht="48" x14ac:dyDescent="0.2">
      <c r="A44" s="2" t="s">
        <v>77</v>
      </c>
      <c r="C44" s="6">
        <v>31</v>
      </c>
      <c r="D44" s="6">
        <v>-25</v>
      </c>
      <c r="E44" s="6">
        <v>-98</v>
      </c>
      <c r="F44" s="6">
        <v>38</v>
      </c>
      <c r="G44" s="6">
        <v>30</v>
      </c>
      <c r="H44" s="6">
        <v>-603</v>
      </c>
      <c r="I44" s="6">
        <v>73</v>
      </c>
    </row>
    <row r="45" spans="1:9" x14ac:dyDescent="0.2">
      <c r="A45" s="2" t="s">
        <v>78</v>
      </c>
      <c r="C45" s="6">
        <v>-696</v>
      </c>
      <c r="D45" s="6">
        <v>91</v>
      </c>
      <c r="E45" s="6">
        <v>1300</v>
      </c>
      <c r="F45" s="6">
        <v>12499</v>
      </c>
      <c r="G45" s="6">
        <v>-1951</v>
      </c>
      <c r="H45" s="6">
        <v>-4342</v>
      </c>
      <c r="I45" s="6">
        <v>2574</v>
      </c>
    </row>
    <row r="46" spans="1:9" x14ac:dyDescent="0.2">
      <c r="A46" s="2" t="s">
        <v>79</v>
      </c>
      <c r="C46" s="6">
        <v>4760</v>
      </c>
      <c r="D46" s="6">
        <v>4064</v>
      </c>
      <c r="E46" s="6">
        <v>4155</v>
      </c>
      <c r="F46" s="6">
        <v>5455</v>
      </c>
      <c r="G46" s="6">
        <v>17954</v>
      </c>
      <c r="H46" s="6">
        <v>16003</v>
      </c>
      <c r="I46" s="6">
        <v>11661</v>
      </c>
    </row>
    <row r="47" spans="1:9" x14ac:dyDescent="0.2">
      <c r="A47" s="2" t="s">
        <v>80</v>
      </c>
      <c r="C47" s="6">
        <v>4064</v>
      </c>
      <c r="D47" s="6">
        <v>4155</v>
      </c>
      <c r="E47" s="6">
        <v>5455</v>
      </c>
      <c r="F47" s="6">
        <v>17954</v>
      </c>
      <c r="G47" s="6">
        <v>16003</v>
      </c>
      <c r="H47" s="6">
        <v>11661</v>
      </c>
      <c r="I47" s="6">
        <v>14235</v>
      </c>
    </row>
    <row r="48" spans="1:9" x14ac:dyDescent="0.2">
      <c r="A48" s="1" t="s">
        <v>81</v>
      </c>
      <c r="G48" s="2" t="s">
        <v>41</v>
      </c>
      <c r="H48" s="2" t="s">
        <v>41</v>
      </c>
      <c r="I48" s="2" t="s">
        <v>41</v>
      </c>
    </row>
    <row r="49" spans="1:9" x14ac:dyDescent="0.2">
      <c r="A49" s="2" t="s">
        <v>82</v>
      </c>
      <c r="C49" s="6">
        <v>466</v>
      </c>
      <c r="D49" s="6">
        <v>631</v>
      </c>
      <c r="E49" s="6">
        <v>1142</v>
      </c>
      <c r="F49" s="6">
        <v>1559</v>
      </c>
      <c r="G49" s="6">
        <v>1892</v>
      </c>
      <c r="H49" s="6">
        <v>1685</v>
      </c>
      <c r="I49" s="6">
        <v>2110</v>
      </c>
    </row>
    <row r="50" spans="1:9" x14ac:dyDescent="0.2">
      <c r="A50" s="2" t="s">
        <v>83</v>
      </c>
      <c r="C50" s="5">
        <v>3801</v>
      </c>
      <c r="D50" s="5">
        <v>2503</v>
      </c>
      <c r="E50" s="5">
        <v>9259</v>
      </c>
      <c r="F50" s="5">
        <v>738</v>
      </c>
      <c r="G50" s="5">
        <v>1638</v>
      </c>
      <c r="H50" s="5">
        <v>1097</v>
      </c>
      <c r="I50" s="5">
        <v>1193</v>
      </c>
    </row>
    <row r="51" spans="1:9" x14ac:dyDescent="0.2">
      <c r="D51" s="5"/>
      <c r="F51" s="5"/>
    </row>
    <row r="52" spans="1:9" x14ac:dyDescent="0.2">
      <c r="F52" s="5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Statement of Operations</vt:lpstr>
      <vt:lpstr>Statement of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2024-06-12T14:58:12Z</dcterms:created>
  <dcterms:modified xsi:type="dcterms:W3CDTF">2024-06-23T15:36:31Z</dcterms:modified>
</cp:coreProperties>
</file>