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m/Desktop/Stock Valuation/Retail - Restaurants/"/>
    </mc:Choice>
  </mc:AlternateContent>
  <xr:revisionPtr revIDLastSave="0" documentId="13_ncr:1_{67D2C747-E14D-4E46-B25C-5440EC14CF10}" xr6:coauthVersionLast="47" xr6:coauthVersionMax="47" xr10:uidLastSave="{00000000-0000-0000-0000-000000000000}"/>
  <bookViews>
    <workbookView xWindow="13780" yWindow="580" windowWidth="19060" windowHeight="16020" activeTab="1" xr2:uid="{39960B0F-B392-8B4D-BEE8-EE09FB6F71FD}"/>
  </bookViews>
  <sheets>
    <sheet name="Statement of Income" sheetId="1" r:id="rId1"/>
    <sheet name="Supplemental 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9" i="1" l="1"/>
  <c r="E29" i="1"/>
  <c r="F29" i="1"/>
  <c r="D30" i="1"/>
  <c r="E30" i="1"/>
  <c r="F30" i="1"/>
  <c r="D31" i="1"/>
  <c r="E31" i="1"/>
  <c r="F31" i="1"/>
  <c r="D33" i="1"/>
  <c r="E33" i="1"/>
  <c r="F33" i="1"/>
  <c r="D34" i="1"/>
  <c r="E34" i="1"/>
  <c r="F34" i="1"/>
  <c r="D35" i="1"/>
  <c r="E35" i="1"/>
  <c r="F35" i="1"/>
  <c r="D36" i="1"/>
  <c r="E36" i="1"/>
  <c r="F36" i="1"/>
  <c r="D37" i="1"/>
  <c r="E37" i="1"/>
  <c r="F37" i="1"/>
  <c r="D38" i="1"/>
  <c r="E38" i="1"/>
  <c r="F38" i="1"/>
  <c r="D39" i="1"/>
  <c r="E39" i="1"/>
  <c r="F39" i="1"/>
  <c r="D40" i="1"/>
  <c r="E40" i="1"/>
  <c r="F40" i="1"/>
  <c r="D41" i="1"/>
  <c r="E41" i="1"/>
  <c r="F41" i="1"/>
  <c r="D42" i="1"/>
  <c r="E42" i="1"/>
  <c r="F42" i="1"/>
  <c r="D43" i="1"/>
  <c r="E43" i="1"/>
  <c r="F43" i="1"/>
  <c r="D44" i="1"/>
  <c r="E44" i="1"/>
  <c r="F44" i="1"/>
  <c r="D45" i="1"/>
  <c r="E45" i="1"/>
  <c r="F45" i="1"/>
  <c r="D46" i="1"/>
  <c r="E46" i="1"/>
  <c r="F46" i="1"/>
  <c r="D47" i="1"/>
  <c r="E47" i="1"/>
  <c r="F47" i="1"/>
  <c r="D49" i="1"/>
  <c r="E49" i="1"/>
  <c r="F49" i="1"/>
  <c r="D50" i="1"/>
  <c r="E50" i="1"/>
  <c r="F50" i="1"/>
  <c r="C54" i="1"/>
  <c r="D54" i="1"/>
  <c r="E54" i="1"/>
  <c r="F54" i="1"/>
  <c r="C55" i="1"/>
  <c r="D55" i="1"/>
  <c r="E55" i="1"/>
  <c r="F55" i="1"/>
  <c r="C57" i="1"/>
  <c r="D57" i="1"/>
  <c r="E57" i="1"/>
  <c r="F57" i="1"/>
  <c r="C58" i="1"/>
  <c r="D58" i="1"/>
  <c r="E58" i="1"/>
  <c r="F58" i="1"/>
  <c r="C59" i="1"/>
  <c r="D59" i="1"/>
  <c r="E59" i="1"/>
  <c r="F59" i="1"/>
  <c r="C60" i="1"/>
  <c r="D60" i="1"/>
  <c r="E60" i="1"/>
  <c r="F60" i="1"/>
  <c r="C61" i="1"/>
  <c r="D61" i="1"/>
  <c r="E61" i="1"/>
  <c r="F61" i="1"/>
  <c r="C62" i="1"/>
  <c r="D62" i="1"/>
  <c r="E62" i="1"/>
  <c r="F62" i="1"/>
  <c r="C63" i="1"/>
  <c r="D63" i="1"/>
  <c r="E63" i="1"/>
  <c r="F63" i="1"/>
  <c r="C64" i="1"/>
  <c r="D64" i="1"/>
  <c r="E64" i="1"/>
  <c r="F64" i="1"/>
  <c r="C65" i="1"/>
  <c r="D65" i="1"/>
  <c r="E65" i="1"/>
  <c r="F65" i="1"/>
  <c r="C66" i="1"/>
  <c r="D66" i="1"/>
  <c r="E66" i="1"/>
  <c r="F66" i="1"/>
  <c r="C67" i="1"/>
  <c r="D67" i="1"/>
  <c r="E67" i="1"/>
  <c r="F67" i="1"/>
  <c r="C68" i="1"/>
  <c r="D68" i="1"/>
  <c r="E68" i="1"/>
  <c r="F68" i="1"/>
  <c r="B25" i="1"/>
  <c r="C25" i="1"/>
  <c r="D25" i="1"/>
  <c r="E25" i="1"/>
  <c r="B3" i="1"/>
  <c r="B21" i="1"/>
  <c r="B23" i="1" s="1"/>
  <c r="B17" i="1"/>
  <c r="B18" i="1" s="1"/>
  <c r="C17" i="1"/>
  <c r="C18" i="1" s="1"/>
  <c r="C21" i="1" s="1"/>
  <c r="C23" i="1" s="1"/>
  <c r="D17" i="1"/>
  <c r="E17" i="1"/>
  <c r="E18" i="1" s="1"/>
  <c r="E21" i="1" s="1"/>
  <c r="E23" i="1" s="1"/>
  <c r="C7" i="1"/>
  <c r="D7" i="1"/>
  <c r="E7" i="1"/>
  <c r="D3" i="1"/>
  <c r="C3" i="1" s="1"/>
  <c r="E3" i="1"/>
  <c r="D18" i="1" l="1"/>
  <c r="D21" i="1" s="1"/>
  <c r="D23" i="1" s="1"/>
  <c r="B15" i="2" l="1"/>
  <c r="C15" i="2"/>
  <c r="D15" i="2"/>
  <c r="E15" i="2"/>
  <c r="E1" i="2"/>
  <c r="D1" i="2" s="1"/>
  <c r="C1" i="2" s="1"/>
  <c r="B1" i="2" s="1"/>
  <c r="F15" i="2"/>
  <c r="G15" i="2"/>
  <c r="G1" i="2"/>
  <c r="F1" i="2" s="1"/>
  <c r="H15" i="2"/>
  <c r="I15" i="2"/>
  <c r="J15" i="2"/>
  <c r="K15" i="2"/>
  <c r="L15" i="2"/>
  <c r="M15" i="2"/>
  <c r="T1" i="2"/>
  <c r="O1" i="2" s="1"/>
  <c r="I1" i="2"/>
  <c r="J1" i="2" s="1"/>
  <c r="K1" i="2" s="1"/>
  <c r="L1" i="2" s="1"/>
  <c r="M1" i="2" s="1"/>
  <c r="G50" i="1"/>
  <c r="H50" i="1"/>
  <c r="I50" i="1"/>
  <c r="J50" i="1"/>
  <c r="K50" i="1"/>
  <c r="G30" i="1"/>
  <c r="H30" i="1"/>
  <c r="I30" i="1"/>
  <c r="J30" i="1"/>
  <c r="K30" i="1"/>
  <c r="G33" i="1"/>
  <c r="H33" i="1"/>
  <c r="I33" i="1"/>
  <c r="J33" i="1"/>
  <c r="K33" i="1"/>
  <c r="G34" i="1"/>
  <c r="H34" i="1"/>
  <c r="I34" i="1"/>
  <c r="J34" i="1"/>
  <c r="K34" i="1"/>
  <c r="G35" i="1"/>
  <c r="H35" i="1"/>
  <c r="I35" i="1"/>
  <c r="J35" i="1"/>
  <c r="K35" i="1"/>
  <c r="G36" i="1"/>
  <c r="H36" i="1"/>
  <c r="I36" i="1"/>
  <c r="J36" i="1"/>
  <c r="K36" i="1"/>
  <c r="G37" i="1"/>
  <c r="H37" i="1"/>
  <c r="I37" i="1"/>
  <c r="J37" i="1"/>
  <c r="K37" i="1"/>
  <c r="G38" i="1"/>
  <c r="H38" i="1"/>
  <c r="I38" i="1"/>
  <c r="J38" i="1"/>
  <c r="K38" i="1"/>
  <c r="G39" i="1"/>
  <c r="H39" i="1"/>
  <c r="I39" i="1"/>
  <c r="J39" i="1"/>
  <c r="K39" i="1"/>
  <c r="G40" i="1"/>
  <c r="H40" i="1"/>
  <c r="I40" i="1"/>
  <c r="J40" i="1"/>
  <c r="K40" i="1"/>
  <c r="G43" i="1"/>
  <c r="H43" i="1"/>
  <c r="I43" i="1"/>
  <c r="J43" i="1"/>
  <c r="K43" i="1"/>
  <c r="G44" i="1"/>
  <c r="H44" i="1"/>
  <c r="I44" i="1"/>
  <c r="J44" i="1"/>
  <c r="K44" i="1"/>
  <c r="G46" i="1"/>
  <c r="H46" i="1"/>
  <c r="I46" i="1"/>
  <c r="J46" i="1"/>
  <c r="K46" i="1"/>
  <c r="H29" i="1"/>
  <c r="I29" i="1"/>
  <c r="J29" i="1"/>
  <c r="K29" i="1"/>
  <c r="G29" i="1"/>
  <c r="F17" i="1"/>
  <c r="G17" i="1"/>
  <c r="G41" i="1" s="1"/>
  <c r="H17" i="1"/>
  <c r="H41" i="1" s="1"/>
  <c r="I17" i="1"/>
  <c r="J17" i="1"/>
  <c r="F7" i="1"/>
  <c r="G7" i="1"/>
  <c r="H7" i="1"/>
  <c r="I7" i="1"/>
  <c r="J7" i="1"/>
  <c r="K17" i="1"/>
  <c r="K41" i="1" s="1"/>
  <c r="K7" i="1"/>
  <c r="G3" i="1"/>
  <c r="H3" i="1" s="1"/>
  <c r="I3" i="1" s="1"/>
  <c r="J3" i="1" s="1"/>
  <c r="K3" i="1" s="1"/>
  <c r="I65" i="1" l="1"/>
  <c r="K54" i="1"/>
  <c r="H58" i="1"/>
  <c r="J55" i="1"/>
  <c r="J41" i="1"/>
  <c r="G54" i="1"/>
  <c r="I57" i="1"/>
  <c r="K31" i="1"/>
  <c r="G31" i="1"/>
  <c r="H65" i="1"/>
  <c r="I64" i="1"/>
  <c r="J63" i="1"/>
  <c r="K62" i="1"/>
  <c r="G62" i="1"/>
  <c r="H61" i="1"/>
  <c r="I60" i="1"/>
  <c r="J59" i="1"/>
  <c r="K58" i="1"/>
  <c r="G58" i="1"/>
  <c r="H57" i="1"/>
  <c r="I55" i="1"/>
  <c r="J54" i="1"/>
  <c r="K18" i="1"/>
  <c r="J18" i="1"/>
  <c r="I41" i="1"/>
  <c r="J31" i="1"/>
  <c r="K65" i="1"/>
  <c r="G65" i="1"/>
  <c r="H64" i="1"/>
  <c r="I63" i="1"/>
  <c r="J62" i="1"/>
  <c r="K61" i="1"/>
  <c r="G61" i="1"/>
  <c r="H60" i="1"/>
  <c r="I59" i="1"/>
  <c r="J58" i="1"/>
  <c r="K57" i="1"/>
  <c r="G57" i="1"/>
  <c r="H55" i="1"/>
  <c r="I54" i="1"/>
  <c r="I31" i="1"/>
  <c r="J65" i="1"/>
  <c r="K64" i="1"/>
  <c r="G64" i="1"/>
  <c r="H63" i="1"/>
  <c r="I62" i="1"/>
  <c r="J61" i="1"/>
  <c r="K60" i="1"/>
  <c r="G60" i="1"/>
  <c r="H59" i="1"/>
  <c r="I58" i="1"/>
  <c r="J57" i="1"/>
  <c r="K55" i="1"/>
  <c r="G55" i="1"/>
  <c r="H54" i="1"/>
  <c r="H31" i="1"/>
  <c r="J64" i="1"/>
  <c r="K63" i="1"/>
  <c r="G63" i="1"/>
  <c r="H62" i="1"/>
  <c r="I61" i="1"/>
  <c r="J60" i="1"/>
  <c r="K59" i="1"/>
  <c r="G59" i="1"/>
  <c r="F18" i="1"/>
  <c r="G18" i="1"/>
  <c r="H18" i="1"/>
  <c r="I18" i="1"/>
  <c r="G21" i="1" l="1"/>
  <c r="G42" i="1"/>
  <c r="G66" i="1"/>
  <c r="J21" i="1"/>
  <c r="J42" i="1"/>
  <c r="J66" i="1"/>
  <c r="K42" i="1"/>
  <c r="K21" i="1"/>
  <c r="K66" i="1"/>
  <c r="I21" i="1"/>
  <c r="I66" i="1"/>
  <c r="I42" i="1"/>
  <c r="F21" i="1"/>
  <c r="H21" i="1"/>
  <c r="H66" i="1"/>
  <c r="H42" i="1"/>
  <c r="K67" i="1" l="1"/>
  <c r="K45" i="1"/>
  <c r="K23" i="1"/>
  <c r="J23" i="1"/>
  <c r="J45" i="1"/>
  <c r="J67" i="1"/>
  <c r="H23" i="1"/>
  <c r="H67" i="1"/>
  <c r="H45" i="1"/>
  <c r="I23" i="1"/>
  <c r="I67" i="1"/>
  <c r="I45" i="1"/>
  <c r="F23" i="1"/>
  <c r="G23" i="1"/>
  <c r="G67" i="1"/>
  <c r="G45" i="1"/>
  <c r="G68" i="1" l="1"/>
  <c r="G25" i="1"/>
  <c r="G47" i="1"/>
  <c r="I47" i="1"/>
  <c r="I25" i="1"/>
  <c r="I68" i="1"/>
  <c r="J68" i="1"/>
  <c r="J47" i="1"/>
  <c r="J25" i="1"/>
  <c r="J49" i="1" s="1"/>
  <c r="F25" i="1"/>
  <c r="H68" i="1"/>
  <c r="H25" i="1"/>
  <c r="H47" i="1"/>
  <c r="K68" i="1"/>
  <c r="K25" i="1"/>
  <c r="K47" i="1"/>
  <c r="H49" i="1" l="1"/>
  <c r="G49" i="1"/>
  <c r="I49" i="1"/>
  <c r="K49" i="1"/>
</calcChain>
</file>

<file path=xl/sharedStrings.xml><?xml version="1.0" encoding="utf-8"?>
<sst xmlns="http://schemas.openxmlformats.org/spreadsheetml/2006/main" count="87" uniqueCount="47">
  <si>
    <t>Shake Shack Inc</t>
  </si>
  <si>
    <t>Shack sales</t>
  </si>
  <si>
    <t>Licensing revenue</t>
  </si>
  <si>
    <t>Total Revenue</t>
  </si>
  <si>
    <t>Shack -level operating expenses:</t>
  </si>
  <si>
    <t>Food and paper costs</t>
  </si>
  <si>
    <t>Labor and related expenses</t>
  </si>
  <si>
    <t>Other operating expenses</t>
  </si>
  <si>
    <t>Occupancy and related expenses</t>
  </si>
  <si>
    <t xml:space="preserve">G&amp;A </t>
  </si>
  <si>
    <t>A&amp;D</t>
  </si>
  <si>
    <t>Pre-opening costs</t>
  </si>
  <si>
    <t>Impairment and loss on disposal of assets</t>
  </si>
  <si>
    <t>Total Expenses</t>
  </si>
  <si>
    <t>Operating Income</t>
  </si>
  <si>
    <t>Other income, net</t>
  </si>
  <si>
    <t>Interest expense</t>
  </si>
  <si>
    <t>EBIT</t>
  </si>
  <si>
    <t xml:space="preserve">Income tax benefit </t>
  </si>
  <si>
    <t>Net Income</t>
  </si>
  <si>
    <t>CONSOLIDATED STATEMENTS OF INCOME (LOSS)</t>
  </si>
  <si>
    <t>DILUTED EPS</t>
  </si>
  <si>
    <t>DILUTED SHARES</t>
  </si>
  <si>
    <t>Growth Rates</t>
  </si>
  <si>
    <t>Ratios</t>
  </si>
  <si>
    <t>Revenue segments as % of total revenues</t>
  </si>
  <si>
    <t>Expenses as % of total revenues</t>
  </si>
  <si>
    <t>Operating margin</t>
  </si>
  <si>
    <t>EBIT margin</t>
  </si>
  <si>
    <t>Net margin</t>
  </si>
  <si>
    <t>Supplemental Information</t>
  </si>
  <si>
    <t>Average Weekly Sales ($ Thousands)</t>
  </si>
  <si>
    <t>Q1</t>
  </si>
  <si>
    <t>Q2</t>
  </si>
  <si>
    <t>Q3</t>
  </si>
  <si>
    <t>Q4</t>
  </si>
  <si>
    <t>Total YoY Shack Sales Growth (Decline)</t>
  </si>
  <si>
    <t>Same-Shack Sales % :</t>
  </si>
  <si>
    <t>Total $$$%</t>
  </si>
  <si>
    <t>Price/Mix %</t>
  </si>
  <si>
    <t>System-wide Shack Count:</t>
  </si>
  <si>
    <t>Domestic Company-operated</t>
  </si>
  <si>
    <t>Domestic licensed</t>
  </si>
  <si>
    <t>International licensed</t>
  </si>
  <si>
    <t>Total</t>
  </si>
  <si>
    <t>Shack System-wide Sales ($ Millions)</t>
  </si>
  <si>
    <t>Traffic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</si>
</sst>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[$$-409]* #,##0_);_([$$-409]* \(#,##0\);_([$$-409]* &quot;-&quot;_);_(@_)"/>
    <numFmt numFmtId="165" formatCode="_([$$-409]* #,##0.00_);_([$$-409]* \(#,##0.00\);_([$$-409]* &quot;-&quot;_);_(@_)"/>
    <numFmt numFmtId="166" formatCode="0.0%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2"/>
      <color rgb="FF00B05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3" fillId="0" borderId="0" xfId="0" applyFont="1"/>
    <xf numFmtId="0" fontId="4" fillId="0" borderId="0" xfId="0" applyFont="1"/>
    <xf numFmtId="0" fontId="0" fillId="0" borderId="0" xfId="0" applyAlignment="1">
      <alignment horizontal="right"/>
    </xf>
    <xf numFmtId="164" fontId="0" fillId="0" borderId="0" xfId="0" applyNumberFormat="1"/>
    <xf numFmtId="164" fontId="4" fillId="0" borderId="0" xfId="0" applyNumberFormat="1" applyFont="1"/>
    <xf numFmtId="164" fontId="0" fillId="0" borderId="0" xfId="0" applyNumberFormat="1" applyAlignment="1">
      <alignment horizontal="right"/>
    </xf>
    <xf numFmtId="164" fontId="3" fillId="0" borderId="0" xfId="0" applyNumberFormat="1" applyFont="1"/>
    <xf numFmtId="165" fontId="0" fillId="0" borderId="0" xfId="0" applyNumberFormat="1"/>
    <xf numFmtId="9" fontId="5" fillId="0" borderId="0" xfId="1" applyFont="1"/>
    <xf numFmtId="0" fontId="5" fillId="0" borderId="0" xfId="0" applyFont="1"/>
    <xf numFmtId="0" fontId="4" fillId="0" borderId="0" xfId="0" applyFont="1" applyAlignment="1">
      <alignment horizontal="center"/>
    </xf>
    <xf numFmtId="9" fontId="2" fillId="0" borderId="0" xfId="1" applyFont="1"/>
    <xf numFmtId="0" fontId="2" fillId="0" borderId="0" xfId="0" applyFont="1"/>
    <xf numFmtId="9" fontId="0" fillId="0" borderId="0" xfId="0" applyNumberFormat="1"/>
    <xf numFmtId="0" fontId="0" fillId="0" borderId="0" xfId="0" applyFont="1"/>
    <xf numFmtId="0" fontId="0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10" fontId="0" fillId="0" borderId="0" xfId="0" applyNumberFormat="1"/>
    <xf numFmtId="166" fontId="0" fillId="0" borderId="0" xfId="0" applyNumberFormat="1"/>
    <xf numFmtId="0" fontId="4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10" fontId="0" fillId="0" borderId="0" xfId="0" applyNumberFormat="1" applyFont="1" applyAlignment="1">
      <alignment horizontal="right"/>
    </xf>
    <xf numFmtId="164" fontId="0" fillId="0" borderId="0" xfId="0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6DBBF-0FE6-DC4E-B843-FF157891D402}">
  <dimension ref="A1:K68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69" sqref="A69"/>
    </sheetView>
  </sheetViews>
  <sheetFormatPr baseColWidth="10" defaultRowHeight="16" x14ac:dyDescent="0.2"/>
  <cols>
    <col min="1" max="1" width="43.1640625" bestFit="1" customWidth="1"/>
    <col min="2" max="2" width="6.1640625" bestFit="1" customWidth="1"/>
    <col min="3" max="10" width="10" bestFit="1" customWidth="1"/>
    <col min="11" max="11" width="11.5" bestFit="1" customWidth="1"/>
  </cols>
  <sheetData>
    <row r="1" spans="1:11" x14ac:dyDescent="0.2">
      <c r="A1" s="1" t="s">
        <v>0</v>
      </c>
      <c r="B1" s="1"/>
    </row>
    <row r="3" spans="1:11" s="1" customFormat="1" x14ac:dyDescent="0.2">
      <c r="A3" s="1" t="s">
        <v>20</v>
      </c>
      <c r="B3" s="1">
        <f t="shared" ref="B3:D3" si="0">C3-1</f>
        <v>2014</v>
      </c>
      <c r="C3" s="1">
        <f t="shared" si="0"/>
        <v>2015</v>
      </c>
      <c r="D3" s="1">
        <f t="shared" si="0"/>
        <v>2016</v>
      </c>
      <c r="E3" s="1">
        <f>F3-1</f>
        <v>2017</v>
      </c>
      <c r="F3" s="1">
        <v>2018</v>
      </c>
      <c r="G3" s="1">
        <f>F3+1</f>
        <v>2019</v>
      </c>
      <c r="H3" s="1">
        <f t="shared" ref="H3:K3" si="1">G3+1</f>
        <v>2020</v>
      </c>
      <c r="I3" s="1">
        <f t="shared" si="1"/>
        <v>2021</v>
      </c>
      <c r="J3" s="1">
        <f t="shared" si="1"/>
        <v>2022</v>
      </c>
      <c r="K3" s="1">
        <f t="shared" si="1"/>
        <v>2023</v>
      </c>
    </row>
    <row r="5" spans="1:11" x14ac:dyDescent="0.2">
      <c r="A5" t="s">
        <v>1</v>
      </c>
      <c r="C5">
        <v>183219</v>
      </c>
      <c r="D5">
        <v>259350</v>
      </c>
      <c r="E5">
        <v>346388</v>
      </c>
      <c r="F5" s="4">
        <v>445589</v>
      </c>
      <c r="G5" s="4">
        <v>574625</v>
      </c>
      <c r="H5" s="4">
        <v>506339</v>
      </c>
      <c r="I5" s="4">
        <v>714989</v>
      </c>
      <c r="J5" s="4">
        <v>869270</v>
      </c>
      <c r="K5" s="4">
        <v>1046819</v>
      </c>
    </row>
    <row r="6" spans="1:11" x14ac:dyDescent="0.2">
      <c r="A6" t="s">
        <v>2</v>
      </c>
      <c r="C6">
        <v>7373</v>
      </c>
      <c r="D6">
        <v>9125</v>
      </c>
      <c r="E6">
        <v>12422</v>
      </c>
      <c r="F6" s="4">
        <v>13721</v>
      </c>
      <c r="G6" s="4">
        <v>19894</v>
      </c>
      <c r="H6" s="4">
        <v>16528</v>
      </c>
      <c r="I6" s="4">
        <v>24904</v>
      </c>
      <c r="J6" s="4">
        <v>31216</v>
      </c>
      <c r="K6" s="4">
        <v>40714</v>
      </c>
    </row>
    <row r="7" spans="1:11" s="2" customFormat="1" x14ac:dyDescent="0.2">
      <c r="A7" s="2" t="s">
        <v>3</v>
      </c>
      <c r="C7" s="5">
        <f t="shared" ref="C7:E7" si="2">SUM(C5:C6)</f>
        <v>190592</v>
      </c>
      <c r="D7" s="5">
        <f t="shared" si="2"/>
        <v>268475</v>
      </c>
      <c r="E7" s="5">
        <f t="shared" si="2"/>
        <v>358810</v>
      </c>
      <c r="F7" s="5">
        <f t="shared" ref="F7:J7" si="3">SUM(F5:F6)</f>
        <v>459310</v>
      </c>
      <c r="G7" s="5">
        <f t="shared" si="3"/>
        <v>594519</v>
      </c>
      <c r="H7" s="5">
        <f t="shared" si="3"/>
        <v>522867</v>
      </c>
      <c r="I7" s="5">
        <f t="shared" si="3"/>
        <v>739893</v>
      </c>
      <c r="J7" s="5">
        <f t="shared" si="3"/>
        <v>900486</v>
      </c>
      <c r="K7" s="5">
        <f>SUM(K5:K6)</f>
        <v>1087533</v>
      </c>
    </row>
    <row r="8" spans="1:11" x14ac:dyDescent="0.2">
      <c r="A8" t="s">
        <v>4</v>
      </c>
      <c r="F8" s="4"/>
      <c r="G8" s="4"/>
      <c r="H8" s="4"/>
      <c r="I8" s="4"/>
      <c r="J8" s="4"/>
      <c r="K8" s="4"/>
    </row>
    <row r="9" spans="1:11" s="3" customFormat="1" x14ac:dyDescent="0.2">
      <c r="A9" s="3" t="s">
        <v>5</v>
      </c>
      <c r="C9" s="3">
        <v>54079</v>
      </c>
      <c r="D9" s="3">
        <v>73752</v>
      </c>
      <c r="E9" s="3">
        <v>98337</v>
      </c>
      <c r="F9" s="6">
        <v>126096</v>
      </c>
      <c r="G9" s="6">
        <v>168176</v>
      </c>
      <c r="H9" s="6">
        <v>153335</v>
      </c>
      <c r="I9" s="6">
        <v>218262</v>
      </c>
      <c r="J9" s="6">
        <v>261584</v>
      </c>
      <c r="K9" s="6">
        <v>305041</v>
      </c>
    </row>
    <row r="10" spans="1:11" s="3" customFormat="1" x14ac:dyDescent="0.2">
      <c r="A10" s="3" t="s">
        <v>6</v>
      </c>
      <c r="C10" s="3">
        <v>44752</v>
      </c>
      <c r="D10" s="3">
        <v>65540</v>
      </c>
      <c r="E10" s="3">
        <v>91740</v>
      </c>
      <c r="F10" s="6">
        <v>122094</v>
      </c>
      <c r="G10" s="6">
        <v>160811</v>
      </c>
      <c r="H10" s="6">
        <v>156814</v>
      </c>
      <c r="I10" s="6">
        <v>215114</v>
      </c>
      <c r="J10" s="6">
        <v>257358</v>
      </c>
      <c r="K10" s="6">
        <v>304254</v>
      </c>
    </row>
    <row r="11" spans="1:11" s="3" customFormat="1" x14ac:dyDescent="0.2">
      <c r="A11" s="3" t="s">
        <v>7</v>
      </c>
      <c r="C11" s="3">
        <v>16307</v>
      </c>
      <c r="D11" s="3">
        <v>24946</v>
      </c>
      <c r="E11" s="3">
        <v>35805</v>
      </c>
      <c r="F11" s="6">
        <v>51783</v>
      </c>
      <c r="G11" s="6">
        <v>69169</v>
      </c>
      <c r="H11" s="6">
        <v>73220</v>
      </c>
      <c r="I11" s="6">
        <v>102032</v>
      </c>
      <c r="J11" s="6">
        <v>129650</v>
      </c>
      <c r="K11" s="6">
        <v>149449</v>
      </c>
    </row>
    <row r="12" spans="1:11" s="3" customFormat="1" x14ac:dyDescent="0.2">
      <c r="A12" s="3" t="s">
        <v>8</v>
      </c>
      <c r="C12" s="3">
        <v>15207</v>
      </c>
      <c r="D12" s="3">
        <v>21820</v>
      </c>
      <c r="E12" s="3">
        <v>28197</v>
      </c>
      <c r="F12" s="6">
        <v>32710</v>
      </c>
      <c r="G12" s="6">
        <v>48451</v>
      </c>
      <c r="H12" s="6">
        <v>51592</v>
      </c>
      <c r="I12" s="6">
        <v>59228</v>
      </c>
      <c r="J12" s="6">
        <v>68508</v>
      </c>
      <c r="K12" s="6">
        <v>79846</v>
      </c>
    </row>
    <row r="13" spans="1:11" x14ac:dyDescent="0.2">
      <c r="A13" t="s">
        <v>9</v>
      </c>
      <c r="C13" s="3">
        <v>37825</v>
      </c>
      <c r="D13" s="3">
        <v>30556</v>
      </c>
      <c r="E13" s="3">
        <v>39003</v>
      </c>
      <c r="F13" s="6">
        <v>52720</v>
      </c>
      <c r="G13" s="6">
        <v>65649</v>
      </c>
      <c r="H13" s="6">
        <v>64250</v>
      </c>
      <c r="I13" s="6">
        <v>87196</v>
      </c>
      <c r="J13" s="6">
        <v>120009</v>
      </c>
      <c r="K13" s="6">
        <v>129542</v>
      </c>
    </row>
    <row r="14" spans="1:11" x14ac:dyDescent="0.2">
      <c r="A14" t="s">
        <v>10</v>
      </c>
      <c r="C14" s="3">
        <v>10222</v>
      </c>
      <c r="D14" s="3">
        <v>14502</v>
      </c>
      <c r="E14" s="3">
        <v>21704</v>
      </c>
      <c r="F14" s="6">
        <v>29000</v>
      </c>
      <c r="G14" s="6">
        <v>40392</v>
      </c>
      <c r="H14" s="6">
        <v>48801</v>
      </c>
      <c r="I14" s="6">
        <v>58991</v>
      </c>
      <c r="J14" s="6">
        <v>72796</v>
      </c>
      <c r="K14" s="6">
        <v>91242</v>
      </c>
    </row>
    <row r="15" spans="1:11" x14ac:dyDescent="0.2">
      <c r="A15" t="s">
        <v>11</v>
      </c>
      <c r="C15" s="3">
        <v>5430</v>
      </c>
      <c r="D15" s="3">
        <v>9520</v>
      </c>
      <c r="E15" s="3">
        <v>9603</v>
      </c>
      <c r="F15" s="6">
        <v>12279</v>
      </c>
      <c r="G15" s="6">
        <v>14834</v>
      </c>
      <c r="H15" s="6">
        <v>8580</v>
      </c>
      <c r="I15" s="6">
        <v>13291</v>
      </c>
      <c r="J15" s="6">
        <v>15050</v>
      </c>
      <c r="K15" s="6">
        <v>19231</v>
      </c>
    </row>
    <row r="16" spans="1:11" x14ac:dyDescent="0.2">
      <c r="A16" t="s">
        <v>12</v>
      </c>
      <c r="C16" s="3">
        <v>17</v>
      </c>
      <c r="D16" s="3">
        <v>34</v>
      </c>
      <c r="E16" s="3">
        <v>608</v>
      </c>
      <c r="F16" s="6">
        <v>917</v>
      </c>
      <c r="G16" s="6">
        <v>1352</v>
      </c>
      <c r="H16" s="6">
        <v>10151</v>
      </c>
      <c r="I16" s="6">
        <v>1632</v>
      </c>
      <c r="J16" s="6">
        <v>2425</v>
      </c>
      <c r="K16" s="6">
        <v>3007</v>
      </c>
    </row>
    <row r="17" spans="1:11" s="1" customFormat="1" x14ac:dyDescent="0.2">
      <c r="A17" s="1" t="s">
        <v>13</v>
      </c>
      <c r="B17" s="7">
        <f t="shared" ref="B17" si="4">SUM(B9:B16)</f>
        <v>0</v>
      </c>
      <c r="C17" s="7">
        <f t="shared" ref="C17:E17" si="5">SUM(C9:C16)</f>
        <v>183839</v>
      </c>
      <c r="D17" s="7">
        <f t="shared" si="5"/>
        <v>240670</v>
      </c>
      <c r="E17" s="7">
        <f t="shared" si="5"/>
        <v>324997</v>
      </c>
      <c r="F17" s="7">
        <f t="shared" ref="F17:J17" si="6">SUM(F9:F16)</f>
        <v>427599</v>
      </c>
      <c r="G17" s="7">
        <f t="shared" si="6"/>
        <v>568834</v>
      </c>
      <c r="H17" s="7">
        <f t="shared" si="6"/>
        <v>566743</v>
      </c>
      <c r="I17" s="7">
        <f t="shared" si="6"/>
        <v>755746</v>
      </c>
      <c r="J17" s="7">
        <f t="shared" si="6"/>
        <v>927380</v>
      </c>
      <c r="K17" s="7">
        <f>SUM(K9:K16)</f>
        <v>1081612</v>
      </c>
    </row>
    <row r="18" spans="1:11" s="2" customFormat="1" x14ac:dyDescent="0.2">
      <c r="A18" s="2" t="s">
        <v>14</v>
      </c>
      <c r="B18" s="5">
        <f t="shared" ref="B18" si="7">B7-B17</f>
        <v>0</v>
      </c>
      <c r="C18" s="5">
        <f t="shared" ref="C18:E18" si="8">C7-C17</f>
        <v>6753</v>
      </c>
      <c r="D18" s="5">
        <f t="shared" si="8"/>
        <v>27805</v>
      </c>
      <c r="E18" s="5">
        <f t="shared" si="8"/>
        <v>33813</v>
      </c>
      <c r="F18" s="5">
        <f t="shared" ref="F18:J18" si="9">F7-F17</f>
        <v>31711</v>
      </c>
      <c r="G18" s="5">
        <f t="shared" si="9"/>
        <v>25685</v>
      </c>
      <c r="H18" s="5">
        <f t="shared" si="9"/>
        <v>-43876</v>
      </c>
      <c r="I18" s="5">
        <f t="shared" si="9"/>
        <v>-15853</v>
      </c>
      <c r="J18" s="5">
        <f t="shared" si="9"/>
        <v>-26894</v>
      </c>
      <c r="K18" s="5">
        <f>K7-K17</f>
        <v>5921</v>
      </c>
    </row>
    <row r="19" spans="1:11" x14ac:dyDescent="0.2">
      <c r="A19" t="s">
        <v>15</v>
      </c>
      <c r="C19" s="3">
        <v>6753</v>
      </c>
      <c r="D19" s="3">
        <v>1065</v>
      </c>
      <c r="E19" s="3">
        <v>128123</v>
      </c>
      <c r="F19" s="6">
        <v>1514</v>
      </c>
      <c r="G19" s="6">
        <v>2263</v>
      </c>
      <c r="H19" s="6">
        <v>-786</v>
      </c>
      <c r="I19" s="6">
        <v>95</v>
      </c>
      <c r="J19" s="6">
        <v>4127</v>
      </c>
      <c r="K19" s="6">
        <v>12776</v>
      </c>
    </row>
    <row r="20" spans="1:11" x14ac:dyDescent="0.2">
      <c r="A20" t="s">
        <v>16</v>
      </c>
      <c r="C20" s="3">
        <v>7</v>
      </c>
      <c r="D20" s="3">
        <v>-374</v>
      </c>
      <c r="E20" s="3">
        <v>-1643</v>
      </c>
      <c r="F20" s="6">
        <v>-2415</v>
      </c>
      <c r="G20" s="6">
        <v>-434</v>
      </c>
      <c r="H20" s="6">
        <v>-815</v>
      </c>
      <c r="I20" s="6">
        <v>-1577</v>
      </c>
      <c r="J20" s="6">
        <v>-1518</v>
      </c>
      <c r="K20" s="6">
        <v>-1717</v>
      </c>
    </row>
    <row r="21" spans="1:11" s="1" customFormat="1" x14ac:dyDescent="0.2">
      <c r="A21" s="1" t="s">
        <v>17</v>
      </c>
      <c r="B21" s="7">
        <f t="shared" ref="B21" si="10">SUM(B18:B20)</f>
        <v>0</v>
      </c>
      <c r="C21" s="7">
        <f t="shared" ref="C21:E21" si="11">SUM(C18:C20)</f>
        <v>13513</v>
      </c>
      <c r="D21" s="7">
        <f t="shared" si="11"/>
        <v>28496</v>
      </c>
      <c r="E21" s="7">
        <f t="shared" si="11"/>
        <v>160293</v>
      </c>
      <c r="F21" s="7">
        <f t="shared" ref="F21:J21" si="12">SUM(F18:F20)</f>
        <v>30810</v>
      </c>
      <c r="G21" s="7">
        <f t="shared" si="12"/>
        <v>27514</v>
      </c>
      <c r="H21" s="7">
        <f t="shared" si="12"/>
        <v>-45477</v>
      </c>
      <c r="I21" s="7">
        <f t="shared" si="12"/>
        <v>-17335</v>
      </c>
      <c r="J21" s="7">
        <f t="shared" si="12"/>
        <v>-24285</v>
      </c>
      <c r="K21" s="7">
        <f>SUM(K18:K20)</f>
        <v>16980</v>
      </c>
    </row>
    <row r="22" spans="1:11" x14ac:dyDescent="0.2">
      <c r="A22" t="s">
        <v>18</v>
      </c>
      <c r="B22" s="4"/>
      <c r="C22" s="4">
        <v>3304</v>
      </c>
      <c r="D22" s="4">
        <v>6350</v>
      </c>
      <c r="E22" s="4">
        <v>151409</v>
      </c>
      <c r="F22" s="4">
        <v>8862</v>
      </c>
      <c r="G22" s="4">
        <v>3386</v>
      </c>
      <c r="H22" s="4">
        <v>57</v>
      </c>
      <c r="I22" s="4">
        <v>-11318</v>
      </c>
      <c r="J22" s="4">
        <v>-1180</v>
      </c>
      <c r="K22" s="4">
        <v>-4010</v>
      </c>
    </row>
    <row r="23" spans="1:11" s="2" customFormat="1" x14ac:dyDescent="0.2">
      <c r="A23" s="2" t="s">
        <v>19</v>
      </c>
      <c r="B23" s="5">
        <f t="shared" ref="B23" si="13">B21-B22</f>
        <v>0</v>
      </c>
      <c r="C23" s="5">
        <f t="shared" ref="C23:E23" si="14">C21-C22</f>
        <v>10209</v>
      </c>
      <c r="D23" s="5">
        <f t="shared" si="14"/>
        <v>22146</v>
      </c>
      <c r="E23" s="5">
        <f t="shared" si="14"/>
        <v>8884</v>
      </c>
      <c r="F23" s="5">
        <f t="shared" ref="F23:J23" si="15">F21-F22</f>
        <v>21948</v>
      </c>
      <c r="G23" s="5">
        <f t="shared" si="15"/>
        <v>24128</v>
      </c>
      <c r="H23" s="5">
        <f t="shared" si="15"/>
        <v>-45534</v>
      </c>
      <c r="I23" s="5">
        <f t="shared" si="15"/>
        <v>-6017</v>
      </c>
      <c r="J23" s="5">
        <f t="shared" si="15"/>
        <v>-23105</v>
      </c>
      <c r="K23" s="5">
        <f>K21-K22</f>
        <v>20990</v>
      </c>
    </row>
    <row r="24" spans="1:11" x14ac:dyDescent="0.2">
      <c r="F24" s="4"/>
      <c r="G24" s="4"/>
      <c r="H24" s="4"/>
      <c r="I24" s="4"/>
      <c r="J24" s="4"/>
      <c r="K24" s="4"/>
    </row>
    <row r="25" spans="1:11" x14ac:dyDescent="0.2">
      <c r="A25" t="s">
        <v>21</v>
      </c>
      <c r="B25" s="8">
        <f t="shared" ref="B25:E25" si="16">B23/B26</f>
        <v>0</v>
      </c>
      <c r="C25" s="8">
        <f t="shared" si="16"/>
        <v>0.75132469826317339</v>
      </c>
      <c r="D25" s="8">
        <f t="shared" si="16"/>
        <v>0.94443259840504923</v>
      </c>
      <c r="E25" s="8">
        <f t="shared" si="16"/>
        <v>0.34332972638738601</v>
      </c>
      <c r="F25" s="8">
        <f t="shared" ref="F25:J25" si="17">F23/F26</f>
        <v>0.75218479043147468</v>
      </c>
      <c r="G25" s="8">
        <f t="shared" si="17"/>
        <v>0.74813184087315121</v>
      </c>
      <c r="H25" s="8">
        <f t="shared" si="17"/>
        <v>-1.2263729160494492</v>
      </c>
      <c r="I25" s="8">
        <f t="shared" si="17"/>
        <v>-0.15394652680056287</v>
      </c>
      <c r="J25" s="8">
        <f t="shared" si="17"/>
        <v>-0.5888574559726788</v>
      </c>
      <c r="K25" s="8">
        <f>K23/K26</f>
        <v>0.47814301009134602</v>
      </c>
    </row>
    <row r="26" spans="1:11" x14ac:dyDescent="0.2">
      <c r="A26" t="s">
        <v>22</v>
      </c>
      <c r="B26">
        <v>30122</v>
      </c>
      <c r="C26">
        <v>13588</v>
      </c>
      <c r="D26">
        <v>23449</v>
      </c>
      <c r="E26">
        <v>25876</v>
      </c>
      <c r="F26">
        <v>29179</v>
      </c>
      <c r="G26">
        <v>32251</v>
      </c>
      <c r="H26">
        <v>37129</v>
      </c>
      <c r="I26">
        <v>39085</v>
      </c>
      <c r="J26">
        <v>39237</v>
      </c>
      <c r="K26">
        <v>43899</v>
      </c>
    </row>
    <row r="28" spans="1:11" x14ac:dyDescent="0.2">
      <c r="A28" s="11" t="s">
        <v>23</v>
      </c>
      <c r="B28" s="11"/>
    </row>
    <row r="29" spans="1:11" x14ac:dyDescent="0.2">
      <c r="A29" t="s">
        <v>1</v>
      </c>
      <c r="C29" s="9"/>
      <c r="D29" s="9">
        <f t="shared" ref="C29:F31" si="18">(D5-C5)/ABS(C5)</f>
        <v>0.41551913284102632</v>
      </c>
      <c r="E29" s="9">
        <f t="shared" si="18"/>
        <v>0.33560053981106613</v>
      </c>
      <c r="F29" s="9">
        <f t="shared" si="18"/>
        <v>0.28638694181091723</v>
      </c>
      <c r="G29" s="9">
        <f>(G5-F5)/ABS(F5)</f>
        <v>0.28958524559627818</v>
      </c>
      <c r="H29" s="9">
        <f t="shared" ref="H29:K29" si="19">(H5-G5)/ABS(G5)</f>
        <v>-0.1188357624537742</v>
      </c>
      <c r="I29" s="9">
        <f t="shared" si="19"/>
        <v>0.41207570422187506</v>
      </c>
      <c r="J29" s="9">
        <f t="shared" si="19"/>
        <v>0.21578094208442367</v>
      </c>
      <c r="K29" s="9">
        <f t="shared" si="19"/>
        <v>0.20425069311031094</v>
      </c>
    </row>
    <row r="30" spans="1:11" x14ac:dyDescent="0.2">
      <c r="A30" t="s">
        <v>2</v>
      </c>
      <c r="C30" s="9"/>
      <c r="D30" s="9">
        <f t="shared" si="18"/>
        <v>0.23762376237623761</v>
      </c>
      <c r="E30" s="9">
        <f t="shared" si="18"/>
        <v>0.3613150684931507</v>
      </c>
      <c r="F30" s="9">
        <f t="shared" si="18"/>
        <v>0.1045725326034455</v>
      </c>
      <c r="G30" s="9">
        <f t="shared" ref="G30:K30" si="20">(G6-F6)/ABS(F6)</f>
        <v>0.44989432257124118</v>
      </c>
      <c r="H30" s="9">
        <f t="shared" si="20"/>
        <v>-0.16919674273650348</v>
      </c>
      <c r="I30" s="9">
        <f t="shared" si="20"/>
        <v>0.50677637947725074</v>
      </c>
      <c r="J30" s="9">
        <f t="shared" si="20"/>
        <v>0.25345326052039835</v>
      </c>
      <c r="K30" s="9">
        <f t="shared" si="20"/>
        <v>0.30426704254228598</v>
      </c>
    </row>
    <row r="31" spans="1:11" x14ac:dyDescent="0.2">
      <c r="A31" s="2" t="s">
        <v>3</v>
      </c>
      <c r="B31" s="2"/>
      <c r="C31" s="9"/>
      <c r="D31" s="9">
        <f t="shared" si="18"/>
        <v>0.4086372985224983</v>
      </c>
      <c r="E31" s="9">
        <f t="shared" si="18"/>
        <v>0.33647453207933697</v>
      </c>
      <c r="F31" s="9">
        <f t="shared" si="18"/>
        <v>0.28009252807892754</v>
      </c>
      <c r="G31" s="9">
        <f t="shared" ref="G31:K31" si="21">(G7-F7)/ABS(F7)</f>
        <v>0.29437416995057802</v>
      </c>
      <c r="H31" s="9">
        <f t="shared" si="21"/>
        <v>-0.12052095896010052</v>
      </c>
      <c r="I31" s="9">
        <f t="shared" si="21"/>
        <v>0.41506922410479147</v>
      </c>
      <c r="J31" s="9">
        <f t="shared" si="21"/>
        <v>0.21704895167274188</v>
      </c>
      <c r="K31" s="9">
        <f t="shared" si="21"/>
        <v>0.20771783237051991</v>
      </c>
    </row>
    <row r="32" spans="1:11" x14ac:dyDescent="0.2">
      <c r="A32" t="s">
        <v>4</v>
      </c>
      <c r="C32" s="9"/>
      <c r="D32" s="9"/>
      <c r="E32" s="9"/>
      <c r="F32" s="9"/>
      <c r="G32" s="9"/>
      <c r="H32" s="9"/>
      <c r="I32" s="9"/>
      <c r="J32" s="9"/>
      <c r="K32" s="9"/>
    </row>
    <row r="33" spans="1:11" x14ac:dyDescent="0.2">
      <c r="A33" s="3" t="s">
        <v>5</v>
      </c>
      <c r="B33" s="3"/>
      <c r="C33" s="9"/>
      <c r="D33" s="9">
        <f t="shared" ref="D33:D47" si="22">(D9-C9)/ABS(C9)</f>
        <v>0.36378261432348968</v>
      </c>
      <c r="E33" s="9">
        <f t="shared" ref="E33:E47" si="23">(E9-D9)/ABS(D9)</f>
        <v>0.33334689228766679</v>
      </c>
      <c r="F33" s="9">
        <f t="shared" ref="F33:F47" si="24">(F9-E9)/ABS(E9)</f>
        <v>0.28228438939564965</v>
      </c>
      <c r="G33" s="9">
        <f t="shared" ref="G33:K33" si="25">(G9-F9)/ABS(F9)</f>
        <v>0.33371399568582666</v>
      </c>
      <c r="H33" s="9">
        <f t="shared" si="25"/>
        <v>-8.8246836647321858E-2</v>
      </c>
      <c r="I33" s="9">
        <f t="shared" si="25"/>
        <v>0.4234323539961522</v>
      </c>
      <c r="J33" s="9">
        <f t="shared" si="25"/>
        <v>0.19848622297972163</v>
      </c>
      <c r="K33" s="9">
        <f t="shared" si="25"/>
        <v>0.16613019144901828</v>
      </c>
    </row>
    <row r="34" spans="1:11" x14ac:dyDescent="0.2">
      <c r="A34" s="3" t="s">
        <v>6</v>
      </c>
      <c r="B34" s="3"/>
      <c r="C34" s="9"/>
      <c r="D34" s="9">
        <f t="shared" si="22"/>
        <v>0.46451555237754738</v>
      </c>
      <c r="E34" s="9">
        <f t="shared" si="23"/>
        <v>0.39975587427525178</v>
      </c>
      <c r="F34" s="9">
        <f t="shared" si="24"/>
        <v>0.33086984957488552</v>
      </c>
      <c r="G34" s="9">
        <f t="shared" ref="G34:K34" si="26">(G10-F10)/ABS(F10)</f>
        <v>0.31710812980162828</v>
      </c>
      <c r="H34" s="9">
        <f t="shared" si="26"/>
        <v>-2.485526487615897E-2</v>
      </c>
      <c r="I34" s="9">
        <f t="shared" si="26"/>
        <v>0.37177803002282961</v>
      </c>
      <c r="J34" s="9">
        <f t="shared" si="26"/>
        <v>0.19637959407569941</v>
      </c>
      <c r="K34" s="9">
        <f t="shared" si="26"/>
        <v>0.18222087520108177</v>
      </c>
    </row>
    <row r="35" spans="1:11" x14ac:dyDescent="0.2">
      <c r="A35" s="3" t="s">
        <v>7</v>
      </c>
      <c r="B35" s="3"/>
      <c r="C35" s="9"/>
      <c r="D35" s="9">
        <f t="shared" si="22"/>
        <v>0.52977249034157115</v>
      </c>
      <c r="E35" s="9">
        <f t="shared" si="23"/>
        <v>0.43530024853683957</v>
      </c>
      <c r="F35" s="9">
        <f t="shared" si="24"/>
        <v>0.4462505236698785</v>
      </c>
      <c r="G35" s="9">
        <f t="shared" ref="G35:K35" si="27">(G11-F11)/ABS(F11)</f>
        <v>0.33574725295946545</v>
      </c>
      <c r="H35" s="9">
        <f t="shared" si="27"/>
        <v>5.8566698954734056E-2</v>
      </c>
      <c r="I35" s="9">
        <f t="shared" si="27"/>
        <v>0.39349904397705543</v>
      </c>
      <c r="J35" s="9">
        <f t="shared" si="27"/>
        <v>0.27067978673357379</v>
      </c>
      <c r="K35" s="9">
        <f t="shared" si="27"/>
        <v>0.15271114539143849</v>
      </c>
    </row>
    <row r="36" spans="1:11" x14ac:dyDescent="0.2">
      <c r="A36" s="3" t="s">
        <v>8</v>
      </c>
      <c r="B36" s="3"/>
      <c r="C36" s="9"/>
      <c r="D36" s="9">
        <f t="shared" si="22"/>
        <v>0.43486552245676335</v>
      </c>
      <c r="E36" s="9">
        <f t="shared" si="23"/>
        <v>0.29225481209899173</v>
      </c>
      <c r="F36" s="9">
        <f t="shared" si="24"/>
        <v>0.16005248785331772</v>
      </c>
      <c r="G36" s="9">
        <f t="shared" ref="G36:K36" si="28">(G12-F12)/ABS(F12)</f>
        <v>0.48122898196270253</v>
      </c>
      <c r="H36" s="9">
        <f t="shared" si="28"/>
        <v>6.4828383315101851E-2</v>
      </c>
      <c r="I36" s="9">
        <f t="shared" si="28"/>
        <v>0.14800744301442084</v>
      </c>
      <c r="J36" s="9">
        <f t="shared" si="28"/>
        <v>0.15668265009792665</v>
      </c>
      <c r="K36" s="9">
        <f t="shared" si="28"/>
        <v>0.16549891983417994</v>
      </c>
    </row>
    <row r="37" spans="1:11" x14ac:dyDescent="0.2">
      <c r="A37" t="s">
        <v>9</v>
      </c>
      <c r="C37" s="9"/>
      <c r="D37" s="9">
        <f t="shared" si="22"/>
        <v>-0.19217448777263715</v>
      </c>
      <c r="E37" s="9">
        <f t="shared" si="23"/>
        <v>0.27644325173452022</v>
      </c>
      <c r="F37" s="9">
        <f t="shared" si="24"/>
        <v>0.35169089557213545</v>
      </c>
      <c r="G37" s="9">
        <f t="shared" ref="G37:K37" si="29">(G13-F13)/ABS(F13)</f>
        <v>0.24523899848254932</v>
      </c>
      <c r="H37" s="9">
        <f t="shared" si="29"/>
        <v>-2.1310301756310074E-2</v>
      </c>
      <c r="I37" s="9">
        <f t="shared" si="29"/>
        <v>0.35713618677042802</v>
      </c>
      <c r="J37" s="9">
        <f t="shared" si="29"/>
        <v>0.37631313362998303</v>
      </c>
      <c r="K37" s="9">
        <f t="shared" si="29"/>
        <v>7.9435708988492532E-2</v>
      </c>
    </row>
    <row r="38" spans="1:11" x14ac:dyDescent="0.2">
      <c r="A38" t="s">
        <v>10</v>
      </c>
      <c r="C38" s="9"/>
      <c r="D38" s="9">
        <f t="shared" si="22"/>
        <v>0.41870475445118371</v>
      </c>
      <c r="E38" s="9">
        <f t="shared" si="23"/>
        <v>0.49662115570266169</v>
      </c>
      <c r="F38" s="9">
        <f t="shared" si="24"/>
        <v>0.3361592333210468</v>
      </c>
      <c r="G38" s="9">
        <f t="shared" ref="G38:K38" si="30">(G14-F14)/ABS(F14)</f>
        <v>0.39282758620689656</v>
      </c>
      <c r="H38" s="9">
        <f t="shared" si="30"/>
        <v>0.208184789067142</v>
      </c>
      <c r="I38" s="9">
        <f t="shared" si="30"/>
        <v>0.2088071965738407</v>
      </c>
      <c r="J38" s="9">
        <f t="shared" si="30"/>
        <v>0.23401874862267125</v>
      </c>
      <c r="K38" s="9">
        <f t="shared" si="30"/>
        <v>0.25339304357382275</v>
      </c>
    </row>
    <row r="39" spans="1:11" x14ac:dyDescent="0.2">
      <c r="A39" t="s">
        <v>11</v>
      </c>
      <c r="C39" s="9"/>
      <c r="D39" s="9">
        <f t="shared" si="22"/>
        <v>0.75322283609576424</v>
      </c>
      <c r="E39" s="9">
        <f t="shared" si="23"/>
        <v>8.7184873949579834E-3</v>
      </c>
      <c r="F39" s="9">
        <f t="shared" si="24"/>
        <v>0.27866291783817559</v>
      </c>
      <c r="G39" s="9">
        <f t="shared" ref="G39:K39" si="31">(G15-F15)/ABS(F15)</f>
        <v>0.20807883378125255</v>
      </c>
      <c r="H39" s="9">
        <f t="shared" si="31"/>
        <v>-0.42159902925711201</v>
      </c>
      <c r="I39" s="9">
        <f t="shared" si="31"/>
        <v>0.54906759906759905</v>
      </c>
      <c r="J39" s="9">
        <f t="shared" si="31"/>
        <v>0.13234519599729139</v>
      </c>
      <c r="K39" s="9">
        <f t="shared" si="31"/>
        <v>0.27780730897009964</v>
      </c>
    </row>
    <row r="40" spans="1:11" x14ac:dyDescent="0.2">
      <c r="A40" t="s">
        <v>12</v>
      </c>
      <c r="C40" s="9"/>
      <c r="D40" s="9">
        <f t="shared" si="22"/>
        <v>1</v>
      </c>
      <c r="E40" s="9">
        <f t="shared" si="23"/>
        <v>16.882352941176471</v>
      </c>
      <c r="F40" s="9">
        <f t="shared" si="24"/>
        <v>0.50822368421052633</v>
      </c>
      <c r="G40" s="9">
        <f t="shared" ref="G40:K40" si="32">(G16-F16)/ABS(F16)</f>
        <v>0.47437295528898582</v>
      </c>
      <c r="H40" s="9">
        <f t="shared" si="32"/>
        <v>6.5081360946745566</v>
      </c>
      <c r="I40" s="9">
        <f t="shared" si="32"/>
        <v>-0.83922766229928081</v>
      </c>
      <c r="J40" s="9">
        <f t="shared" si="32"/>
        <v>0.48590686274509803</v>
      </c>
      <c r="K40" s="9">
        <f t="shared" si="32"/>
        <v>0.24</v>
      </c>
    </row>
    <row r="41" spans="1:11" x14ac:dyDescent="0.2">
      <c r="A41" s="1" t="s">
        <v>13</v>
      </c>
      <c r="B41" s="1"/>
      <c r="C41" s="9"/>
      <c r="D41" s="9">
        <f t="shared" si="22"/>
        <v>0.30913462323010893</v>
      </c>
      <c r="E41" s="9">
        <f t="shared" si="23"/>
        <v>0.35038434370715088</v>
      </c>
      <c r="F41" s="9">
        <f t="shared" si="24"/>
        <v>0.3157013757050065</v>
      </c>
      <c r="G41" s="9">
        <f t="shared" ref="G41:K41" si="33">(G17-F17)/ABS(F17)</f>
        <v>0.33029777899387042</v>
      </c>
      <c r="H41" s="9">
        <f t="shared" si="33"/>
        <v>-3.675940608332132E-3</v>
      </c>
      <c r="I41" s="9">
        <f t="shared" si="33"/>
        <v>0.33348978284689884</v>
      </c>
      <c r="J41" s="9">
        <f t="shared" si="33"/>
        <v>0.22710540313809138</v>
      </c>
      <c r="K41" s="9">
        <f t="shared" si="33"/>
        <v>0.16630938773749704</v>
      </c>
    </row>
    <row r="42" spans="1:11" x14ac:dyDescent="0.2">
      <c r="A42" s="2" t="s">
        <v>14</v>
      </c>
      <c r="B42" s="2"/>
      <c r="C42" s="9"/>
      <c r="D42" s="9">
        <f t="shared" si="22"/>
        <v>3.1174292906856214</v>
      </c>
      <c r="E42" s="9">
        <f t="shared" si="23"/>
        <v>0.21607624527962596</v>
      </c>
      <c r="F42" s="9">
        <f t="shared" si="24"/>
        <v>-6.2165439328069089E-2</v>
      </c>
      <c r="G42" s="9">
        <f t="shared" ref="G42:K42" si="34">(G18-F18)/ABS(F18)</f>
        <v>-0.19002869666677177</v>
      </c>
      <c r="H42" s="9">
        <f t="shared" si="34"/>
        <v>-2.7082343780416585</v>
      </c>
      <c r="I42" s="9">
        <f t="shared" si="34"/>
        <v>0.63868629774819952</v>
      </c>
      <c r="J42" s="9">
        <f t="shared" si="34"/>
        <v>-0.69646123762063961</v>
      </c>
      <c r="K42" s="9">
        <f t="shared" si="34"/>
        <v>1.220160630623931</v>
      </c>
    </row>
    <row r="43" spans="1:11" x14ac:dyDescent="0.2">
      <c r="A43" t="s">
        <v>15</v>
      </c>
      <c r="C43" s="9"/>
      <c r="D43" s="9">
        <f t="shared" si="22"/>
        <v>-0.84229231452687692</v>
      </c>
      <c r="E43" s="9">
        <f t="shared" si="23"/>
        <v>119.30328638497653</v>
      </c>
      <c r="F43" s="9">
        <f t="shared" si="24"/>
        <v>-0.98818323017725151</v>
      </c>
      <c r="G43" s="9">
        <f t="shared" ref="G43:K43" si="35">(G19-F19)/ABS(F19)</f>
        <v>0.49471598414795243</v>
      </c>
      <c r="H43" s="9">
        <f t="shared" si="35"/>
        <v>-1.3473265576668139</v>
      </c>
      <c r="I43" s="9">
        <f t="shared" si="35"/>
        <v>1.1208651399491094</v>
      </c>
      <c r="J43" s="9">
        <f t="shared" si="35"/>
        <v>42.442105263157892</v>
      </c>
      <c r="K43" s="9">
        <f t="shared" si="35"/>
        <v>2.0957111703416524</v>
      </c>
    </row>
    <row r="44" spans="1:11" x14ac:dyDescent="0.2">
      <c r="A44" t="s">
        <v>16</v>
      </c>
      <c r="C44" s="9"/>
      <c r="D44" s="9">
        <f t="shared" si="22"/>
        <v>-54.428571428571431</v>
      </c>
      <c r="E44" s="9">
        <f t="shared" si="23"/>
        <v>-3.393048128342246</v>
      </c>
      <c r="F44" s="9">
        <f t="shared" si="24"/>
        <v>-0.46987218502738892</v>
      </c>
      <c r="G44" s="9">
        <f t="shared" ref="G44:K44" si="36">(G20-F20)/ABS(F20)</f>
        <v>0.82028985507246377</v>
      </c>
      <c r="H44" s="9">
        <f t="shared" si="36"/>
        <v>-0.87788018433179726</v>
      </c>
      <c r="I44" s="9">
        <f t="shared" si="36"/>
        <v>-0.93496932515337428</v>
      </c>
      <c r="J44" s="9">
        <f t="shared" si="36"/>
        <v>3.7412809131261889E-2</v>
      </c>
      <c r="K44" s="9">
        <f t="shared" si="36"/>
        <v>-0.1310935441370224</v>
      </c>
    </row>
    <row r="45" spans="1:11" x14ac:dyDescent="0.2">
      <c r="A45" s="1" t="s">
        <v>17</v>
      </c>
      <c r="B45" s="1"/>
      <c r="C45" s="9"/>
      <c r="D45" s="9">
        <f t="shared" si="22"/>
        <v>1.1087841337970843</v>
      </c>
      <c r="E45" s="9">
        <f t="shared" si="23"/>
        <v>4.6251052779337449</v>
      </c>
      <c r="F45" s="9">
        <f t="shared" si="24"/>
        <v>-0.80778948550466956</v>
      </c>
      <c r="G45" s="9">
        <f t="shared" ref="G45:K45" si="37">(G21-F21)/ABS(F21)</f>
        <v>-0.10697825381369686</v>
      </c>
      <c r="H45" s="9">
        <f t="shared" si="37"/>
        <v>-2.6528676310242059</v>
      </c>
      <c r="I45" s="9">
        <f t="shared" si="37"/>
        <v>0.61881830375794356</v>
      </c>
      <c r="J45" s="9">
        <f t="shared" si="37"/>
        <v>-0.40092298817421401</v>
      </c>
      <c r="K45" s="9">
        <f t="shared" si="37"/>
        <v>1.6991970352069179</v>
      </c>
    </row>
    <row r="46" spans="1:11" x14ac:dyDescent="0.2">
      <c r="A46" t="s">
        <v>18</v>
      </c>
      <c r="C46" s="9"/>
      <c r="D46" s="9">
        <f t="shared" si="22"/>
        <v>0.9219128329297821</v>
      </c>
      <c r="E46" s="9">
        <f t="shared" si="23"/>
        <v>22.843937007874015</v>
      </c>
      <c r="F46" s="9">
        <f t="shared" si="24"/>
        <v>-0.94146979373749251</v>
      </c>
      <c r="G46" s="9">
        <f t="shared" ref="G46:K46" si="38">(G22-F22)/ABS(F22)</f>
        <v>-0.6179192055969307</v>
      </c>
      <c r="H46" s="9">
        <f t="shared" si="38"/>
        <v>-0.98316597755463675</v>
      </c>
      <c r="I46" s="9">
        <f t="shared" si="38"/>
        <v>-199.56140350877192</v>
      </c>
      <c r="J46" s="9">
        <f t="shared" si="38"/>
        <v>0.89574129704894856</v>
      </c>
      <c r="K46" s="9">
        <f t="shared" si="38"/>
        <v>-2.3983050847457625</v>
      </c>
    </row>
    <row r="47" spans="1:11" x14ac:dyDescent="0.2">
      <c r="A47" s="2" t="s">
        <v>19</v>
      </c>
      <c r="B47" s="2"/>
      <c r="C47" s="9"/>
      <c r="D47" s="9">
        <f t="shared" si="22"/>
        <v>1.1692624155157214</v>
      </c>
      <c r="E47" s="9">
        <f t="shared" si="23"/>
        <v>-0.59884403504018779</v>
      </c>
      <c r="F47" s="9">
        <f t="shared" si="24"/>
        <v>1.4705087798289058</v>
      </c>
      <c r="G47" s="9">
        <f t="shared" ref="G47:K50" si="39">(G23-F23)/ABS(F23)</f>
        <v>9.932567887734646E-2</v>
      </c>
      <c r="H47" s="9">
        <f t="shared" si="39"/>
        <v>-2.8871850132625996</v>
      </c>
      <c r="I47" s="9">
        <f t="shared" si="39"/>
        <v>0.86785698598849215</v>
      </c>
      <c r="J47" s="9">
        <f t="shared" si="39"/>
        <v>-2.8399534651819844</v>
      </c>
      <c r="K47" s="9">
        <f t="shared" si="39"/>
        <v>1.9084613719974031</v>
      </c>
    </row>
    <row r="48" spans="1:11" x14ac:dyDescent="0.2">
      <c r="C48" s="10"/>
      <c r="D48" s="10"/>
      <c r="E48" s="10"/>
      <c r="F48" s="10"/>
      <c r="G48" s="10"/>
      <c r="H48" s="10"/>
      <c r="I48" s="10"/>
      <c r="J48" s="10"/>
      <c r="K48" s="10"/>
    </row>
    <row r="49" spans="1:11" x14ac:dyDescent="0.2">
      <c r="A49" t="s">
        <v>21</v>
      </c>
      <c r="C49" s="9"/>
      <c r="D49" s="9">
        <f t="shared" ref="D49:D50" si="40">(D25-C25)/ABS(C25)</f>
        <v>0.25702322922204024</v>
      </c>
      <c r="E49" s="9">
        <f t="shared" ref="E49:E50" si="41">(E25-D25)/ABS(D25)</f>
        <v>-0.63646984764482006</v>
      </c>
      <c r="F49" s="9">
        <f t="shared" ref="F49:F50" si="42">(F25-E25)/ABS(E25)</f>
        <v>1.1908525030622286</v>
      </c>
      <c r="G49" s="9">
        <f t="shared" si="39"/>
        <v>-5.3882365209732353E-3</v>
      </c>
      <c r="H49" s="9">
        <f t="shared" si="39"/>
        <v>-2.6392470538590347</v>
      </c>
      <c r="I49" s="9">
        <f t="shared" si="39"/>
        <v>0.87447005328813421</v>
      </c>
      <c r="J49" s="9">
        <f t="shared" si="39"/>
        <v>-2.8250778904258187</v>
      </c>
      <c r="K49" s="9">
        <f t="shared" si="39"/>
        <v>1.8119843015344794</v>
      </c>
    </row>
    <row r="50" spans="1:11" x14ac:dyDescent="0.2">
      <c r="A50" t="s">
        <v>22</v>
      </c>
      <c r="C50" s="9"/>
      <c r="D50" s="9">
        <f t="shared" si="40"/>
        <v>0.72571386517515457</v>
      </c>
      <c r="E50" s="9">
        <f t="shared" si="41"/>
        <v>0.10350121540364195</v>
      </c>
      <c r="F50" s="9">
        <f t="shared" si="42"/>
        <v>0.12764724068635028</v>
      </c>
      <c r="G50" s="9">
        <f t="shared" si="39"/>
        <v>0.10528119538023921</v>
      </c>
      <c r="H50" s="9">
        <f t="shared" si="39"/>
        <v>0.15125112399615515</v>
      </c>
      <c r="I50" s="9">
        <f t="shared" si="39"/>
        <v>5.2681192598777238E-2</v>
      </c>
      <c r="J50" s="9">
        <f t="shared" si="39"/>
        <v>3.8889599590635794E-3</v>
      </c>
      <c r="K50" s="9">
        <f t="shared" si="39"/>
        <v>0.1188164232739506</v>
      </c>
    </row>
    <row r="52" spans="1:11" x14ac:dyDescent="0.2">
      <c r="A52" s="2" t="s">
        <v>24</v>
      </c>
      <c r="B52" s="2"/>
    </row>
    <row r="53" spans="1:11" x14ac:dyDescent="0.2">
      <c r="A53" s="1" t="s">
        <v>25</v>
      </c>
      <c r="B53" s="1"/>
    </row>
    <row r="54" spans="1:11" x14ac:dyDescent="0.2">
      <c r="A54" t="s">
        <v>1</v>
      </c>
      <c r="C54" s="12">
        <f t="shared" ref="C54:F54" si="43">C5/C$7</f>
        <v>0.96131527031564812</v>
      </c>
      <c r="D54" s="12">
        <f t="shared" si="43"/>
        <v>0.9660117329360276</v>
      </c>
      <c r="E54" s="12">
        <f t="shared" si="43"/>
        <v>0.96538000613137875</v>
      </c>
      <c r="F54" s="12">
        <f t="shared" si="43"/>
        <v>0.9701269295247219</v>
      </c>
      <c r="G54" s="12">
        <f t="shared" ref="G54:K54" si="44">G5/G$7</f>
        <v>0.96653765481002285</v>
      </c>
      <c r="H54" s="12">
        <f t="shared" si="44"/>
        <v>0.96838966697075934</v>
      </c>
      <c r="I54" s="12">
        <f t="shared" si="44"/>
        <v>0.96634107904791644</v>
      </c>
      <c r="J54" s="12">
        <f t="shared" si="44"/>
        <v>0.96533427504703018</v>
      </c>
      <c r="K54" s="12">
        <f t="shared" si="44"/>
        <v>0.96256297510052569</v>
      </c>
    </row>
    <row r="55" spans="1:11" x14ac:dyDescent="0.2">
      <c r="A55" t="s">
        <v>2</v>
      </c>
      <c r="C55" s="12">
        <f t="shared" ref="C55:F55" si="45">C6/C$7</f>
        <v>3.8684729684351916E-2</v>
      </c>
      <c r="D55" s="12">
        <f t="shared" si="45"/>
        <v>3.3988267063972434E-2</v>
      </c>
      <c r="E55" s="12">
        <f t="shared" si="45"/>
        <v>3.4619993868621274E-2</v>
      </c>
      <c r="F55" s="12">
        <f t="shared" si="45"/>
        <v>2.9873070475278134E-2</v>
      </c>
      <c r="G55" s="12">
        <f t="shared" ref="G55:K55" si="46">G6/G$7</f>
        <v>3.3462345189977108E-2</v>
      </c>
      <c r="H55" s="12">
        <f t="shared" si="46"/>
        <v>3.1610333029240704E-2</v>
      </c>
      <c r="I55" s="12">
        <f t="shared" si="46"/>
        <v>3.3658920952083615E-2</v>
      </c>
      <c r="J55" s="12">
        <f t="shared" si="46"/>
        <v>3.4665724952969844E-2</v>
      </c>
      <c r="K55" s="12">
        <f t="shared" si="46"/>
        <v>3.7437024899474314E-2</v>
      </c>
    </row>
    <row r="56" spans="1:11" x14ac:dyDescent="0.2">
      <c r="A56" s="1" t="s">
        <v>26</v>
      </c>
      <c r="B56" s="1"/>
      <c r="C56" s="13"/>
      <c r="D56" s="13"/>
      <c r="E56" s="13"/>
      <c r="F56" s="13"/>
      <c r="G56" s="13"/>
      <c r="H56" s="13"/>
      <c r="I56" s="13"/>
      <c r="J56" s="13"/>
      <c r="K56" s="13"/>
    </row>
    <row r="57" spans="1:11" x14ac:dyDescent="0.2">
      <c r="A57" s="3" t="s">
        <v>5</v>
      </c>
      <c r="B57" s="3"/>
      <c r="C57" s="12">
        <f t="shared" ref="C57:F57" si="47">C9/C$7</f>
        <v>0.28374223472128945</v>
      </c>
      <c r="D57" s="12">
        <f t="shared" si="47"/>
        <v>0.27470714219201042</v>
      </c>
      <c r="E57" s="12">
        <f t="shared" si="47"/>
        <v>0.27406426799699007</v>
      </c>
      <c r="F57" s="12">
        <f t="shared" si="47"/>
        <v>0.27453353943959419</v>
      </c>
      <c r="G57" s="12">
        <f t="shared" ref="G57:K57" si="48">G9/G$7</f>
        <v>0.28287741855180404</v>
      </c>
      <c r="H57" s="12">
        <f t="shared" si="48"/>
        <v>0.2932581325652604</v>
      </c>
      <c r="I57" s="12">
        <f t="shared" si="48"/>
        <v>0.29499130279648544</v>
      </c>
      <c r="J57" s="12">
        <f t="shared" si="48"/>
        <v>0.29049202319636286</v>
      </c>
      <c r="K57" s="12">
        <f t="shared" si="48"/>
        <v>0.28048895987524058</v>
      </c>
    </row>
    <row r="58" spans="1:11" x14ac:dyDescent="0.2">
      <c r="A58" s="3" t="s">
        <v>6</v>
      </c>
      <c r="B58" s="3"/>
      <c r="C58" s="12">
        <f t="shared" ref="C58:F58" si="49">C10/C$7</f>
        <v>0.23480523841504367</v>
      </c>
      <c r="D58" s="12">
        <f t="shared" si="49"/>
        <v>0.24411956420523326</v>
      </c>
      <c r="E58" s="12">
        <f t="shared" si="49"/>
        <v>0.25567849279562999</v>
      </c>
      <c r="F58" s="12">
        <f t="shared" si="49"/>
        <v>0.26582046983518759</v>
      </c>
      <c r="G58" s="12">
        <f t="shared" ref="F58:K65" si="50">G10/G$7</f>
        <v>0.2704892526563491</v>
      </c>
      <c r="H58" s="12">
        <f t="shared" si="50"/>
        <v>0.29991183226327156</v>
      </c>
      <c r="I58" s="12">
        <f t="shared" si="50"/>
        <v>0.29073663354025514</v>
      </c>
      <c r="J58" s="12">
        <f t="shared" si="50"/>
        <v>0.28579900187232227</v>
      </c>
      <c r="K58" s="12">
        <f t="shared" si="50"/>
        <v>0.27976530367354369</v>
      </c>
    </row>
    <row r="59" spans="1:11" x14ac:dyDescent="0.2">
      <c r="A59" s="3" t="s">
        <v>7</v>
      </c>
      <c r="B59" s="3"/>
      <c r="C59" s="12">
        <f t="shared" ref="C59:F59" si="51">C11/C$7</f>
        <v>8.555972968435191E-2</v>
      </c>
      <c r="D59" s="12">
        <f t="shared" si="51"/>
        <v>9.291740385510755E-2</v>
      </c>
      <c r="E59" s="12">
        <f t="shared" si="51"/>
        <v>9.9788188734985087E-2</v>
      </c>
      <c r="F59" s="12">
        <f t="shared" si="51"/>
        <v>0.11274085040604385</v>
      </c>
      <c r="G59" s="12">
        <f t="shared" si="50"/>
        <v>0.11634447343146308</v>
      </c>
      <c r="H59" s="12">
        <f t="shared" si="50"/>
        <v>0.14003561135049639</v>
      </c>
      <c r="I59" s="12">
        <f t="shared" si="50"/>
        <v>0.13790102082328121</v>
      </c>
      <c r="J59" s="12">
        <f t="shared" si="50"/>
        <v>0.14397780753948422</v>
      </c>
      <c r="K59" s="12">
        <f t="shared" si="50"/>
        <v>0.13742019782388212</v>
      </c>
    </row>
    <row r="60" spans="1:11" x14ac:dyDescent="0.2">
      <c r="A60" s="3" t="s">
        <v>8</v>
      </c>
      <c r="B60" s="3"/>
      <c r="C60" s="12">
        <f t="shared" ref="C60:F60" si="52">C12/C$7</f>
        <v>7.9788238750839485E-2</v>
      </c>
      <c r="D60" s="12">
        <f t="shared" si="52"/>
        <v>8.1273861625849708E-2</v>
      </c>
      <c r="E60" s="12">
        <f t="shared" si="52"/>
        <v>7.8584766310860907E-2</v>
      </c>
      <c r="F60" s="12">
        <f t="shared" si="52"/>
        <v>7.1215518930569766E-2</v>
      </c>
      <c r="G60" s="12">
        <f t="shared" si="50"/>
        <v>8.1496133849380759E-2</v>
      </c>
      <c r="H60" s="12">
        <f t="shared" si="50"/>
        <v>9.8671363845872856E-2</v>
      </c>
      <c r="I60" s="12">
        <f t="shared" si="50"/>
        <v>8.0049412550193072E-2</v>
      </c>
      <c r="J60" s="12">
        <f t="shared" si="50"/>
        <v>7.607891738461231E-2</v>
      </c>
      <c r="K60" s="12">
        <f t="shared" si="50"/>
        <v>7.3419381296935357E-2</v>
      </c>
    </row>
    <row r="61" spans="1:11" x14ac:dyDescent="0.2">
      <c r="A61" t="s">
        <v>9</v>
      </c>
      <c r="C61" s="12">
        <f t="shared" ref="C61:F61" si="53">C13/C$7</f>
        <v>0.19846058596373406</v>
      </c>
      <c r="D61" s="12">
        <f t="shared" si="53"/>
        <v>0.113813204208958</v>
      </c>
      <c r="E61" s="12">
        <f t="shared" si="53"/>
        <v>0.10870098380758619</v>
      </c>
      <c r="F61" s="12">
        <f t="shared" si="53"/>
        <v>0.11478086695260281</v>
      </c>
      <c r="G61" s="12">
        <f t="shared" si="50"/>
        <v>0.11042372068848935</v>
      </c>
      <c r="H61" s="12">
        <f t="shared" si="50"/>
        <v>0.12288019706732305</v>
      </c>
      <c r="I61" s="12">
        <f t="shared" si="50"/>
        <v>0.11784947282917936</v>
      </c>
      <c r="J61" s="12">
        <f t="shared" si="50"/>
        <v>0.13327136679526388</v>
      </c>
      <c r="K61" s="12">
        <f t="shared" si="50"/>
        <v>0.11911546592149387</v>
      </c>
    </row>
    <row r="62" spans="1:11" x14ac:dyDescent="0.2">
      <c r="A62" t="s">
        <v>10</v>
      </c>
      <c r="C62" s="12">
        <f t="shared" ref="C62:F62" si="54">C14/C$7</f>
        <v>5.3632891202149091E-2</v>
      </c>
      <c r="D62" s="12">
        <f t="shared" si="54"/>
        <v>5.4016202625942825E-2</v>
      </c>
      <c r="E62" s="12">
        <f t="shared" si="54"/>
        <v>6.0488838103731783E-2</v>
      </c>
      <c r="F62" s="12">
        <f t="shared" si="54"/>
        <v>6.3138185539178326E-2</v>
      </c>
      <c r="G62" s="12">
        <f t="shared" si="50"/>
        <v>6.7940637725623573E-2</v>
      </c>
      <c r="H62" s="12">
        <f t="shared" si="50"/>
        <v>9.3333486335913346E-2</v>
      </c>
      <c r="I62" s="12">
        <f t="shared" si="50"/>
        <v>7.9729095963875854E-2</v>
      </c>
      <c r="J62" s="12">
        <f t="shared" si="50"/>
        <v>8.0840790417618935E-2</v>
      </c>
      <c r="K62" s="12">
        <f t="shared" si="50"/>
        <v>8.389814378046459E-2</v>
      </c>
    </row>
    <row r="63" spans="1:11" x14ac:dyDescent="0.2">
      <c r="A63" t="s">
        <v>11</v>
      </c>
      <c r="C63" s="12">
        <f t="shared" ref="C63:F63" si="55">C15/C$7</f>
        <v>2.8490177971793151E-2</v>
      </c>
      <c r="D63" s="12">
        <f t="shared" si="55"/>
        <v>3.5459539994412891E-2</v>
      </c>
      <c r="E63" s="12">
        <f t="shared" si="55"/>
        <v>2.6763468130765588E-2</v>
      </c>
      <c r="F63" s="12">
        <f t="shared" si="55"/>
        <v>2.6733578628812784E-2</v>
      </c>
      <c r="G63" s="12">
        <f t="shared" si="50"/>
        <v>2.495126312195237E-2</v>
      </c>
      <c r="H63" s="12">
        <f t="shared" si="50"/>
        <v>1.6409526705644075E-2</v>
      </c>
      <c r="I63" s="12">
        <f t="shared" si="50"/>
        <v>1.7963408222540285E-2</v>
      </c>
      <c r="J63" s="12">
        <f t="shared" si="50"/>
        <v>1.6713197095790496E-2</v>
      </c>
      <c r="K63" s="12">
        <f t="shared" si="50"/>
        <v>1.7683141569037445E-2</v>
      </c>
    </row>
    <row r="64" spans="1:11" x14ac:dyDescent="0.2">
      <c r="A64" t="s">
        <v>12</v>
      </c>
      <c r="C64" s="12">
        <f t="shared" ref="C64:F64" si="56">C16/C$7</f>
        <v>8.919576897246474E-5</v>
      </c>
      <c r="D64" s="12">
        <f t="shared" si="56"/>
        <v>1.2664121426576031E-4</v>
      </c>
      <c r="E64" s="12">
        <f t="shared" si="56"/>
        <v>1.6944901201192831E-3</v>
      </c>
      <c r="F64" s="12">
        <f t="shared" si="56"/>
        <v>1.9964729703250529E-3</v>
      </c>
      <c r="G64" s="12">
        <f t="shared" si="50"/>
        <v>2.2741073035512744E-3</v>
      </c>
      <c r="H64" s="12">
        <f t="shared" si="50"/>
        <v>1.9414114870512002E-2</v>
      </c>
      <c r="I64" s="12">
        <f t="shared" si="50"/>
        <v>2.2057243412223117E-3</v>
      </c>
      <c r="J64" s="12">
        <f t="shared" si="50"/>
        <v>2.6929902297203956E-3</v>
      </c>
      <c r="K64" s="12">
        <f t="shared" si="50"/>
        <v>2.7649735686181478E-3</v>
      </c>
    </row>
    <row r="65" spans="1:11" x14ac:dyDescent="0.2">
      <c r="A65" s="1" t="s">
        <v>13</v>
      </c>
      <c r="B65" s="1"/>
      <c r="C65" s="12">
        <f t="shared" ref="C65:F65" si="57">C17/C$7</f>
        <v>0.96456829247817322</v>
      </c>
      <c r="D65" s="12">
        <f t="shared" si="57"/>
        <v>0.89643355992178042</v>
      </c>
      <c r="E65" s="12">
        <f t="shared" si="57"/>
        <v>0.90576349600066886</v>
      </c>
      <c r="F65" s="12">
        <f t="shared" si="57"/>
        <v>0.93095948270231432</v>
      </c>
      <c r="G65" s="12">
        <f t="shared" si="50"/>
        <v>0.9567970073286135</v>
      </c>
      <c r="H65" s="12">
        <f t="shared" si="50"/>
        <v>1.0839142650042937</v>
      </c>
      <c r="I65" s="12">
        <f t="shared" si="50"/>
        <v>1.0214260710670326</v>
      </c>
      <c r="J65" s="12">
        <f t="shared" si="50"/>
        <v>1.0298660945311753</v>
      </c>
      <c r="K65" s="12">
        <f t="shared" si="50"/>
        <v>0.99455556750921581</v>
      </c>
    </row>
    <row r="66" spans="1:11" x14ac:dyDescent="0.2">
      <c r="A66" s="1" t="s">
        <v>27</v>
      </c>
      <c r="B66" s="1"/>
      <c r="C66" s="12">
        <f t="shared" ref="C66:F66" si="58">C18/C7</f>
        <v>3.5431707521826727E-2</v>
      </c>
      <c r="D66" s="12">
        <f t="shared" si="58"/>
        <v>0.10356644007821958</v>
      </c>
      <c r="E66" s="12">
        <f t="shared" si="58"/>
        <v>9.4236503999331117E-2</v>
      </c>
      <c r="F66" s="12">
        <f t="shared" si="58"/>
        <v>6.9040517297685663E-2</v>
      </c>
      <c r="G66" s="12">
        <f t="shared" ref="G66:K66" si="59">G18/G7</f>
        <v>4.3202992671386449E-2</v>
      </c>
      <c r="H66" s="12">
        <f t="shared" si="59"/>
        <v>-8.3914265004293637E-2</v>
      </c>
      <c r="I66" s="12">
        <f t="shared" si="59"/>
        <v>-2.1426071067032666E-2</v>
      </c>
      <c r="J66" s="12">
        <f t="shared" si="59"/>
        <v>-2.9866094531175388E-2</v>
      </c>
      <c r="K66" s="12">
        <f t="shared" si="59"/>
        <v>5.4444324907841875E-3</v>
      </c>
    </row>
    <row r="67" spans="1:11" x14ac:dyDescent="0.2">
      <c r="A67" s="1" t="s">
        <v>28</v>
      </c>
      <c r="B67" s="1"/>
      <c r="C67" s="12">
        <f t="shared" ref="C67:F67" si="60">C21/C7</f>
        <v>7.0900142713230349E-2</v>
      </c>
      <c r="D67" s="12">
        <f t="shared" si="60"/>
        <v>0.10614023652109135</v>
      </c>
      <c r="E67" s="12">
        <f t="shared" si="60"/>
        <v>0.44673504082940835</v>
      </c>
      <c r="F67" s="12">
        <f t="shared" si="60"/>
        <v>6.7078879188347734E-2</v>
      </c>
      <c r="G67" s="12">
        <f t="shared" ref="G67:K67" si="61">G21/G7</f>
        <v>4.6279429252891836E-2</v>
      </c>
      <c r="H67" s="12">
        <f t="shared" si="61"/>
        <v>-8.6976229136663821E-2</v>
      </c>
      <c r="I67" s="12">
        <f t="shared" si="61"/>
        <v>-2.3429063391598514E-2</v>
      </c>
      <c r="J67" s="12">
        <f t="shared" si="61"/>
        <v>-2.6968770197426724E-2</v>
      </c>
      <c r="K67" s="12">
        <f t="shared" si="61"/>
        <v>1.5613319319965463E-2</v>
      </c>
    </row>
    <row r="68" spans="1:11" x14ac:dyDescent="0.2">
      <c r="A68" s="1" t="s">
        <v>29</v>
      </c>
      <c r="B68" s="1"/>
      <c r="C68" s="12">
        <f t="shared" ref="C68:F68" si="62">C23/C7</f>
        <v>5.3564682672934856E-2</v>
      </c>
      <c r="D68" s="12">
        <f t="shared" si="62"/>
        <v>8.2488127386162582E-2</v>
      </c>
      <c r="E68" s="12">
        <f t="shared" si="62"/>
        <v>2.4759622084111369E-2</v>
      </c>
      <c r="F68" s="12">
        <f t="shared" si="62"/>
        <v>4.7784720559099519E-2</v>
      </c>
      <c r="G68" s="12">
        <f t="shared" ref="G68:K68" si="63">G23/G7</f>
        <v>4.0584068801838125E-2</v>
      </c>
      <c r="H68" s="12">
        <f t="shared" si="63"/>
        <v>-8.7085243474918098E-2</v>
      </c>
      <c r="I68" s="12">
        <f t="shared" si="63"/>
        <v>-8.1322569614795653E-3</v>
      </c>
      <c r="J68" s="12">
        <f t="shared" si="63"/>
        <v>-2.5658366704201952E-2</v>
      </c>
      <c r="K68" s="12">
        <f t="shared" si="63"/>
        <v>1.9300563753007954E-2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CD9A5-E037-1C43-A18A-B24C7C507132}">
  <dimension ref="A1:AC15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5" sqref="A5:XFD5"/>
    </sheetView>
  </sheetViews>
  <sheetFormatPr baseColWidth="10" defaultRowHeight="16" x14ac:dyDescent="0.2"/>
  <cols>
    <col min="1" max="1" width="34" bestFit="1" customWidth="1"/>
    <col min="2" max="2" width="5.5" bestFit="1" customWidth="1"/>
    <col min="3" max="4" width="6.5" bestFit="1" customWidth="1"/>
    <col min="5" max="5" width="7.1640625" bestFit="1" customWidth="1"/>
    <col min="6" max="6" width="6.5" bestFit="1" customWidth="1"/>
    <col min="7" max="7" width="6.83203125" bestFit="1" customWidth="1"/>
    <col min="8" max="9" width="6.5" bestFit="1" customWidth="1"/>
    <col min="10" max="10" width="7.83203125" bestFit="1" customWidth="1"/>
    <col min="11" max="13" width="8" bestFit="1" customWidth="1"/>
    <col min="15" max="15" width="3.6640625" bestFit="1" customWidth="1"/>
    <col min="16" max="16" width="5.6640625" bestFit="1" customWidth="1"/>
    <col min="17" max="18" width="4.6640625" bestFit="1" customWidth="1"/>
    <col min="20" max="23" width="4.6640625" bestFit="1" customWidth="1"/>
    <col min="25" max="27" width="4.6640625" bestFit="1" customWidth="1"/>
    <col min="28" max="28" width="6.1640625" bestFit="1" customWidth="1"/>
  </cols>
  <sheetData>
    <row r="1" spans="1:29" x14ac:dyDescent="0.2">
      <c r="A1" s="1" t="s">
        <v>30</v>
      </c>
      <c r="B1" s="1">
        <f t="shared" ref="B1:E1" si="0">C1-1</f>
        <v>2012</v>
      </c>
      <c r="C1" s="1">
        <f t="shared" si="0"/>
        <v>2013</v>
      </c>
      <c r="D1" s="1">
        <f t="shared" si="0"/>
        <v>2014</v>
      </c>
      <c r="E1" s="1">
        <f t="shared" si="0"/>
        <v>2015</v>
      </c>
      <c r="F1" s="1">
        <f>G1-1</f>
        <v>2016</v>
      </c>
      <c r="G1" s="1">
        <f>H1-1</f>
        <v>2017</v>
      </c>
      <c r="H1" s="1">
        <v>2018</v>
      </c>
      <c r="I1" s="1">
        <f>H1+1</f>
        <v>2019</v>
      </c>
      <c r="J1" s="1">
        <f t="shared" ref="J1:M1" si="1">I1+1</f>
        <v>2020</v>
      </c>
      <c r="K1" s="1">
        <f t="shared" si="1"/>
        <v>2021</v>
      </c>
      <c r="L1" s="1">
        <f t="shared" si="1"/>
        <v>2022</v>
      </c>
      <c r="M1" s="1">
        <f t="shared" si="1"/>
        <v>2023</v>
      </c>
      <c r="O1" s="21">
        <f>T1-1</f>
        <v>2021</v>
      </c>
      <c r="P1" s="21"/>
      <c r="Q1" s="21"/>
      <c r="R1" s="21"/>
      <c r="S1" s="1"/>
      <c r="T1" s="21">
        <f>Y1-1</f>
        <v>2022</v>
      </c>
      <c r="U1" s="21"/>
      <c r="V1" s="21"/>
      <c r="W1" s="21"/>
      <c r="X1" s="1"/>
      <c r="Y1" s="21">
        <v>2023</v>
      </c>
      <c r="Z1" s="21"/>
      <c r="AA1" s="21"/>
      <c r="AB1" s="21"/>
    </row>
    <row r="2" spans="1:29" x14ac:dyDescent="0.2">
      <c r="O2" t="s">
        <v>32</v>
      </c>
      <c r="P2" t="s">
        <v>33</v>
      </c>
      <c r="Q2" t="s">
        <v>34</v>
      </c>
      <c r="R2" t="s">
        <v>35</v>
      </c>
      <c r="T2" t="s">
        <v>32</v>
      </c>
      <c r="U2" t="s">
        <v>33</v>
      </c>
      <c r="V2" t="s">
        <v>34</v>
      </c>
      <c r="W2" t="s">
        <v>35</v>
      </c>
      <c r="Y2" t="s">
        <v>32</v>
      </c>
      <c r="Z2" t="s">
        <v>33</v>
      </c>
      <c r="AA2" t="s">
        <v>34</v>
      </c>
      <c r="AB2" t="s">
        <v>35</v>
      </c>
    </row>
    <row r="4" spans="1:29" x14ac:dyDescent="0.2">
      <c r="A4" t="s">
        <v>45</v>
      </c>
      <c r="B4" s="4">
        <v>81</v>
      </c>
      <c r="C4" s="4">
        <v>140</v>
      </c>
      <c r="D4" s="4">
        <v>217</v>
      </c>
      <c r="E4" s="4">
        <v>295</v>
      </c>
      <c r="F4" s="4">
        <v>403</v>
      </c>
      <c r="G4" s="4">
        <v>532</v>
      </c>
      <c r="H4" s="4">
        <v>672</v>
      </c>
      <c r="I4" s="4">
        <v>895</v>
      </c>
      <c r="J4" s="4">
        <v>779</v>
      </c>
      <c r="K4" s="4">
        <v>1123</v>
      </c>
      <c r="L4" s="4">
        <v>1378</v>
      </c>
      <c r="M4" s="4">
        <v>1702</v>
      </c>
    </row>
    <row r="5" spans="1:29" x14ac:dyDescent="0.2">
      <c r="A5" s="15" t="s">
        <v>31</v>
      </c>
      <c r="B5" s="4"/>
      <c r="C5" s="4">
        <v>96</v>
      </c>
      <c r="D5" s="4">
        <v>89</v>
      </c>
      <c r="E5" s="4">
        <v>96</v>
      </c>
      <c r="F5" s="23">
        <v>96</v>
      </c>
      <c r="G5" s="23">
        <v>88</v>
      </c>
      <c r="H5" s="23">
        <v>84</v>
      </c>
      <c r="I5" s="4">
        <v>79</v>
      </c>
      <c r="J5" s="4">
        <v>58</v>
      </c>
      <c r="K5" s="4">
        <v>71</v>
      </c>
      <c r="L5" s="4">
        <v>73</v>
      </c>
      <c r="M5" s="4">
        <v>75</v>
      </c>
      <c r="Y5">
        <v>73</v>
      </c>
      <c r="Z5">
        <v>77</v>
      </c>
      <c r="AA5">
        <v>74</v>
      </c>
      <c r="AB5">
        <v>76</v>
      </c>
    </row>
    <row r="6" spans="1:29" x14ac:dyDescent="0.2">
      <c r="A6" s="15" t="s">
        <v>36</v>
      </c>
      <c r="F6" s="15"/>
      <c r="G6" s="15"/>
      <c r="J6" s="14">
        <v>-0.14000000000000001</v>
      </c>
      <c r="K6" s="14">
        <v>0.44</v>
      </c>
      <c r="L6" s="14">
        <v>0.22</v>
      </c>
      <c r="M6" s="14">
        <v>0.21</v>
      </c>
      <c r="O6" s="14">
        <v>0.09</v>
      </c>
      <c r="P6" s="14">
        <v>1.03</v>
      </c>
      <c r="Q6" s="14">
        <v>0.48</v>
      </c>
      <c r="R6" s="14">
        <v>0.38</v>
      </c>
      <c r="T6" s="14">
        <v>0.31</v>
      </c>
      <c r="U6" s="14">
        <v>0.23</v>
      </c>
      <c r="V6" s="14">
        <v>0.17</v>
      </c>
      <c r="W6" s="14">
        <v>0.17</v>
      </c>
      <c r="Y6" s="14">
        <v>0.24</v>
      </c>
      <c r="Z6" s="14">
        <v>0.17</v>
      </c>
      <c r="AA6" s="14">
        <v>0.21</v>
      </c>
      <c r="AB6" s="14">
        <v>0.2</v>
      </c>
    </row>
    <row r="7" spans="1:29" x14ac:dyDescent="0.2">
      <c r="A7" s="1" t="s">
        <v>37</v>
      </c>
      <c r="F7" s="1"/>
      <c r="G7" s="1"/>
    </row>
    <row r="8" spans="1:29" x14ac:dyDescent="0.2">
      <c r="A8" s="16" t="s">
        <v>38</v>
      </c>
      <c r="B8" s="19"/>
      <c r="C8" s="18">
        <v>5.8999999999999997E-2</v>
      </c>
      <c r="D8" s="18">
        <v>4.1000000000000002E-2</v>
      </c>
      <c r="E8" s="18">
        <v>0.13300000000000001</v>
      </c>
      <c r="F8" s="22">
        <v>4.2000000000000003E-2</v>
      </c>
      <c r="G8" s="22">
        <v>-1.2E-2</v>
      </c>
      <c r="H8" s="14">
        <v>0.01</v>
      </c>
      <c r="I8" s="18">
        <v>1.2999999999999999E-2</v>
      </c>
      <c r="J8" s="18">
        <v>-0.27800000000000002</v>
      </c>
      <c r="K8" s="18">
        <v>0.24199999999999999</v>
      </c>
      <c r="L8" s="18">
        <v>7.8E-2</v>
      </c>
      <c r="M8" s="18">
        <v>4.3999999999999997E-2</v>
      </c>
      <c r="N8" s="19"/>
      <c r="T8" s="14"/>
      <c r="U8" s="14"/>
      <c r="V8" s="14"/>
      <c r="W8" s="14">
        <v>0.05</v>
      </c>
      <c r="X8" s="14"/>
      <c r="Y8" s="14">
        <v>0.1</v>
      </c>
      <c r="Z8" s="14">
        <v>0.03</v>
      </c>
      <c r="AA8" s="14">
        <v>0.02</v>
      </c>
      <c r="AB8" s="18">
        <v>2.8000000000000001E-2</v>
      </c>
      <c r="AC8" s="19"/>
    </row>
    <row r="9" spans="1:29" x14ac:dyDescent="0.2">
      <c r="A9" s="16" t="s">
        <v>46</v>
      </c>
      <c r="F9" s="16"/>
      <c r="G9" s="16"/>
      <c r="W9" s="14">
        <v>0.06</v>
      </c>
      <c r="Y9" s="14">
        <v>0.06</v>
      </c>
      <c r="Z9" s="14">
        <v>0.04</v>
      </c>
      <c r="AA9" s="14">
        <v>7.0000000000000007E-2</v>
      </c>
      <c r="AB9" s="18">
        <v>1.4E-2</v>
      </c>
    </row>
    <row r="10" spans="1:29" x14ac:dyDescent="0.2">
      <c r="A10" s="16" t="s">
        <v>39</v>
      </c>
      <c r="F10" s="16"/>
      <c r="G10" s="16"/>
      <c r="W10" s="14">
        <v>-0.01</v>
      </c>
      <c r="Y10" s="14">
        <v>0.05</v>
      </c>
      <c r="Z10" s="14">
        <v>-0.01</v>
      </c>
      <c r="AA10" s="14">
        <v>-0.04</v>
      </c>
      <c r="AB10" s="18">
        <v>1.4E-2</v>
      </c>
    </row>
    <row r="11" spans="1:29" x14ac:dyDescent="0.2">
      <c r="A11" s="17" t="s">
        <v>40</v>
      </c>
      <c r="F11" s="17"/>
      <c r="G11" s="17"/>
    </row>
    <row r="12" spans="1:29" x14ac:dyDescent="0.2">
      <c r="A12" s="16" t="s">
        <v>41</v>
      </c>
      <c r="B12">
        <v>13</v>
      </c>
      <c r="C12">
        <v>21</v>
      </c>
      <c r="D12">
        <v>31</v>
      </c>
      <c r="E12">
        <v>44</v>
      </c>
      <c r="F12" s="16">
        <v>64</v>
      </c>
      <c r="G12" s="16">
        <v>90</v>
      </c>
      <c r="H12">
        <v>124</v>
      </c>
      <c r="I12">
        <v>163</v>
      </c>
      <c r="J12">
        <v>183</v>
      </c>
      <c r="K12">
        <v>218</v>
      </c>
      <c r="L12">
        <v>254</v>
      </c>
      <c r="M12">
        <v>295</v>
      </c>
    </row>
    <row r="13" spans="1:29" x14ac:dyDescent="0.2">
      <c r="A13" s="16" t="s">
        <v>42</v>
      </c>
      <c r="B13">
        <v>3</v>
      </c>
      <c r="C13">
        <v>4</v>
      </c>
      <c r="D13">
        <v>5</v>
      </c>
      <c r="E13">
        <v>5</v>
      </c>
      <c r="F13" s="16">
        <v>7</v>
      </c>
      <c r="G13" s="16">
        <v>10</v>
      </c>
      <c r="H13">
        <v>12</v>
      </c>
      <c r="I13">
        <v>22</v>
      </c>
      <c r="J13">
        <v>22</v>
      </c>
      <c r="K13">
        <v>25</v>
      </c>
      <c r="L13">
        <v>33</v>
      </c>
      <c r="M13">
        <v>39</v>
      </c>
    </row>
    <row r="14" spans="1:29" x14ac:dyDescent="0.2">
      <c r="A14" s="16" t="s">
        <v>43</v>
      </c>
      <c r="B14">
        <v>5</v>
      </c>
      <c r="C14">
        <v>15</v>
      </c>
      <c r="D14">
        <v>27</v>
      </c>
      <c r="E14">
        <v>35</v>
      </c>
      <c r="F14" s="16">
        <v>43</v>
      </c>
      <c r="G14" s="16">
        <v>59</v>
      </c>
      <c r="H14">
        <v>72</v>
      </c>
      <c r="I14">
        <v>90</v>
      </c>
      <c r="J14">
        <v>106</v>
      </c>
      <c r="K14">
        <v>126</v>
      </c>
      <c r="L14">
        <v>149</v>
      </c>
      <c r="M14">
        <v>184</v>
      </c>
    </row>
    <row r="15" spans="1:29" x14ac:dyDescent="0.2">
      <c r="A15" s="20" t="s">
        <v>44</v>
      </c>
      <c r="B15" s="2">
        <f t="shared" ref="B15" si="2">SUM(B12:B14)</f>
        <v>21</v>
      </c>
      <c r="C15" s="2">
        <f t="shared" ref="C15" si="3">SUM(C12:C14)</f>
        <v>40</v>
      </c>
      <c r="D15" s="2">
        <f t="shared" ref="D15" si="4">SUM(D12:D14)</f>
        <v>63</v>
      </c>
      <c r="E15" s="2">
        <f t="shared" ref="E15" si="5">SUM(E12:E14)</f>
        <v>84</v>
      </c>
      <c r="F15" s="2">
        <f t="shared" ref="F15" si="6">SUM(F12:F14)</f>
        <v>114</v>
      </c>
      <c r="G15" s="2">
        <f t="shared" ref="G15" si="7">SUM(G12:G14)</f>
        <v>159</v>
      </c>
      <c r="H15" s="2">
        <f t="shared" ref="H15:L15" si="8">SUM(H12:H14)</f>
        <v>208</v>
      </c>
      <c r="I15" s="2">
        <f t="shared" si="8"/>
        <v>275</v>
      </c>
      <c r="J15" s="2">
        <f t="shared" si="8"/>
        <v>311</v>
      </c>
      <c r="K15" s="2">
        <f t="shared" si="8"/>
        <v>369</v>
      </c>
      <c r="L15" s="2">
        <f t="shared" si="8"/>
        <v>436</v>
      </c>
      <c r="M15" s="2">
        <f>SUM(M12:M14)</f>
        <v>518</v>
      </c>
    </row>
  </sheetData>
  <mergeCells count="3">
    <mergeCell ref="Y1:AB1"/>
    <mergeCell ref="T1:W1"/>
    <mergeCell ref="O1:R1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Statement of Income</vt:lpstr>
      <vt:lpstr>Supplemental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Kong, Nam</dc:creator>
  <cp:lastModifiedBy>Kong, Nam</cp:lastModifiedBy>
  <dcterms:created xsi:type="dcterms:W3CDTF">2024-06-30T17:22:44Z</dcterms:created>
  <dcterms:modified xsi:type="dcterms:W3CDTF">2024-06-30T21:22:09Z</dcterms:modified>
</cp:coreProperties>
</file>