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29D6E5E7-4B60-F146-B841-50CD304174AF}" xr6:coauthVersionLast="47" xr6:coauthVersionMax="47" xr10:uidLastSave="{00000000-0000-0000-0000-000000000000}"/>
  <bookViews>
    <workbookView xWindow="13520" yWindow="500" windowWidth="20520" windowHeight="16400" xr2:uid="{A56778AD-5BCB-8547-91E9-6400E469017E}"/>
  </bookViews>
  <sheets>
    <sheet name="Statement of Operations" sheetId="1" r:id="rId1"/>
    <sheet name="Revenue Breakdow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/>
  <c r="D51" i="1"/>
  <c r="B52" i="1"/>
  <c r="C52" i="1"/>
  <c r="D52" i="1"/>
  <c r="B53" i="1"/>
  <c r="C53" i="1"/>
  <c r="D53" i="1"/>
  <c r="C28" i="1"/>
  <c r="D28" i="1"/>
  <c r="E28" i="1"/>
  <c r="C29" i="1"/>
  <c r="D29" i="1"/>
  <c r="E29" i="1"/>
  <c r="C30" i="1"/>
  <c r="D30" i="1"/>
  <c r="E30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6" i="1"/>
  <c r="D46" i="1"/>
  <c r="E46" i="1"/>
  <c r="C47" i="1"/>
  <c r="D47" i="1"/>
  <c r="E47" i="1"/>
  <c r="C16" i="1"/>
  <c r="D16" i="1"/>
  <c r="E16" i="1"/>
  <c r="F16" i="1"/>
  <c r="G39" i="1" s="1"/>
  <c r="G16" i="1"/>
  <c r="H16" i="1"/>
  <c r="I16" i="1"/>
  <c r="J16" i="1"/>
  <c r="B16" i="1"/>
  <c r="B10" i="1"/>
  <c r="C10" i="1"/>
  <c r="D10" i="1"/>
  <c r="B6" i="1"/>
  <c r="C6" i="1"/>
  <c r="D6" i="1"/>
  <c r="D1" i="1"/>
  <c r="C1" i="1" s="1"/>
  <c r="B1" i="1" s="1"/>
  <c r="B14" i="2"/>
  <c r="C14" i="2"/>
  <c r="D14" i="2"/>
  <c r="B8" i="2"/>
  <c r="C8" i="2"/>
  <c r="D8" i="2"/>
  <c r="J47" i="1"/>
  <c r="I47" i="1"/>
  <c r="H47" i="1"/>
  <c r="G47" i="1"/>
  <c r="F47" i="1"/>
  <c r="F29" i="1"/>
  <c r="G29" i="1"/>
  <c r="H29" i="1"/>
  <c r="I29" i="1"/>
  <c r="J29" i="1"/>
  <c r="F32" i="1"/>
  <c r="G32" i="1"/>
  <c r="H32" i="1"/>
  <c r="I32" i="1"/>
  <c r="J32" i="1"/>
  <c r="F33" i="1"/>
  <c r="G33" i="1"/>
  <c r="H33" i="1"/>
  <c r="I33" i="1"/>
  <c r="J33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41" i="1"/>
  <c r="G41" i="1"/>
  <c r="H41" i="1"/>
  <c r="I41" i="1"/>
  <c r="J41" i="1"/>
  <c r="F43" i="1"/>
  <c r="G43" i="1"/>
  <c r="H43" i="1"/>
  <c r="I43" i="1"/>
  <c r="J43" i="1"/>
  <c r="G28" i="1"/>
  <c r="H28" i="1"/>
  <c r="I28" i="1"/>
  <c r="J28" i="1"/>
  <c r="F28" i="1"/>
  <c r="E6" i="1"/>
  <c r="E52" i="1" s="1"/>
  <c r="F6" i="1"/>
  <c r="F53" i="1" s="1"/>
  <c r="G6" i="1"/>
  <c r="G52" i="1" s="1"/>
  <c r="E10" i="1"/>
  <c r="F10" i="1"/>
  <c r="F34" i="1" s="1"/>
  <c r="G10" i="1"/>
  <c r="G34" i="1" s="1"/>
  <c r="F1" i="1"/>
  <c r="E1" i="1" s="1"/>
  <c r="G1" i="1"/>
  <c r="H47" i="2"/>
  <c r="I47" i="2"/>
  <c r="I48" i="2"/>
  <c r="J48" i="2"/>
  <c r="F31" i="2"/>
  <c r="G31" i="2"/>
  <c r="H31" i="2"/>
  <c r="I31" i="2"/>
  <c r="J31" i="2"/>
  <c r="F32" i="2"/>
  <c r="G32" i="2"/>
  <c r="H32" i="2"/>
  <c r="I32" i="2"/>
  <c r="J32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J47" i="2"/>
  <c r="F49" i="2"/>
  <c r="G49" i="2"/>
  <c r="H49" i="2"/>
  <c r="I49" i="2"/>
  <c r="J49" i="2"/>
  <c r="F50" i="2"/>
  <c r="G50" i="2"/>
  <c r="H50" i="2"/>
  <c r="I50" i="2"/>
  <c r="J50" i="2"/>
  <c r="G30" i="2"/>
  <c r="H30" i="2"/>
  <c r="I30" i="2"/>
  <c r="J30" i="2"/>
  <c r="F30" i="2"/>
  <c r="E27" i="2"/>
  <c r="E68" i="2" s="1"/>
  <c r="F27" i="2"/>
  <c r="F66" i="2" s="1"/>
  <c r="G27" i="2"/>
  <c r="G65" i="2" s="1"/>
  <c r="E14" i="2"/>
  <c r="E59" i="2" s="1"/>
  <c r="F14" i="2"/>
  <c r="F62" i="2" s="1"/>
  <c r="G14" i="2"/>
  <c r="G61" i="2" s="1"/>
  <c r="E8" i="2"/>
  <c r="E54" i="2" s="1"/>
  <c r="F8" i="2"/>
  <c r="F55" i="2" s="1"/>
  <c r="G8" i="2"/>
  <c r="G54" i="2" s="1"/>
  <c r="G1" i="2"/>
  <c r="F1" i="2" s="1"/>
  <c r="E1" i="2" s="1"/>
  <c r="D1" i="2" s="1"/>
  <c r="C1" i="2" s="1"/>
  <c r="B1" i="2" s="1"/>
  <c r="H27" i="2"/>
  <c r="H68" i="2" s="1"/>
  <c r="I27" i="2"/>
  <c r="I67" i="2" s="1"/>
  <c r="J27" i="2"/>
  <c r="J66" i="2" s="1"/>
  <c r="I1" i="2"/>
  <c r="J1" i="2" s="1"/>
  <c r="J14" i="2"/>
  <c r="J62" i="2" s="1"/>
  <c r="I14" i="2"/>
  <c r="I59" i="2" s="1"/>
  <c r="H14" i="2"/>
  <c r="H60" i="2" s="1"/>
  <c r="J8" i="2"/>
  <c r="J55" i="2" s="1"/>
  <c r="I8" i="2"/>
  <c r="I56" i="2" s="1"/>
  <c r="H8" i="2"/>
  <c r="H57" i="2" s="1"/>
  <c r="H6" i="1"/>
  <c r="H51" i="1" s="1"/>
  <c r="I6" i="1"/>
  <c r="I53" i="1" s="1"/>
  <c r="H10" i="1"/>
  <c r="I10" i="1"/>
  <c r="I34" i="1" s="1"/>
  <c r="H39" i="1"/>
  <c r="J39" i="1"/>
  <c r="J10" i="1"/>
  <c r="J34" i="1" s="1"/>
  <c r="J6" i="1"/>
  <c r="J11" i="1" s="1"/>
  <c r="J1" i="1"/>
  <c r="B11" i="1" l="1"/>
  <c r="B17" i="1" s="1"/>
  <c r="B19" i="1" s="1"/>
  <c r="B21" i="1" s="1"/>
  <c r="B23" i="1" s="1"/>
  <c r="F30" i="1"/>
  <c r="E53" i="1"/>
  <c r="H34" i="1"/>
  <c r="F52" i="1"/>
  <c r="D11" i="1"/>
  <c r="J52" i="1"/>
  <c r="F39" i="1"/>
  <c r="E51" i="1"/>
  <c r="C11" i="1"/>
  <c r="C17" i="1" s="1"/>
  <c r="C19" i="1" s="1"/>
  <c r="C21" i="1" s="1"/>
  <c r="C23" i="1" s="1"/>
  <c r="D17" i="1"/>
  <c r="D19" i="1" s="1"/>
  <c r="D21" i="1" s="1"/>
  <c r="D23" i="1" s="1"/>
  <c r="I39" i="1"/>
  <c r="I30" i="1"/>
  <c r="H53" i="1"/>
  <c r="I52" i="1"/>
  <c r="J51" i="1"/>
  <c r="F51" i="1"/>
  <c r="H30" i="1"/>
  <c r="G53" i="1"/>
  <c r="H52" i="1"/>
  <c r="I51" i="1"/>
  <c r="J30" i="1"/>
  <c r="G51" i="1"/>
  <c r="J17" i="1"/>
  <c r="J19" i="1" s="1"/>
  <c r="G30" i="1"/>
  <c r="J53" i="1"/>
  <c r="J51" i="2"/>
  <c r="F51" i="2"/>
  <c r="J38" i="2"/>
  <c r="F38" i="2"/>
  <c r="J33" i="2"/>
  <c r="F33" i="2"/>
  <c r="E56" i="2"/>
  <c r="H56" i="2"/>
  <c r="I55" i="2"/>
  <c r="J54" i="2"/>
  <c r="F54" i="2"/>
  <c r="G57" i="2"/>
  <c r="E62" i="2"/>
  <c r="I62" i="2"/>
  <c r="J61" i="2"/>
  <c r="F61" i="2"/>
  <c r="G60" i="2"/>
  <c r="H59" i="2"/>
  <c r="E75" i="2"/>
  <c r="E71" i="2"/>
  <c r="E67" i="2"/>
  <c r="H75" i="2"/>
  <c r="I74" i="2"/>
  <c r="J73" i="2"/>
  <c r="F73" i="2"/>
  <c r="G72" i="2"/>
  <c r="H71" i="2"/>
  <c r="I70" i="2"/>
  <c r="J69" i="2"/>
  <c r="F69" i="2"/>
  <c r="G68" i="2"/>
  <c r="H67" i="2"/>
  <c r="I66" i="2"/>
  <c r="J65" i="2"/>
  <c r="F65" i="2"/>
  <c r="I51" i="2"/>
  <c r="I38" i="2"/>
  <c r="I33" i="2"/>
  <c r="E55" i="2"/>
  <c r="G56" i="2"/>
  <c r="H55" i="2"/>
  <c r="I54" i="2"/>
  <c r="J57" i="2"/>
  <c r="F57" i="2"/>
  <c r="E61" i="2"/>
  <c r="H62" i="2"/>
  <c r="I61" i="2"/>
  <c r="J60" i="2"/>
  <c r="F60" i="2"/>
  <c r="G59" i="2"/>
  <c r="E74" i="2"/>
  <c r="E70" i="2"/>
  <c r="E66" i="2"/>
  <c r="G75" i="2"/>
  <c r="H74" i="2"/>
  <c r="I73" i="2"/>
  <c r="J72" i="2"/>
  <c r="F72" i="2"/>
  <c r="G71" i="2"/>
  <c r="H70" i="2"/>
  <c r="I69" i="2"/>
  <c r="J68" i="2"/>
  <c r="F68" i="2"/>
  <c r="G67" i="2"/>
  <c r="H66" i="2"/>
  <c r="I65" i="2"/>
  <c r="H51" i="2"/>
  <c r="H38" i="2"/>
  <c r="H33" i="2"/>
  <c r="J56" i="2"/>
  <c r="F56" i="2"/>
  <c r="G55" i="2"/>
  <c r="H54" i="2"/>
  <c r="I57" i="2"/>
  <c r="E57" i="2"/>
  <c r="E60" i="2"/>
  <c r="G62" i="2"/>
  <c r="H61" i="2"/>
  <c r="I60" i="2"/>
  <c r="J59" i="2"/>
  <c r="F59" i="2"/>
  <c r="E73" i="2"/>
  <c r="E69" i="2"/>
  <c r="J75" i="2"/>
  <c r="F75" i="2"/>
  <c r="G74" i="2"/>
  <c r="H73" i="2"/>
  <c r="I72" i="2"/>
  <c r="J71" i="2"/>
  <c r="F71" i="2"/>
  <c r="G70" i="2"/>
  <c r="H69" i="2"/>
  <c r="I68" i="2"/>
  <c r="J67" i="2"/>
  <c r="F67" i="2"/>
  <c r="G66" i="2"/>
  <c r="H65" i="2"/>
  <c r="G51" i="2"/>
  <c r="G38" i="2"/>
  <c r="G33" i="2"/>
  <c r="E65" i="2"/>
  <c r="E72" i="2"/>
  <c r="I75" i="2"/>
  <c r="J74" i="2"/>
  <c r="F74" i="2"/>
  <c r="G73" i="2"/>
  <c r="H72" i="2"/>
  <c r="I71" i="2"/>
  <c r="J70" i="2"/>
  <c r="F70" i="2"/>
  <c r="G69" i="2"/>
  <c r="E11" i="1"/>
  <c r="E17" i="1" s="1"/>
  <c r="E19" i="1" s="1"/>
  <c r="E21" i="1" s="1"/>
  <c r="E23" i="1" s="1"/>
  <c r="F11" i="1"/>
  <c r="G11" i="1"/>
  <c r="G17" i="1" s="1"/>
  <c r="H11" i="1"/>
  <c r="I11" i="1"/>
  <c r="G19" i="1" l="1"/>
  <c r="G40" i="1"/>
  <c r="H17" i="1"/>
  <c r="H35" i="1"/>
  <c r="F17" i="1"/>
  <c r="F35" i="1"/>
  <c r="J21" i="1"/>
  <c r="I17" i="1"/>
  <c r="J35" i="1"/>
  <c r="I35" i="1"/>
  <c r="G35" i="1"/>
  <c r="J40" i="1"/>
  <c r="H19" i="1" l="1"/>
  <c r="H40" i="1"/>
  <c r="J23" i="1"/>
  <c r="I19" i="1"/>
  <c r="I40" i="1"/>
  <c r="F19" i="1"/>
  <c r="F40" i="1"/>
  <c r="G21" i="1"/>
  <c r="G23" i="1" l="1"/>
  <c r="I21" i="1"/>
  <c r="I42" i="1"/>
  <c r="J42" i="1"/>
  <c r="F21" i="1"/>
  <c r="F42" i="1"/>
  <c r="G42" i="1"/>
  <c r="H21" i="1"/>
  <c r="H42" i="1"/>
  <c r="I23" i="1" l="1"/>
  <c r="I44" i="1"/>
  <c r="J44" i="1"/>
  <c r="F23" i="1"/>
  <c r="F46" i="1" s="1"/>
  <c r="F44" i="1"/>
  <c r="G44" i="1"/>
  <c r="H23" i="1"/>
  <c r="H46" i="1" s="1"/>
  <c r="H44" i="1"/>
  <c r="G46" i="1" l="1"/>
  <c r="I46" i="1"/>
  <c r="J46" i="1"/>
</calcChain>
</file>

<file path=xl/sharedStrings.xml><?xml version="1.0" encoding="utf-8"?>
<sst xmlns="http://schemas.openxmlformats.org/spreadsheetml/2006/main" count="117" uniqueCount="42">
  <si>
    <t>Statement of Income</t>
  </si>
  <si>
    <t>Segment Results of Operations:</t>
  </si>
  <si>
    <t>Productivity and Business Processes</t>
  </si>
  <si>
    <t>Intelligent Cloud</t>
  </si>
  <si>
    <t>More Personal Computing</t>
  </si>
  <si>
    <t>Revenue:</t>
  </si>
  <si>
    <t>Operating Income:</t>
  </si>
  <si>
    <t>Total</t>
  </si>
  <si>
    <t>Product</t>
  </si>
  <si>
    <t>Serivce and other</t>
  </si>
  <si>
    <t>Total revenue</t>
  </si>
  <si>
    <t>Cost of revenue:</t>
  </si>
  <si>
    <t>Total cost of revenue</t>
  </si>
  <si>
    <t>Gross margin</t>
  </si>
  <si>
    <t>R&amp;D</t>
  </si>
  <si>
    <t>Sales and marketing</t>
  </si>
  <si>
    <t>G&amp;A</t>
  </si>
  <si>
    <t>Operating income</t>
  </si>
  <si>
    <t>Other income (expense), net</t>
  </si>
  <si>
    <t>EBIT</t>
  </si>
  <si>
    <t>Taxes</t>
  </si>
  <si>
    <t xml:space="preserve">Net Income </t>
  </si>
  <si>
    <t>Diluted EPS</t>
  </si>
  <si>
    <t>Diluted Shares</t>
  </si>
  <si>
    <t>Total Operating Expenses</t>
  </si>
  <si>
    <t>Revenue Breakdown</t>
  </si>
  <si>
    <t>Specific Breakdown:</t>
  </si>
  <si>
    <t>Server products and cloud services</t>
  </si>
  <si>
    <t>Office products and cloud services</t>
  </si>
  <si>
    <t>Windows</t>
  </si>
  <si>
    <t>Gaming</t>
  </si>
  <si>
    <t>LinkedIn</t>
  </si>
  <si>
    <t>Search and news advertising</t>
  </si>
  <si>
    <t>Enterprise and partner services</t>
  </si>
  <si>
    <t>Dynamics products and cloud services</t>
  </si>
  <si>
    <t>Devices</t>
  </si>
  <si>
    <t xml:space="preserve">Other </t>
  </si>
  <si>
    <t>Growth Rate</t>
  </si>
  <si>
    <t>Breakdown</t>
  </si>
  <si>
    <t>Growth Rates</t>
  </si>
  <si>
    <t>Corporate &amp; Other</t>
  </si>
  <si>
    <t>Impairment &amp; Restructuring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</si>
</sst>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_([$$-409]* #,##0_);_([$$-409]* \(#,##0\);_([$$-409]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rgb="FF00610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rgb="FF9C0006"/>
      <name val="Aptos Narrow"/>
      <scheme val="minor"/>
    </font>
    <font>
      <sz val="12"/>
      <color rgb="FF00B05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/>
    <xf numFmtId="0" fontId="5" fillId="0" borderId="0" xfId="0" applyFont="1"/>
    <xf numFmtId="0" fontId="6" fillId="2" borderId="0" xfId="2" applyFont="1"/>
    <xf numFmtId="0" fontId="5" fillId="0" borderId="0" xfId="0" applyFont="1" applyAlignment="1">
      <alignment horizontal="left"/>
    </xf>
    <xf numFmtId="0" fontId="6" fillId="2" borderId="0" xfId="2" applyFont="1" applyAlignment="1">
      <alignment horizontal="left"/>
    </xf>
    <xf numFmtId="0" fontId="6" fillId="2" borderId="0" xfId="2" applyFont="1" applyAlignment="1">
      <alignment horizontal="center"/>
    </xf>
    <xf numFmtId="166" fontId="6" fillId="2" borderId="0" xfId="2" applyNumberFormat="1" applyFont="1"/>
    <xf numFmtId="0" fontId="8" fillId="3" borderId="0" xfId="3" applyFont="1" applyAlignment="1">
      <alignment horizontal="center"/>
    </xf>
    <xf numFmtId="0" fontId="8" fillId="3" borderId="0" xfId="3" applyFont="1" applyAlignment="1">
      <alignment horizontal="left"/>
    </xf>
    <xf numFmtId="166" fontId="8" fillId="3" borderId="0" xfId="3" applyNumberFormat="1" applyFont="1"/>
    <xf numFmtId="166" fontId="5" fillId="0" borderId="0" xfId="0" applyNumberFormat="1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" fillId="2" borderId="0" xfId="2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9" fontId="9" fillId="0" borderId="0" xfId="1" applyFont="1"/>
    <xf numFmtId="9" fontId="4" fillId="0" borderId="0" xfId="1" applyFont="1"/>
    <xf numFmtId="0" fontId="7" fillId="0" borderId="0" xfId="0" applyFon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6322-F4E2-DF45-89A0-4DE6D6757A02}">
  <dimension ref="A1:J53"/>
  <sheetViews>
    <sheetView tabSelected="1" topLeftCell="A6" workbookViewId="0">
      <selection activeCell="E9" sqref="E9"/>
    </sheetView>
  </sheetViews>
  <sheetFormatPr baseColWidth="10" defaultRowHeight="16" x14ac:dyDescent="0.2"/>
  <cols>
    <col min="1" max="1" width="28.83203125" customWidth="1"/>
    <col min="8" max="10" width="10" bestFit="1" customWidth="1"/>
  </cols>
  <sheetData>
    <row r="1" spans="1:10" x14ac:dyDescent="0.2">
      <c r="A1" s="5" t="s">
        <v>0</v>
      </c>
      <c r="B1" s="5">
        <f t="shared" ref="B1:D1" si="0">C1-1</f>
        <v>2016</v>
      </c>
      <c r="C1" s="5">
        <f t="shared" si="0"/>
        <v>2017</v>
      </c>
      <c r="D1" s="5">
        <f t="shared" si="0"/>
        <v>2018</v>
      </c>
      <c r="E1" s="5">
        <f t="shared" ref="E1:F1" si="1">F1-1</f>
        <v>2019</v>
      </c>
      <c r="F1" s="5">
        <f t="shared" si="1"/>
        <v>2020</v>
      </c>
      <c r="G1" s="5">
        <f>H1-1</f>
        <v>2021</v>
      </c>
      <c r="H1" s="5">
        <v>2022</v>
      </c>
      <c r="I1" s="5">
        <v>2023</v>
      </c>
      <c r="J1" s="5">
        <f>I1+1</f>
        <v>2024</v>
      </c>
    </row>
    <row r="3" spans="1:10" x14ac:dyDescent="0.2">
      <c r="A3" s="7" t="s">
        <v>5</v>
      </c>
      <c r="H3" s="4"/>
      <c r="I3" s="4"/>
      <c r="J3" s="4"/>
    </row>
    <row r="4" spans="1:10" x14ac:dyDescent="0.2">
      <c r="A4" s="1" t="s">
        <v>8</v>
      </c>
      <c r="B4">
        <v>67336</v>
      </c>
      <c r="C4">
        <v>63811</v>
      </c>
      <c r="D4">
        <v>64497</v>
      </c>
      <c r="E4">
        <v>66069</v>
      </c>
      <c r="F4">
        <v>68041</v>
      </c>
      <c r="G4">
        <v>71074</v>
      </c>
      <c r="H4" s="4">
        <v>72732</v>
      </c>
      <c r="I4" s="4">
        <v>64699</v>
      </c>
      <c r="J4" s="4">
        <v>64773</v>
      </c>
    </row>
    <row r="5" spans="1:10" x14ac:dyDescent="0.2">
      <c r="A5" s="1" t="s">
        <v>9</v>
      </c>
      <c r="B5">
        <v>23818</v>
      </c>
      <c r="C5">
        <v>32760</v>
      </c>
      <c r="D5">
        <v>45863</v>
      </c>
      <c r="E5">
        <v>59774</v>
      </c>
      <c r="F5">
        <v>74974</v>
      </c>
      <c r="G5">
        <v>97014</v>
      </c>
      <c r="H5" s="4">
        <v>125538</v>
      </c>
      <c r="I5" s="4">
        <v>147216</v>
      </c>
      <c r="J5" s="4">
        <v>180349</v>
      </c>
    </row>
    <row r="6" spans="1:10" x14ac:dyDescent="0.2">
      <c r="A6" s="9" t="s">
        <v>10</v>
      </c>
      <c r="B6" s="10">
        <f t="shared" ref="B6" si="2">SUM(B4:B5)</f>
        <v>91154</v>
      </c>
      <c r="C6" s="10">
        <f t="shared" ref="C6" si="3">SUM(C4:C5)</f>
        <v>96571</v>
      </c>
      <c r="D6" s="10">
        <f t="shared" ref="D6" si="4">SUM(D4:D5)</f>
        <v>110360</v>
      </c>
      <c r="E6" s="10">
        <f t="shared" ref="E6" si="5">SUM(E4:E5)</f>
        <v>125843</v>
      </c>
      <c r="F6" s="10">
        <f t="shared" ref="F6" si="6">SUM(F4:F5)</f>
        <v>143015</v>
      </c>
      <c r="G6" s="10">
        <f t="shared" ref="G6" si="7">SUM(G4:G5)</f>
        <v>168088</v>
      </c>
      <c r="H6" s="10">
        <f t="shared" ref="H6:I6" si="8">SUM(H4:H5)</f>
        <v>198270</v>
      </c>
      <c r="I6" s="10">
        <f t="shared" si="8"/>
        <v>211915</v>
      </c>
      <c r="J6" s="10">
        <f>SUM(J4:J5)</f>
        <v>245122</v>
      </c>
    </row>
    <row r="7" spans="1:10" x14ac:dyDescent="0.2">
      <c r="A7" s="5" t="s">
        <v>11</v>
      </c>
      <c r="H7" s="4"/>
      <c r="I7" s="4"/>
      <c r="J7" s="4"/>
    </row>
    <row r="8" spans="1:10" x14ac:dyDescent="0.2">
      <c r="A8" s="1" t="s">
        <v>8</v>
      </c>
      <c r="B8">
        <v>17880</v>
      </c>
      <c r="C8">
        <v>15175</v>
      </c>
      <c r="D8">
        <v>15420</v>
      </c>
      <c r="E8">
        <v>16273</v>
      </c>
      <c r="F8">
        <v>16017</v>
      </c>
      <c r="G8">
        <v>18219</v>
      </c>
      <c r="H8" s="4">
        <v>19064</v>
      </c>
      <c r="I8" s="4">
        <v>17804</v>
      </c>
      <c r="J8" s="4">
        <v>15272</v>
      </c>
    </row>
    <row r="9" spans="1:10" x14ac:dyDescent="0.2">
      <c r="A9" s="1" t="s">
        <v>9</v>
      </c>
      <c r="B9">
        <v>14900</v>
      </c>
      <c r="C9">
        <v>19086</v>
      </c>
      <c r="D9">
        <v>22933</v>
      </c>
      <c r="E9">
        <v>26637</v>
      </c>
      <c r="F9">
        <v>30061</v>
      </c>
      <c r="G9">
        <v>34013</v>
      </c>
      <c r="H9" s="4">
        <v>43586</v>
      </c>
      <c r="I9" s="4">
        <v>48059</v>
      </c>
      <c r="J9" s="4">
        <v>58842</v>
      </c>
    </row>
    <row r="10" spans="1:10" x14ac:dyDescent="0.2">
      <c r="A10" s="11" t="s">
        <v>12</v>
      </c>
      <c r="B10" s="13">
        <f t="shared" ref="B10" si="9">SUM(B8:B9)</f>
        <v>32780</v>
      </c>
      <c r="C10" s="13">
        <f t="shared" ref="C10" si="10">SUM(C8:C9)</f>
        <v>34261</v>
      </c>
      <c r="D10" s="13">
        <f t="shared" ref="D10" si="11">SUM(D8:D9)</f>
        <v>38353</v>
      </c>
      <c r="E10" s="13">
        <f t="shared" ref="E10" si="12">SUM(E8:E9)</f>
        <v>42910</v>
      </c>
      <c r="F10" s="13">
        <f t="shared" ref="F10" si="13">SUM(F8:F9)</f>
        <v>46078</v>
      </c>
      <c r="G10" s="13">
        <f t="shared" ref="G10" si="14">SUM(G8:G9)</f>
        <v>52232</v>
      </c>
      <c r="H10" s="13">
        <f t="shared" ref="H10:I10" si="15">SUM(H8:H9)</f>
        <v>62650</v>
      </c>
      <c r="I10" s="13">
        <f t="shared" si="15"/>
        <v>65863</v>
      </c>
      <c r="J10" s="13">
        <f>SUM(J8:J9)</f>
        <v>74114</v>
      </c>
    </row>
    <row r="11" spans="1:10" x14ac:dyDescent="0.2">
      <c r="A11" s="8" t="s">
        <v>13</v>
      </c>
      <c r="B11" s="10">
        <f t="shared" ref="B11" si="16">B6-B10</f>
        <v>58374</v>
      </c>
      <c r="C11" s="10">
        <f t="shared" ref="C11" si="17">C6-C10</f>
        <v>62310</v>
      </c>
      <c r="D11" s="10">
        <f t="shared" ref="D11" si="18">D6-D10</f>
        <v>72007</v>
      </c>
      <c r="E11" s="10">
        <f t="shared" ref="E11" si="19">E6-E10</f>
        <v>82933</v>
      </c>
      <c r="F11" s="10">
        <f t="shared" ref="F11" si="20">F6-F10</f>
        <v>96937</v>
      </c>
      <c r="G11" s="10">
        <f t="shared" ref="G11" si="21">G6-G10</f>
        <v>115856</v>
      </c>
      <c r="H11" s="10">
        <f t="shared" ref="H11:I11" si="22">H6-H10</f>
        <v>135620</v>
      </c>
      <c r="I11" s="10">
        <f t="shared" si="22"/>
        <v>146052</v>
      </c>
      <c r="J11" s="10">
        <f>J6-J10</f>
        <v>171008</v>
      </c>
    </row>
    <row r="12" spans="1:10" x14ac:dyDescent="0.2">
      <c r="A12" s="1" t="s">
        <v>14</v>
      </c>
      <c r="B12">
        <v>11988</v>
      </c>
      <c r="C12">
        <v>13037</v>
      </c>
      <c r="D12">
        <v>14726</v>
      </c>
      <c r="E12">
        <v>16876</v>
      </c>
      <c r="F12">
        <v>19269</v>
      </c>
      <c r="G12">
        <v>20716</v>
      </c>
      <c r="H12" s="4">
        <v>24512</v>
      </c>
      <c r="I12" s="4">
        <v>27195</v>
      </c>
      <c r="J12" s="4">
        <v>29510</v>
      </c>
    </row>
    <row r="13" spans="1:10" x14ac:dyDescent="0.2">
      <c r="A13" s="1" t="s">
        <v>15</v>
      </c>
      <c r="B13">
        <v>14635</v>
      </c>
      <c r="C13">
        <v>15461</v>
      </c>
      <c r="D13">
        <v>17469</v>
      </c>
      <c r="E13">
        <v>18213</v>
      </c>
      <c r="F13">
        <v>19598</v>
      </c>
      <c r="G13">
        <v>20117</v>
      </c>
      <c r="H13" s="4">
        <v>21825</v>
      </c>
      <c r="I13" s="4">
        <v>22759</v>
      </c>
      <c r="J13" s="4">
        <v>24456</v>
      </c>
    </row>
    <row r="14" spans="1:10" x14ac:dyDescent="0.2">
      <c r="A14" s="1" t="s">
        <v>16</v>
      </c>
      <c r="B14">
        <v>4563</v>
      </c>
      <c r="C14">
        <v>4481</v>
      </c>
      <c r="D14">
        <v>4754</v>
      </c>
      <c r="E14">
        <v>4885</v>
      </c>
      <c r="F14">
        <v>5111</v>
      </c>
      <c r="G14">
        <v>5107</v>
      </c>
      <c r="H14" s="4">
        <v>5900</v>
      </c>
      <c r="I14" s="4">
        <v>7575</v>
      </c>
      <c r="J14" s="4">
        <v>7609</v>
      </c>
    </row>
    <row r="15" spans="1:10" x14ac:dyDescent="0.2">
      <c r="A15" s="1" t="s">
        <v>41</v>
      </c>
      <c r="B15">
        <v>1110</v>
      </c>
      <c r="C15">
        <v>306</v>
      </c>
      <c r="H15" s="4"/>
      <c r="I15" s="4"/>
      <c r="J15" s="4"/>
    </row>
    <row r="16" spans="1:10" x14ac:dyDescent="0.2">
      <c r="A16" s="12" t="s">
        <v>24</v>
      </c>
      <c r="B16" s="13">
        <f>SUM(B12:B15)</f>
        <v>32296</v>
      </c>
      <c r="C16" s="13">
        <f t="shared" ref="C16:J16" si="23">SUM(C12:C15)</f>
        <v>33285</v>
      </c>
      <c r="D16" s="13">
        <f t="shared" si="23"/>
        <v>36949</v>
      </c>
      <c r="E16" s="13">
        <f t="shared" si="23"/>
        <v>39974</v>
      </c>
      <c r="F16" s="13">
        <f t="shared" si="23"/>
        <v>43978</v>
      </c>
      <c r="G16" s="13">
        <f t="shared" si="23"/>
        <v>45940</v>
      </c>
      <c r="H16" s="13">
        <f t="shared" si="23"/>
        <v>52237</v>
      </c>
      <c r="I16" s="13">
        <f t="shared" si="23"/>
        <v>57529</v>
      </c>
      <c r="J16" s="13">
        <f t="shared" si="23"/>
        <v>61575</v>
      </c>
    </row>
    <row r="17" spans="1:10" x14ac:dyDescent="0.2">
      <c r="A17" s="6" t="s">
        <v>17</v>
      </c>
      <c r="B17" s="10">
        <f t="shared" ref="B17" si="24">B11-B16</f>
        <v>26078</v>
      </c>
      <c r="C17" s="10">
        <f t="shared" ref="C17" si="25">C11-C16</f>
        <v>29025</v>
      </c>
      <c r="D17" s="10">
        <f t="shared" ref="D17" si="26">D11-D16</f>
        <v>35058</v>
      </c>
      <c r="E17" s="10">
        <f t="shared" ref="E17" si="27">E11-E16</f>
        <v>42959</v>
      </c>
      <c r="F17" s="10">
        <f t="shared" ref="F17" si="28">F11-F16</f>
        <v>52959</v>
      </c>
      <c r="G17" s="10">
        <f t="shared" ref="G17" si="29">G11-G16</f>
        <v>69916</v>
      </c>
      <c r="H17" s="10">
        <f t="shared" ref="H17:I17" si="30">H11-H16</f>
        <v>83383</v>
      </c>
      <c r="I17" s="10">
        <f t="shared" si="30"/>
        <v>88523</v>
      </c>
      <c r="J17" s="10">
        <f>J11-J16</f>
        <v>109433</v>
      </c>
    </row>
    <row r="18" spans="1:10" x14ac:dyDescent="0.2">
      <c r="A18" s="1" t="s">
        <v>18</v>
      </c>
      <c r="B18">
        <v>-439</v>
      </c>
      <c r="C18">
        <v>876</v>
      </c>
      <c r="D18">
        <v>1416</v>
      </c>
      <c r="E18">
        <v>729</v>
      </c>
      <c r="F18">
        <v>77</v>
      </c>
      <c r="G18">
        <v>1186</v>
      </c>
      <c r="H18" s="4">
        <v>333</v>
      </c>
      <c r="I18" s="4">
        <v>788</v>
      </c>
      <c r="J18" s="4">
        <v>-1646</v>
      </c>
    </row>
    <row r="19" spans="1:10" x14ac:dyDescent="0.2">
      <c r="A19" s="5" t="s">
        <v>19</v>
      </c>
      <c r="B19" s="14">
        <f t="shared" ref="B19" si="31">SUM(B17:B18)</f>
        <v>25639</v>
      </c>
      <c r="C19" s="14">
        <f t="shared" ref="C19" si="32">SUM(C17:C18)</f>
        <v>29901</v>
      </c>
      <c r="D19" s="14">
        <f t="shared" ref="D19" si="33">SUM(D17:D18)</f>
        <v>36474</v>
      </c>
      <c r="E19" s="14">
        <f t="shared" ref="E19" si="34">SUM(E17:E18)</f>
        <v>43688</v>
      </c>
      <c r="F19" s="14">
        <f t="shared" ref="F19" si="35">SUM(F17:F18)</f>
        <v>53036</v>
      </c>
      <c r="G19" s="14">
        <f t="shared" ref="G19:I19" si="36">SUM(G17:G18)</f>
        <v>71102</v>
      </c>
      <c r="H19" s="14">
        <f t="shared" si="36"/>
        <v>83716</v>
      </c>
      <c r="I19" s="14">
        <f t="shared" si="36"/>
        <v>89311</v>
      </c>
      <c r="J19" s="14">
        <f>SUM(J17:J18)</f>
        <v>107787</v>
      </c>
    </row>
    <row r="20" spans="1:10" x14ac:dyDescent="0.2">
      <c r="A20" s="1" t="s">
        <v>20</v>
      </c>
      <c r="B20">
        <v>5100</v>
      </c>
      <c r="C20">
        <v>4412</v>
      </c>
      <c r="D20">
        <v>19903</v>
      </c>
      <c r="E20">
        <v>4448</v>
      </c>
      <c r="F20">
        <v>8755</v>
      </c>
      <c r="G20">
        <v>9831</v>
      </c>
      <c r="H20" s="4">
        <v>10978</v>
      </c>
      <c r="I20" s="4">
        <v>16950</v>
      </c>
      <c r="J20" s="4">
        <v>19651</v>
      </c>
    </row>
    <row r="21" spans="1:10" x14ac:dyDescent="0.2">
      <c r="A21" s="6" t="s">
        <v>21</v>
      </c>
      <c r="B21" s="10">
        <f t="shared" ref="B21" si="37">B19-B20</f>
        <v>20539</v>
      </c>
      <c r="C21" s="10">
        <f t="shared" ref="C21" si="38">C19-C20</f>
        <v>25489</v>
      </c>
      <c r="D21" s="10">
        <f t="shared" ref="D21" si="39">D19-D20</f>
        <v>16571</v>
      </c>
      <c r="E21" s="10">
        <f t="shared" ref="E21" si="40">E19-E20</f>
        <v>39240</v>
      </c>
      <c r="F21" s="10">
        <f t="shared" ref="F21" si="41">F19-F20</f>
        <v>44281</v>
      </c>
      <c r="G21" s="10">
        <f t="shared" ref="G21:I21" si="42">G19-G20</f>
        <v>61271</v>
      </c>
      <c r="H21" s="10">
        <f t="shared" si="42"/>
        <v>72738</v>
      </c>
      <c r="I21" s="10">
        <f t="shared" si="42"/>
        <v>72361</v>
      </c>
      <c r="J21" s="10">
        <f>J19-J20</f>
        <v>88136</v>
      </c>
    </row>
    <row r="23" spans="1:10" x14ac:dyDescent="0.2">
      <c r="A23" t="s">
        <v>22</v>
      </c>
      <c r="B23" s="2">
        <f t="shared" ref="B23" si="43">B21/B24</f>
        <v>2.5632097841008363</v>
      </c>
      <c r="C23" s="2">
        <f t="shared" ref="C23" si="44">C21/C24</f>
        <v>3.2544688457609805</v>
      </c>
      <c r="D23" s="2">
        <f t="shared" ref="D23" si="45">D21/D24</f>
        <v>2.126122658455222</v>
      </c>
      <c r="E23" s="2">
        <f t="shared" ref="E23" si="46">E21/E24</f>
        <v>5.0612666064749128</v>
      </c>
      <c r="F23" s="2">
        <f t="shared" ref="F23" si="47">F21/F24</f>
        <v>5.7635038396459715</v>
      </c>
      <c r="G23" s="2">
        <f t="shared" ref="G23:I23" si="48">G21/G24</f>
        <v>8.0534963196635125</v>
      </c>
      <c r="H23" s="2">
        <f t="shared" si="48"/>
        <v>9.6469496021220156</v>
      </c>
      <c r="I23" s="2">
        <f t="shared" si="48"/>
        <v>9.6842880085653107</v>
      </c>
      <c r="J23" s="2">
        <f>J21/J24</f>
        <v>11.800240996117285</v>
      </c>
    </row>
    <row r="24" spans="1:10" x14ac:dyDescent="0.2">
      <c r="A24" t="s">
        <v>23</v>
      </c>
      <c r="B24">
        <v>8013</v>
      </c>
      <c r="C24">
        <v>7832</v>
      </c>
      <c r="D24">
        <v>7794</v>
      </c>
      <c r="E24">
        <v>7753</v>
      </c>
      <c r="F24">
        <v>7683</v>
      </c>
      <c r="G24">
        <v>7608</v>
      </c>
      <c r="H24">
        <v>7540</v>
      </c>
      <c r="I24">
        <v>7472</v>
      </c>
      <c r="J24">
        <v>7469</v>
      </c>
    </row>
    <row r="26" spans="1:10" x14ac:dyDescent="0.2">
      <c r="A26" s="23" t="s">
        <v>39</v>
      </c>
    </row>
    <row r="27" spans="1:10" x14ac:dyDescent="0.2">
      <c r="A27" s="7" t="s">
        <v>5</v>
      </c>
    </row>
    <row r="28" spans="1:10" x14ac:dyDescent="0.2">
      <c r="A28" s="1" t="s">
        <v>8</v>
      </c>
      <c r="C28" s="21">
        <f t="shared" ref="C28:E28" si="49">C4/B4-1</f>
        <v>-5.234941190447906E-2</v>
      </c>
      <c r="D28" s="21">
        <f t="shared" si="49"/>
        <v>1.0750497563116079E-2</v>
      </c>
      <c r="E28" s="21">
        <f t="shared" si="49"/>
        <v>2.4373226661705161E-2</v>
      </c>
      <c r="F28" s="21">
        <f>F4/E4-1</f>
        <v>2.984758358685613E-2</v>
      </c>
      <c r="G28" s="21">
        <f t="shared" ref="G28:J28" si="50">G4/F4-1</f>
        <v>4.457606443173967E-2</v>
      </c>
      <c r="H28" s="21">
        <f t="shared" si="50"/>
        <v>2.3327799195205001E-2</v>
      </c>
      <c r="I28" s="21">
        <f t="shared" si="50"/>
        <v>-0.11044657097288679</v>
      </c>
      <c r="J28" s="21">
        <f t="shared" si="50"/>
        <v>1.1437580178983442E-3</v>
      </c>
    </row>
    <row r="29" spans="1:10" x14ac:dyDescent="0.2">
      <c r="A29" s="1" t="s">
        <v>9</v>
      </c>
      <c r="C29" s="21">
        <f t="shared" ref="C29:E29" si="51">C5/B5-1</f>
        <v>0.37543034679654053</v>
      </c>
      <c r="D29" s="21">
        <f t="shared" si="51"/>
        <v>0.39996947496947488</v>
      </c>
      <c r="E29" s="21">
        <f t="shared" si="51"/>
        <v>0.30331639884002359</v>
      </c>
      <c r="F29" s="21">
        <f t="shared" ref="F29:J29" si="52">F5/E5-1</f>
        <v>0.25429116338207258</v>
      </c>
      <c r="G29" s="21">
        <f t="shared" si="52"/>
        <v>0.29396857577293467</v>
      </c>
      <c r="H29" s="21">
        <f t="shared" si="52"/>
        <v>0.29401941987754343</v>
      </c>
      <c r="I29" s="21">
        <f t="shared" si="52"/>
        <v>0.17268078191463943</v>
      </c>
      <c r="J29" s="21">
        <f t="shared" si="52"/>
        <v>0.2250638517552439</v>
      </c>
    </row>
    <row r="30" spans="1:10" x14ac:dyDescent="0.2">
      <c r="A30" s="9" t="s">
        <v>10</v>
      </c>
      <c r="C30" s="21">
        <f t="shared" ref="C30:E30" si="53">C6/B6-1</f>
        <v>5.9426903920837271E-2</v>
      </c>
      <c r="D30" s="21">
        <f t="shared" si="53"/>
        <v>0.14278613662486661</v>
      </c>
      <c r="E30" s="21">
        <f t="shared" si="53"/>
        <v>0.14029539688292858</v>
      </c>
      <c r="F30" s="21">
        <f t="shared" ref="F30:J30" si="54">F6/E6-1</f>
        <v>0.13645574247276371</v>
      </c>
      <c r="G30" s="21">
        <f t="shared" si="54"/>
        <v>0.17531727441177503</v>
      </c>
      <c r="H30" s="21">
        <f t="shared" si="54"/>
        <v>0.17956070629670173</v>
      </c>
      <c r="I30" s="21">
        <f t="shared" si="54"/>
        <v>6.8820295556564215E-2</v>
      </c>
      <c r="J30" s="21">
        <f t="shared" si="54"/>
        <v>0.1566996201307127</v>
      </c>
    </row>
    <row r="31" spans="1:10" x14ac:dyDescent="0.2">
      <c r="A31" s="5" t="s">
        <v>11</v>
      </c>
      <c r="C31" s="21"/>
      <c r="D31" s="21"/>
      <c r="E31" s="21"/>
      <c r="F31" s="21"/>
      <c r="G31" s="21"/>
      <c r="H31" s="21"/>
      <c r="I31" s="21"/>
      <c r="J31" s="21"/>
    </row>
    <row r="32" spans="1:10" x14ac:dyDescent="0.2">
      <c r="A32" s="1" t="s">
        <v>8</v>
      </c>
      <c r="C32" s="21">
        <f t="shared" ref="C32:E32" si="55">C8/B8-1</f>
        <v>-0.15128635346756147</v>
      </c>
      <c r="D32" s="21">
        <f t="shared" si="55"/>
        <v>1.6144975288303165E-2</v>
      </c>
      <c r="E32" s="21">
        <f t="shared" si="55"/>
        <v>5.5317769130998728E-2</v>
      </c>
      <c r="F32" s="21">
        <f t="shared" ref="F32:J32" si="56">F8/E8-1</f>
        <v>-1.5731579917655059E-2</v>
      </c>
      <c r="G32" s="21">
        <f t="shared" si="56"/>
        <v>0.13747892863832178</v>
      </c>
      <c r="H32" s="21">
        <f t="shared" si="56"/>
        <v>4.638015258795769E-2</v>
      </c>
      <c r="I32" s="21">
        <f t="shared" si="56"/>
        <v>-6.6093159882501085E-2</v>
      </c>
      <c r="J32" s="21">
        <f t="shared" si="56"/>
        <v>-0.14221523253201529</v>
      </c>
    </row>
    <row r="33" spans="1:10" x14ac:dyDescent="0.2">
      <c r="A33" s="1" t="s">
        <v>9</v>
      </c>
      <c r="C33" s="21">
        <f t="shared" ref="C33:E33" si="57">C9/B9-1</f>
        <v>0.28093959731543627</v>
      </c>
      <c r="D33" s="21">
        <f t="shared" si="57"/>
        <v>0.20156135387194807</v>
      </c>
      <c r="E33" s="21">
        <f t="shared" si="57"/>
        <v>0.16151397549382995</v>
      </c>
      <c r="F33" s="21">
        <f t="shared" ref="F33:J33" si="58">F9/E9-1</f>
        <v>0.12854300409205233</v>
      </c>
      <c r="G33" s="21">
        <f t="shared" si="58"/>
        <v>0.13146601909450784</v>
      </c>
      <c r="H33" s="21">
        <f t="shared" si="58"/>
        <v>0.28145120983153493</v>
      </c>
      <c r="I33" s="21">
        <f t="shared" si="58"/>
        <v>0.10262469600330371</v>
      </c>
      <c r="J33" s="21">
        <f t="shared" si="58"/>
        <v>0.22437004515283299</v>
      </c>
    </row>
    <row r="34" spans="1:10" x14ac:dyDescent="0.2">
      <c r="A34" s="11" t="s">
        <v>12</v>
      </c>
      <c r="C34" s="21">
        <f t="shared" ref="C34:E34" si="59">C10/B10-1</f>
        <v>4.5179987797437482E-2</v>
      </c>
      <c r="D34" s="21">
        <f t="shared" si="59"/>
        <v>0.11943609351741036</v>
      </c>
      <c r="E34" s="21">
        <f t="shared" si="59"/>
        <v>0.11881730242745037</v>
      </c>
      <c r="F34" s="21">
        <f t="shared" ref="F34:J34" si="60">F10/E10-1</f>
        <v>7.3828944302027466E-2</v>
      </c>
      <c r="G34" s="21">
        <f t="shared" si="60"/>
        <v>0.13355614392985804</v>
      </c>
      <c r="H34" s="21">
        <f t="shared" si="60"/>
        <v>0.19945627201715421</v>
      </c>
      <c r="I34" s="21">
        <f t="shared" si="60"/>
        <v>5.1284916201117303E-2</v>
      </c>
      <c r="J34" s="21">
        <f t="shared" si="60"/>
        <v>0.12527519244492358</v>
      </c>
    </row>
    <row r="35" spans="1:10" x14ac:dyDescent="0.2">
      <c r="A35" s="8" t="s">
        <v>13</v>
      </c>
      <c r="C35" s="21">
        <f t="shared" ref="C35:E35" si="61">C11/B11-1</f>
        <v>6.7427279268167384E-2</v>
      </c>
      <c r="D35" s="21">
        <f t="shared" si="61"/>
        <v>0.15562510030492693</v>
      </c>
      <c r="E35" s="21">
        <f t="shared" si="61"/>
        <v>0.15173524796200377</v>
      </c>
      <c r="F35" s="21">
        <f t="shared" ref="F35:J35" si="62">F11/E11-1</f>
        <v>0.16885919959485363</v>
      </c>
      <c r="G35" s="21">
        <f t="shared" si="62"/>
        <v>0.19516799570855303</v>
      </c>
      <c r="H35" s="21">
        <f t="shared" si="62"/>
        <v>0.17059107858030664</v>
      </c>
      <c r="I35" s="21">
        <f t="shared" si="62"/>
        <v>7.6920808140392261E-2</v>
      </c>
      <c r="J35" s="21">
        <f t="shared" si="62"/>
        <v>0.1708706488100129</v>
      </c>
    </row>
    <row r="36" spans="1:10" x14ac:dyDescent="0.2">
      <c r="A36" s="1" t="s">
        <v>14</v>
      </c>
      <c r="C36" s="21">
        <f t="shared" ref="C36:E36" si="63">C12/B12-1</f>
        <v>8.7504170837504169E-2</v>
      </c>
      <c r="D36" s="21">
        <f t="shared" si="63"/>
        <v>0.12955434532484467</v>
      </c>
      <c r="E36" s="21">
        <f t="shared" si="63"/>
        <v>0.14600027162841234</v>
      </c>
      <c r="F36" s="21">
        <f t="shared" ref="F36:J36" si="64">F12/E12-1</f>
        <v>0.14179900450343674</v>
      </c>
      <c r="G36" s="21">
        <f t="shared" si="64"/>
        <v>7.5094711713114437E-2</v>
      </c>
      <c r="H36" s="21">
        <f t="shared" si="64"/>
        <v>0.1832400077234988</v>
      </c>
      <c r="I36" s="21">
        <f t="shared" si="64"/>
        <v>0.10945659268929497</v>
      </c>
      <c r="J36" s="21">
        <f t="shared" si="64"/>
        <v>8.5125942268799326E-2</v>
      </c>
    </row>
    <row r="37" spans="1:10" x14ac:dyDescent="0.2">
      <c r="A37" s="1" t="s">
        <v>15</v>
      </c>
      <c r="C37" s="21">
        <f t="shared" ref="C37:E37" si="65">C13/B13-1</f>
        <v>5.6440040997608465E-2</v>
      </c>
      <c r="D37" s="21">
        <f t="shared" si="65"/>
        <v>0.12987516978203217</v>
      </c>
      <c r="E37" s="21">
        <f t="shared" si="65"/>
        <v>4.2589730379529511E-2</v>
      </c>
      <c r="F37" s="21">
        <f t="shared" ref="F37:J37" si="66">F13/E13-1</f>
        <v>7.604458353923027E-2</v>
      </c>
      <c r="G37" s="21">
        <f t="shared" si="66"/>
        <v>2.6482294111644045E-2</v>
      </c>
      <c r="H37" s="21">
        <f t="shared" si="66"/>
        <v>8.4903315603718221E-2</v>
      </c>
      <c r="I37" s="21">
        <f t="shared" si="66"/>
        <v>4.2794959908361907E-2</v>
      </c>
      <c r="J37" s="21">
        <f t="shared" si="66"/>
        <v>7.4563908783338517E-2</v>
      </c>
    </row>
    <row r="38" spans="1:10" x14ac:dyDescent="0.2">
      <c r="A38" s="1" t="s">
        <v>16</v>
      </c>
      <c r="C38" s="21">
        <f t="shared" ref="C38:E38" si="67">C14/B14-1</f>
        <v>-1.7970633355248733E-2</v>
      </c>
      <c r="D38" s="21">
        <f t="shared" si="67"/>
        <v>6.0923900914974238E-2</v>
      </c>
      <c r="E38" s="21">
        <f t="shared" si="67"/>
        <v>2.7555742532604066E-2</v>
      </c>
      <c r="F38" s="21">
        <f t="shared" ref="F38:J38" si="68">F14/E14-1</f>
        <v>4.6264073694984642E-2</v>
      </c>
      <c r="G38" s="21">
        <f t="shared" si="68"/>
        <v>-7.8262570925458075E-4</v>
      </c>
      <c r="H38" s="21">
        <f t="shared" si="68"/>
        <v>0.15527707068729191</v>
      </c>
      <c r="I38" s="21">
        <f t="shared" si="68"/>
        <v>0.28389830508474567</v>
      </c>
      <c r="J38" s="21">
        <f t="shared" si="68"/>
        <v>4.4884488448844184E-3</v>
      </c>
    </row>
    <row r="39" spans="1:10" x14ac:dyDescent="0.2">
      <c r="A39" s="12" t="s">
        <v>24</v>
      </c>
      <c r="C39" s="21">
        <f t="shared" ref="C39:E39" si="69">C16/B16-1</f>
        <v>3.0622987366856647E-2</v>
      </c>
      <c r="D39" s="21">
        <f t="shared" si="69"/>
        <v>0.11007961544239153</v>
      </c>
      <c r="E39" s="21">
        <f t="shared" si="69"/>
        <v>8.1869604048824041E-2</v>
      </c>
      <c r="F39" s="21">
        <f t="shared" ref="F39:J39" si="70">F16/E16-1</f>
        <v>0.10016510731975781</v>
      </c>
      <c r="G39" s="21">
        <f t="shared" si="70"/>
        <v>4.4613215698758424E-2</v>
      </c>
      <c r="H39" s="21">
        <f t="shared" si="70"/>
        <v>0.13707009142359605</v>
      </c>
      <c r="I39" s="21">
        <f t="shared" si="70"/>
        <v>0.10130750234508112</v>
      </c>
      <c r="J39" s="21">
        <f t="shared" si="70"/>
        <v>7.0329746736428556E-2</v>
      </c>
    </row>
    <row r="40" spans="1:10" x14ac:dyDescent="0.2">
      <c r="A40" s="6" t="s">
        <v>17</v>
      </c>
      <c r="C40" s="21">
        <f t="shared" ref="C40:E40" si="71">C17/B17-1</f>
        <v>0.11300713244880733</v>
      </c>
      <c r="D40" s="21">
        <f t="shared" si="71"/>
        <v>0.20785529715762263</v>
      </c>
      <c r="E40" s="21">
        <f t="shared" si="71"/>
        <v>0.22536938787152727</v>
      </c>
      <c r="F40" s="21">
        <f t="shared" ref="F40:J40" si="72">F17/E17-1</f>
        <v>0.23278009264647692</v>
      </c>
      <c r="G40" s="21">
        <f t="shared" si="72"/>
        <v>0.3201910912215109</v>
      </c>
      <c r="H40" s="21">
        <f t="shared" si="72"/>
        <v>0.19261685451112753</v>
      </c>
      <c r="I40" s="21">
        <f t="shared" si="72"/>
        <v>6.1643260616672357E-2</v>
      </c>
      <c r="J40" s="21">
        <f t="shared" si="72"/>
        <v>0.23620979858341906</v>
      </c>
    </row>
    <row r="41" spans="1:10" x14ac:dyDescent="0.2">
      <c r="A41" s="1" t="s">
        <v>18</v>
      </c>
      <c r="C41" s="21">
        <f t="shared" ref="C41:E41" si="73">C18/B18-1</f>
        <v>-2.9954441913439638</v>
      </c>
      <c r="D41" s="21">
        <f t="shared" si="73"/>
        <v>0.61643835616438358</v>
      </c>
      <c r="E41" s="21">
        <f t="shared" si="73"/>
        <v>-0.48516949152542377</v>
      </c>
      <c r="F41" s="21">
        <f t="shared" ref="F41:J41" si="74">F18/E18-1</f>
        <v>-0.8943758573388203</v>
      </c>
      <c r="G41" s="21">
        <f t="shared" si="74"/>
        <v>14.402597402597403</v>
      </c>
      <c r="H41" s="21">
        <f t="shared" si="74"/>
        <v>-0.71922428330522759</v>
      </c>
      <c r="I41" s="21">
        <f t="shared" si="74"/>
        <v>1.3663663663663663</v>
      </c>
      <c r="J41" s="21">
        <f t="shared" si="74"/>
        <v>-3.0888324873096447</v>
      </c>
    </row>
    <row r="42" spans="1:10" x14ac:dyDescent="0.2">
      <c r="A42" s="5" t="s">
        <v>19</v>
      </c>
      <c r="C42" s="21">
        <f t="shared" ref="C42:E42" si="75">C19/B19-1</f>
        <v>0.16623113225944852</v>
      </c>
      <c r="D42" s="21">
        <f t="shared" si="75"/>
        <v>0.21982542389886617</v>
      </c>
      <c r="E42" s="21">
        <f t="shared" si="75"/>
        <v>0.19778472336458841</v>
      </c>
      <c r="F42" s="21">
        <f t="shared" ref="F42:J42" si="76">F19/E19-1</f>
        <v>0.21397180003662331</v>
      </c>
      <c r="G42" s="21">
        <f t="shared" si="76"/>
        <v>0.34063654875933325</v>
      </c>
      <c r="H42" s="21">
        <f t="shared" si="76"/>
        <v>0.17740710528536474</v>
      </c>
      <c r="I42" s="21">
        <f t="shared" si="76"/>
        <v>6.6833102393807575E-2</v>
      </c>
      <c r="J42" s="21">
        <f t="shared" si="76"/>
        <v>0.206872613675807</v>
      </c>
    </row>
    <row r="43" spans="1:10" x14ac:dyDescent="0.2">
      <c r="A43" s="1" t="s">
        <v>20</v>
      </c>
      <c r="C43" s="21">
        <f t="shared" ref="C43:E43" si="77">C20/B20-1</f>
        <v>-0.13490196078431371</v>
      </c>
      <c r="D43" s="21">
        <f t="shared" si="77"/>
        <v>3.5111060743427016</v>
      </c>
      <c r="E43" s="21">
        <f t="shared" si="77"/>
        <v>-0.77651610310003516</v>
      </c>
      <c r="F43" s="21">
        <f t="shared" ref="F43:J43" si="78">F20/E20-1</f>
        <v>0.96830035971223016</v>
      </c>
      <c r="G43" s="21">
        <f t="shared" si="78"/>
        <v>0.12290119931467736</v>
      </c>
      <c r="H43" s="21">
        <f t="shared" si="78"/>
        <v>0.11667175261926555</v>
      </c>
      <c r="I43" s="21">
        <f t="shared" si="78"/>
        <v>0.54399708507924949</v>
      </c>
      <c r="J43" s="21">
        <f t="shared" si="78"/>
        <v>0.15935103244837756</v>
      </c>
    </row>
    <row r="44" spans="1:10" x14ac:dyDescent="0.2">
      <c r="A44" s="6" t="s">
        <v>21</v>
      </c>
      <c r="C44" s="21">
        <f t="shared" ref="C44:E44" si="79">C21/B21-1</f>
        <v>0.24100491747407382</v>
      </c>
      <c r="D44" s="21">
        <f t="shared" si="79"/>
        <v>-0.34987641727804153</v>
      </c>
      <c r="E44" s="21">
        <f t="shared" si="79"/>
        <v>1.3679922756623015</v>
      </c>
      <c r="F44" s="21">
        <f t="shared" ref="F44:J47" si="80">F21/E21-1</f>
        <v>0.12846585117227316</v>
      </c>
      <c r="G44" s="21">
        <f t="shared" si="80"/>
        <v>0.38368600528443353</v>
      </c>
      <c r="H44" s="21">
        <f t="shared" si="80"/>
        <v>0.1871521600757291</v>
      </c>
      <c r="I44" s="21">
        <f t="shared" si="80"/>
        <v>-5.1829855096373612E-3</v>
      </c>
      <c r="J44" s="21">
        <f t="shared" si="80"/>
        <v>0.21800417351888446</v>
      </c>
    </row>
    <row r="46" spans="1:10" x14ac:dyDescent="0.2">
      <c r="A46" t="s">
        <v>22</v>
      </c>
      <c r="C46" s="21">
        <f t="shared" ref="C46:E46" si="81">C23/B23-1</f>
        <v>0.26968493408066285</v>
      </c>
      <c r="D46" s="21">
        <f t="shared" si="81"/>
        <v>-0.3467067103055711</v>
      </c>
      <c r="E46" s="21">
        <f t="shared" si="81"/>
        <v>1.3805148712126889</v>
      </c>
      <c r="F46" s="21">
        <f>F23/E23-1</f>
        <v>0.13874733100854275</v>
      </c>
      <c r="G46" s="21">
        <f t="shared" si="80"/>
        <v>0.39732644303368869</v>
      </c>
      <c r="H46" s="21">
        <f t="shared" si="80"/>
        <v>0.19785857212946234</v>
      </c>
      <c r="I46" s="21">
        <f t="shared" si="80"/>
        <v>3.8704883909710386E-3</v>
      </c>
      <c r="J46" s="21">
        <f t="shared" si="80"/>
        <v>0.21849339731330897</v>
      </c>
    </row>
    <row r="47" spans="1:10" x14ac:dyDescent="0.2">
      <c r="A47" t="s">
        <v>23</v>
      </c>
      <c r="C47" s="21">
        <f t="shared" ref="C47:E47" si="82">C24/B24-1</f>
        <v>-2.2588294022213851E-2</v>
      </c>
      <c r="D47" s="21">
        <f t="shared" si="82"/>
        <v>-4.8518896833503744E-3</v>
      </c>
      <c r="E47" s="21">
        <f t="shared" si="82"/>
        <v>-5.260456761611465E-3</v>
      </c>
      <c r="F47" s="21">
        <f t="shared" si="80"/>
        <v>-9.0287630594608759E-3</v>
      </c>
      <c r="G47" s="21">
        <f t="shared" si="80"/>
        <v>-9.7618117922686487E-3</v>
      </c>
      <c r="H47" s="21">
        <f t="shared" si="80"/>
        <v>-8.9379600420610439E-3</v>
      </c>
      <c r="I47" s="21">
        <f t="shared" si="80"/>
        <v>-9.0185676392573466E-3</v>
      </c>
      <c r="J47" s="21">
        <f t="shared" si="80"/>
        <v>-4.0149892933616371E-4</v>
      </c>
    </row>
    <row r="49" spans="1:10" x14ac:dyDescent="0.2">
      <c r="A49" s="23" t="s">
        <v>38</v>
      </c>
    </row>
    <row r="50" spans="1:10" x14ac:dyDescent="0.2">
      <c r="A50" s="7" t="s">
        <v>5</v>
      </c>
    </row>
    <row r="51" spans="1:10" x14ac:dyDescent="0.2">
      <c r="A51" s="1" t="s">
        <v>8</v>
      </c>
      <c r="B51" s="22">
        <f t="shared" ref="B51:D51" si="83">B4/B$6</f>
        <v>0.73870592623472364</v>
      </c>
      <c r="C51" s="22">
        <f t="shared" si="83"/>
        <v>0.66076772530055605</v>
      </c>
      <c r="D51" s="22">
        <f t="shared" si="83"/>
        <v>0.58442370424066692</v>
      </c>
      <c r="E51" s="22">
        <f>E4/E$6</f>
        <v>0.52501132363341629</v>
      </c>
      <c r="F51" s="22">
        <f t="shared" ref="F51:J51" si="84">F4/F$6</f>
        <v>0.47576128378142152</v>
      </c>
      <c r="G51" s="22">
        <f t="shared" si="84"/>
        <v>0.4228380372185998</v>
      </c>
      <c r="H51" s="22">
        <f t="shared" si="84"/>
        <v>0.36683310637010136</v>
      </c>
      <c r="I51" s="22">
        <f t="shared" si="84"/>
        <v>0.30530637283816625</v>
      </c>
      <c r="J51" s="22">
        <f t="shared" si="84"/>
        <v>0.26424800711482443</v>
      </c>
    </row>
    <row r="52" spans="1:10" x14ac:dyDescent="0.2">
      <c r="A52" s="1" t="s">
        <v>9</v>
      </c>
      <c r="B52" s="22">
        <f t="shared" ref="B52:D52" si="85">B5/B$6</f>
        <v>0.26129407376527636</v>
      </c>
      <c r="C52" s="22">
        <f t="shared" si="85"/>
        <v>0.33923227469944395</v>
      </c>
      <c r="D52" s="22">
        <f t="shared" si="85"/>
        <v>0.41557629575933308</v>
      </c>
      <c r="E52" s="22">
        <f t="shared" ref="E52:J53" si="86">E5/E$6</f>
        <v>0.47498867636658376</v>
      </c>
      <c r="F52" s="22">
        <f t="shared" si="86"/>
        <v>0.52423871621857843</v>
      </c>
      <c r="G52" s="22">
        <f t="shared" si="86"/>
        <v>0.5771619627814002</v>
      </c>
      <c r="H52" s="22">
        <f t="shared" si="86"/>
        <v>0.63316689362989864</v>
      </c>
      <c r="I52" s="22">
        <f t="shared" si="86"/>
        <v>0.6946936271618338</v>
      </c>
      <c r="J52" s="22">
        <f t="shared" si="86"/>
        <v>0.73575199288517557</v>
      </c>
    </row>
    <row r="53" spans="1:10" x14ac:dyDescent="0.2">
      <c r="A53" s="9" t="s">
        <v>10</v>
      </c>
      <c r="B53" s="22">
        <f t="shared" ref="B53:D53" si="87">B6/B$6</f>
        <v>1</v>
      </c>
      <c r="C53" s="22">
        <f t="shared" si="87"/>
        <v>1</v>
      </c>
      <c r="D53" s="22">
        <f t="shared" si="87"/>
        <v>1</v>
      </c>
      <c r="E53" s="22">
        <f t="shared" si="86"/>
        <v>1</v>
      </c>
      <c r="F53" s="22">
        <f t="shared" si="86"/>
        <v>1</v>
      </c>
      <c r="G53" s="22">
        <f t="shared" si="86"/>
        <v>1</v>
      </c>
      <c r="H53" s="22">
        <f t="shared" si="86"/>
        <v>1</v>
      </c>
      <c r="I53" s="22">
        <f t="shared" si="86"/>
        <v>1</v>
      </c>
      <c r="J53" s="22">
        <f t="shared" si="8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4594-A2D9-1044-A88D-C159AB29FEE3}">
  <dimension ref="A1:K75"/>
  <sheetViews>
    <sheetView workbookViewId="0">
      <selection activeCell="B11" sqref="B11"/>
    </sheetView>
  </sheetViews>
  <sheetFormatPr baseColWidth="10" defaultRowHeight="16" x14ac:dyDescent="0.2"/>
  <cols>
    <col min="1" max="1" width="32.5" style="16" bestFit="1" customWidth="1"/>
    <col min="5" max="10" width="12.5" bestFit="1" customWidth="1"/>
  </cols>
  <sheetData>
    <row r="1" spans="1:11" ht="17" x14ac:dyDescent="0.2">
      <c r="A1" s="15" t="s">
        <v>25</v>
      </c>
      <c r="B1" s="5">
        <f t="shared" ref="B1:C1" si="0">C1-1</f>
        <v>2016</v>
      </c>
      <c r="C1" s="5">
        <f t="shared" si="0"/>
        <v>2017</v>
      </c>
      <c r="D1" s="5">
        <f>E1-1</f>
        <v>2018</v>
      </c>
      <c r="E1" s="5">
        <f t="shared" ref="E1:F1" si="1">F1-1</f>
        <v>2019</v>
      </c>
      <c r="F1" s="5">
        <f t="shared" si="1"/>
        <v>2020</v>
      </c>
      <c r="G1" s="5">
        <f>H1-1</f>
        <v>2021</v>
      </c>
      <c r="H1" s="5">
        <v>2022</v>
      </c>
      <c r="I1" s="5">
        <f>H1+1</f>
        <v>2023</v>
      </c>
      <c r="J1" s="5">
        <f>I1+1</f>
        <v>2024</v>
      </c>
    </row>
    <row r="3" spans="1:11" ht="17" x14ac:dyDescent="0.2">
      <c r="A3" s="15" t="s">
        <v>1</v>
      </c>
    </row>
    <row r="4" spans="1:11" ht="17" x14ac:dyDescent="0.2">
      <c r="A4" s="15" t="s">
        <v>5</v>
      </c>
    </row>
    <row r="5" spans="1:11" ht="17" x14ac:dyDescent="0.2">
      <c r="A5" s="17" t="s">
        <v>2</v>
      </c>
      <c r="B5">
        <v>25792</v>
      </c>
      <c r="C5">
        <v>29870</v>
      </c>
      <c r="D5">
        <v>35865</v>
      </c>
      <c r="E5" s="4">
        <v>41160</v>
      </c>
      <c r="F5" s="4">
        <v>46398</v>
      </c>
      <c r="G5" s="4">
        <v>53915</v>
      </c>
      <c r="H5" s="3">
        <v>63364</v>
      </c>
      <c r="I5" s="4">
        <v>69274</v>
      </c>
      <c r="J5" s="4">
        <v>77728</v>
      </c>
    </row>
    <row r="6" spans="1:11" ht="17" x14ac:dyDescent="0.2">
      <c r="A6" s="17" t="s">
        <v>3</v>
      </c>
      <c r="B6" s="4">
        <v>24952</v>
      </c>
      <c r="C6">
        <v>27407</v>
      </c>
      <c r="D6">
        <v>32219</v>
      </c>
      <c r="E6" s="4">
        <v>38985</v>
      </c>
      <c r="F6" s="4">
        <v>48366</v>
      </c>
      <c r="G6" s="4">
        <v>60080</v>
      </c>
      <c r="H6" s="3">
        <v>74965</v>
      </c>
      <c r="I6" s="4">
        <v>87907</v>
      </c>
      <c r="J6" s="4">
        <v>105362</v>
      </c>
      <c r="K6" s="4"/>
    </row>
    <row r="7" spans="1:11" ht="17" x14ac:dyDescent="0.2">
      <c r="A7" s="17" t="s">
        <v>4</v>
      </c>
      <c r="B7">
        <v>40410</v>
      </c>
      <c r="C7">
        <v>39294</v>
      </c>
      <c r="D7">
        <v>42276</v>
      </c>
      <c r="E7" s="4">
        <v>45698</v>
      </c>
      <c r="F7" s="4">
        <v>48251</v>
      </c>
      <c r="G7" s="4">
        <v>54093</v>
      </c>
      <c r="H7" s="3">
        <v>59941</v>
      </c>
      <c r="I7" s="4">
        <v>54734</v>
      </c>
      <c r="J7" s="4">
        <v>62032</v>
      </c>
    </row>
    <row r="8" spans="1:11" ht="17" x14ac:dyDescent="0.2">
      <c r="A8" s="18" t="s">
        <v>7</v>
      </c>
      <c r="B8" s="10">
        <f t="shared" ref="B8" si="2">SUM(B5:B7)</f>
        <v>91154</v>
      </c>
      <c r="C8" s="10">
        <f t="shared" ref="C8" si="3">SUM(C5:C7)</f>
        <v>96571</v>
      </c>
      <c r="D8" s="10">
        <f t="shared" ref="D8" si="4">SUM(D5:D7)</f>
        <v>110360</v>
      </c>
      <c r="E8" s="10">
        <f t="shared" ref="E8:G8" si="5">SUM(E5:E7)</f>
        <v>125843</v>
      </c>
      <c r="F8" s="10">
        <f t="shared" si="5"/>
        <v>143015</v>
      </c>
      <c r="G8" s="10">
        <f t="shared" si="5"/>
        <v>168088</v>
      </c>
      <c r="H8" s="10">
        <f>SUM(H5:H7)</f>
        <v>198270</v>
      </c>
      <c r="I8" s="10">
        <f>SUM(I5:I7)</f>
        <v>211915</v>
      </c>
      <c r="J8" s="10">
        <f>SUM(J5:J7)</f>
        <v>245122</v>
      </c>
    </row>
    <row r="9" spans="1:11" ht="17" x14ac:dyDescent="0.2">
      <c r="A9" s="15" t="s">
        <v>6</v>
      </c>
      <c r="E9" s="4"/>
      <c r="F9" s="4"/>
      <c r="G9" s="4"/>
      <c r="H9" s="4"/>
      <c r="I9" s="4"/>
      <c r="J9" s="4"/>
    </row>
    <row r="10" spans="1:11" ht="17" x14ac:dyDescent="0.2">
      <c r="A10" s="17" t="s">
        <v>2</v>
      </c>
      <c r="B10">
        <v>11756</v>
      </c>
      <c r="C10">
        <v>11389</v>
      </c>
      <c r="D10">
        <v>12924</v>
      </c>
      <c r="E10" s="4">
        <v>16219</v>
      </c>
      <c r="F10" s="4">
        <v>18724</v>
      </c>
      <c r="G10" s="4">
        <v>24351</v>
      </c>
      <c r="H10" s="3">
        <v>29690</v>
      </c>
      <c r="I10" s="4">
        <v>34189</v>
      </c>
      <c r="J10" s="4">
        <v>40540</v>
      </c>
    </row>
    <row r="11" spans="1:11" ht="17" x14ac:dyDescent="0.2">
      <c r="A11" s="17" t="s">
        <v>3</v>
      </c>
      <c r="B11">
        <v>9249</v>
      </c>
      <c r="C11">
        <v>9127</v>
      </c>
      <c r="D11">
        <v>11524</v>
      </c>
      <c r="E11" s="4">
        <v>13920</v>
      </c>
      <c r="F11" s="4">
        <v>18324</v>
      </c>
      <c r="G11" s="4">
        <v>26126</v>
      </c>
      <c r="H11" s="3">
        <v>33203</v>
      </c>
      <c r="I11" s="4">
        <v>37884</v>
      </c>
      <c r="J11" s="4">
        <v>49584</v>
      </c>
    </row>
    <row r="12" spans="1:11" ht="17" x14ac:dyDescent="0.2">
      <c r="A12" s="17" t="s">
        <v>4</v>
      </c>
      <c r="B12">
        <v>6183</v>
      </c>
      <c r="C12">
        <v>8815</v>
      </c>
      <c r="D12">
        <v>10610</v>
      </c>
      <c r="E12" s="4">
        <v>12820</v>
      </c>
      <c r="F12" s="4">
        <v>15911</v>
      </c>
      <c r="G12" s="4">
        <v>19439</v>
      </c>
      <c r="H12" s="3">
        <v>20490</v>
      </c>
      <c r="I12" s="4">
        <v>16450</v>
      </c>
      <c r="J12" s="4">
        <v>19309</v>
      </c>
    </row>
    <row r="13" spans="1:11" ht="17" x14ac:dyDescent="0.2">
      <c r="A13" s="17" t="s">
        <v>40</v>
      </c>
      <c r="B13">
        <v>-1110</v>
      </c>
      <c r="C13">
        <v>-306</v>
      </c>
      <c r="E13" s="4"/>
      <c r="F13" s="4"/>
      <c r="G13" s="4"/>
      <c r="H13" s="3"/>
      <c r="I13" s="4"/>
      <c r="J13" s="4"/>
    </row>
    <row r="14" spans="1:11" ht="17" x14ac:dyDescent="0.2">
      <c r="A14" s="18" t="s">
        <v>7</v>
      </c>
      <c r="B14" s="10">
        <f>SUM(B10:B13)</f>
        <v>26078</v>
      </c>
      <c r="C14" s="10">
        <f>SUM(C10:C13)</f>
        <v>29025</v>
      </c>
      <c r="D14" s="10">
        <f t="shared" ref="D14" si="6">SUM(D10:D12)</f>
        <v>35058</v>
      </c>
      <c r="E14" s="10">
        <f t="shared" ref="E14:G14" si="7">SUM(E10:E12)</f>
        <v>42959</v>
      </c>
      <c r="F14" s="10">
        <f t="shared" si="7"/>
        <v>52959</v>
      </c>
      <c r="G14" s="10">
        <f t="shared" si="7"/>
        <v>69916</v>
      </c>
      <c r="H14" s="10">
        <f>SUM(H10:H12)</f>
        <v>83383</v>
      </c>
      <c r="I14" s="10">
        <f>SUM(I10:I12)</f>
        <v>88523</v>
      </c>
      <c r="J14" s="10">
        <f>SUM(J10:J12)</f>
        <v>109433</v>
      </c>
    </row>
    <row r="15" spans="1:11" x14ac:dyDescent="0.2">
      <c r="E15" s="4"/>
      <c r="F15" s="4"/>
      <c r="G15" s="4"/>
    </row>
    <row r="16" spans="1:11" ht="17" x14ac:dyDescent="0.2">
      <c r="A16" s="19" t="s">
        <v>26</v>
      </c>
      <c r="E16" s="4"/>
      <c r="F16" s="4"/>
      <c r="G16" s="4"/>
    </row>
    <row r="17" spans="1:10" ht="17" x14ac:dyDescent="0.2">
      <c r="A17" s="17" t="s">
        <v>27</v>
      </c>
      <c r="E17" s="4">
        <v>32622</v>
      </c>
      <c r="F17" s="4">
        <v>41379</v>
      </c>
      <c r="G17" s="4">
        <v>52589</v>
      </c>
      <c r="H17" s="4">
        <v>67350</v>
      </c>
      <c r="I17" s="4">
        <v>79970</v>
      </c>
      <c r="J17" s="4">
        <v>97726</v>
      </c>
    </row>
    <row r="18" spans="1:10" ht="17" x14ac:dyDescent="0.2">
      <c r="A18" s="17" t="s">
        <v>28</v>
      </c>
      <c r="E18" s="4">
        <v>31769</v>
      </c>
      <c r="F18" s="4">
        <v>35316</v>
      </c>
      <c r="G18" s="4">
        <v>39872</v>
      </c>
      <c r="H18" s="4">
        <v>44970</v>
      </c>
      <c r="I18" s="4">
        <v>48848</v>
      </c>
      <c r="J18" s="4">
        <v>54875</v>
      </c>
    </row>
    <row r="19" spans="1:10" ht="17" x14ac:dyDescent="0.2">
      <c r="A19" s="17" t="s">
        <v>29</v>
      </c>
      <c r="E19" s="4">
        <v>20395</v>
      </c>
      <c r="F19" s="4">
        <v>22294</v>
      </c>
      <c r="G19" s="4">
        <v>23227</v>
      </c>
      <c r="H19" s="4">
        <v>24732</v>
      </c>
      <c r="I19" s="4">
        <v>21507</v>
      </c>
      <c r="J19" s="4">
        <v>23244</v>
      </c>
    </row>
    <row r="20" spans="1:10" ht="17" x14ac:dyDescent="0.2">
      <c r="A20" s="17" t="s">
        <v>30</v>
      </c>
      <c r="E20" s="4">
        <v>11386</v>
      </c>
      <c r="F20" s="4">
        <v>11575</v>
      </c>
      <c r="G20" s="4">
        <v>15370</v>
      </c>
      <c r="H20" s="4">
        <v>16230</v>
      </c>
      <c r="I20" s="4">
        <v>15466</v>
      </c>
      <c r="J20" s="4">
        <v>21503</v>
      </c>
    </row>
    <row r="21" spans="1:10" ht="17" x14ac:dyDescent="0.2">
      <c r="A21" s="17" t="s">
        <v>31</v>
      </c>
      <c r="E21" s="4">
        <v>6754</v>
      </c>
      <c r="F21" s="4">
        <v>8077</v>
      </c>
      <c r="G21" s="4">
        <v>10289</v>
      </c>
      <c r="H21" s="4">
        <v>13631</v>
      </c>
      <c r="I21" s="4">
        <v>14989</v>
      </c>
      <c r="J21" s="4">
        <v>16372</v>
      </c>
    </row>
    <row r="22" spans="1:10" ht="17" x14ac:dyDescent="0.2">
      <c r="A22" s="17" t="s">
        <v>32</v>
      </c>
      <c r="E22" s="4">
        <v>7628</v>
      </c>
      <c r="F22" s="4">
        <v>7740</v>
      </c>
      <c r="G22" s="4">
        <v>8528</v>
      </c>
      <c r="H22" s="4">
        <v>11526</v>
      </c>
      <c r="I22" s="4">
        <v>12158</v>
      </c>
      <c r="J22" s="4">
        <v>12576</v>
      </c>
    </row>
    <row r="23" spans="1:10" ht="17" x14ac:dyDescent="0.2">
      <c r="A23" s="17" t="s">
        <v>33</v>
      </c>
      <c r="E23" s="4">
        <v>6124</v>
      </c>
      <c r="F23" s="4">
        <v>6409</v>
      </c>
      <c r="G23" s="4">
        <v>6943</v>
      </c>
      <c r="H23" s="4">
        <v>7605</v>
      </c>
      <c r="I23" s="4">
        <v>7900</v>
      </c>
      <c r="J23" s="4">
        <v>7594</v>
      </c>
    </row>
    <row r="24" spans="1:10" ht="17" x14ac:dyDescent="0.2">
      <c r="A24" s="17" t="s">
        <v>34</v>
      </c>
      <c r="E24" s="4"/>
      <c r="F24" s="4"/>
      <c r="G24" s="4"/>
      <c r="H24" s="4">
        <v>4687</v>
      </c>
      <c r="I24" s="4">
        <v>5437</v>
      </c>
      <c r="J24" s="4">
        <v>6481</v>
      </c>
    </row>
    <row r="25" spans="1:10" ht="17" x14ac:dyDescent="0.2">
      <c r="A25" s="17" t="s">
        <v>35</v>
      </c>
      <c r="E25" s="4">
        <v>6095</v>
      </c>
      <c r="F25" s="4">
        <v>6457</v>
      </c>
      <c r="G25" s="4">
        <v>6791</v>
      </c>
      <c r="H25" s="4">
        <v>7306</v>
      </c>
      <c r="I25" s="4">
        <v>5521</v>
      </c>
      <c r="J25" s="4">
        <v>4706</v>
      </c>
    </row>
    <row r="26" spans="1:10" ht="17" x14ac:dyDescent="0.2">
      <c r="A26" s="17" t="s">
        <v>36</v>
      </c>
      <c r="E26" s="4">
        <v>3070</v>
      </c>
      <c r="F26" s="4">
        <v>3768</v>
      </c>
      <c r="G26" s="4">
        <v>4479</v>
      </c>
      <c r="H26" s="4">
        <v>233</v>
      </c>
      <c r="I26" s="4">
        <v>119</v>
      </c>
      <c r="J26" s="4">
        <v>45</v>
      </c>
    </row>
    <row r="27" spans="1:10" ht="17" x14ac:dyDescent="0.2">
      <c r="A27" s="18" t="s">
        <v>7</v>
      </c>
      <c r="E27" s="10">
        <f t="shared" ref="E27" si="8">SUM(E17:E26)</f>
        <v>125843</v>
      </c>
      <c r="F27" s="10">
        <f t="shared" ref="F27" si="9">SUM(F17:F26)</f>
        <v>143015</v>
      </c>
      <c r="G27" s="10">
        <f t="shared" ref="G27" si="10">SUM(G17:G26)</f>
        <v>168088</v>
      </c>
      <c r="H27" s="10">
        <f t="shared" ref="H27:I27" si="11">SUM(H17:H26)</f>
        <v>198270</v>
      </c>
      <c r="I27" s="10">
        <f t="shared" si="11"/>
        <v>211915</v>
      </c>
      <c r="J27" s="10">
        <f>SUM(J17:J26)</f>
        <v>245122</v>
      </c>
    </row>
    <row r="29" spans="1:10" ht="17" x14ac:dyDescent="0.2">
      <c r="A29" s="20" t="s">
        <v>37</v>
      </c>
    </row>
    <row r="30" spans="1:10" ht="17" x14ac:dyDescent="0.2">
      <c r="A30" s="17" t="s">
        <v>2</v>
      </c>
      <c r="F30" s="21">
        <f>F5/E5-1</f>
        <v>0.12725947521865888</v>
      </c>
      <c r="G30" s="21">
        <f t="shared" ref="G30:J30" si="12">G5/F5-1</f>
        <v>0.16201129359024091</v>
      </c>
      <c r="H30" s="21">
        <f t="shared" si="12"/>
        <v>0.17525734953167027</v>
      </c>
      <c r="I30" s="21">
        <f t="shared" si="12"/>
        <v>9.3270626854365268E-2</v>
      </c>
      <c r="J30" s="21">
        <f t="shared" si="12"/>
        <v>0.12203712792678356</v>
      </c>
    </row>
    <row r="31" spans="1:10" ht="17" x14ac:dyDescent="0.2">
      <c r="A31" s="17" t="s">
        <v>3</v>
      </c>
      <c r="F31" s="21">
        <f t="shared" ref="F31:J31" si="13">F6/E6-1</f>
        <v>0.24063101192766445</v>
      </c>
      <c r="G31" s="21">
        <f t="shared" si="13"/>
        <v>0.24219493032295425</v>
      </c>
      <c r="H31" s="21">
        <f t="shared" si="13"/>
        <v>0.24775299600532619</v>
      </c>
      <c r="I31" s="21">
        <f t="shared" si="13"/>
        <v>0.17264056559727869</v>
      </c>
      <c r="J31" s="21">
        <f t="shared" si="13"/>
        <v>0.19856211678250868</v>
      </c>
    </row>
    <row r="32" spans="1:10" ht="17" x14ac:dyDescent="0.2">
      <c r="A32" s="17" t="s">
        <v>4</v>
      </c>
      <c r="F32" s="21">
        <f t="shared" ref="F32:J32" si="14">F7/E7-1</f>
        <v>5.5866777539498536E-2</v>
      </c>
      <c r="G32" s="21">
        <f t="shared" si="14"/>
        <v>0.12107521087645856</v>
      </c>
      <c r="H32" s="21">
        <f t="shared" si="14"/>
        <v>0.10811010666814558</v>
      </c>
      <c r="I32" s="21">
        <f t="shared" si="14"/>
        <v>-8.6868754275037152E-2</v>
      </c>
      <c r="J32" s="21">
        <f t="shared" si="14"/>
        <v>0.133335769357255</v>
      </c>
    </row>
    <row r="33" spans="1:10" ht="17" x14ac:dyDescent="0.2">
      <c r="A33" s="18" t="s">
        <v>7</v>
      </c>
      <c r="F33" s="21">
        <f t="shared" ref="F33:J33" si="15">F8/E8-1</f>
        <v>0.13645574247276371</v>
      </c>
      <c r="G33" s="21">
        <f t="shared" si="15"/>
        <v>0.17531727441177503</v>
      </c>
      <c r="H33" s="21">
        <f t="shared" si="15"/>
        <v>0.17956070629670173</v>
      </c>
      <c r="I33" s="21">
        <f t="shared" si="15"/>
        <v>6.8820295556564215E-2</v>
      </c>
      <c r="J33" s="21">
        <f t="shared" si="15"/>
        <v>0.1566996201307127</v>
      </c>
    </row>
    <row r="34" spans="1:10" ht="17" x14ac:dyDescent="0.2">
      <c r="A34" s="16" t="s">
        <v>6</v>
      </c>
      <c r="F34" s="21"/>
      <c r="G34" s="21"/>
      <c r="H34" s="21"/>
      <c r="I34" s="21"/>
      <c r="J34" s="21"/>
    </row>
    <row r="35" spans="1:10" ht="17" x14ac:dyDescent="0.2">
      <c r="A35" s="17" t="s">
        <v>2</v>
      </c>
      <c r="F35" s="21">
        <f t="shared" ref="F35:J35" si="16">F10/E10-1</f>
        <v>0.15444848634317765</v>
      </c>
      <c r="G35" s="21">
        <f t="shared" si="16"/>
        <v>0.30052339243751325</v>
      </c>
      <c r="H35" s="21">
        <f t="shared" si="16"/>
        <v>0.21925177610775748</v>
      </c>
      <c r="I35" s="21">
        <f t="shared" si="16"/>
        <v>0.15153250252610317</v>
      </c>
      <c r="J35" s="21">
        <f t="shared" si="16"/>
        <v>0.18576150223756183</v>
      </c>
    </row>
    <row r="36" spans="1:10" ht="17" x14ac:dyDescent="0.2">
      <c r="A36" s="17" t="s">
        <v>3</v>
      </c>
      <c r="F36" s="21">
        <f t="shared" ref="F36:J36" si="17">F11/E11-1</f>
        <v>0.31637931034482758</v>
      </c>
      <c r="G36" s="21">
        <f t="shared" si="17"/>
        <v>0.42578039729316752</v>
      </c>
      <c r="H36" s="21">
        <f t="shared" si="17"/>
        <v>0.27087958355661024</v>
      </c>
      <c r="I36" s="21">
        <f t="shared" si="17"/>
        <v>0.14098123663524387</v>
      </c>
      <c r="J36" s="21">
        <f t="shared" si="17"/>
        <v>0.30883750395945508</v>
      </c>
    </row>
    <row r="37" spans="1:10" ht="17" x14ac:dyDescent="0.2">
      <c r="A37" s="17" t="s">
        <v>4</v>
      </c>
      <c r="F37" s="21">
        <f t="shared" ref="F37:J37" si="18">F12/E12-1</f>
        <v>0.24110764430577225</v>
      </c>
      <c r="G37" s="21">
        <f t="shared" si="18"/>
        <v>0.22173339199296094</v>
      </c>
      <c r="H37" s="21">
        <f t="shared" si="18"/>
        <v>5.4066567210247385E-2</v>
      </c>
      <c r="I37" s="21">
        <f t="shared" si="18"/>
        <v>-0.19716935090287946</v>
      </c>
      <c r="J37" s="21">
        <f t="shared" si="18"/>
        <v>0.17379939209726447</v>
      </c>
    </row>
    <row r="38" spans="1:10" ht="17" x14ac:dyDescent="0.2">
      <c r="A38" s="18" t="s">
        <v>7</v>
      </c>
      <c r="F38" s="21">
        <f t="shared" ref="F38:J38" si="19">F14/E14-1</f>
        <v>0.23278009264647692</v>
      </c>
      <c r="G38" s="21">
        <f t="shared" si="19"/>
        <v>0.3201910912215109</v>
      </c>
      <c r="H38" s="21">
        <f t="shared" si="19"/>
        <v>0.19261685451112753</v>
      </c>
      <c r="I38" s="21">
        <f t="shared" si="19"/>
        <v>6.1643260616672357E-2</v>
      </c>
      <c r="J38" s="21">
        <f t="shared" si="19"/>
        <v>0.23620979858341906</v>
      </c>
    </row>
    <row r="39" spans="1:10" x14ac:dyDescent="0.2">
      <c r="F39" s="21"/>
      <c r="G39" s="21"/>
      <c r="H39" s="21"/>
      <c r="I39" s="21"/>
      <c r="J39" s="21"/>
    </row>
    <row r="40" spans="1:10" ht="17" x14ac:dyDescent="0.2">
      <c r="A40" s="19" t="s">
        <v>26</v>
      </c>
      <c r="F40" s="21"/>
      <c r="G40" s="21"/>
      <c r="H40" s="21"/>
      <c r="I40" s="21"/>
      <c r="J40" s="21"/>
    </row>
    <row r="41" spans="1:10" ht="17" x14ac:dyDescent="0.2">
      <c r="A41" s="17" t="s">
        <v>27</v>
      </c>
      <c r="F41" s="21">
        <f t="shared" ref="F41:J41" si="20">F17/E17-1</f>
        <v>0.26843847710134261</v>
      </c>
      <c r="G41" s="21">
        <f t="shared" si="20"/>
        <v>0.27091036516107203</v>
      </c>
      <c r="H41" s="21">
        <f t="shared" si="20"/>
        <v>0.28068607503470311</v>
      </c>
      <c r="I41" s="21">
        <f t="shared" si="20"/>
        <v>0.18737936154417234</v>
      </c>
      <c r="J41" s="21">
        <f t="shared" si="20"/>
        <v>0.22203326247342758</v>
      </c>
    </row>
    <row r="42" spans="1:10" ht="17" x14ac:dyDescent="0.2">
      <c r="A42" s="17" t="s">
        <v>28</v>
      </c>
      <c r="F42" s="21">
        <f t="shared" ref="F42:J42" si="21">F18/E18-1</f>
        <v>0.11164972142654794</v>
      </c>
      <c r="G42" s="21">
        <f t="shared" si="21"/>
        <v>0.12900668252350211</v>
      </c>
      <c r="H42" s="21">
        <f t="shared" si="21"/>
        <v>0.1278591492776886</v>
      </c>
      <c r="I42" s="21">
        <f t="shared" si="21"/>
        <v>8.623526795641534E-2</v>
      </c>
      <c r="J42" s="21">
        <f t="shared" si="21"/>
        <v>0.12338273829020641</v>
      </c>
    </row>
    <row r="43" spans="1:10" ht="17" x14ac:dyDescent="0.2">
      <c r="A43" s="17" t="s">
        <v>29</v>
      </c>
      <c r="F43" s="21">
        <f t="shared" ref="F43:J43" si="22">F19/E19-1</f>
        <v>9.3111056631527411E-2</v>
      </c>
      <c r="G43" s="21">
        <f t="shared" si="22"/>
        <v>4.184982506503987E-2</v>
      </c>
      <c r="H43" s="21">
        <f t="shared" si="22"/>
        <v>6.4795281353597023E-2</v>
      </c>
      <c r="I43" s="21">
        <f t="shared" si="22"/>
        <v>-0.13039786511402229</v>
      </c>
      <c r="J43" s="21">
        <f t="shared" si="22"/>
        <v>8.0764402287627268E-2</v>
      </c>
    </row>
    <row r="44" spans="1:10" ht="17" x14ac:dyDescent="0.2">
      <c r="A44" s="17" t="s">
        <v>30</v>
      </c>
      <c r="F44" s="21">
        <f t="shared" ref="F44:J44" si="23">F20/E20-1</f>
        <v>1.6599332513613119E-2</v>
      </c>
      <c r="G44" s="21">
        <f t="shared" si="23"/>
        <v>0.32786177105831538</v>
      </c>
      <c r="H44" s="21">
        <f t="shared" si="23"/>
        <v>5.595315549772284E-2</v>
      </c>
      <c r="I44" s="21">
        <f t="shared" si="23"/>
        <v>-4.7073321010474456E-2</v>
      </c>
      <c r="J44" s="21">
        <f t="shared" si="23"/>
        <v>0.39034010086641668</v>
      </c>
    </row>
    <row r="45" spans="1:10" ht="17" x14ac:dyDescent="0.2">
      <c r="A45" s="17" t="s">
        <v>31</v>
      </c>
      <c r="F45" s="21">
        <f t="shared" ref="F45:J45" si="24">F21/E21-1</f>
        <v>0.19588392063962101</v>
      </c>
      <c r="G45" s="21">
        <f t="shared" si="24"/>
        <v>0.27386405843753869</v>
      </c>
      <c r="H45" s="21">
        <f t="shared" si="24"/>
        <v>0.32481290698804544</v>
      </c>
      <c r="I45" s="21">
        <f t="shared" si="24"/>
        <v>9.9625852835448558E-2</v>
      </c>
      <c r="J45" s="21">
        <f t="shared" si="24"/>
        <v>9.2267662952832064E-2</v>
      </c>
    </row>
    <row r="46" spans="1:10" ht="17" x14ac:dyDescent="0.2">
      <c r="A46" s="17" t="s">
        <v>32</v>
      </c>
      <c r="F46" s="21">
        <f t="shared" ref="F46:J46" si="25">F22/E22-1</f>
        <v>1.4682747771368687E-2</v>
      </c>
      <c r="G46" s="21">
        <f t="shared" si="25"/>
        <v>0.10180878552971584</v>
      </c>
      <c r="H46" s="21">
        <f t="shared" si="25"/>
        <v>0.35154784240150083</v>
      </c>
      <c r="I46" s="21">
        <f t="shared" si="25"/>
        <v>5.4832552490022612E-2</v>
      </c>
      <c r="J46" s="21">
        <f t="shared" si="25"/>
        <v>3.4380654712946157E-2</v>
      </c>
    </row>
    <row r="47" spans="1:10" ht="17" x14ac:dyDescent="0.2">
      <c r="A47" s="17" t="s">
        <v>33</v>
      </c>
      <c r="F47" s="21">
        <f t="shared" ref="F47:J48" si="26">F23/E23-1</f>
        <v>4.6538210320052231E-2</v>
      </c>
      <c r="G47" s="21">
        <f t="shared" si="26"/>
        <v>8.3320330784833807E-2</v>
      </c>
      <c r="H47" s="21">
        <f t="shared" ref="H47:I47" si="27">H23/G23-1</f>
        <v>9.5347832349128581E-2</v>
      </c>
      <c r="I47" s="21">
        <f t="shared" si="27"/>
        <v>3.8790269559500379E-2</v>
      </c>
      <c r="J47" s="21">
        <f t="shared" si="26"/>
        <v>-3.8734177215189902E-2</v>
      </c>
    </row>
    <row r="48" spans="1:10" ht="17" x14ac:dyDescent="0.2">
      <c r="A48" s="17" t="s">
        <v>34</v>
      </c>
      <c r="F48" s="21"/>
      <c r="G48" s="21"/>
      <c r="H48" s="21"/>
      <c r="I48" s="21">
        <f t="shared" ref="H48:I48" si="28">I24/H24-1</f>
        <v>0.16001706848730524</v>
      </c>
      <c r="J48" s="21">
        <f t="shared" si="26"/>
        <v>0.19201765679602723</v>
      </c>
    </row>
    <row r="49" spans="1:10" ht="17" x14ac:dyDescent="0.2">
      <c r="A49" s="17" t="s">
        <v>35</v>
      </c>
      <c r="F49" s="21">
        <f t="shared" ref="F49:J49" si="29">F25/E25-1</f>
        <v>5.9392945036915501E-2</v>
      </c>
      <c r="G49" s="21">
        <f t="shared" si="29"/>
        <v>5.1726808115223788E-2</v>
      </c>
      <c r="H49" s="21">
        <f t="shared" si="29"/>
        <v>7.5835664850537388E-2</v>
      </c>
      <c r="I49" s="21">
        <f t="shared" si="29"/>
        <v>-0.24431973720229949</v>
      </c>
      <c r="J49" s="21">
        <f t="shared" si="29"/>
        <v>-0.14761818511139291</v>
      </c>
    </row>
    <row r="50" spans="1:10" ht="17" x14ac:dyDescent="0.2">
      <c r="A50" s="17" t="s">
        <v>36</v>
      </c>
      <c r="F50" s="21">
        <f t="shared" ref="F50:J50" si="30">F26/E26-1</f>
        <v>0.22736156351791537</v>
      </c>
      <c r="G50" s="21">
        <f t="shared" si="30"/>
        <v>0.18869426751592355</v>
      </c>
      <c r="H50" s="21">
        <f t="shared" si="30"/>
        <v>-0.94797945970082609</v>
      </c>
      <c r="I50" s="21">
        <f t="shared" si="30"/>
        <v>-0.48927038626609443</v>
      </c>
      <c r="J50" s="21">
        <f t="shared" si="30"/>
        <v>-0.62184873949579833</v>
      </c>
    </row>
    <row r="51" spans="1:10" ht="17" x14ac:dyDescent="0.2">
      <c r="A51" s="18" t="s">
        <v>7</v>
      </c>
      <c r="F51" s="21">
        <f t="shared" ref="F51:J51" si="31">F27/E27-1</f>
        <v>0.13645574247276371</v>
      </c>
      <c r="G51" s="21">
        <f t="shared" si="31"/>
        <v>0.17531727441177503</v>
      </c>
      <c r="H51" s="21">
        <f t="shared" si="31"/>
        <v>0.17956070629670173</v>
      </c>
      <c r="I51" s="21">
        <f t="shared" si="31"/>
        <v>6.8820295556564215E-2</v>
      </c>
      <c r="J51" s="21">
        <f t="shared" si="31"/>
        <v>0.1566996201307127</v>
      </c>
    </row>
    <row r="53" spans="1:10" ht="17" x14ac:dyDescent="0.2">
      <c r="A53" s="20" t="s">
        <v>38</v>
      </c>
    </row>
    <row r="54" spans="1:10" ht="17" x14ac:dyDescent="0.2">
      <c r="A54" s="17" t="s">
        <v>2</v>
      </c>
      <c r="E54" s="22">
        <f>E5/E$8</f>
        <v>0.3270742115175258</v>
      </c>
      <c r="F54" s="22">
        <f t="shared" ref="F54:J54" si="32">F5/F$8</f>
        <v>0.3244275076040975</v>
      </c>
      <c r="G54" s="22">
        <f t="shared" si="32"/>
        <v>0.32075460473085526</v>
      </c>
      <c r="H54" s="22">
        <f t="shared" si="32"/>
        <v>0.31958440510415093</v>
      </c>
      <c r="I54" s="22">
        <f t="shared" si="32"/>
        <v>0.32689521742207961</v>
      </c>
      <c r="J54" s="22">
        <f t="shared" si="32"/>
        <v>0.31709924037826059</v>
      </c>
    </row>
    <row r="55" spans="1:10" ht="17" x14ac:dyDescent="0.2">
      <c r="A55" s="17" t="s">
        <v>3</v>
      </c>
      <c r="E55" s="22">
        <f>E6/E$8</f>
        <v>0.30979077104010555</v>
      </c>
      <c r="F55" s="22">
        <f>F6/F$8</f>
        <v>0.33818830192637134</v>
      </c>
      <c r="G55" s="22">
        <f>G6/G$8</f>
        <v>0.35743182142687163</v>
      </c>
      <c r="H55" s="22">
        <f>H6/H$8</f>
        <v>0.37809552630251675</v>
      </c>
      <c r="I55" s="22">
        <f>I6/I$8</f>
        <v>0.41482198051105396</v>
      </c>
      <c r="J55" s="22">
        <f>J6/J$8</f>
        <v>0.42983493933633049</v>
      </c>
    </row>
    <row r="56" spans="1:10" ht="17" x14ac:dyDescent="0.2">
      <c r="A56" s="17" t="s">
        <v>4</v>
      </c>
      <c r="E56" s="22">
        <f>E7/E$8</f>
        <v>0.36313501744236865</v>
      </c>
      <c r="F56" s="22">
        <f>F7/F$8</f>
        <v>0.33738419046953116</v>
      </c>
      <c r="G56" s="22">
        <f>G7/G$8</f>
        <v>0.3218135738422731</v>
      </c>
      <c r="H56" s="22">
        <f>H7/H$8</f>
        <v>0.30232006859333233</v>
      </c>
      <c r="I56" s="22">
        <f>I7/I$8</f>
        <v>0.25828280206686643</v>
      </c>
      <c r="J56" s="22">
        <f>J7/J$8</f>
        <v>0.25306582028540892</v>
      </c>
    </row>
    <row r="57" spans="1:10" ht="17" x14ac:dyDescent="0.2">
      <c r="A57" s="18" t="s">
        <v>7</v>
      </c>
      <c r="E57" s="22">
        <f>E8/E$8</f>
        <v>1</v>
      </c>
      <c r="F57" s="22">
        <f>F8/F$8</f>
        <v>1</v>
      </c>
      <c r="G57" s="22">
        <f>G8/G$8</f>
        <v>1</v>
      </c>
      <c r="H57" s="22">
        <f>H8/H$8</f>
        <v>1</v>
      </c>
      <c r="I57" s="22">
        <f>I8/I$8</f>
        <v>1</v>
      </c>
      <c r="J57" s="22">
        <f>J8/J$8</f>
        <v>1</v>
      </c>
    </row>
    <row r="58" spans="1:10" ht="17" x14ac:dyDescent="0.2">
      <c r="A58" s="15" t="s">
        <v>6</v>
      </c>
    </row>
    <row r="59" spans="1:10" ht="17" x14ac:dyDescent="0.2">
      <c r="A59" s="17" t="s">
        <v>2</v>
      </c>
      <c r="E59" s="22">
        <f>E10/E$14</f>
        <v>0.37754603226332084</v>
      </c>
      <c r="F59" s="22">
        <f t="shared" ref="F59:J59" si="33">F10/F$14</f>
        <v>0.35355652485885308</v>
      </c>
      <c r="G59" s="22">
        <f t="shared" si="33"/>
        <v>0.34828937582241548</v>
      </c>
      <c r="H59" s="22">
        <f t="shared" si="33"/>
        <v>0.3560677836009738</v>
      </c>
      <c r="I59" s="22">
        <f t="shared" si="33"/>
        <v>0.38621601165798719</v>
      </c>
      <c r="J59" s="22">
        <f t="shared" si="33"/>
        <v>0.37045498158690704</v>
      </c>
    </row>
    <row r="60" spans="1:10" ht="17" x14ac:dyDescent="0.2">
      <c r="A60" s="17" t="s">
        <v>3</v>
      </c>
      <c r="E60" s="22">
        <f>E11/E$14</f>
        <v>0.32402988896389578</v>
      </c>
      <c r="F60" s="22">
        <f>F11/F$14</f>
        <v>0.34600351215090919</v>
      </c>
      <c r="G60" s="22">
        <f>G11/G$14</f>
        <v>0.37367698380914238</v>
      </c>
      <c r="H60" s="22">
        <f>H11/H$14</f>
        <v>0.39819867359054006</v>
      </c>
      <c r="I60" s="22">
        <f>I11/I$14</f>
        <v>0.42795657625701794</v>
      </c>
      <c r="J60" s="22">
        <f>J11/J$14</f>
        <v>0.45309915656154909</v>
      </c>
    </row>
    <row r="61" spans="1:10" ht="17" x14ac:dyDescent="0.2">
      <c r="A61" s="17" t="s">
        <v>4</v>
      </c>
      <c r="E61" s="22">
        <f>E12/E$14</f>
        <v>0.29842407877278337</v>
      </c>
      <c r="F61" s="22">
        <f>F12/F$14</f>
        <v>0.30043996299023773</v>
      </c>
      <c r="G61" s="22">
        <f>G12/G$14</f>
        <v>0.27803364036844214</v>
      </c>
      <c r="H61" s="22">
        <f>H12/H$14</f>
        <v>0.24573354280848614</v>
      </c>
      <c r="I61" s="22">
        <f>I12/I$14</f>
        <v>0.18582741208499487</v>
      </c>
      <c r="J61" s="22">
        <f>J12/J$14</f>
        <v>0.17644586185154387</v>
      </c>
    </row>
    <row r="62" spans="1:10" ht="17" x14ac:dyDescent="0.2">
      <c r="A62" s="18" t="s">
        <v>7</v>
      </c>
      <c r="E62" s="22">
        <f>E14/E$14</f>
        <v>1</v>
      </c>
      <c r="F62" s="22">
        <f>F14/F$14</f>
        <v>1</v>
      </c>
      <c r="G62" s="22">
        <f>G14/G$14</f>
        <v>1</v>
      </c>
      <c r="H62" s="22">
        <f>H14/H$14</f>
        <v>1</v>
      </c>
      <c r="I62" s="22">
        <f>I14/I$14</f>
        <v>1</v>
      </c>
      <c r="J62" s="22">
        <f>J14/J$14</f>
        <v>1</v>
      </c>
    </row>
    <row r="64" spans="1:10" ht="17" x14ac:dyDescent="0.2">
      <c r="A64" s="19" t="s">
        <v>26</v>
      </c>
    </row>
    <row r="65" spans="1:10" ht="17" x14ac:dyDescent="0.2">
      <c r="A65" s="17" t="s">
        <v>27</v>
      </c>
      <c r="E65" s="22">
        <f>E17/E$27</f>
        <v>0.25922776793305946</v>
      </c>
      <c r="F65" s="22">
        <f t="shared" ref="F65:J65" si="34">F17/F$27</f>
        <v>0.28933328671817643</v>
      </c>
      <c r="G65" s="22">
        <f t="shared" si="34"/>
        <v>0.31286587977725955</v>
      </c>
      <c r="H65" s="22">
        <f t="shared" si="34"/>
        <v>0.33968830382811316</v>
      </c>
      <c r="I65" s="22">
        <f t="shared" si="34"/>
        <v>0.37736828445367249</v>
      </c>
      <c r="J65" s="22">
        <f t="shared" si="34"/>
        <v>0.39868310473968066</v>
      </c>
    </row>
    <row r="66" spans="1:10" ht="17" x14ac:dyDescent="0.2">
      <c r="A66" s="17" t="s">
        <v>28</v>
      </c>
      <c r="E66" s="22">
        <f t="shared" ref="E66:J75" si="35">E18/E$27</f>
        <v>0.25244948070214474</v>
      </c>
      <c r="F66" s="22">
        <f t="shared" si="35"/>
        <v>0.24693913225885397</v>
      </c>
      <c r="G66" s="22">
        <f t="shared" si="35"/>
        <v>0.23720908095759363</v>
      </c>
      <c r="H66" s="22">
        <f t="shared" si="35"/>
        <v>0.22681192313511878</v>
      </c>
      <c r="I66" s="22">
        <f t="shared" si="35"/>
        <v>0.23050751480546444</v>
      </c>
      <c r="J66" s="22">
        <f t="shared" si="35"/>
        <v>0.22386811465311152</v>
      </c>
    </row>
    <row r="67" spans="1:10" ht="17" x14ac:dyDescent="0.2">
      <c r="A67" s="17" t="s">
        <v>29</v>
      </c>
      <c r="E67" s="22">
        <f t="shared" si="35"/>
        <v>0.16206702001700532</v>
      </c>
      <c r="F67" s="22">
        <f t="shared" si="35"/>
        <v>0.15588574625039331</v>
      </c>
      <c r="G67" s="22">
        <f t="shared" si="35"/>
        <v>0.13818357051068489</v>
      </c>
      <c r="H67" s="22">
        <f t="shared" si="35"/>
        <v>0.12473899228325011</v>
      </c>
      <c r="I67" s="22">
        <f t="shared" si="35"/>
        <v>0.10148880447349173</v>
      </c>
      <c r="J67" s="22">
        <f t="shared" si="35"/>
        <v>9.4826249785820937E-2</v>
      </c>
    </row>
    <row r="68" spans="1:10" ht="17" x14ac:dyDescent="0.2">
      <c r="A68" s="17" t="s">
        <v>30</v>
      </c>
      <c r="E68" s="22">
        <f t="shared" si="35"/>
        <v>9.0477817598118293E-2</v>
      </c>
      <c r="F68" s="22">
        <f t="shared" si="35"/>
        <v>8.0935566199349718E-2</v>
      </c>
      <c r="G68" s="22">
        <f t="shared" si="35"/>
        <v>9.1440197991528249E-2</v>
      </c>
      <c r="H68" s="22">
        <f t="shared" si="35"/>
        <v>8.1858072325616579E-2</v>
      </c>
      <c r="I68" s="22">
        <f t="shared" si="35"/>
        <v>7.2982091876459904E-2</v>
      </c>
      <c r="J68" s="22">
        <f t="shared" si="35"/>
        <v>8.7723664134594204E-2</v>
      </c>
    </row>
    <row r="69" spans="1:10" ht="17" x14ac:dyDescent="0.2">
      <c r="A69" s="17" t="s">
        <v>31</v>
      </c>
      <c r="E69" s="22">
        <f t="shared" si="35"/>
        <v>5.3670049188274276E-2</v>
      </c>
      <c r="F69" s="22">
        <f t="shared" si="35"/>
        <v>5.647659336433241E-2</v>
      </c>
      <c r="G69" s="22">
        <f t="shared" si="35"/>
        <v>6.1211984198753032E-2</v>
      </c>
      <c r="H69" s="22">
        <f t="shared" si="35"/>
        <v>6.8749684773288952E-2</v>
      </c>
      <c r="I69" s="22">
        <f t="shared" si="35"/>
        <v>7.073118939197319E-2</v>
      </c>
      <c r="J69" s="22">
        <f t="shared" si="35"/>
        <v>6.6791230489307366E-2</v>
      </c>
    </row>
    <row r="70" spans="1:10" ht="17" x14ac:dyDescent="0.2">
      <c r="A70" s="17" t="s">
        <v>32</v>
      </c>
      <c r="E70" s="22">
        <f t="shared" si="35"/>
        <v>6.061521101690201E-2</v>
      </c>
      <c r="F70" s="22">
        <f t="shared" si="35"/>
        <v>5.4120197182113763E-2</v>
      </c>
      <c r="G70" s="22">
        <f t="shared" si="35"/>
        <v>5.0735329113321591E-2</v>
      </c>
      <c r="H70" s="22">
        <f t="shared" si="35"/>
        <v>5.8132849145105157E-2</v>
      </c>
      <c r="I70" s="22">
        <f t="shared" si="35"/>
        <v>5.7372059552178938E-2</v>
      </c>
      <c r="J70" s="22">
        <f t="shared" si="35"/>
        <v>5.13050644169026E-2</v>
      </c>
    </row>
    <row r="71" spans="1:10" ht="17" x14ac:dyDescent="0.2">
      <c r="A71" s="17" t="s">
        <v>33</v>
      </c>
      <c r="E71" s="22">
        <f t="shared" si="35"/>
        <v>4.8663811256883578E-2</v>
      </c>
      <c r="F71" s="22">
        <f t="shared" si="35"/>
        <v>4.4813481103380765E-2</v>
      </c>
      <c r="G71" s="22">
        <f t="shared" si="35"/>
        <v>4.1305744609966208E-2</v>
      </c>
      <c r="H71" s="22">
        <f t="shared" si="35"/>
        <v>3.8356786200635498E-2</v>
      </c>
      <c r="I71" s="22">
        <f t="shared" si="35"/>
        <v>3.7279097751456949E-2</v>
      </c>
      <c r="J71" s="22">
        <f t="shared" si="35"/>
        <v>3.0980491347165903E-2</v>
      </c>
    </row>
    <row r="72" spans="1:10" ht="17" x14ac:dyDescent="0.2">
      <c r="A72" s="17" t="s">
        <v>34</v>
      </c>
      <c r="E72" s="22">
        <f t="shared" si="35"/>
        <v>0</v>
      </c>
      <c r="F72" s="22">
        <f t="shared" si="35"/>
        <v>0</v>
      </c>
      <c r="G72" s="22">
        <f t="shared" si="35"/>
        <v>0</v>
      </c>
      <c r="H72" s="22">
        <f t="shared" si="35"/>
        <v>2.3639481515105663E-2</v>
      </c>
      <c r="I72" s="22">
        <f t="shared" si="35"/>
        <v>2.5656513224641957E-2</v>
      </c>
      <c r="J72" s="22">
        <f t="shared" si="35"/>
        <v>2.6439895235841743E-2</v>
      </c>
    </row>
    <row r="73" spans="1:10" ht="17" x14ac:dyDescent="0.2">
      <c r="A73" s="17" t="s">
        <v>35</v>
      </c>
      <c r="E73" s="22">
        <f t="shared" si="35"/>
        <v>4.8433365383851304E-2</v>
      </c>
      <c r="F73" s="22">
        <f t="shared" si="35"/>
        <v>4.5149110233192326E-2</v>
      </c>
      <c r="G73" s="22">
        <f t="shared" si="35"/>
        <v>4.0401456379991436E-2</v>
      </c>
      <c r="H73" s="22">
        <f t="shared" si="35"/>
        <v>3.6848741614969489E-2</v>
      </c>
      <c r="I73" s="22">
        <f t="shared" si="35"/>
        <v>2.6052898567822003E-2</v>
      </c>
      <c r="J73" s="22">
        <f t="shared" si="35"/>
        <v>1.9198603144556587E-2</v>
      </c>
    </row>
    <row r="74" spans="1:10" ht="17" x14ac:dyDescent="0.2">
      <c r="A74" s="17" t="s">
        <v>36</v>
      </c>
      <c r="E74" s="22">
        <f t="shared" si="35"/>
        <v>2.4395476903761034E-2</v>
      </c>
      <c r="F74" s="22">
        <f t="shared" si="35"/>
        <v>2.6346886690207322E-2</v>
      </c>
      <c r="G74" s="22">
        <f t="shared" si="35"/>
        <v>2.6646756460901432E-2</v>
      </c>
      <c r="H74" s="22">
        <f t="shared" si="35"/>
        <v>1.1751651787965905E-3</v>
      </c>
      <c r="I74" s="22">
        <f t="shared" si="35"/>
        <v>5.6154590283840223E-4</v>
      </c>
      <c r="J74" s="22">
        <f t="shared" si="35"/>
        <v>1.8358205301849691E-4</v>
      </c>
    </row>
    <row r="75" spans="1:10" ht="17" x14ac:dyDescent="0.2">
      <c r="A75" s="18" t="s">
        <v>7</v>
      </c>
      <c r="E75" s="22">
        <f t="shared" si="35"/>
        <v>1</v>
      </c>
      <c r="F75" s="22">
        <f t="shared" si="35"/>
        <v>1</v>
      </c>
      <c r="G75" s="22">
        <f t="shared" si="35"/>
        <v>1</v>
      </c>
      <c r="H75" s="22">
        <f t="shared" si="35"/>
        <v>1</v>
      </c>
      <c r="I75" s="22">
        <f t="shared" si="35"/>
        <v>1</v>
      </c>
      <c r="J75" s="22">
        <f t="shared" si="3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 of Operations</vt:lpstr>
      <vt:lpstr>Revenue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Janc, Maja</dc:creator>
  <cp:lastModifiedBy>Janc, Maja</cp:lastModifiedBy>
  <dcterms:created xsi:type="dcterms:W3CDTF">2024-08-03T00:20:50Z</dcterms:created>
  <dcterms:modified xsi:type="dcterms:W3CDTF">2024-08-07T00:00:21Z</dcterms:modified>
</cp:coreProperties>
</file>