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m/Desktop/Stock Valuation/Technology/Semiconductors/"/>
    </mc:Choice>
  </mc:AlternateContent>
  <xr:revisionPtr revIDLastSave="0" documentId="13_ncr:1_{F3CD0D7F-00F0-2540-A477-CF02A267663E}" xr6:coauthVersionLast="47" xr6:coauthVersionMax="47" xr10:uidLastSave="{00000000-0000-0000-0000-000000000000}"/>
  <bookViews>
    <workbookView xWindow="1960" yWindow="2060" windowWidth="26840" windowHeight="14520" xr2:uid="{277C10E6-2B2F-F842-8D43-816ACB1AD0EB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C18" i="1"/>
  <c r="D18" i="1"/>
  <c r="E18" i="1"/>
  <c r="F18" i="1"/>
  <c r="G18" i="1"/>
  <c r="B18" i="1"/>
  <c r="H17" i="1" l="1"/>
  <c r="G17" i="1"/>
  <c r="C17" i="1"/>
  <c r="D17" i="1"/>
  <c r="E17" i="1"/>
  <c r="F17" i="1"/>
  <c r="B17" i="1"/>
  <c r="G4" i="1" l="1"/>
  <c r="G3" i="1"/>
  <c r="C4" i="1"/>
  <c r="D4" i="1"/>
  <c r="D13" i="1" s="1"/>
  <c r="E4" i="1"/>
  <c r="F4" i="1"/>
  <c r="B4" i="1"/>
  <c r="C2" i="1"/>
  <c r="D2" i="1"/>
  <c r="B2" i="1"/>
  <c r="C3" i="1"/>
  <c r="D3" i="1"/>
  <c r="D12" i="1" s="1"/>
  <c r="E3" i="1"/>
  <c r="F3" i="1"/>
  <c r="F12" i="1" s="1"/>
  <c r="B3" i="1"/>
  <c r="C1" i="1"/>
  <c r="D1" i="1" s="1"/>
  <c r="E1" i="1" s="1"/>
  <c r="F1" i="1" s="1"/>
  <c r="F13" i="1" l="1"/>
  <c r="C12" i="1"/>
  <c r="G12" i="1"/>
  <c r="C13" i="1"/>
  <c r="E12" i="1"/>
  <c r="D11" i="1"/>
  <c r="E13" i="1"/>
  <c r="G13" i="1"/>
  <c r="C11" i="1"/>
  <c r="G5" i="1"/>
  <c r="G6" i="1" s="1"/>
  <c r="B5" i="1"/>
  <c r="B6" i="1" s="1"/>
  <c r="G7" i="1" l="1"/>
  <c r="G8" i="1"/>
  <c r="B8" i="1"/>
  <c r="B7" i="1"/>
  <c r="C5" i="1" l="1"/>
  <c r="C8" i="1" s="1"/>
  <c r="D5" i="1" l="1"/>
  <c r="C6" i="1"/>
  <c r="C7" i="1"/>
  <c r="D7" i="1" l="1"/>
  <c r="D6" i="1"/>
  <c r="D8" i="1"/>
  <c r="F2" i="1" l="1"/>
  <c r="E2" i="1"/>
  <c r="E11" i="1" l="1"/>
  <c r="E5" i="1"/>
  <c r="F11" i="1"/>
  <c r="G11" i="1"/>
  <c r="F5" i="1"/>
  <c r="B16" i="1"/>
  <c r="E16" i="1"/>
  <c r="F16" i="1"/>
  <c r="C16" i="1"/>
  <c r="D16" i="1"/>
  <c r="F7" i="1" l="1"/>
  <c r="F8" i="1"/>
  <c r="E8" i="1"/>
  <c r="E7" i="1"/>
  <c r="F6" i="1"/>
  <c r="E6" i="1"/>
</calcChain>
</file>

<file path=xl/sharedStrings.xml><?xml version="1.0" encoding="utf-8"?>
<sst xmlns="http://schemas.openxmlformats.org/spreadsheetml/2006/main" count="23" uniqueCount="17">
  <si>
    <t xml:space="preserve">Company Name </t>
  </si>
  <si>
    <t>AMD</t>
  </si>
  <si>
    <t>NVDIA</t>
  </si>
  <si>
    <t>INTC</t>
  </si>
  <si>
    <t>Big 3 Total Chip Design Revenue</t>
  </si>
  <si>
    <t>2024 E</t>
  </si>
  <si>
    <t>2025 E</t>
  </si>
  <si>
    <t>2026 E</t>
  </si>
  <si>
    <t>2027 E</t>
  </si>
  <si>
    <t>2028 E</t>
  </si>
  <si>
    <t>2029 E</t>
  </si>
  <si>
    <t>2030 E</t>
  </si>
  <si>
    <t>Operating Margin:</t>
  </si>
  <si>
    <t>AMD Total Revenues</t>
  </si>
  <si>
    <t>NVDIA Total Revenues</t>
  </si>
  <si>
    <t>INTC Total Revenues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</si>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</sst>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_);_([$$-409]* \(#,##0\);_([$$-409]* &quot;-&quot;_);_(@_)"/>
    <numFmt numFmtId="165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9" fontId="0" fillId="0" borderId="0" xfId="0" applyNumberFormat="1"/>
    <xf numFmtId="0" fontId="3" fillId="0" borderId="0" xfId="0" applyFont="1" applyAlignment="1">
      <alignment horizontal="center"/>
    </xf>
    <xf numFmtId="9" fontId="0" fillId="0" borderId="0" xfId="1" applyFont="1"/>
    <xf numFmtId="9" fontId="5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m/Desktop/Stock%20Valuation/AMD.xlsx" TargetMode="External"/><Relationship Id="rId1" Type="http://schemas.openxmlformats.org/officeDocument/2006/relationships/externalLinkPath" Target="AMD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m/Desktop/Stock%20Valuation/Nvidia%20Financials.xlsx" TargetMode="External"/><Relationship Id="rId1" Type="http://schemas.openxmlformats.org/officeDocument/2006/relationships/externalLinkPath" Target="Nvidia%20Financial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am/Desktop/Stock%20Valuation/INTC.xlsx" TargetMode="External"/><Relationship Id="rId1" Type="http://schemas.openxmlformats.org/officeDocument/2006/relationships/externalLinkPath" Target="INT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0">
          <cell r="G10">
            <v>6731</v>
          </cell>
          <cell r="H10">
            <v>9763</v>
          </cell>
          <cell r="I10">
            <v>16434</v>
          </cell>
          <cell r="J10">
            <v>23601</v>
          </cell>
          <cell r="K10">
            <v>22680</v>
          </cell>
        </row>
        <row r="82">
          <cell r="G82">
            <v>9.3745357302035356E-2</v>
          </cell>
          <cell r="H82">
            <v>0.14022329202089523</v>
          </cell>
          <cell r="I82">
            <v>0.22197882438846295</v>
          </cell>
          <cell r="J82">
            <v>5.3557052667259859E-2</v>
          </cell>
          <cell r="K82">
            <v>1.7680776014109348E-2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OIC Calculation"/>
      <sheetName val="Forecasted Statements Combined"/>
      <sheetName val="Cash Flow Condensed"/>
      <sheetName val="Statement of Cash Flow"/>
      <sheetName val="Balance Sheet"/>
      <sheetName val="Income Statement Yearly"/>
      <sheetName val="Income Statement Quarterly In %"/>
      <sheetName val="Cost of Capital"/>
    </sheetNames>
    <sheetDataSet>
      <sheetData sheetId="0"/>
      <sheetData sheetId="1">
        <row r="45">
          <cell r="E45">
            <v>0.54121663766783756</v>
          </cell>
        </row>
      </sheetData>
      <sheetData sheetId="2"/>
      <sheetData sheetId="3"/>
      <sheetData sheetId="4"/>
      <sheetData sheetId="5">
        <row r="6">
          <cell r="B6">
            <v>11716</v>
          </cell>
          <cell r="C6">
            <v>10918</v>
          </cell>
          <cell r="D6">
            <v>16675</v>
          </cell>
          <cell r="E6">
            <v>26914</v>
          </cell>
          <cell r="F6">
            <v>26974</v>
          </cell>
          <cell r="G6">
            <v>60922</v>
          </cell>
        </row>
        <row r="15">
          <cell r="C15">
            <v>2846</v>
          </cell>
          <cell r="D15">
            <v>4532</v>
          </cell>
          <cell r="E15">
            <v>10041</v>
          </cell>
          <cell r="F15">
            <v>4224</v>
          </cell>
          <cell r="G15">
            <v>32972</v>
          </cell>
        </row>
      </sheetData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ssumptions"/>
      <sheetName val="Balance Sheet"/>
      <sheetName val="Statement of Cashflow"/>
      <sheetName val="Statement of Operations"/>
      <sheetName val="Valuation &amp; Forecasting"/>
    </sheetNames>
    <sheetDataSet>
      <sheetData sheetId="0"/>
      <sheetData sheetId="1"/>
      <sheetData sheetId="2"/>
      <sheetData sheetId="3">
        <row r="10">
          <cell r="E10">
            <v>60627</v>
          </cell>
          <cell r="F10">
            <v>71080</v>
          </cell>
          <cell r="G10">
            <v>71734</v>
          </cell>
          <cell r="H10">
            <v>59627</v>
          </cell>
          <cell r="I10">
            <v>50553</v>
          </cell>
          <cell r="J10">
            <v>51832</v>
          </cell>
        </row>
        <row r="103">
          <cell r="E103" t="e">
            <v>#DIV/0!</v>
          </cell>
          <cell r="F103">
            <v>0.11862030286034773</v>
          </cell>
          <cell r="G103">
            <v>0.21451855566700101</v>
          </cell>
          <cell r="H103">
            <v>0.12284457129266263</v>
          </cell>
          <cell r="I103">
            <v>-8.3477658468998961E-2</v>
          </cell>
          <cell r="J103">
            <v>0.11948593261549149</v>
          </cell>
          <cell r="K103">
            <v>0.13740882250781522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147A0-0929-5E49-B62D-D9E3B6313D3B}">
  <dimension ref="A1:N18"/>
  <sheetViews>
    <sheetView tabSelected="1" workbookViewId="0">
      <selection activeCell="D4" sqref="D4"/>
    </sheetView>
  </sheetViews>
  <sheetFormatPr baseColWidth="10" defaultColWidth="29" defaultRowHeight="16" x14ac:dyDescent="0.2"/>
  <sheetData>
    <row r="1" spans="1:14" x14ac:dyDescent="0.2">
      <c r="A1" s="3" t="s">
        <v>0</v>
      </c>
      <c r="B1" s="3">
        <v>2019</v>
      </c>
      <c r="C1" s="3">
        <f>B1+1</f>
        <v>2020</v>
      </c>
      <c r="D1" s="3">
        <f t="shared" ref="D1:F1" si="0">C1+1</f>
        <v>2021</v>
      </c>
      <c r="E1" s="3">
        <f t="shared" si="0"/>
        <v>2022</v>
      </c>
      <c r="F1" s="3">
        <f t="shared" si="0"/>
        <v>2023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</row>
    <row r="2" spans="1:14" x14ac:dyDescent="0.2">
      <c r="A2" s="6" t="s">
        <v>13</v>
      </c>
      <c r="B2" s="1">
        <f>[1]Sheet1!G$10</f>
        <v>6731</v>
      </c>
      <c r="C2" s="1">
        <f>[1]Sheet1!H$10</f>
        <v>9763</v>
      </c>
      <c r="D2" s="1">
        <f>[1]Sheet1!I$10</f>
        <v>16434</v>
      </c>
      <c r="E2" s="1">
        <f>[1]Sheet1!J$10</f>
        <v>23601</v>
      </c>
      <c r="F2" s="1">
        <f>[1]Sheet1!K$10</f>
        <v>22680</v>
      </c>
    </row>
    <row r="3" spans="1:14" x14ac:dyDescent="0.2">
      <c r="A3" s="6" t="s">
        <v>14</v>
      </c>
      <c r="B3" s="1">
        <f>'[2]Income Statement Yearly'!B$6</f>
        <v>11716</v>
      </c>
      <c r="C3" s="1">
        <f>'[2]Income Statement Yearly'!C$6</f>
        <v>10918</v>
      </c>
      <c r="D3" s="1">
        <f>'[2]Income Statement Yearly'!D$6</f>
        <v>16675</v>
      </c>
      <c r="E3" s="1">
        <f>'[2]Income Statement Yearly'!E$6</f>
        <v>26914</v>
      </c>
      <c r="F3" s="1">
        <f>'[2]Income Statement Yearly'!F$6</f>
        <v>26974</v>
      </c>
      <c r="G3" s="1">
        <f>'[2]Income Statement Yearly'!G$6</f>
        <v>60922</v>
      </c>
      <c r="H3" s="1"/>
      <c r="I3" s="1"/>
      <c r="J3" s="1"/>
      <c r="K3" s="1"/>
      <c r="L3" s="1"/>
      <c r="M3" s="1"/>
      <c r="N3" s="1"/>
    </row>
    <row r="4" spans="1:14" x14ac:dyDescent="0.2">
      <c r="A4" s="6" t="s">
        <v>15</v>
      </c>
      <c r="B4" s="1">
        <f>'[3]Statement of Operations'!E$10</f>
        <v>60627</v>
      </c>
      <c r="C4" s="1">
        <f>'[3]Statement of Operations'!F$10</f>
        <v>71080</v>
      </c>
      <c r="D4" s="1">
        <f>'[3]Statement of Operations'!G$10</f>
        <v>71734</v>
      </c>
      <c r="E4" s="1">
        <f>'[3]Statement of Operations'!H$10</f>
        <v>59627</v>
      </c>
      <c r="F4" s="1">
        <f>'[3]Statement of Operations'!I$10</f>
        <v>50553</v>
      </c>
      <c r="G4" s="1">
        <f>'[3]Statement of Operations'!J$10</f>
        <v>51832</v>
      </c>
    </row>
    <row r="5" spans="1:14" x14ac:dyDescent="0.2">
      <c r="A5" s="4" t="s">
        <v>4</v>
      </c>
      <c r="B5" s="5">
        <f>SUM(B2:B4)</f>
        <v>79074</v>
      </c>
      <c r="C5" s="5">
        <f t="shared" ref="C5:G5" si="1">SUM(C2:C4)</f>
        <v>91761</v>
      </c>
      <c r="D5" s="5">
        <f t="shared" si="1"/>
        <v>104843</v>
      </c>
      <c r="E5" s="5">
        <f t="shared" si="1"/>
        <v>110142</v>
      </c>
      <c r="F5" s="5">
        <f t="shared" si="1"/>
        <v>100207</v>
      </c>
      <c r="G5" s="5">
        <f t="shared" si="1"/>
        <v>112754</v>
      </c>
    </row>
    <row r="6" spans="1:14" x14ac:dyDescent="0.2">
      <c r="A6" s="6" t="s">
        <v>1</v>
      </c>
      <c r="B6" s="2">
        <f>B2/B$5</f>
        <v>8.5122796367959122E-2</v>
      </c>
      <c r="C6" s="2">
        <f t="shared" ref="C6:F6" si="2">C2/C$5</f>
        <v>0.10639596342672814</v>
      </c>
      <c r="D6" s="2">
        <f t="shared" si="2"/>
        <v>0.15674866228551262</v>
      </c>
      <c r="E6" s="2">
        <f t="shared" si="2"/>
        <v>0.21427793212398541</v>
      </c>
      <c r="F6" s="2">
        <f t="shared" si="2"/>
        <v>0.22633149380781781</v>
      </c>
      <c r="G6" s="2">
        <f t="shared" ref="G6" si="3">G2/G$5</f>
        <v>0</v>
      </c>
    </row>
    <row r="7" spans="1:14" x14ac:dyDescent="0.2">
      <c r="A7" s="6" t="s">
        <v>2</v>
      </c>
      <c r="B7" s="2">
        <f t="shared" ref="B7:F8" si="4">B3/B$5</f>
        <v>0.14816500999064167</v>
      </c>
      <c r="C7" s="2">
        <f t="shared" si="4"/>
        <v>0.11898301021130982</v>
      </c>
      <c r="D7" s="2">
        <f t="shared" si="4"/>
        <v>0.15904733744742139</v>
      </c>
      <c r="E7" s="2">
        <f t="shared" si="4"/>
        <v>0.24435728423308092</v>
      </c>
      <c r="F7" s="2">
        <f t="shared" si="4"/>
        <v>0.26918279162134384</v>
      </c>
      <c r="G7" s="2">
        <f t="shared" ref="G7" si="5">G3/G$5</f>
        <v>0.54030899125529919</v>
      </c>
    </row>
    <row r="8" spans="1:14" x14ac:dyDescent="0.2">
      <c r="A8" s="6" t="s">
        <v>3</v>
      </c>
      <c r="B8" s="2">
        <f t="shared" si="4"/>
        <v>0.7667121936413992</v>
      </c>
      <c r="C8" s="2">
        <f t="shared" si="4"/>
        <v>0.77462102636196206</v>
      </c>
      <c r="D8" s="2">
        <f t="shared" si="4"/>
        <v>0.68420400026706596</v>
      </c>
      <c r="E8" s="2">
        <f t="shared" si="4"/>
        <v>0.54136478364293372</v>
      </c>
      <c r="F8" s="2">
        <f t="shared" si="4"/>
        <v>0.50448571457083835</v>
      </c>
      <c r="G8" s="2">
        <f t="shared" ref="G8" si="6">G4/G$5</f>
        <v>0.45969100874470087</v>
      </c>
    </row>
    <row r="10" spans="1:14" x14ac:dyDescent="0.2">
      <c r="A10" s="9" t="s">
        <v>16</v>
      </c>
    </row>
    <row r="11" spans="1:14" x14ac:dyDescent="0.2">
      <c r="A11" s="6" t="s">
        <v>13</v>
      </c>
      <c r="B11" s="1"/>
      <c r="C11" s="11">
        <f>C2/B2-1</f>
        <v>0.45045312732134901</v>
      </c>
      <c r="D11" s="11">
        <f t="shared" ref="D11:G11" si="7">D2/C2-1</f>
        <v>0.68329406944586712</v>
      </c>
      <c r="E11" s="11">
        <f t="shared" si="7"/>
        <v>0.43610806863818907</v>
      </c>
      <c r="F11" s="11">
        <f t="shared" si="7"/>
        <v>-3.9023770179229644E-2</v>
      </c>
      <c r="G11" s="11">
        <f t="shared" si="7"/>
        <v>-1</v>
      </c>
    </row>
    <row r="12" spans="1:14" x14ac:dyDescent="0.2">
      <c r="A12" s="6" t="s">
        <v>14</v>
      </c>
      <c r="B12" s="1"/>
      <c r="C12" s="11">
        <f t="shared" ref="C12:G13" si="8">C3/B3-1</f>
        <v>-6.8111983612154314E-2</v>
      </c>
      <c r="D12" s="11">
        <f t="shared" si="8"/>
        <v>0.52729437625938824</v>
      </c>
      <c r="E12" s="11">
        <f t="shared" si="8"/>
        <v>0.61403298350824587</v>
      </c>
      <c r="F12" s="11">
        <f t="shared" si="8"/>
        <v>2.2293230289069932E-3</v>
      </c>
      <c r="G12" s="11">
        <f t="shared" si="8"/>
        <v>1.2585452658115224</v>
      </c>
      <c r="H12" s="1"/>
      <c r="I12" s="1"/>
      <c r="J12" s="1"/>
      <c r="K12" s="1"/>
      <c r="L12" s="1"/>
      <c r="M12" s="1"/>
      <c r="N12" s="1"/>
    </row>
    <row r="13" spans="1:14" x14ac:dyDescent="0.2">
      <c r="A13" s="6" t="s">
        <v>15</v>
      </c>
      <c r="B13" s="1"/>
      <c r="C13" s="11">
        <f t="shared" si="8"/>
        <v>0.17241493064146329</v>
      </c>
      <c r="D13" s="11">
        <f t="shared" si="8"/>
        <v>9.2009003939224066E-3</v>
      </c>
      <c r="E13" s="11">
        <f t="shared" si="8"/>
        <v>-0.16877631248780212</v>
      </c>
      <c r="F13" s="11">
        <f t="shared" si="8"/>
        <v>-0.15217938182367052</v>
      </c>
      <c r="G13" s="11">
        <f t="shared" si="8"/>
        <v>2.5300180009099282E-2</v>
      </c>
    </row>
    <row r="15" spans="1:14" x14ac:dyDescent="0.2">
      <c r="A15" s="9" t="s">
        <v>12</v>
      </c>
    </row>
    <row r="16" spans="1:14" x14ac:dyDescent="0.2">
      <c r="A16" s="6" t="s">
        <v>1</v>
      </c>
      <c r="B16" s="8">
        <f>[1]Sheet1!G$82</f>
        <v>9.3745357302035356E-2</v>
      </c>
      <c r="C16" s="8">
        <f>[1]Sheet1!H$82</f>
        <v>0.14022329202089523</v>
      </c>
      <c r="D16" s="8">
        <f>[1]Sheet1!I$82</f>
        <v>0.22197882438846295</v>
      </c>
      <c r="E16" s="8">
        <f>[1]Sheet1!J$82</f>
        <v>5.3557052667259859E-2</v>
      </c>
      <c r="F16" s="8">
        <f>[1]Sheet1!K$82</f>
        <v>1.7680776014109348E-2</v>
      </c>
      <c r="G16" s="8"/>
    </row>
    <row r="17" spans="1:8" x14ac:dyDescent="0.2">
      <c r="A17" s="6" t="s">
        <v>2</v>
      </c>
      <c r="B17" s="10">
        <f>'[2]Income Statement Yearly'!C$15/'[2]Income Statement Yearly'!C$6</f>
        <v>0.2606704524638212</v>
      </c>
      <c r="C17" s="10">
        <f>'[2]Income Statement Yearly'!D$15/'[2]Income Statement Yearly'!D$6</f>
        <v>0.27178410794602698</v>
      </c>
      <c r="D17" s="10">
        <f>'[2]Income Statement Yearly'!E$15/'[2]Income Statement Yearly'!E$6</f>
        <v>0.37307720888756779</v>
      </c>
      <c r="E17" s="10">
        <f>'[2]Income Statement Yearly'!F$15/'[2]Income Statement Yearly'!F$6</f>
        <v>0.1565952398606065</v>
      </c>
      <c r="F17" s="10">
        <f>'[2]Income Statement Yearly'!G$15/'[2]Income Statement Yearly'!G$6</f>
        <v>0.54121663766783756</v>
      </c>
      <c r="G17" s="10">
        <f>'[2]Forecasted Statements Combined'!$E$45</f>
        <v>0.54121663766783756</v>
      </c>
      <c r="H17" s="10">
        <f>'[2]Forecasted Statements Combined'!$E$45</f>
        <v>0.54121663766783756</v>
      </c>
    </row>
    <row r="18" spans="1:8" x14ac:dyDescent="0.2">
      <c r="A18" s="6" t="s">
        <v>3</v>
      </c>
      <c r="B18" s="8" t="e">
        <f>'[3]Statement of Operations'!E$103</f>
        <v>#DIV/0!</v>
      </c>
      <c r="C18" s="8">
        <f>'[3]Statement of Operations'!F$103</f>
        <v>0.11862030286034773</v>
      </c>
      <c r="D18" s="8">
        <f>'[3]Statement of Operations'!G$103</f>
        <v>0.21451855566700101</v>
      </c>
      <c r="E18" s="8">
        <f>'[3]Statement of Operations'!H$103</f>
        <v>0.12284457129266263</v>
      </c>
      <c r="F18" s="8">
        <f>'[3]Statement of Operations'!I$103</f>
        <v>-8.3477658468998961E-2</v>
      </c>
      <c r="G18" s="8">
        <f>'[3]Statement of Operations'!J$103</f>
        <v>0.11948593261549149</v>
      </c>
      <c r="H18" s="8">
        <f>'[3]Statement of Operations'!K$103</f>
        <v>0.13740882250781522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Kong, Nam</dc:creator>
  <cp:lastModifiedBy>Janc, Maja</cp:lastModifiedBy>
  <dcterms:created xsi:type="dcterms:W3CDTF">2024-06-16T21:14:35Z</dcterms:created>
  <dcterms:modified xsi:type="dcterms:W3CDTF">2024-10-09T16:56:15Z</dcterms:modified>
</cp:coreProperties>
</file>