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updateLinks="always" defaultThemeVersion="166925"/>
  <mc:AlternateContent xmlns:mc="http://schemas.openxmlformats.org/markup-compatibility/2006">
    <mc:Choice Requires="x15">
      <x15ac:absPath xmlns:x15ac="http://schemas.microsoft.com/office/spreadsheetml/2010/11/ac" url="E:\Dropbox\workspace\RProjects\BusinessAnalytics\TDD\"/>
    </mc:Choice>
  </mc:AlternateContent>
  <xr:revisionPtr revIDLastSave="0" documentId="13_ncr:1_{9770A45D-7258-45D5-B9EE-D0CC7AFC5B94}" xr6:coauthVersionLast="45" xr6:coauthVersionMax="45" xr10:uidLastSave="{00000000-0000-0000-0000-000000000000}"/>
  <bookViews>
    <workbookView xWindow="28680" yWindow="-120" windowWidth="29040" windowHeight="15840" tabRatio="771" firstSheet="4" activeTab="7" xr2:uid="{109CEB8B-66E6-4D2C-BAB6-AFF8A97EE53B}"/>
  </bookViews>
  <sheets>
    <sheet name="Analysis-Level1" sheetId="11" state="hidden" r:id="rId1"/>
    <sheet name="Analysis-Level2" sheetId="10" state="hidden" r:id="rId2"/>
    <sheet name="Analysis-Level3" sheetId="12" state="hidden" r:id="rId3"/>
    <sheet name="Analysis-Level4" sheetId="13" state="hidden" r:id="rId4"/>
    <sheet name="IS" sheetId="15" r:id="rId5"/>
    <sheet name="CS" sheetId="14" r:id="rId6"/>
    <sheet name="Definitions" sheetId="2" r:id="rId7"/>
    <sheet name="Capex" sheetId="1" r:id="rId8"/>
    <sheet name="Levels" sheetId="4" r:id="rId9"/>
    <sheet name="Facilities" sheetId="6" r:id="rId10"/>
  </sheets>
  <definedNames>
    <definedName name="_xlnm._FilterDatabase" localSheetId="7" hidden="1">Capex!$A$1:$W$59</definedName>
    <definedName name="_xlnm._FilterDatabase" localSheetId="9" hidden="1">Facilities!#REF!</definedName>
    <definedName name="_xlnm._FilterDatabase" localSheetId="8" hidden="1">Levels!$A$2:$A$3</definedName>
    <definedName name="_xlnm.Print_Area" localSheetId="0">'Analysis-Level1'!$A$1:$AF$158</definedName>
    <definedName name="_xlnm.Print_Area" localSheetId="1">'Analysis-Level2'!$A$1:$AA$33</definedName>
    <definedName name="_xlnm.Print_Area" localSheetId="2">'Analysis-Level3'!$A$1:$AB$136</definedName>
    <definedName name="_xlnm.Print_Area" localSheetId="3">'Analysis-Level4'!$A$1:$AB$129</definedName>
    <definedName name="_xlnm.Print_Area" localSheetId="7">Capex!$A$1:$W$59</definedName>
    <definedName name="_xlnm.Print_Titles" localSheetId="7">Capex!$1:$1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2" i="1"/>
  <c r="D4" i="1" a="1"/>
  <c r="D4" i="1" s="1"/>
  <c r="D5" i="1" a="1"/>
  <c r="D5" i="1" s="1"/>
  <c r="C4" i="1" a="1"/>
  <c r="C4" i="1" s="1"/>
  <c r="D2" i="1" a="1"/>
  <c r="D2" i="1" s="1"/>
  <c r="C2" i="1" a="1"/>
  <c r="C2" i="1" s="1"/>
  <c r="S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P4" i="1"/>
  <c r="O4" i="1"/>
  <c r="N4" i="1"/>
  <c r="L4" i="1"/>
  <c r="J4" i="1" a="1"/>
  <c r="J4" i="1" s="1"/>
  <c r="I4" i="1" a="1"/>
  <c r="I4" i="1" s="1"/>
  <c r="H4" i="1" a="1"/>
  <c r="H4" i="1" s="1"/>
  <c r="E2" i="1" a="1"/>
  <c r="E2" i="1" s="1"/>
  <c r="E3" i="1" a="1"/>
  <c r="E3" i="1" s="1"/>
  <c r="E4" i="1" a="1"/>
  <c r="E4" i="1" s="1"/>
  <c r="E5" i="1" a="1"/>
  <c r="E5" i="1" s="1"/>
  <c r="D3" i="1" l="1" a="1"/>
  <c r="D3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L2" i="1"/>
  <c r="T2" i="1"/>
  <c r="Q3" i="1"/>
  <c r="Q2" i="1"/>
  <c r="P3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2" i="1"/>
  <c r="O3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2" i="1"/>
  <c r="N2" i="1"/>
  <c r="N3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L3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J3" i="1" a="1"/>
  <c r="J3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2" i="1" a="1"/>
  <c r="J2" i="1" s="1"/>
  <c r="I3" i="1" a="1"/>
  <c r="I3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2" i="1" a="1"/>
  <c r="I2" i="1" s="1"/>
  <c r="H3" i="1" a="1"/>
  <c r="H3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2" i="1" a="1"/>
  <c r="H2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C3" i="1" a="1"/>
  <c r="C3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A4" i="13"/>
  <c r="A5" i="13"/>
  <c r="A6" i="13"/>
  <c r="A7" i="13"/>
  <c r="A8" i="13"/>
  <c r="A9" i="13"/>
  <c r="A10" i="13"/>
  <c r="A11" i="13"/>
  <c r="A12" i="13"/>
  <c r="A3" i="13"/>
  <c r="AD4" i="13"/>
  <c r="AD5" i="13"/>
  <c r="AD6" i="13"/>
  <c r="AD7" i="13"/>
  <c r="AD8" i="13"/>
  <c r="AD9" i="13"/>
  <c r="AD10" i="13"/>
  <c r="AD11" i="13"/>
  <c r="AD12" i="13"/>
  <c r="AD3" i="13"/>
  <c r="A3" i="12"/>
  <c r="AD3" i="12" s="1"/>
  <c r="A4" i="12"/>
  <c r="AD4" i="12" s="1"/>
  <c r="A5" i="12"/>
  <c r="A6" i="12"/>
  <c r="A7" i="12"/>
  <c r="AD7" i="12" s="1"/>
  <c r="A8" i="12"/>
  <c r="AD8" i="12" s="1"/>
  <c r="A9" i="12"/>
  <c r="AD9" i="12" s="1"/>
  <c r="A10" i="12"/>
  <c r="A11" i="12"/>
  <c r="AD11" i="12" s="1"/>
  <c r="A12" i="12"/>
  <c r="AD12" i="12" s="1"/>
  <c r="A13" i="12"/>
  <c r="AD13" i="12" s="1"/>
  <c r="A14" i="12"/>
  <c r="AD14" i="12" s="1"/>
  <c r="A15" i="12"/>
  <c r="A16" i="12"/>
  <c r="AD16" i="12" s="1"/>
  <c r="A17" i="12"/>
  <c r="AD17" i="12" s="1"/>
  <c r="A18" i="12"/>
  <c r="A19" i="12"/>
  <c r="AD19" i="12" s="1"/>
  <c r="AD5" i="12"/>
  <c r="AD6" i="12"/>
  <c r="AD10" i="12"/>
  <c r="AD15" i="12"/>
  <c r="AD18" i="12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C4" i="10"/>
  <c r="AC5" i="10"/>
  <c r="AC6" i="10"/>
  <c r="AC7" i="10"/>
  <c r="AC8" i="10"/>
  <c r="AC9" i="10"/>
  <c r="AC10" i="10"/>
  <c r="AC11" i="10"/>
  <c r="AC12" i="10"/>
  <c r="AC13" i="10"/>
  <c r="AC14" i="10"/>
  <c r="AC15" i="10"/>
  <c r="AC16" i="10"/>
  <c r="AC17" i="10"/>
  <c r="AC18" i="10"/>
  <c r="AC19" i="10"/>
  <c r="AC20" i="10"/>
  <c r="AC21" i="10"/>
  <c r="AC22" i="10"/>
  <c r="AC23" i="10"/>
  <c r="AC24" i="10"/>
  <c r="AC25" i="10"/>
  <c r="AC26" i="10"/>
  <c r="AC27" i="10"/>
  <c r="AC28" i="10"/>
  <c r="AC29" i="10"/>
  <c r="AC30" i="10"/>
  <c r="AC31" i="10"/>
  <c r="AC32" i="10"/>
  <c r="AC3" i="10"/>
  <c r="A3" i="11"/>
  <c r="AC3" i="11" s="1"/>
  <c r="AC14" i="11" s="1"/>
  <c r="A4" i="11"/>
  <c r="AH4" i="11" s="1"/>
  <c r="A5" i="11"/>
  <c r="AC5" i="11" s="1"/>
  <c r="A6" i="11"/>
  <c r="AC6" i="11" s="1"/>
  <c r="A7" i="11"/>
  <c r="AH7" i="11" s="1"/>
  <c r="A8" i="11"/>
  <c r="A9" i="11"/>
  <c r="AC9" i="11" s="1"/>
  <c r="A10" i="11"/>
  <c r="AH10" i="11" s="1"/>
  <c r="A11" i="11"/>
  <c r="AH11" i="11" s="1"/>
  <c r="A12" i="11"/>
  <c r="AH12" i="11" s="1"/>
  <c r="AH6" i="11"/>
  <c r="AH8" i="11"/>
  <c r="A54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A53" i="10"/>
  <c r="E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40" i="10"/>
  <c r="A13" i="11"/>
  <c r="AC13" i="11" s="1"/>
  <c r="AC8" i="11"/>
  <c r="AH9" i="11" l="1"/>
  <c r="AH5" i="11"/>
  <c r="AH3" i="11"/>
  <c r="AD6" i="11"/>
  <c r="W55" i="1"/>
  <c r="W47" i="1"/>
  <c r="W39" i="1"/>
  <c r="W31" i="1"/>
  <c r="W23" i="1"/>
  <c r="W15" i="1"/>
  <c r="W7" i="1"/>
  <c r="W54" i="1"/>
  <c r="W46" i="1"/>
  <c r="W38" i="1"/>
  <c r="W30" i="1"/>
  <c r="W22" i="1"/>
  <c r="W14" i="1"/>
  <c r="W6" i="1"/>
  <c r="W52" i="1"/>
  <c r="W20" i="1"/>
  <c r="W57" i="1"/>
  <c r="W49" i="1"/>
  <c r="W41" i="1"/>
  <c r="W33" i="1"/>
  <c r="W25" i="1"/>
  <c r="W17" i="1"/>
  <c r="W9" i="1"/>
  <c r="AD3" i="11"/>
  <c r="AD8" i="11"/>
  <c r="AD13" i="11"/>
  <c r="AD5" i="11"/>
  <c r="AD9" i="11"/>
  <c r="AC4" i="11"/>
  <c r="AD4" i="11" s="1"/>
  <c r="AC7" i="11"/>
  <c r="AD7" i="11" s="1"/>
  <c r="W44" i="1"/>
  <c r="W36" i="1"/>
  <c r="W28" i="1"/>
  <c r="W12" i="1"/>
  <c r="W4" i="1"/>
  <c r="W58" i="1"/>
  <c r="W50" i="1"/>
  <c r="W42" i="1"/>
  <c r="W34" i="1"/>
  <c r="W26" i="1"/>
  <c r="W18" i="1"/>
  <c r="W10" i="1"/>
  <c r="W53" i="1"/>
  <c r="W45" i="1"/>
  <c r="P4" i="11" s="1"/>
  <c r="W37" i="1"/>
  <c r="W29" i="1"/>
  <c r="W21" i="1"/>
  <c r="W13" i="1"/>
  <c r="W5" i="1"/>
  <c r="W43" i="1"/>
  <c r="W27" i="1"/>
  <c r="W3" i="1"/>
  <c r="M18" i="10"/>
  <c r="D6" i="10"/>
  <c r="D32" i="10"/>
  <c r="W29" i="10"/>
  <c r="W56" i="1"/>
  <c r="W48" i="1"/>
  <c r="W40" i="1"/>
  <c r="W32" i="1"/>
  <c r="W24" i="1"/>
  <c r="W16" i="1"/>
  <c r="W8" i="1"/>
  <c r="W25" i="10"/>
  <c r="B19" i="10"/>
  <c r="F41" i="10" s="1"/>
  <c r="O23" i="10"/>
  <c r="N28" i="10"/>
  <c r="N8" i="10"/>
  <c r="AA19" i="10"/>
  <c r="X31" i="10"/>
  <c r="D19" i="10"/>
  <c r="O31" i="10"/>
  <c r="O26" i="10"/>
  <c r="Q21" i="10"/>
  <c r="C27" i="10"/>
  <c r="G49" i="10" s="1"/>
  <c r="F30" i="10"/>
  <c r="T7" i="10"/>
  <c r="W59" i="1"/>
  <c r="W51" i="1"/>
  <c r="W35" i="1"/>
  <c r="W19" i="1"/>
  <c r="W11" i="1"/>
  <c r="T19" i="10"/>
  <c r="AA12" i="13"/>
  <c r="D4" i="11"/>
  <c r="L19" i="10"/>
  <c r="D22" i="10"/>
  <c r="D24" i="10"/>
  <c r="AA26" i="10"/>
  <c r="B21" i="10"/>
  <c r="F43" i="10" s="1"/>
  <c r="U31" i="10"/>
  <c r="G28" i="10"/>
  <c r="V23" i="10"/>
  <c r="M21" i="10"/>
  <c r="U18" i="10"/>
  <c r="G14" i="10"/>
  <c r="AA10" i="13"/>
  <c r="AA16" i="10"/>
  <c r="F31" i="10"/>
  <c r="O29" i="10"/>
  <c r="V27" i="10"/>
  <c r="M25" i="10"/>
  <c r="L23" i="10"/>
  <c r="U20" i="10"/>
  <c r="B5" i="13"/>
  <c r="AA3" i="10"/>
  <c r="C10" i="10"/>
  <c r="C47" i="10" s="1"/>
  <c r="I29" i="10"/>
  <c r="S27" i="10"/>
  <c r="L20" i="10"/>
  <c r="L17" i="10"/>
  <c r="D3" i="10"/>
  <c r="B17" i="10"/>
  <c r="B54" i="10" s="1"/>
  <c r="U32" i="10"/>
  <c r="W30" i="10"/>
  <c r="F29" i="10"/>
  <c r="N27" i="10"/>
  <c r="P24" i="10"/>
  <c r="U22" i="10"/>
  <c r="K5" i="10"/>
  <c r="D8" i="10"/>
  <c r="B9" i="13"/>
  <c r="C18" i="10"/>
  <c r="G40" i="10" s="1"/>
  <c r="I32" i="10"/>
  <c r="T30" i="10"/>
  <c r="M24" i="10"/>
  <c r="M22" i="10"/>
  <c r="X19" i="10"/>
  <c r="W16" i="10"/>
  <c r="D16" i="10"/>
  <c r="C14" i="10"/>
  <c r="C51" i="10" s="1"/>
  <c r="C8" i="10"/>
  <c r="C45" i="10" s="1"/>
  <c r="C30" i="10"/>
  <c r="G52" i="10" s="1"/>
  <c r="H30" i="10"/>
  <c r="T28" i="10"/>
  <c r="V26" i="10"/>
  <c r="G24" i="10"/>
  <c r="AA5" i="12"/>
  <c r="B4" i="12"/>
  <c r="B12" i="12"/>
  <c r="F3" i="10"/>
  <c r="N3" i="10"/>
  <c r="V3" i="10"/>
  <c r="G4" i="10"/>
  <c r="O4" i="10"/>
  <c r="V4" i="10"/>
  <c r="G5" i="10"/>
  <c r="M5" i="10"/>
  <c r="U5" i="10"/>
  <c r="F6" i="10"/>
  <c r="N6" i="10"/>
  <c r="V6" i="10"/>
  <c r="O7" i="10"/>
  <c r="V7" i="10"/>
  <c r="G8" i="10"/>
  <c r="O8" i="10"/>
  <c r="W8" i="10"/>
  <c r="O9" i="10"/>
  <c r="W9" i="10"/>
  <c r="I10" i="10"/>
  <c r="P10" i="10"/>
  <c r="X10" i="10"/>
  <c r="J11" i="10"/>
  <c r="Q11" i="10"/>
  <c r="Y11" i="10"/>
  <c r="J12" i="10"/>
  <c r="Q12" i="10"/>
  <c r="Y12" i="10"/>
  <c r="I13" i="10"/>
  <c r="P13" i="10"/>
  <c r="X13" i="10"/>
  <c r="H14" i="10"/>
  <c r="P14" i="10"/>
  <c r="X14" i="10"/>
  <c r="I15" i="10"/>
  <c r="P15" i="10"/>
  <c r="X15" i="10"/>
  <c r="I16" i="10"/>
  <c r="Q16" i="10"/>
  <c r="Y16" i="10"/>
  <c r="G3" i="10"/>
  <c r="O3" i="10"/>
  <c r="W3" i="10"/>
  <c r="H4" i="10"/>
  <c r="W4" i="10"/>
  <c r="N5" i="10"/>
  <c r="V5" i="10"/>
  <c r="G6" i="10"/>
  <c r="O6" i="10"/>
  <c r="W6" i="10"/>
  <c r="H7" i="10"/>
  <c r="W7" i="10"/>
  <c r="H8" i="10"/>
  <c r="P8" i="10"/>
  <c r="X8" i="10"/>
  <c r="H9" i="10"/>
  <c r="P9" i="10"/>
  <c r="X9" i="10"/>
  <c r="J10" i="10"/>
  <c r="Q10" i="10"/>
  <c r="Y10" i="10"/>
  <c r="R11" i="10"/>
  <c r="K12" i="10"/>
  <c r="R12" i="10"/>
  <c r="J13" i="10"/>
  <c r="Q13" i="10"/>
  <c r="Y13" i="10"/>
  <c r="I14" i="10"/>
  <c r="H3" i="10"/>
  <c r="P3" i="10"/>
  <c r="X3" i="10"/>
  <c r="I4" i="10"/>
  <c r="P4" i="10"/>
  <c r="X4" i="10"/>
  <c r="H5" i="10"/>
  <c r="O5" i="10"/>
  <c r="W5" i="10"/>
  <c r="H6" i="10"/>
  <c r="P6" i="10"/>
  <c r="X6" i="10"/>
  <c r="I7" i="10"/>
  <c r="P7" i="10"/>
  <c r="X7" i="10"/>
  <c r="I8" i="10"/>
  <c r="Q8" i="10"/>
  <c r="Y8" i="10"/>
  <c r="I9" i="10"/>
  <c r="Q9" i="10"/>
  <c r="Y9" i="10"/>
  <c r="R10" i="10"/>
  <c r="K11" i="10"/>
  <c r="S11" i="10"/>
  <c r="E12" i="10"/>
  <c r="AD12" i="10" s="1"/>
  <c r="L12" i="10"/>
  <c r="S12" i="10"/>
  <c r="E13" i="10"/>
  <c r="AD13" i="10" s="1"/>
  <c r="R13" i="10"/>
  <c r="J14" i="10"/>
  <c r="R14" i="10"/>
  <c r="K15" i="10"/>
  <c r="R15" i="10"/>
  <c r="K16" i="10"/>
  <c r="S16" i="10"/>
  <c r="I3" i="10"/>
  <c r="Q3" i="10"/>
  <c r="Y3" i="10"/>
  <c r="J4" i="10"/>
  <c r="Q4" i="10"/>
  <c r="Y4" i="10"/>
  <c r="I5" i="10"/>
  <c r="P5" i="10"/>
  <c r="X5" i="10"/>
  <c r="I6" i="10"/>
  <c r="Q6" i="10"/>
  <c r="Y6" i="10"/>
  <c r="J7" i="10"/>
  <c r="Q7" i="10"/>
  <c r="Y7" i="10"/>
  <c r="J8" i="10"/>
  <c r="R8" i="10"/>
  <c r="J9" i="10"/>
  <c r="R9" i="10"/>
  <c r="K10" i="10"/>
  <c r="S10" i="10"/>
  <c r="E11" i="10"/>
  <c r="AD11" i="10" s="1"/>
  <c r="L11" i="10"/>
  <c r="T11" i="10"/>
  <c r="M12" i="10"/>
  <c r="T12" i="10"/>
  <c r="K13" i="10"/>
  <c r="S13" i="10"/>
  <c r="K14" i="10"/>
  <c r="S14" i="10"/>
  <c r="E15" i="10"/>
  <c r="AD15" i="10" s="1"/>
  <c r="L15" i="10"/>
  <c r="S15" i="10"/>
  <c r="E16" i="10"/>
  <c r="AD16" i="10" s="1"/>
  <c r="L16" i="10"/>
  <c r="T16" i="10"/>
  <c r="F17" i="10"/>
  <c r="M17" i="10"/>
  <c r="U17" i="10"/>
  <c r="G18" i="10"/>
  <c r="N18" i="10"/>
  <c r="V18" i="10"/>
  <c r="H19" i="10"/>
  <c r="O19" i="10"/>
  <c r="W19" i="10"/>
  <c r="H20" i="10"/>
  <c r="P20" i="10"/>
  <c r="X20" i="10"/>
  <c r="H21" i="10"/>
  <c r="O21" i="10"/>
  <c r="V21" i="10"/>
  <c r="G22" i="10"/>
  <c r="J3" i="10"/>
  <c r="R3" i="10"/>
  <c r="K4" i="10"/>
  <c r="R4" i="10"/>
  <c r="J5" i="10"/>
  <c r="Q5" i="10"/>
  <c r="Y5" i="10"/>
  <c r="J6" i="10"/>
  <c r="R6" i="10"/>
  <c r="K7" i="10"/>
  <c r="R7" i="10"/>
  <c r="K8" i="10"/>
  <c r="S8" i="10"/>
  <c r="K9" i="10"/>
  <c r="S9" i="10"/>
  <c r="E10" i="10"/>
  <c r="AD10" i="10" s="1"/>
  <c r="L10" i="10"/>
  <c r="T10" i="10"/>
  <c r="F11" i="10"/>
  <c r="M11" i="10"/>
  <c r="U11" i="10"/>
  <c r="F12" i="10"/>
  <c r="N12" i="10"/>
  <c r="U12" i="10"/>
  <c r="F13" i="10"/>
  <c r="L13" i="10"/>
  <c r="T13" i="10"/>
  <c r="E14" i="10"/>
  <c r="AD14" i="10" s="1"/>
  <c r="L14" i="10"/>
  <c r="T14" i="10"/>
  <c r="F15" i="10"/>
  <c r="M15" i="10"/>
  <c r="T15" i="10"/>
  <c r="M16" i="10"/>
  <c r="U16" i="10"/>
  <c r="G17" i="10"/>
  <c r="K3" i="10"/>
  <c r="S3" i="10"/>
  <c r="E4" i="10"/>
  <c r="AD4" i="10" s="1"/>
  <c r="L4" i="10"/>
  <c r="S4" i="10"/>
  <c r="E5" i="10"/>
  <c r="AD5" i="10" s="1"/>
  <c r="R5" i="10"/>
  <c r="K6" i="10"/>
  <c r="S6" i="10"/>
  <c r="E7" i="10"/>
  <c r="AD7" i="10" s="1"/>
  <c r="L7" i="10"/>
  <c r="S7" i="10"/>
  <c r="E8" i="10"/>
  <c r="AD8" i="10" s="1"/>
  <c r="L8" i="10"/>
  <c r="T8" i="10"/>
  <c r="E9" i="10"/>
  <c r="AD9" i="10" s="1"/>
  <c r="L9" i="10"/>
  <c r="T9" i="10"/>
  <c r="F10" i="10"/>
  <c r="M10" i="10"/>
  <c r="U10" i="10"/>
  <c r="G11" i="10"/>
  <c r="N11" i="10"/>
  <c r="V11" i="10"/>
  <c r="G12" i="10"/>
  <c r="O12" i="10"/>
  <c r="V12" i="10"/>
  <c r="G13" i="10"/>
  <c r="M13" i="10"/>
  <c r="U13" i="10"/>
  <c r="M14" i="10"/>
  <c r="U14" i="10"/>
  <c r="G15" i="10"/>
  <c r="N15" i="10"/>
  <c r="U15" i="10"/>
  <c r="F16" i="10"/>
  <c r="N16" i="10"/>
  <c r="V16" i="10"/>
  <c r="O17" i="10"/>
  <c r="W17" i="10"/>
  <c r="I18" i="10"/>
  <c r="P18" i="10"/>
  <c r="X18" i="10"/>
  <c r="J19" i="10"/>
  <c r="Q19" i="10"/>
  <c r="Y19" i="10"/>
  <c r="J20" i="10"/>
  <c r="R20" i="10"/>
  <c r="J21" i="10"/>
  <c r="P21" i="10"/>
  <c r="X21" i="10"/>
  <c r="H22" i="10"/>
  <c r="P22" i="10"/>
  <c r="E3" i="10"/>
  <c r="AD3" i="10" s="1"/>
  <c r="M4" i="10"/>
  <c r="L5" i="10"/>
  <c r="T6" i="10"/>
  <c r="U7" i="10"/>
  <c r="G10" i="10"/>
  <c r="AE10" i="10" s="1"/>
  <c r="I11" i="10"/>
  <c r="O13" i="10"/>
  <c r="Q14" i="10"/>
  <c r="O15" i="10"/>
  <c r="H16" i="10"/>
  <c r="E17" i="10"/>
  <c r="AD17" i="10" s="1"/>
  <c r="Q17" i="10"/>
  <c r="L3" i="10"/>
  <c r="N4" i="10"/>
  <c r="S5" i="10"/>
  <c r="U6" i="10"/>
  <c r="F9" i="10"/>
  <c r="H10" i="10"/>
  <c r="O11" i="10"/>
  <c r="P12" i="10"/>
  <c r="V13" i="10"/>
  <c r="V14" i="10"/>
  <c r="J16" i="10"/>
  <c r="H17" i="10"/>
  <c r="R17" i="10"/>
  <c r="F18" i="10"/>
  <c r="Q18" i="10"/>
  <c r="E19" i="10"/>
  <c r="AD19" i="10" s="1"/>
  <c r="N19" i="10"/>
  <c r="M20" i="10"/>
  <c r="W20" i="10"/>
  <c r="I21" i="10"/>
  <c r="R21" i="10"/>
  <c r="N22" i="10"/>
  <c r="W22" i="10"/>
  <c r="H23" i="10"/>
  <c r="P23" i="10"/>
  <c r="X23" i="10"/>
  <c r="I24" i="10"/>
  <c r="Q24" i="10"/>
  <c r="Y24" i="10"/>
  <c r="I25" i="10"/>
  <c r="Q25" i="10"/>
  <c r="Y25" i="10"/>
  <c r="I26" i="10"/>
  <c r="P26" i="10"/>
  <c r="X26" i="10"/>
  <c r="H27" i="10"/>
  <c r="W27" i="10"/>
  <c r="H28" i="10"/>
  <c r="P28" i="10"/>
  <c r="X28" i="10"/>
  <c r="J29" i="10"/>
  <c r="P29" i="10"/>
  <c r="X29" i="10"/>
  <c r="I30" i="10"/>
  <c r="P30" i="10"/>
  <c r="X30" i="10"/>
  <c r="J31" i="10"/>
  <c r="Q31" i="10"/>
  <c r="Y31" i="10"/>
  <c r="J32" i="10"/>
  <c r="Q32" i="10"/>
  <c r="Y32" i="10"/>
  <c r="C19" i="10"/>
  <c r="G41" i="10" s="1"/>
  <c r="B24" i="10"/>
  <c r="F46" i="10" s="1"/>
  <c r="C26" i="10"/>
  <c r="G48" i="10" s="1"/>
  <c r="B31" i="10"/>
  <c r="F53" i="10" s="1"/>
  <c r="C17" i="10"/>
  <c r="C54" i="10" s="1"/>
  <c r="B16" i="10"/>
  <c r="B53" i="10" s="1"/>
  <c r="AA4" i="10"/>
  <c r="AA12" i="10"/>
  <c r="AA20" i="10"/>
  <c r="AA28" i="10"/>
  <c r="D31" i="10"/>
  <c r="D23" i="10"/>
  <c r="D15" i="10"/>
  <c r="D7" i="10"/>
  <c r="AA5" i="10"/>
  <c r="AA21" i="10"/>
  <c r="M3" i="10"/>
  <c r="T4" i="10"/>
  <c r="T5" i="10"/>
  <c r="G9" i="10"/>
  <c r="N10" i="10"/>
  <c r="P11" i="10"/>
  <c r="W12" i="10"/>
  <c r="W13" i="10"/>
  <c r="W14" i="10"/>
  <c r="Q15" i="10"/>
  <c r="O16" i="10"/>
  <c r="I17" i="10"/>
  <c r="S17" i="10"/>
  <c r="H18" i="10"/>
  <c r="R18" i="10"/>
  <c r="F19" i="10"/>
  <c r="P19" i="10"/>
  <c r="E20" i="10"/>
  <c r="AD20" i="10" s="1"/>
  <c r="N20" i="10"/>
  <c r="Y20" i="10"/>
  <c r="S21" i="10"/>
  <c r="F22" i="10"/>
  <c r="AE22" i="10" s="1"/>
  <c r="O22" i="10"/>
  <c r="X22" i="10"/>
  <c r="I23" i="10"/>
  <c r="Q23" i="10"/>
  <c r="Y23" i="10"/>
  <c r="J24" i="10"/>
  <c r="R24" i="10"/>
  <c r="J25" i="10"/>
  <c r="R25" i="10"/>
  <c r="J26" i="10"/>
  <c r="Q26" i="10"/>
  <c r="Y26" i="10"/>
  <c r="I27" i="10"/>
  <c r="P27" i="10"/>
  <c r="X27" i="10"/>
  <c r="I28" i="10"/>
  <c r="Q28" i="10"/>
  <c r="Y28" i="10"/>
  <c r="Q29" i="10"/>
  <c r="Y29" i="10"/>
  <c r="J30" i="10"/>
  <c r="Q30" i="10"/>
  <c r="Y30" i="10"/>
  <c r="R31" i="10"/>
  <c r="K32" i="10"/>
  <c r="R32" i="10"/>
  <c r="B22" i="10"/>
  <c r="F44" i="10" s="1"/>
  <c r="B29" i="10"/>
  <c r="F51" i="10" s="1"/>
  <c r="C16" i="10"/>
  <c r="C53" i="10" s="1"/>
  <c r="B5" i="10"/>
  <c r="B42" i="10" s="1"/>
  <c r="B11" i="10"/>
  <c r="B48" i="10" s="1"/>
  <c r="B13" i="10"/>
  <c r="B50" i="10" s="1"/>
  <c r="AA13" i="10"/>
  <c r="AA29" i="10"/>
  <c r="T3" i="10"/>
  <c r="U4" i="10"/>
  <c r="F7" i="10"/>
  <c r="F8" i="10"/>
  <c r="M9" i="10"/>
  <c r="O10" i="10"/>
  <c r="W11" i="10"/>
  <c r="X12" i="10"/>
  <c r="Y14" i="10"/>
  <c r="V15" i="10"/>
  <c r="P16" i="10"/>
  <c r="J17" i="10"/>
  <c r="T17" i="10"/>
  <c r="J18" i="10"/>
  <c r="S18" i="10"/>
  <c r="G19" i="10"/>
  <c r="R19" i="10"/>
  <c r="O20" i="10"/>
  <c r="K21" i="10"/>
  <c r="T21" i="10"/>
  <c r="Q22" i="10"/>
  <c r="Y22" i="10"/>
  <c r="J23" i="10"/>
  <c r="R23" i="10"/>
  <c r="K24" i="10"/>
  <c r="S24" i="10"/>
  <c r="K25" i="10"/>
  <c r="S25" i="10"/>
  <c r="E26" i="10"/>
  <c r="AD26" i="10" s="1"/>
  <c r="R26" i="10"/>
  <c r="J27" i="10"/>
  <c r="Q27" i="10"/>
  <c r="Y27" i="10"/>
  <c r="J28" i="10"/>
  <c r="R28" i="10"/>
  <c r="K29" i="10"/>
  <c r="R29" i="10"/>
  <c r="R30" i="10"/>
  <c r="K31" i="10"/>
  <c r="S31" i="10"/>
  <c r="E32" i="10"/>
  <c r="AD32" i="10" s="1"/>
  <c r="L32" i="10"/>
  <c r="S32" i="10"/>
  <c r="B20" i="10"/>
  <c r="F42" i="10" s="1"/>
  <c r="C24" i="10"/>
  <c r="G46" i="10" s="1"/>
  <c r="B27" i="10"/>
  <c r="F49" i="10" s="1"/>
  <c r="C31" i="10"/>
  <c r="G53" i="10" s="1"/>
  <c r="B7" i="10"/>
  <c r="B44" i="10" s="1"/>
  <c r="B9" i="10"/>
  <c r="B46" i="10" s="1"/>
  <c r="C11" i="10"/>
  <c r="C48" i="10" s="1"/>
  <c r="B15" i="10"/>
  <c r="B52" i="10" s="1"/>
  <c r="AA6" i="10"/>
  <c r="AA14" i="10"/>
  <c r="AA22" i="10"/>
  <c r="AA30" i="10"/>
  <c r="D29" i="10"/>
  <c r="D21" i="10"/>
  <c r="D13" i="10"/>
  <c r="D5" i="10"/>
  <c r="U3" i="10"/>
  <c r="E6" i="10"/>
  <c r="AD6" i="10" s="1"/>
  <c r="G7" i="10"/>
  <c r="M8" i="10"/>
  <c r="N9" i="10"/>
  <c r="V10" i="10"/>
  <c r="X11" i="10"/>
  <c r="F14" i="10"/>
  <c r="W15" i="10"/>
  <c r="R16" i="10"/>
  <c r="K17" i="10"/>
  <c r="V17" i="10"/>
  <c r="T18" i="10"/>
  <c r="I19" i="10"/>
  <c r="S19" i="10"/>
  <c r="F20" i="10"/>
  <c r="Q20" i="10"/>
  <c r="E21" i="10"/>
  <c r="AD21" i="10" s="1"/>
  <c r="L21" i="10"/>
  <c r="U21" i="10"/>
  <c r="I22" i="10"/>
  <c r="R22" i="10"/>
  <c r="K23" i="10"/>
  <c r="S23" i="10"/>
  <c r="E24" i="10"/>
  <c r="AD24" i="10" s="1"/>
  <c r="L24" i="10"/>
  <c r="T24" i="10"/>
  <c r="E25" i="10"/>
  <c r="AD25" i="10" s="1"/>
  <c r="L25" i="10"/>
  <c r="T25" i="10"/>
  <c r="K26" i="10"/>
  <c r="S26" i="10"/>
  <c r="K27" i="10"/>
  <c r="R27" i="10"/>
  <c r="K28" i="10"/>
  <c r="S28" i="10"/>
  <c r="E29" i="10"/>
  <c r="AD29" i="10" s="1"/>
  <c r="L29" i="10"/>
  <c r="S29" i="10"/>
  <c r="E30" i="10"/>
  <c r="AD30" i="10" s="1"/>
  <c r="K30" i="10"/>
  <c r="S30" i="10"/>
  <c r="E31" i="10"/>
  <c r="AD31" i="10" s="1"/>
  <c r="L31" i="10"/>
  <c r="T31" i="10"/>
  <c r="M32" i="10"/>
  <c r="T32" i="10"/>
  <c r="C22" i="10"/>
  <c r="G44" i="10" s="1"/>
  <c r="C29" i="10"/>
  <c r="G51" i="10" s="1"/>
  <c r="C5" i="10"/>
  <c r="C42" i="10" s="1"/>
  <c r="C7" i="10"/>
  <c r="C44" i="10" s="1"/>
  <c r="C9" i="10"/>
  <c r="C46" i="10" s="1"/>
  <c r="C13" i="10"/>
  <c r="C50" i="10" s="1"/>
  <c r="C15" i="10"/>
  <c r="C52" i="10" s="1"/>
  <c r="AA7" i="10"/>
  <c r="AA15" i="10"/>
  <c r="AA23" i="10"/>
  <c r="AA31" i="10"/>
  <c r="D28" i="10"/>
  <c r="D20" i="10"/>
  <c r="D12" i="10"/>
  <c r="D4" i="10"/>
  <c r="F5" i="10"/>
  <c r="AE5" i="10" s="1"/>
  <c r="L6" i="10"/>
  <c r="N7" i="10"/>
  <c r="U8" i="10"/>
  <c r="V9" i="10"/>
  <c r="H12" i="10"/>
  <c r="H13" i="10"/>
  <c r="N14" i="10"/>
  <c r="H15" i="10"/>
  <c r="X16" i="10"/>
  <c r="N17" i="10"/>
  <c r="Y17" i="10"/>
  <c r="L18" i="10"/>
  <c r="W18" i="10"/>
  <c r="K19" i="10"/>
  <c r="U19" i="10"/>
  <c r="I20" i="10"/>
  <c r="T20" i="10"/>
  <c r="F21" i="10"/>
  <c r="N21" i="10"/>
  <c r="Y21" i="10"/>
  <c r="K22" i="10"/>
  <c r="T22" i="10"/>
  <c r="F23" i="10"/>
  <c r="M23" i="10"/>
  <c r="U23" i="10"/>
  <c r="F24" i="10"/>
  <c r="N24" i="10"/>
  <c r="V24" i="10"/>
  <c r="G25" i="10"/>
  <c r="N25" i="10"/>
  <c r="V25" i="10"/>
  <c r="G26" i="10"/>
  <c r="M26" i="10"/>
  <c r="U26" i="10"/>
  <c r="E27" i="10"/>
  <c r="AD27" i="10" s="1"/>
  <c r="M27" i="10"/>
  <c r="T27" i="10"/>
  <c r="M28" i="10"/>
  <c r="U28" i="10"/>
  <c r="G29" i="10"/>
  <c r="N29" i="10"/>
  <c r="U29" i="10"/>
  <c r="G30" i="10"/>
  <c r="M30" i="10"/>
  <c r="U30" i="10"/>
  <c r="G31" i="10"/>
  <c r="N31" i="10"/>
  <c r="V31" i="10"/>
  <c r="G32" i="10"/>
  <c r="O32" i="10"/>
  <c r="V32" i="10"/>
  <c r="B23" i="10"/>
  <c r="F45" i="10" s="1"/>
  <c r="C25" i="10"/>
  <c r="G47" i="10" s="1"/>
  <c r="B30" i="10"/>
  <c r="F52" i="10" s="1"/>
  <c r="B18" i="10"/>
  <c r="F40" i="10" s="1"/>
  <c r="B4" i="10"/>
  <c r="B41" i="10" s="1"/>
  <c r="B6" i="10"/>
  <c r="B43" i="10" s="1"/>
  <c r="B10" i="10"/>
  <c r="B47" i="10" s="1"/>
  <c r="B12" i="10"/>
  <c r="B49" i="10" s="1"/>
  <c r="B14" i="10"/>
  <c r="B51" i="10" s="1"/>
  <c r="B3" i="10"/>
  <c r="AA9" i="10"/>
  <c r="AA17" i="10"/>
  <c r="AA25" i="10"/>
  <c r="D26" i="10"/>
  <c r="D18" i="10"/>
  <c r="D10" i="10"/>
  <c r="D17" i="10"/>
  <c r="B3" i="13"/>
  <c r="B13" i="13" s="1"/>
  <c r="B8" i="13"/>
  <c r="AA24" i="10"/>
  <c r="C6" i="10"/>
  <c r="C43" i="10" s="1"/>
  <c r="B26" i="10"/>
  <c r="F48" i="10" s="1"/>
  <c r="C20" i="10"/>
  <c r="G42" i="10" s="1"/>
  <c r="P32" i="10"/>
  <c r="W31" i="10"/>
  <c r="M29" i="10"/>
  <c r="O28" i="10"/>
  <c r="U27" i="10"/>
  <c r="W26" i="10"/>
  <c r="F26" i="10"/>
  <c r="H25" i="10"/>
  <c r="O24" i="10"/>
  <c r="T23" i="10"/>
  <c r="V22" i="10"/>
  <c r="W21" i="10"/>
  <c r="V20" i="10"/>
  <c r="V19" i="10"/>
  <c r="O18" i="10"/>
  <c r="O14" i="10"/>
  <c r="H11" i="10"/>
  <c r="AA8" i="13"/>
  <c r="E11" i="11"/>
  <c r="AI11" i="11" s="1"/>
  <c r="J9" i="11"/>
  <c r="I5" i="11"/>
  <c r="C7" i="11"/>
  <c r="Q7" i="11"/>
  <c r="K13" i="11"/>
  <c r="I11" i="13"/>
  <c r="L6" i="13"/>
  <c r="L8" i="13"/>
  <c r="Y12" i="13"/>
  <c r="Q12" i="13"/>
  <c r="E6" i="13"/>
  <c r="AE6" i="13" s="1"/>
  <c r="J5" i="13"/>
  <c r="J8" i="13"/>
  <c r="H12" i="13"/>
  <c r="R3" i="13"/>
  <c r="J3" i="13"/>
  <c r="G4" i="13"/>
  <c r="R5" i="13"/>
  <c r="V8" i="13"/>
  <c r="T11" i="13"/>
  <c r="O5" i="13"/>
  <c r="K8" i="13"/>
  <c r="M10" i="13"/>
  <c r="L12" i="13"/>
  <c r="H6" i="13"/>
  <c r="H9" i="13"/>
  <c r="I12" i="13"/>
  <c r="S3" i="13"/>
  <c r="K3" i="13"/>
  <c r="E3" i="13"/>
  <c r="AE3" i="13" s="1"/>
  <c r="M8" i="13"/>
  <c r="N10" i="13"/>
  <c r="M12" i="13"/>
  <c r="I6" i="13"/>
  <c r="J9" i="13"/>
  <c r="J12" i="13"/>
  <c r="T3" i="13"/>
  <c r="L3" i="13"/>
  <c r="H4" i="13"/>
  <c r="H7" i="13"/>
  <c r="I10" i="13"/>
  <c r="F3" i="13"/>
  <c r="V3" i="13"/>
  <c r="N3" i="13"/>
  <c r="P4" i="13"/>
  <c r="R7" i="13"/>
  <c r="V10" i="13"/>
  <c r="O4" i="13"/>
  <c r="M7" i="13"/>
  <c r="O9" i="13"/>
  <c r="N11" i="13"/>
  <c r="J4" i="13"/>
  <c r="H8" i="13"/>
  <c r="H11" i="13"/>
  <c r="P3" i="13"/>
  <c r="X3" i="13"/>
  <c r="H3" i="13"/>
  <c r="K5" i="13"/>
  <c r="Q3" i="13"/>
  <c r="N7" i="13"/>
  <c r="Y3" i="13"/>
  <c r="AA4" i="13"/>
  <c r="C11" i="13"/>
  <c r="C8" i="13"/>
  <c r="AA5" i="13"/>
  <c r="K10" i="13"/>
  <c r="I3" i="13"/>
  <c r="B11" i="13"/>
  <c r="E11" i="13"/>
  <c r="AE11" i="13" s="1"/>
  <c r="O11" i="13"/>
  <c r="AA6" i="13"/>
  <c r="C5" i="13"/>
  <c r="C9" i="13"/>
  <c r="H5" i="13"/>
  <c r="AA7" i="13"/>
  <c r="B6" i="13"/>
  <c r="T7" i="13"/>
  <c r="J11" i="13"/>
  <c r="AA9" i="13"/>
  <c r="B7" i="13"/>
  <c r="C3" i="13"/>
  <c r="C13" i="13" s="1"/>
  <c r="C6" i="13"/>
  <c r="AA3" i="13"/>
  <c r="AA18" i="10"/>
  <c r="B25" i="10"/>
  <c r="F47" i="10" s="1"/>
  <c r="N32" i="10"/>
  <c r="P31" i="10"/>
  <c r="V30" i="10"/>
  <c r="H29" i="10"/>
  <c r="L28" i="10"/>
  <c r="O27" i="10"/>
  <c r="T26" i="10"/>
  <c r="X25" i="10"/>
  <c r="F25" i="10"/>
  <c r="H24" i="10"/>
  <c r="N23" i="10"/>
  <c r="S22" i="10"/>
  <c r="S20" i="10"/>
  <c r="M19" i="10"/>
  <c r="K18" i="10"/>
  <c r="G16" i="10"/>
  <c r="W10" i="10"/>
  <c r="M7" i="10"/>
  <c r="F4" i="10"/>
  <c r="AE4" i="10" s="1"/>
  <c r="I8" i="13"/>
  <c r="AA11" i="13"/>
  <c r="X10" i="13"/>
  <c r="C7" i="13"/>
  <c r="N13" i="10"/>
  <c r="D9" i="10"/>
  <c r="D25" i="10"/>
  <c r="N13" i="11"/>
  <c r="AA11" i="10"/>
  <c r="C3" i="10"/>
  <c r="C12" i="10"/>
  <c r="C49" i="10" s="1"/>
  <c r="B8" i="10"/>
  <c r="B45" i="10" s="1"/>
  <c r="C23" i="10"/>
  <c r="G45" i="10" s="1"/>
  <c r="M12" i="11"/>
  <c r="H32" i="10"/>
  <c r="M31" i="10"/>
  <c r="O30" i="10"/>
  <c r="V29" i="10"/>
  <c r="F28" i="10"/>
  <c r="L27" i="10"/>
  <c r="N26" i="10"/>
  <c r="U25" i="10"/>
  <c r="X24" i="10"/>
  <c r="L22" i="10"/>
  <c r="K20" i="10"/>
  <c r="Y15" i="10"/>
  <c r="U9" i="10"/>
  <c r="M6" i="10"/>
  <c r="V4" i="13"/>
  <c r="E18" i="10"/>
  <c r="AD18" i="10" s="1"/>
  <c r="B16" i="12"/>
  <c r="AA32" i="10"/>
  <c r="C4" i="10"/>
  <c r="C41" i="10" s="1"/>
  <c r="C28" i="10"/>
  <c r="G50" i="10" s="1"/>
  <c r="X32" i="10"/>
  <c r="F32" i="10"/>
  <c r="I31" i="10"/>
  <c r="N30" i="10"/>
  <c r="T29" i="10"/>
  <c r="W28" i="10"/>
  <c r="E28" i="10"/>
  <c r="AD28" i="10" s="1"/>
  <c r="G27" i="10"/>
  <c r="L26" i="10"/>
  <c r="P25" i="10"/>
  <c r="W24" i="10"/>
  <c r="G23" i="10"/>
  <c r="J22" i="10"/>
  <c r="G21" i="10"/>
  <c r="G20" i="10"/>
  <c r="X17" i="10"/>
  <c r="J15" i="10"/>
  <c r="D11" i="10"/>
  <c r="D27" i="10"/>
  <c r="AA10" i="10"/>
  <c r="D14" i="10"/>
  <c r="D30" i="10"/>
  <c r="B8" i="12"/>
  <c r="AA27" i="10"/>
  <c r="AA8" i="10"/>
  <c r="B28" i="10"/>
  <c r="F50" i="10" s="1"/>
  <c r="C21" i="10"/>
  <c r="G43" i="10" s="1"/>
  <c r="W32" i="10"/>
  <c r="H31" i="10"/>
  <c r="L30" i="10"/>
  <c r="V28" i="10"/>
  <c r="F27" i="10"/>
  <c r="AE27" i="10" s="1"/>
  <c r="H26" i="10"/>
  <c r="O25" i="10"/>
  <c r="U24" i="10"/>
  <c r="W23" i="10"/>
  <c r="E23" i="10"/>
  <c r="AD23" i="10" s="1"/>
  <c r="E22" i="10"/>
  <c r="AD22" i="10" s="1"/>
  <c r="Y18" i="10"/>
  <c r="P17" i="10"/>
  <c r="I12" i="10"/>
  <c r="V8" i="10"/>
  <c r="X4" i="13"/>
  <c r="R9" i="12"/>
  <c r="N9" i="13"/>
  <c r="O3" i="13"/>
  <c r="W3" i="13"/>
  <c r="G3" i="13"/>
  <c r="J10" i="13"/>
  <c r="J7" i="13"/>
  <c r="I4" i="13"/>
  <c r="M11" i="13"/>
  <c r="M9" i="13"/>
  <c r="K7" i="13"/>
  <c r="M4" i="13"/>
  <c r="P10" i="13"/>
  <c r="X6" i="13"/>
  <c r="G12" i="13"/>
  <c r="K11" i="13"/>
  <c r="K9" i="13"/>
  <c r="O6" i="13"/>
  <c r="X12" i="13"/>
  <c r="T9" i="13"/>
  <c r="V6" i="13"/>
  <c r="G10" i="13"/>
  <c r="M3" i="13"/>
  <c r="U3" i="13"/>
  <c r="H10" i="13"/>
  <c r="J6" i="13"/>
  <c r="O12" i="13"/>
  <c r="O10" i="13"/>
  <c r="O8" i="13"/>
  <c r="M6" i="13"/>
  <c r="V12" i="13"/>
  <c r="R9" i="13"/>
  <c r="P6" i="13"/>
  <c r="F7" i="13"/>
  <c r="K6" i="13"/>
  <c r="P12" i="13"/>
  <c r="X8" i="13"/>
  <c r="T5" i="13"/>
  <c r="F5" i="13"/>
  <c r="W2" i="1"/>
  <c r="K12" i="13"/>
  <c r="L10" i="13"/>
  <c r="O7" i="13"/>
  <c r="M5" i="13"/>
  <c r="R11" i="13"/>
  <c r="P8" i="13"/>
  <c r="C11" i="12"/>
  <c r="Q13" i="11"/>
  <c r="F4" i="12"/>
  <c r="C5" i="11"/>
  <c r="C12" i="11"/>
  <c r="B15" i="12"/>
  <c r="B11" i="12"/>
  <c r="B7" i="12"/>
  <c r="W13" i="11"/>
  <c r="J13" i="11"/>
  <c r="AA10" i="11"/>
  <c r="AE10" i="11" s="1"/>
  <c r="G12" i="11"/>
  <c r="S5" i="11"/>
  <c r="E6" i="11"/>
  <c r="AI6" i="11" s="1"/>
  <c r="K6" i="11"/>
  <c r="S6" i="11"/>
  <c r="R7" i="11"/>
  <c r="H8" i="11"/>
  <c r="O8" i="11"/>
  <c r="V8" i="11"/>
  <c r="K9" i="11"/>
  <c r="R9" i="11"/>
  <c r="H10" i="11"/>
  <c r="O10" i="11"/>
  <c r="V10" i="11"/>
  <c r="K11" i="11"/>
  <c r="R11" i="11"/>
  <c r="H12" i="11"/>
  <c r="O12" i="11"/>
  <c r="V12" i="11"/>
  <c r="AA11" i="11"/>
  <c r="AE11" i="11" s="1"/>
  <c r="K5" i="11"/>
  <c r="U5" i="11"/>
  <c r="L6" i="11"/>
  <c r="T6" i="11"/>
  <c r="E7" i="11"/>
  <c r="AI7" i="11" s="1"/>
  <c r="K7" i="11"/>
  <c r="S7" i="11"/>
  <c r="I8" i="11"/>
  <c r="W8" i="11"/>
  <c r="F9" i="11"/>
  <c r="L9" i="11"/>
  <c r="S9" i="11"/>
  <c r="I10" i="11"/>
  <c r="W10" i="11"/>
  <c r="F11" i="11"/>
  <c r="L11" i="11"/>
  <c r="S11" i="11"/>
  <c r="I12" i="11"/>
  <c r="W12" i="11"/>
  <c r="AA12" i="11"/>
  <c r="AE12" i="11" s="1"/>
  <c r="E5" i="11"/>
  <c r="AI5" i="11" s="1"/>
  <c r="L5" i="11"/>
  <c r="V5" i="11"/>
  <c r="F6" i="11"/>
  <c r="M6" i="11"/>
  <c r="U6" i="11"/>
  <c r="L7" i="11"/>
  <c r="T7" i="11"/>
  <c r="J8" i="11"/>
  <c r="P8" i="11"/>
  <c r="X8" i="11"/>
  <c r="G9" i="11"/>
  <c r="M9" i="11"/>
  <c r="T9" i="11"/>
  <c r="J10" i="11"/>
  <c r="P10" i="11"/>
  <c r="X10" i="11"/>
  <c r="G11" i="11"/>
  <c r="M11" i="11"/>
  <c r="T11" i="11"/>
  <c r="J12" i="11"/>
  <c r="P12" i="11"/>
  <c r="X12" i="11"/>
  <c r="AA5" i="11"/>
  <c r="AA13" i="11"/>
  <c r="N5" i="11"/>
  <c r="W5" i="11"/>
  <c r="G6" i="11"/>
  <c r="N6" i="11"/>
  <c r="V6" i="11"/>
  <c r="F7" i="11"/>
  <c r="N7" i="11"/>
  <c r="U7" i="11"/>
  <c r="E8" i="11"/>
  <c r="AI8" i="11" s="1"/>
  <c r="Q8" i="11"/>
  <c r="Y8" i="11"/>
  <c r="N9" i="11"/>
  <c r="U9" i="11"/>
  <c r="E10" i="11"/>
  <c r="AI10" i="11" s="1"/>
  <c r="Q10" i="11"/>
  <c r="Y10" i="11"/>
  <c r="N11" i="11"/>
  <c r="U11" i="11"/>
  <c r="E12" i="11"/>
  <c r="AI12" i="11" s="1"/>
  <c r="Q12" i="11"/>
  <c r="Y12" i="11"/>
  <c r="AA6" i="11"/>
  <c r="G13" i="11"/>
  <c r="I13" i="11"/>
  <c r="F5" i="11"/>
  <c r="O5" i="11"/>
  <c r="Y5" i="11"/>
  <c r="O6" i="11"/>
  <c r="W6" i="11"/>
  <c r="O7" i="11"/>
  <c r="V7" i="11"/>
  <c r="K8" i="11"/>
  <c r="R8" i="11"/>
  <c r="H9" i="11"/>
  <c r="O9" i="11"/>
  <c r="V9" i="11"/>
  <c r="K10" i="11"/>
  <c r="R10" i="11"/>
  <c r="H11" i="11"/>
  <c r="O11" i="11"/>
  <c r="V11" i="11"/>
  <c r="K12" i="11"/>
  <c r="R12" i="11"/>
  <c r="AA7" i="11"/>
  <c r="H6" i="11"/>
  <c r="Y6" i="11"/>
  <c r="H7" i="11"/>
  <c r="W7" i="11"/>
  <c r="F8" i="11"/>
  <c r="L8" i="11"/>
  <c r="S8" i="11"/>
  <c r="I9" i="11"/>
  <c r="W9" i="11"/>
  <c r="F10" i="11"/>
  <c r="L10" i="11"/>
  <c r="S10" i="11"/>
  <c r="I11" i="11"/>
  <c r="W11" i="11"/>
  <c r="F12" i="11"/>
  <c r="L12" i="11"/>
  <c r="S12" i="11"/>
  <c r="H5" i="11"/>
  <c r="Q5" i="11"/>
  <c r="I6" i="11"/>
  <c r="Q6" i="11"/>
  <c r="I7" i="11"/>
  <c r="P7" i="11"/>
  <c r="X7" i="11"/>
  <c r="G8" i="11"/>
  <c r="M8" i="11"/>
  <c r="T8" i="11"/>
  <c r="M3" i="12"/>
  <c r="I4" i="12"/>
  <c r="R5" i="12"/>
  <c r="H6" i="12"/>
  <c r="O7" i="12"/>
  <c r="O8" i="12"/>
  <c r="V9" i="12"/>
  <c r="G10" i="12"/>
  <c r="Q10" i="12"/>
  <c r="N11" i="12"/>
  <c r="K12" i="12"/>
  <c r="W12" i="12"/>
  <c r="H13" i="12"/>
  <c r="S13" i="12"/>
  <c r="F14" i="12"/>
  <c r="P14" i="12"/>
  <c r="M15" i="12"/>
  <c r="Y15" i="12"/>
  <c r="I16" i="12"/>
  <c r="T16" i="12"/>
  <c r="E17" i="12"/>
  <c r="AE17" i="12" s="1"/>
  <c r="K17" i="12"/>
  <c r="S17" i="12"/>
  <c r="H18" i="12"/>
  <c r="O18" i="12"/>
  <c r="V18" i="12"/>
  <c r="E19" i="12"/>
  <c r="AE19" i="12" s="1"/>
  <c r="Q19" i="12"/>
  <c r="Y19" i="12"/>
  <c r="P3" i="12"/>
  <c r="J4" i="12"/>
  <c r="S5" i="12"/>
  <c r="P7" i="12"/>
  <c r="E8" i="12"/>
  <c r="AE8" i="12" s="1"/>
  <c r="K9" i="12"/>
  <c r="W9" i="12"/>
  <c r="R10" i="12"/>
  <c r="L12" i="12"/>
  <c r="X12" i="12"/>
  <c r="J13" i="12"/>
  <c r="U13" i="12"/>
  <c r="Q14" i="12"/>
  <c r="E15" i="12"/>
  <c r="AE15" i="12" s="1"/>
  <c r="O15" i="12"/>
  <c r="V16" i="12"/>
  <c r="L17" i="12"/>
  <c r="T17" i="12"/>
  <c r="I18" i="12"/>
  <c r="W18" i="12"/>
  <c r="K19" i="12"/>
  <c r="R19" i="12"/>
  <c r="T3" i="12"/>
  <c r="L4" i="12"/>
  <c r="V5" i="12"/>
  <c r="N6" i="12"/>
  <c r="E7" i="12"/>
  <c r="AE7" i="12" s="1"/>
  <c r="Q7" i="12"/>
  <c r="F8" i="12"/>
  <c r="Q8" i="12"/>
  <c r="M9" i="12"/>
  <c r="Y9" i="12"/>
  <c r="I10" i="12"/>
  <c r="T10" i="12"/>
  <c r="G11" i="12"/>
  <c r="P11" i="12"/>
  <c r="N12" i="12"/>
  <c r="K13" i="12"/>
  <c r="V13" i="12"/>
  <c r="H14" i="12"/>
  <c r="S14" i="12"/>
  <c r="F15" i="12"/>
  <c r="P15" i="12"/>
  <c r="L16" i="12"/>
  <c r="W16" i="12"/>
  <c r="F17" i="12"/>
  <c r="M17" i="12"/>
  <c r="U17" i="12"/>
  <c r="J18" i="12"/>
  <c r="P18" i="12"/>
  <c r="X18" i="12"/>
  <c r="F19" i="12"/>
  <c r="L19" i="12"/>
  <c r="S19" i="12"/>
  <c r="U3" i="12"/>
  <c r="F5" i="12"/>
  <c r="O6" i="12"/>
  <c r="G7" i="12"/>
  <c r="T7" i="12"/>
  <c r="G8" i="12"/>
  <c r="S8" i="12"/>
  <c r="E9" i="12"/>
  <c r="AE9" i="12" s="1"/>
  <c r="O9" i="12"/>
  <c r="U10" i="12"/>
  <c r="R11" i="12"/>
  <c r="L13" i="12"/>
  <c r="X13" i="12"/>
  <c r="J14" i="12"/>
  <c r="U14" i="12"/>
  <c r="G15" i="12"/>
  <c r="Q15" i="12"/>
  <c r="M16" i="12"/>
  <c r="X16" i="12"/>
  <c r="G17" i="12"/>
  <c r="O17" i="12"/>
  <c r="V17" i="12"/>
  <c r="E18" i="12"/>
  <c r="AE18" i="12" s="1"/>
  <c r="Q18" i="12"/>
  <c r="Y18" i="12"/>
  <c r="G19" i="12"/>
  <c r="M19" i="12"/>
  <c r="T19" i="12"/>
  <c r="X3" i="12"/>
  <c r="P4" i="12"/>
  <c r="H5" i="12"/>
  <c r="Q6" i="12"/>
  <c r="H7" i="12"/>
  <c r="V7" i="12"/>
  <c r="I8" i="12"/>
  <c r="T8" i="12"/>
  <c r="K10" i="12"/>
  <c r="W10" i="12"/>
  <c r="I11" i="12"/>
  <c r="T11" i="12"/>
  <c r="F12" i="12"/>
  <c r="P12" i="12"/>
  <c r="N13" i="12"/>
  <c r="V14" i="12"/>
  <c r="H15" i="12"/>
  <c r="S15" i="12"/>
  <c r="E16" i="12"/>
  <c r="AE16" i="12" s="1"/>
  <c r="O16" i="12"/>
  <c r="Y16" i="12"/>
  <c r="H17" i="12"/>
  <c r="W17" i="12"/>
  <c r="K18" i="12"/>
  <c r="R18" i="12"/>
  <c r="N19" i="12"/>
  <c r="U19" i="12"/>
  <c r="S4" i="12"/>
  <c r="K5" i="12"/>
  <c r="U6" i="12"/>
  <c r="J7" i="12"/>
  <c r="X7" i="12"/>
  <c r="V8" i="12"/>
  <c r="G9" i="12"/>
  <c r="Q9" i="12"/>
  <c r="M10" i="12"/>
  <c r="Y10" i="12"/>
  <c r="J11" i="12"/>
  <c r="U11" i="12"/>
  <c r="R12" i="12"/>
  <c r="O13" i="12"/>
  <c r="L14" i="12"/>
  <c r="X14" i="12"/>
  <c r="J15" i="12"/>
  <c r="T15" i="12"/>
  <c r="F16" i="12"/>
  <c r="I17" i="12"/>
  <c r="P17" i="12"/>
  <c r="X17" i="12"/>
  <c r="F18" i="12"/>
  <c r="L18" i="12"/>
  <c r="S18" i="12"/>
  <c r="H19" i="12"/>
  <c r="O19" i="12"/>
  <c r="V19" i="12"/>
  <c r="W4" i="12"/>
  <c r="V6" i="12"/>
  <c r="L8" i="12"/>
  <c r="T9" i="12"/>
  <c r="S12" i="12"/>
  <c r="E14" i="12"/>
  <c r="AE14" i="12" s="1"/>
  <c r="V15" i="12"/>
  <c r="G18" i="12"/>
  <c r="I19" i="12"/>
  <c r="AA7" i="12"/>
  <c r="AA15" i="12"/>
  <c r="X4" i="12"/>
  <c r="Y6" i="12"/>
  <c r="M8" i="12"/>
  <c r="K11" i="12"/>
  <c r="U12" i="12"/>
  <c r="N14" i="12"/>
  <c r="X15" i="12"/>
  <c r="J17" i="12"/>
  <c r="J19" i="12"/>
  <c r="AA8" i="12"/>
  <c r="AA16" i="12"/>
  <c r="W8" i="12"/>
  <c r="E10" i="12"/>
  <c r="AE10" i="12" s="1"/>
  <c r="M11" i="12"/>
  <c r="O14" i="12"/>
  <c r="M18" i="12"/>
  <c r="AA9" i="12"/>
  <c r="AA17" i="12"/>
  <c r="L5" i="12"/>
  <c r="Y8" i="12"/>
  <c r="W11" i="12"/>
  <c r="F13" i="12"/>
  <c r="Y14" i="12"/>
  <c r="G16" i="12"/>
  <c r="Q17" i="12"/>
  <c r="N18" i="12"/>
  <c r="P19" i="12"/>
  <c r="AA18" i="12"/>
  <c r="AA10" i="12"/>
  <c r="AA19" i="12"/>
  <c r="O5" i="12"/>
  <c r="M7" i="12"/>
  <c r="N10" i="12"/>
  <c r="X11" i="12"/>
  <c r="H16" i="12"/>
  <c r="R17" i="12"/>
  <c r="T18" i="12"/>
  <c r="W19" i="12"/>
  <c r="AA3" i="12"/>
  <c r="AA11" i="12"/>
  <c r="J3" i="12"/>
  <c r="Y7" i="12"/>
  <c r="H9" i="12"/>
  <c r="P13" i="12"/>
  <c r="Q16" i="12"/>
  <c r="Y17" i="12"/>
  <c r="U18" i="12"/>
  <c r="X19" i="12"/>
  <c r="E6" i="12"/>
  <c r="AE6" i="12" s="1"/>
  <c r="I9" i="12"/>
  <c r="I12" i="12"/>
  <c r="R13" i="12"/>
  <c r="S16" i="12"/>
  <c r="C7" i="12"/>
  <c r="F13" i="11"/>
  <c r="J7" i="11"/>
  <c r="L15" i="12"/>
  <c r="B8" i="11"/>
  <c r="D5" i="11"/>
  <c r="C8" i="11"/>
  <c r="B12" i="11"/>
  <c r="C14" i="12"/>
  <c r="C10" i="12"/>
  <c r="C6" i="12"/>
  <c r="P13" i="11"/>
  <c r="M13" i="11"/>
  <c r="AA9" i="11"/>
  <c r="Y9" i="11"/>
  <c r="U8" i="11"/>
  <c r="D7" i="11"/>
  <c r="AA4" i="12"/>
  <c r="G10" i="11"/>
  <c r="B3" i="12"/>
  <c r="B20" i="12" s="1"/>
  <c r="B6" i="11"/>
  <c r="D8" i="11"/>
  <c r="C11" i="11"/>
  <c r="B14" i="12"/>
  <c r="B10" i="12"/>
  <c r="B6" i="12"/>
  <c r="V13" i="11"/>
  <c r="S13" i="11"/>
  <c r="AA14" i="12"/>
  <c r="AA8" i="11"/>
  <c r="Y11" i="11"/>
  <c r="U10" i="11"/>
  <c r="X9" i="11"/>
  <c r="N8" i="11"/>
  <c r="R6" i="11"/>
  <c r="C15" i="12"/>
  <c r="T13" i="11"/>
  <c r="D9" i="11"/>
  <c r="C13" i="12"/>
  <c r="Y13" i="11"/>
  <c r="L13" i="11"/>
  <c r="AA13" i="12"/>
  <c r="U12" i="11"/>
  <c r="X11" i="11"/>
  <c r="T10" i="11"/>
  <c r="Q9" i="11"/>
  <c r="J12" i="12"/>
  <c r="B5" i="11"/>
  <c r="E9" i="11"/>
  <c r="AI9" i="11" s="1"/>
  <c r="C3" i="12"/>
  <c r="C20" i="12" s="1"/>
  <c r="C6" i="11"/>
  <c r="B11" i="11"/>
  <c r="C9" i="12"/>
  <c r="B4" i="11"/>
  <c r="D6" i="11"/>
  <c r="C10" i="11"/>
  <c r="B17" i="12"/>
  <c r="B13" i="12"/>
  <c r="B9" i="12"/>
  <c r="B5" i="12"/>
  <c r="R13" i="11"/>
  <c r="O13" i="11"/>
  <c r="H13" i="11"/>
  <c r="AA12" i="12"/>
  <c r="T12" i="11"/>
  <c r="Q11" i="11"/>
  <c r="N10" i="11"/>
  <c r="P9" i="11"/>
  <c r="J11" i="11"/>
  <c r="C17" i="12"/>
  <c r="C5" i="12"/>
  <c r="C4" i="11"/>
  <c r="B7" i="11"/>
  <c r="B10" i="11"/>
  <c r="C16" i="12"/>
  <c r="C12" i="12"/>
  <c r="C8" i="12"/>
  <c r="C4" i="12"/>
  <c r="X13" i="11"/>
  <c r="U13" i="11"/>
  <c r="AA6" i="12"/>
  <c r="E13" i="11"/>
  <c r="N12" i="11"/>
  <c r="P11" i="11"/>
  <c r="M10" i="11"/>
  <c r="Y7" i="11"/>
  <c r="R5" i="11"/>
  <c r="G5" i="11"/>
  <c r="M5" i="11"/>
  <c r="T5" i="11"/>
  <c r="J6" i="11"/>
  <c r="P6" i="11"/>
  <c r="X6" i="11"/>
  <c r="G7" i="11"/>
  <c r="M7" i="11"/>
  <c r="J5" i="11"/>
  <c r="P5" i="11"/>
  <c r="X5" i="11"/>
  <c r="N3" i="12"/>
  <c r="H3" i="12"/>
  <c r="O3" i="12"/>
  <c r="V3" i="12"/>
  <c r="E4" i="12"/>
  <c r="AE4" i="12" s="1"/>
  <c r="Q4" i="12"/>
  <c r="Y4" i="12"/>
  <c r="G5" i="12"/>
  <c r="M5" i="12"/>
  <c r="T5" i="12"/>
  <c r="I6" i="12"/>
  <c r="W6" i="12"/>
  <c r="K7" i="12"/>
  <c r="R7" i="12"/>
  <c r="N8" i="12"/>
  <c r="U8" i="12"/>
  <c r="J9" i="12"/>
  <c r="P9" i="12"/>
  <c r="X9" i="12"/>
  <c r="F10" i="12"/>
  <c r="L10" i="12"/>
  <c r="S10" i="12"/>
  <c r="H11" i="12"/>
  <c r="O11" i="12"/>
  <c r="V11" i="12"/>
  <c r="E12" i="12"/>
  <c r="AE12" i="12" s="1"/>
  <c r="Q12" i="12"/>
  <c r="Y12" i="12"/>
  <c r="G13" i="12"/>
  <c r="M13" i="12"/>
  <c r="T13" i="12"/>
  <c r="I14" i="12"/>
  <c r="W14" i="12"/>
  <c r="K15" i="12"/>
  <c r="R15" i="12"/>
  <c r="N16" i="12"/>
  <c r="U16" i="12"/>
  <c r="I3" i="12"/>
  <c r="W3" i="12"/>
  <c r="K4" i="12"/>
  <c r="R4" i="12"/>
  <c r="N5" i="12"/>
  <c r="U5" i="12"/>
  <c r="J6" i="12"/>
  <c r="P6" i="12"/>
  <c r="X6" i="12"/>
  <c r="F7" i="12"/>
  <c r="L7" i="12"/>
  <c r="S7" i="12"/>
  <c r="H8" i="12"/>
  <c r="E3" i="12"/>
  <c r="Q3" i="12"/>
  <c r="Y3" i="12"/>
  <c r="G4" i="12"/>
  <c r="M4" i="12"/>
  <c r="T4" i="12"/>
  <c r="I5" i="12"/>
  <c r="W5" i="12"/>
  <c r="K6" i="12"/>
  <c r="R6" i="12"/>
  <c r="N7" i="12"/>
  <c r="U7" i="12"/>
  <c r="J8" i="12"/>
  <c r="P8" i="12"/>
  <c r="X8" i="12"/>
  <c r="F9" i="12"/>
  <c r="L9" i="12"/>
  <c r="S9" i="12"/>
  <c r="H10" i="12"/>
  <c r="O10" i="12"/>
  <c r="V10" i="12"/>
  <c r="E11" i="12"/>
  <c r="AE11" i="12" s="1"/>
  <c r="Q11" i="12"/>
  <c r="Y11" i="12"/>
  <c r="G12" i="12"/>
  <c r="M12" i="12"/>
  <c r="T12" i="12"/>
  <c r="I13" i="12"/>
  <c r="W13" i="12"/>
  <c r="K14" i="12"/>
  <c r="R14" i="12"/>
  <c r="N15" i="12"/>
  <c r="U15" i="12"/>
  <c r="J16" i="12"/>
  <c r="P16" i="12"/>
  <c r="K3" i="12"/>
  <c r="R3" i="12"/>
  <c r="N4" i="12"/>
  <c r="U4" i="12"/>
  <c r="J5" i="12"/>
  <c r="P5" i="12"/>
  <c r="X5" i="12"/>
  <c r="F6" i="12"/>
  <c r="L6" i="12"/>
  <c r="S6" i="12"/>
  <c r="F3" i="12"/>
  <c r="L3" i="12"/>
  <c r="S3" i="12"/>
  <c r="H4" i="12"/>
  <c r="O4" i="12"/>
  <c r="V4" i="12"/>
  <c r="E5" i="12"/>
  <c r="AE5" i="12" s="1"/>
  <c r="Q5" i="12"/>
  <c r="Y5" i="12"/>
  <c r="G6" i="12"/>
  <c r="M6" i="12"/>
  <c r="T6" i="12"/>
  <c r="I7" i="12"/>
  <c r="W7" i="12"/>
  <c r="K8" i="12"/>
  <c r="R8" i="12"/>
  <c r="N9" i="12"/>
  <c r="U9" i="12"/>
  <c r="J10" i="12"/>
  <c r="P10" i="12"/>
  <c r="X10" i="12"/>
  <c r="F11" i="12"/>
  <c r="L11" i="12"/>
  <c r="S11" i="12"/>
  <c r="H12" i="12"/>
  <c r="O12" i="12"/>
  <c r="V12" i="12"/>
  <c r="E13" i="12"/>
  <c r="AE13" i="12" s="1"/>
  <c r="Q13" i="12"/>
  <c r="Y13" i="12"/>
  <c r="G14" i="12"/>
  <c r="M14" i="12"/>
  <c r="T14" i="12"/>
  <c r="I15" i="12"/>
  <c r="W15" i="12"/>
  <c r="K16" i="12"/>
  <c r="R16" i="12"/>
  <c r="N17" i="12"/>
  <c r="G3" i="12"/>
  <c r="I9" i="13"/>
  <c r="I7" i="13"/>
  <c r="I5" i="13"/>
  <c r="N12" i="13"/>
  <c r="L11" i="13"/>
  <c r="N8" i="13"/>
  <c r="L7" i="13"/>
  <c r="N4" i="13"/>
  <c r="W12" i="13"/>
  <c r="S11" i="13"/>
  <c r="W10" i="13"/>
  <c r="S9" i="13"/>
  <c r="W8" i="13"/>
  <c r="S7" i="13"/>
  <c r="W6" i="13"/>
  <c r="S5" i="13"/>
  <c r="W4" i="13"/>
  <c r="F10" i="13"/>
  <c r="G7" i="13"/>
  <c r="E8" i="13"/>
  <c r="AE8" i="13" s="1"/>
  <c r="E5" i="13"/>
  <c r="AE5" i="13" s="1"/>
  <c r="N5" i="13"/>
  <c r="L4" i="13"/>
  <c r="U12" i="13"/>
  <c r="Y11" i="13"/>
  <c r="Q11" i="13"/>
  <c r="U10" i="13"/>
  <c r="Y9" i="13"/>
  <c r="Q9" i="13"/>
  <c r="U8" i="13"/>
  <c r="Y7" i="13"/>
  <c r="Q7" i="13"/>
  <c r="U6" i="13"/>
  <c r="Y5" i="13"/>
  <c r="Q5" i="13"/>
  <c r="U4" i="13"/>
  <c r="F12" i="13"/>
  <c r="G9" i="13"/>
  <c r="F4" i="13"/>
  <c r="E10" i="13"/>
  <c r="AE10" i="13" s="1"/>
  <c r="K4" i="13"/>
  <c r="T12" i="13"/>
  <c r="X11" i="13"/>
  <c r="P11" i="13"/>
  <c r="T10" i="13"/>
  <c r="X9" i="13"/>
  <c r="P9" i="13"/>
  <c r="T8" i="13"/>
  <c r="X7" i="13"/>
  <c r="P7" i="13"/>
  <c r="T6" i="13"/>
  <c r="X5" i="13"/>
  <c r="P5" i="13"/>
  <c r="T4" i="13"/>
  <c r="F9" i="13"/>
  <c r="G6" i="13"/>
  <c r="E7" i="13"/>
  <c r="AE7" i="13" s="1"/>
  <c r="L9" i="13"/>
  <c r="N6" i="13"/>
  <c r="L5" i="13"/>
  <c r="S12" i="13"/>
  <c r="W11" i="13"/>
  <c r="S10" i="13"/>
  <c r="W9" i="13"/>
  <c r="S8" i="13"/>
  <c r="W7" i="13"/>
  <c r="S6" i="13"/>
  <c r="W5" i="13"/>
  <c r="S4" i="13"/>
  <c r="G11" i="13"/>
  <c r="F6" i="13"/>
  <c r="E12" i="13"/>
  <c r="AE12" i="13" s="1"/>
  <c r="R12" i="13"/>
  <c r="V11" i="13"/>
  <c r="R10" i="13"/>
  <c r="V9" i="13"/>
  <c r="R8" i="13"/>
  <c r="V7" i="13"/>
  <c r="R6" i="13"/>
  <c r="V5" i="13"/>
  <c r="R4" i="13"/>
  <c r="F11" i="13"/>
  <c r="G8" i="13"/>
  <c r="E9" i="13"/>
  <c r="AE9" i="13" s="1"/>
  <c r="E4" i="13"/>
  <c r="U11" i="13"/>
  <c r="Y10" i="13"/>
  <c r="Q10" i="13"/>
  <c r="U9" i="13"/>
  <c r="Y8" i="13"/>
  <c r="Q8" i="13"/>
  <c r="U7" i="13"/>
  <c r="Y6" i="13"/>
  <c r="Q6" i="13"/>
  <c r="U5" i="13"/>
  <c r="Y4" i="13"/>
  <c r="Q4" i="13"/>
  <c r="F8" i="13"/>
  <c r="G5" i="13"/>
  <c r="I4" i="11" l="1"/>
  <c r="J3" i="11"/>
  <c r="I3" i="11"/>
  <c r="L4" i="11"/>
  <c r="X4" i="11"/>
  <c r="L3" i="11"/>
  <c r="G4" i="11"/>
  <c r="R4" i="11"/>
  <c r="Y4" i="11"/>
  <c r="K3" i="11"/>
  <c r="Q3" i="11"/>
  <c r="O4" i="11"/>
  <c r="AE19" i="10"/>
  <c r="V4" i="11"/>
  <c r="X3" i="11"/>
  <c r="T3" i="11"/>
  <c r="J4" i="11"/>
  <c r="E4" i="11"/>
  <c r="AI4" i="11" s="1"/>
  <c r="V3" i="11"/>
  <c r="T4" i="11"/>
  <c r="E3" i="11"/>
  <c r="AI3" i="11" s="1"/>
  <c r="S3" i="11"/>
  <c r="N3" i="11"/>
  <c r="F3" i="11"/>
  <c r="W3" i="11"/>
  <c r="H3" i="11"/>
  <c r="W4" i="11"/>
  <c r="F4" i="11"/>
  <c r="G3" i="11"/>
  <c r="M3" i="11"/>
  <c r="R3" i="11"/>
  <c r="K4" i="11"/>
  <c r="O3" i="11"/>
  <c r="U3" i="11"/>
  <c r="Q4" i="11"/>
  <c r="P3" i="11"/>
  <c r="P14" i="11" s="1"/>
  <c r="AE14" i="10"/>
  <c r="N4" i="11"/>
  <c r="U4" i="11"/>
  <c r="S4" i="11"/>
  <c r="AF7" i="13"/>
  <c r="C14" i="11"/>
  <c r="AJ12" i="11"/>
  <c r="AF10" i="10"/>
  <c r="Y3" i="11"/>
  <c r="AG11" i="13"/>
  <c r="AF26" i="10"/>
  <c r="AG19" i="10"/>
  <c r="H4" i="11"/>
  <c r="AG22" i="10"/>
  <c r="AE8" i="10"/>
  <c r="AA4" i="11"/>
  <c r="AE4" i="11" s="1"/>
  <c r="AF11" i="12"/>
  <c r="AE24" i="10"/>
  <c r="AF30" i="10"/>
  <c r="AF28" i="10"/>
  <c r="AH6" i="13"/>
  <c r="AF11" i="10"/>
  <c r="AA3" i="11"/>
  <c r="M4" i="11"/>
  <c r="AH12" i="13"/>
  <c r="AF15" i="10"/>
  <c r="AG28" i="10"/>
  <c r="AE31" i="10"/>
  <c r="AF10" i="13"/>
  <c r="AF25" i="10"/>
  <c r="AE6" i="10"/>
  <c r="AF12" i="13"/>
  <c r="AG8" i="10"/>
  <c r="AE30" i="10"/>
  <c r="AF7" i="10"/>
  <c r="AG23" i="10"/>
  <c r="AH8" i="13"/>
  <c r="AG4" i="13"/>
  <c r="AF24" i="10"/>
  <c r="Z31" i="10"/>
  <c r="AH31" i="10" s="1"/>
  <c r="AF5" i="13"/>
  <c r="AF8" i="13"/>
  <c r="AG7" i="13"/>
  <c r="AG6" i="13"/>
  <c r="Z10" i="10"/>
  <c r="AH10" i="10" s="1"/>
  <c r="AG24" i="10"/>
  <c r="AF20" i="10"/>
  <c r="Z16" i="10"/>
  <c r="AH16" i="10" s="1"/>
  <c r="AE11" i="10"/>
  <c r="AE13" i="10"/>
  <c r="AH7" i="13"/>
  <c r="D14" i="11"/>
  <c r="AF11" i="13"/>
  <c r="AH8" i="12"/>
  <c r="AF9" i="13"/>
  <c r="L13" i="13"/>
  <c r="AJ9" i="11"/>
  <c r="Z27" i="10"/>
  <c r="AH27" i="10" s="1"/>
  <c r="AF23" i="10"/>
  <c r="Z19" i="10"/>
  <c r="AH19" i="10" s="1"/>
  <c r="Z14" i="10"/>
  <c r="AH14" i="10" s="1"/>
  <c r="O33" i="10"/>
  <c r="AG17" i="10"/>
  <c r="Z7" i="10"/>
  <c r="AH7" i="10" s="1"/>
  <c r="Z3" i="10"/>
  <c r="AH3" i="10" s="1"/>
  <c r="Z4" i="10"/>
  <c r="AH4" i="10" s="1"/>
  <c r="AF13" i="10"/>
  <c r="AG30" i="10"/>
  <c r="AA33" i="10"/>
  <c r="Z21" i="10"/>
  <c r="AH21" i="10" s="1"/>
  <c r="Z29" i="10"/>
  <c r="AH29" i="10" s="1"/>
  <c r="V33" i="10"/>
  <c r="AE25" i="10"/>
  <c r="AH9" i="13"/>
  <c r="AG9" i="13"/>
  <c r="AG12" i="12"/>
  <c r="AG6" i="10"/>
  <c r="Z23" i="10"/>
  <c r="AH23" i="10" s="1"/>
  <c r="P33" i="10"/>
  <c r="F33" i="10"/>
  <c r="AG16" i="10"/>
  <c r="Z22" i="10"/>
  <c r="AH22" i="10" s="1"/>
  <c r="Z18" i="10"/>
  <c r="AH18" i="10" s="1"/>
  <c r="AG11" i="10"/>
  <c r="Z6" i="10"/>
  <c r="AH6" i="10" s="1"/>
  <c r="K33" i="10"/>
  <c r="J33" i="10"/>
  <c r="Z15" i="10"/>
  <c r="AH15" i="10" s="1"/>
  <c r="Q33" i="10"/>
  <c r="AF4" i="10"/>
  <c r="Z11" i="10"/>
  <c r="AH11" i="10" s="1"/>
  <c r="AG5" i="10"/>
  <c r="AF32" i="10"/>
  <c r="AE29" i="10"/>
  <c r="AE28" i="10"/>
  <c r="AF3" i="13"/>
  <c r="AF7" i="12"/>
  <c r="AG11" i="12"/>
  <c r="L33" i="10"/>
  <c r="S33" i="10"/>
  <c r="AF29" i="10"/>
  <c r="AF6" i="12"/>
  <c r="Z9" i="10"/>
  <c r="AH9" i="10" s="1"/>
  <c r="AE32" i="10"/>
  <c r="G20" i="12"/>
  <c r="AH11" i="13"/>
  <c r="AF17" i="12"/>
  <c r="Z28" i="10"/>
  <c r="AH28" i="10" s="1"/>
  <c r="AH5" i="13"/>
  <c r="AG4" i="12"/>
  <c r="AG12" i="13"/>
  <c r="T33" i="10"/>
  <c r="AF31" i="10"/>
  <c r="U33" i="10"/>
  <c r="AG18" i="10"/>
  <c r="E33" i="10"/>
  <c r="AG10" i="13"/>
  <c r="AG15" i="12"/>
  <c r="B40" i="10"/>
  <c r="B33" i="10"/>
  <c r="AF12" i="10"/>
  <c r="AG31" i="10"/>
  <c r="AG32" i="10"/>
  <c r="AE17" i="10"/>
  <c r="AG14" i="10"/>
  <c r="AG15" i="10"/>
  <c r="Z6" i="13"/>
  <c r="AI6" i="13" s="1"/>
  <c r="C40" i="10"/>
  <c r="C33" i="10"/>
  <c r="AG8" i="13"/>
  <c r="AH3" i="13"/>
  <c r="AF18" i="10"/>
  <c r="Z26" i="10"/>
  <c r="AH26" i="10" s="1"/>
  <c r="AF22" i="10"/>
  <c r="AE16" i="10"/>
  <c r="AG10" i="10"/>
  <c r="AF5" i="10"/>
  <c r="W33" i="10"/>
  <c r="Z16" i="12"/>
  <c r="AI16" i="12" s="1"/>
  <c r="AG10" i="12"/>
  <c r="AA13" i="13"/>
  <c r="Z32" i="10"/>
  <c r="AH32" i="10" s="1"/>
  <c r="X33" i="10"/>
  <c r="AG3" i="10"/>
  <c r="AE15" i="10"/>
  <c r="AF19" i="10"/>
  <c r="AG13" i="10"/>
  <c r="N33" i="10"/>
  <c r="M13" i="13"/>
  <c r="AE21" i="10"/>
  <c r="AG27" i="10"/>
  <c r="AG29" i="10"/>
  <c r="Z17" i="10"/>
  <c r="AH17" i="10" s="1"/>
  <c r="AE12" i="10"/>
  <c r="Z5" i="10"/>
  <c r="AH5" i="10" s="1"/>
  <c r="Z12" i="10"/>
  <c r="AH12" i="10" s="1"/>
  <c r="G33" i="10"/>
  <c r="AE3" i="10"/>
  <c r="AH10" i="13"/>
  <c r="AE26" i="10"/>
  <c r="Z20" i="10"/>
  <c r="AH20" i="10" s="1"/>
  <c r="AE20" i="10"/>
  <c r="AG25" i="10"/>
  <c r="AG21" i="10"/>
  <c r="AE7" i="10"/>
  <c r="AF27" i="10"/>
  <c r="Z25" i="10"/>
  <c r="AH25" i="10" s="1"/>
  <c r="AG9" i="10"/>
  <c r="AF21" i="10"/>
  <c r="AF3" i="10"/>
  <c r="I33" i="10"/>
  <c r="AF9" i="10"/>
  <c r="AF14" i="10"/>
  <c r="AG3" i="13"/>
  <c r="H13" i="13"/>
  <c r="AG26" i="10"/>
  <c r="Z24" i="10"/>
  <c r="AH24" i="10" s="1"/>
  <c r="AG20" i="10"/>
  <c r="Y33" i="10"/>
  <c r="AF16" i="10"/>
  <c r="AE18" i="10"/>
  <c r="AG12" i="10"/>
  <c r="J13" i="13"/>
  <c r="AE23" i="10"/>
  <c r="M33" i="10"/>
  <c r="Z30" i="10"/>
  <c r="AH30" i="10" s="1"/>
  <c r="AE9" i="10"/>
  <c r="AG4" i="10"/>
  <c r="AF6" i="10"/>
  <c r="Z8" i="10"/>
  <c r="AH8" i="10" s="1"/>
  <c r="Z13" i="10"/>
  <c r="AH13" i="10" s="1"/>
  <c r="Z12" i="13"/>
  <c r="AI12" i="13" s="1"/>
  <c r="Y13" i="13"/>
  <c r="Z10" i="13"/>
  <c r="AI10" i="13" s="1"/>
  <c r="V13" i="13"/>
  <c r="Z8" i="13"/>
  <c r="AI8" i="13" s="1"/>
  <c r="N13" i="13"/>
  <c r="AF18" i="12"/>
  <c r="AF19" i="12"/>
  <c r="Z11" i="12"/>
  <c r="AI11" i="12" s="1"/>
  <c r="AJ10" i="11"/>
  <c r="AL12" i="11"/>
  <c r="AK9" i="11"/>
  <c r="AJ7" i="11"/>
  <c r="AL9" i="11"/>
  <c r="O13" i="13"/>
  <c r="Z3" i="13"/>
  <c r="AI3" i="13" s="1"/>
  <c r="AF17" i="10"/>
  <c r="AG7" i="10"/>
  <c r="R33" i="10"/>
  <c r="H33" i="10"/>
  <c r="AF8" i="10"/>
  <c r="AE6" i="11"/>
  <c r="AH10" i="12"/>
  <c r="Z15" i="12"/>
  <c r="AI15" i="12" s="1"/>
  <c r="AG18" i="12"/>
  <c r="Z9" i="13"/>
  <c r="AI9" i="13" s="1"/>
  <c r="AH7" i="12"/>
  <c r="X20" i="12"/>
  <c r="AM8" i="11"/>
  <c r="Z8" i="11"/>
  <c r="AF10" i="12"/>
  <c r="V20" i="12"/>
  <c r="Z5" i="11"/>
  <c r="AM5" i="11"/>
  <c r="AM11" i="11"/>
  <c r="Z11" i="11"/>
  <c r="AF13" i="12"/>
  <c r="Z17" i="12"/>
  <c r="AI17" i="12" s="1"/>
  <c r="AH18" i="12"/>
  <c r="Z18" i="12"/>
  <c r="AI18" i="12" s="1"/>
  <c r="AF15" i="12"/>
  <c r="AF14" i="12"/>
  <c r="AK5" i="11"/>
  <c r="AL8" i="11"/>
  <c r="AE13" i="11"/>
  <c r="AL5" i="11"/>
  <c r="M20" i="12"/>
  <c r="AA20" i="12"/>
  <c r="AB3" i="12" s="1"/>
  <c r="AE4" i="13"/>
  <c r="E13" i="13"/>
  <c r="S13" i="13"/>
  <c r="Z5" i="13"/>
  <c r="AI5" i="13" s="1"/>
  <c r="P13" i="13"/>
  <c r="AH16" i="12"/>
  <c r="Z10" i="12"/>
  <c r="AI10" i="12" s="1"/>
  <c r="Z5" i="12"/>
  <c r="AI5" i="12" s="1"/>
  <c r="AH6" i="12"/>
  <c r="AE3" i="12"/>
  <c r="E20" i="12"/>
  <c r="O20" i="12"/>
  <c r="AM9" i="11"/>
  <c r="Z9" i="11"/>
  <c r="B14" i="11"/>
  <c r="Z3" i="12"/>
  <c r="P20" i="12"/>
  <c r="AH17" i="12"/>
  <c r="AK11" i="11"/>
  <c r="AE5" i="11"/>
  <c r="AM10" i="11"/>
  <c r="Z10" i="11"/>
  <c r="AL11" i="11"/>
  <c r="AK8" i="11"/>
  <c r="AH3" i="12"/>
  <c r="K20" i="12"/>
  <c r="I20" i="12"/>
  <c r="AF4" i="13"/>
  <c r="F13" i="13"/>
  <c r="Y20" i="12"/>
  <c r="Z14" i="12"/>
  <c r="AI14" i="12" s="1"/>
  <c r="I14" i="11"/>
  <c r="AK12" i="11"/>
  <c r="X13" i="13"/>
  <c r="Z11" i="13"/>
  <c r="AI11" i="13" s="1"/>
  <c r="U13" i="13"/>
  <c r="S20" i="12"/>
  <c r="AF9" i="12"/>
  <c r="AG8" i="12"/>
  <c r="AH15" i="12"/>
  <c r="Z9" i="12"/>
  <c r="AI9" i="12" s="1"/>
  <c r="AG3" i="12"/>
  <c r="H20" i="12"/>
  <c r="AD33" i="10"/>
  <c r="AE9" i="11"/>
  <c r="Z13" i="12"/>
  <c r="AI13" i="12" s="1"/>
  <c r="AH11" i="12"/>
  <c r="AF16" i="12"/>
  <c r="AG17" i="12"/>
  <c r="Z12" i="12"/>
  <c r="AI12" i="12" s="1"/>
  <c r="AF5" i="12"/>
  <c r="AG14" i="12"/>
  <c r="AG13" i="12"/>
  <c r="AJ11" i="11"/>
  <c r="AF4" i="12"/>
  <c r="Z4" i="13"/>
  <c r="Z4" i="12"/>
  <c r="AI4" i="12" s="1"/>
  <c r="Z6" i="12"/>
  <c r="AI6" i="12" s="1"/>
  <c r="AK6" i="11"/>
  <c r="AJ5" i="11"/>
  <c r="T13" i="13"/>
  <c r="Q20" i="12"/>
  <c r="G13" i="13"/>
  <c r="I13" i="13"/>
  <c r="L20" i="12"/>
  <c r="N20" i="12"/>
  <c r="AM6" i="11"/>
  <c r="Z6" i="11"/>
  <c r="AG9" i="12"/>
  <c r="AG16" i="12"/>
  <c r="Z19" i="12"/>
  <c r="AI19" i="12" s="1"/>
  <c r="AG19" i="12"/>
  <c r="AH5" i="12"/>
  <c r="AF12" i="12"/>
  <c r="AG7" i="12"/>
  <c r="U20" i="12"/>
  <c r="T20" i="12"/>
  <c r="AG6" i="12"/>
  <c r="AM7" i="11"/>
  <c r="Z7" i="11"/>
  <c r="AJ8" i="11"/>
  <c r="AL10" i="11"/>
  <c r="Z12" i="11"/>
  <c r="AM12" i="11"/>
  <c r="AL7" i="11"/>
  <c r="AH4" i="12"/>
  <c r="AH13" i="12"/>
  <c r="AH9" i="12"/>
  <c r="AH12" i="12"/>
  <c r="AE7" i="11"/>
  <c r="AK10" i="11"/>
  <c r="AL6" i="11"/>
  <c r="Z7" i="12"/>
  <c r="AI7" i="12" s="1"/>
  <c r="AF6" i="13"/>
  <c r="Z7" i="13"/>
  <c r="AI7" i="13" s="1"/>
  <c r="AF3" i="12"/>
  <c r="F20" i="12"/>
  <c r="AH14" i="12"/>
  <c r="Z8" i="12"/>
  <c r="AI8" i="12" s="1"/>
  <c r="Q13" i="13"/>
  <c r="R13" i="13"/>
  <c r="AH4" i="13"/>
  <c r="K13" i="13"/>
  <c r="W13" i="13"/>
  <c r="R20" i="12"/>
  <c r="W20" i="12"/>
  <c r="AE8" i="11"/>
  <c r="Z13" i="11"/>
  <c r="J20" i="12"/>
  <c r="AG5" i="12"/>
  <c r="AF8" i="12"/>
  <c r="AH19" i="12"/>
  <c r="AK7" i="11"/>
  <c r="AJ6" i="11"/>
  <c r="AG5" i="13"/>
  <c r="L14" i="11" l="1"/>
  <c r="L14" i="13" s="1"/>
  <c r="J14" i="11"/>
  <c r="J21" i="12" s="1"/>
  <c r="R14" i="11"/>
  <c r="R34" i="10" s="1"/>
  <c r="AK3" i="11"/>
  <c r="X14" i="11"/>
  <c r="X21" i="12" s="1"/>
  <c r="Q14" i="11"/>
  <c r="Q21" i="12" s="1"/>
  <c r="O14" i="11"/>
  <c r="O14" i="13" s="1"/>
  <c r="Y14" i="11"/>
  <c r="Y34" i="10" s="1"/>
  <c r="AJ4" i="11"/>
  <c r="K14" i="11"/>
  <c r="K21" i="12" s="1"/>
  <c r="V14" i="11"/>
  <c r="V14" i="13" s="1"/>
  <c r="T14" i="11"/>
  <c r="T34" i="10" s="1"/>
  <c r="S14" i="11"/>
  <c r="S34" i="10" s="1"/>
  <c r="E14" i="11"/>
  <c r="E34" i="10" s="1"/>
  <c r="H14" i="11"/>
  <c r="H21" i="12" s="1"/>
  <c r="N14" i="11"/>
  <c r="N34" i="10" s="1"/>
  <c r="W14" i="11"/>
  <c r="W34" i="10" s="1"/>
  <c r="F14" i="11"/>
  <c r="F34" i="10" s="1"/>
  <c r="AJ3" i="11"/>
  <c r="G14" i="11"/>
  <c r="G14" i="13" s="1"/>
  <c r="AL3" i="11"/>
  <c r="AI14" i="10"/>
  <c r="AM4" i="11"/>
  <c r="M14" i="11"/>
  <c r="M21" i="12" s="1"/>
  <c r="U14" i="11"/>
  <c r="U34" i="10" s="1"/>
  <c r="AK4" i="11"/>
  <c r="Z4" i="11"/>
  <c r="Z3" i="11"/>
  <c r="AM3" i="11"/>
  <c r="AA14" i="11"/>
  <c r="AB6" i="11" s="1"/>
  <c r="AE3" i="11"/>
  <c r="AE14" i="11" s="1"/>
  <c r="AF9" i="11" s="1"/>
  <c r="AL4" i="11"/>
  <c r="AJ8" i="13"/>
  <c r="AI4" i="10"/>
  <c r="AI19" i="10"/>
  <c r="AI30" i="10"/>
  <c r="AI6" i="10"/>
  <c r="AI28" i="10"/>
  <c r="AI8" i="10"/>
  <c r="AJ11" i="13"/>
  <c r="AI31" i="10"/>
  <c r="AI11" i="10"/>
  <c r="P34" i="10"/>
  <c r="AJ6" i="13"/>
  <c r="AJ9" i="13"/>
  <c r="AJ7" i="13"/>
  <c r="I21" i="12"/>
  <c r="AH14" i="13"/>
  <c r="I34" i="10"/>
  <c r="AN5" i="11"/>
  <c r="AI7" i="10"/>
  <c r="AI23" i="10"/>
  <c r="AI24" i="10"/>
  <c r="AI29" i="10"/>
  <c r="AI10" i="10"/>
  <c r="AJ16" i="12"/>
  <c r="AJ19" i="12"/>
  <c r="AJ10" i="13"/>
  <c r="AJ12" i="13"/>
  <c r="AJ14" i="12"/>
  <c r="AI22" i="10"/>
  <c r="AI15" i="10"/>
  <c r="AJ6" i="12"/>
  <c r="AI18" i="10"/>
  <c r="AJ17" i="12"/>
  <c r="AJ11" i="12"/>
  <c r="AJ13" i="12"/>
  <c r="AI27" i="10"/>
  <c r="P21" i="12"/>
  <c r="AI25" i="10"/>
  <c r="AN9" i="11"/>
  <c r="AI20" i="10"/>
  <c r="AI32" i="10"/>
  <c r="AN12" i="11"/>
  <c r="AE33" i="10"/>
  <c r="AG14" i="13"/>
  <c r="AN6" i="11"/>
  <c r="AN10" i="11"/>
  <c r="AN8" i="11"/>
  <c r="AJ7" i="12"/>
  <c r="AB17" i="12"/>
  <c r="AG33" i="10"/>
  <c r="AI26" i="10"/>
  <c r="AI5" i="10"/>
  <c r="AB9" i="12"/>
  <c r="Z33" i="10"/>
  <c r="AB11" i="12"/>
  <c r="AI16" i="10"/>
  <c r="AN7" i="11"/>
  <c r="AJ12" i="12"/>
  <c r="AB16" i="12"/>
  <c r="AI9" i="10"/>
  <c r="AB9" i="13"/>
  <c r="AB10" i="13"/>
  <c r="AB11" i="13"/>
  <c r="AB6" i="13"/>
  <c r="AB4" i="13"/>
  <c r="AB12" i="13"/>
  <c r="AB3" i="13"/>
  <c r="AB7" i="13"/>
  <c r="AB8" i="13"/>
  <c r="AB5" i="13"/>
  <c r="AI21" i="10"/>
  <c r="AJ4" i="12"/>
  <c r="AF33" i="10"/>
  <c r="AI12" i="10"/>
  <c r="AI13" i="10"/>
  <c r="AB10" i="12"/>
  <c r="AJ10" i="12"/>
  <c r="AJ18" i="12"/>
  <c r="AJ3" i="13"/>
  <c r="AJ8" i="12"/>
  <c r="AB7" i="12"/>
  <c r="AJ15" i="12"/>
  <c r="AJ5" i="12"/>
  <c r="AB8" i="12"/>
  <c r="AB6" i="12"/>
  <c r="I14" i="13"/>
  <c r="AJ9" i="12"/>
  <c r="AI17" i="10"/>
  <c r="AF14" i="13"/>
  <c r="AI14" i="11"/>
  <c r="AN11" i="11"/>
  <c r="AB13" i="12"/>
  <c r="AI3" i="12"/>
  <c r="AI20" i="12" s="1"/>
  <c r="Z20" i="12"/>
  <c r="AE14" i="13"/>
  <c r="AB14" i="12"/>
  <c r="AH33" i="10"/>
  <c r="AI3" i="10"/>
  <c r="AB5" i="12"/>
  <c r="AE20" i="12"/>
  <c r="AF20" i="12"/>
  <c r="AB12" i="12"/>
  <c r="AB4" i="12"/>
  <c r="AJ5" i="13"/>
  <c r="AI4" i="13"/>
  <c r="AI14" i="13" s="1"/>
  <c r="Z13" i="13"/>
  <c r="AB18" i="12"/>
  <c r="AG20" i="12"/>
  <c r="AH20" i="12"/>
  <c r="P14" i="13"/>
  <c r="AB19" i="12"/>
  <c r="AB15" i="12"/>
  <c r="L21" i="12" l="1"/>
  <c r="L34" i="10"/>
  <c r="O21" i="12"/>
  <c r="J14" i="13"/>
  <c r="J34" i="10"/>
  <c r="R14" i="13"/>
  <c r="R21" i="12"/>
  <c r="AK14" i="11"/>
  <c r="O34" i="10"/>
  <c r="Y14" i="13"/>
  <c r="Q34" i="10"/>
  <c r="Q14" i="13"/>
  <c r="X14" i="13"/>
  <c r="Y21" i="12"/>
  <c r="X34" i="10"/>
  <c r="AJ14" i="11"/>
  <c r="V21" i="12"/>
  <c r="E14" i="13"/>
  <c r="K14" i="13"/>
  <c r="K34" i="10"/>
  <c r="V34" i="10"/>
  <c r="T14" i="13"/>
  <c r="G21" i="12"/>
  <c r="T21" i="12"/>
  <c r="S21" i="12"/>
  <c r="S14" i="13"/>
  <c r="E21" i="12"/>
  <c r="H34" i="10"/>
  <c r="F14" i="13"/>
  <c r="W14" i="13"/>
  <c r="H14" i="13"/>
  <c r="W21" i="12"/>
  <c r="F21" i="12"/>
  <c r="N14" i="13"/>
  <c r="N21" i="12"/>
  <c r="G34" i="10"/>
  <c r="M14" i="13"/>
  <c r="M34" i="10"/>
  <c r="U14" i="13"/>
  <c r="AN3" i="11"/>
  <c r="Z14" i="11"/>
  <c r="Z21" i="12" s="1"/>
  <c r="AN4" i="11"/>
  <c r="AM14" i="11"/>
  <c r="U21" i="12"/>
  <c r="AB5" i="11"/>
  <c r="AB4" i="11"/>
  <c r="AB3" i="11"/>
  <c r="AB7" i="11"/>
  <c r="AB9" i="11"/>
  <c r="AB13" i="11"/>
  <c r="AB8" i="11"/>
  <c r="AA21" i="12"/>
  <c r="AL14" i="11"/>
  <c r="AF4" i="11"/>
  <c r="AJ3" i="12"/>
  <c r="AJ20" i="12" s="1"/>
  <c r="AI33" i="10"/>
  <c r="AJ4" i="13"/>
  <c r="AJ14" i="13" s="1"/>
  <c r="AF6" i="11"/>
  <c r="AF8" i="11"/>
  <c r="AF13" i="11"/>
  <c r="AF7" i="11"/>
  <c r="AF5" i="11"/>
  <c r="AF3" i="11"/>
  <c r="AN14" i="11" l="1"/>
  <c r="Z14" i="13"/>
  <c r="Z34" i="10"/>
  <c r="AB14" i="1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<sst xmlns="http://schemas.openxmlformats.org/spreadsheetml/2006/main" count="341" uniqueCount="191">
  <si>
    <t>Generic</t>
  </si>
  <si>
    <t>Year</t>
  </si>
  <si>
    <t>Description</t>
  </si>
  <si>
    <t>Maitnenace and Repair Plan</t>
  </si>
  <si>
    <t>Total</t>
  </si>
  <si>
    <t>Level 1</t>
  </si>
  <si>
    <t>States</t>
  </si>
  <si>
    <t>Risks</t>
  </si>
  <si>
    <t>Interventions</t>
  </si>
  <si>
    <t xml:space="preserve"> 11-20</t>
  </si>
  <si>
    <t>NPV CAPEX</t>
  </si>
  <si>
    <t>Structure CAPEX</t>
  </si>
  <si>
    <t>Grand Total</t>
  </si>
  <si>
    <t>Percentage</t>
  </si>
  <si>
    <t>Emergency</t>
  </si>
  <si>
    <t>Short-Term</t>
  </si>
  <si>
    <t>Medium-Term</t>
  </si>
  <si>
    <t>Long-Term</t>
  </si>
  <si>
    <t>Visionary</t>
  </si>
  <si>
    <t>Summary</t>
  </si>
  <si>
    <t>year</t>
  </si>
  <si>
    <t>Level 2</t>
  </si>
  <si>
    <t>Level 3</t>
  </si>
  <si>
    <t>Level 4</t>
  </si>
  <si>
    <t>Condition State</t>
  </si>
  <si>
    <t>CS</t>
  </si>
  <si>
    <t>Possible Intervention</t>
  </si>
  <si>
    <t>Discount factor</t>
  </si>
  <si>
    <t>Very Good</t>
  </si>
  <si>
    <t>only planned maintenance is required</t>
  </si>
  <si>
    <t>Minor maintenance required plus planned maintenance</t>
  </si>
  <si>
    <t>Significant maintenance required</t>
  </si>
  <si>
    <t>Sensitivity Analysis</t>
  </si>
  <si>
    <t>Value</t>
  </si>
  <si>
    <t>Remarks</t>
  </si>
  <si>
    <t>Significant rehabilitation/replacement required</t>
  </si>
  <si>
    <t>Probability of Occurance</t>
  </si>
  <si>
    <t>Physically unsound and/or beyond rehabilitation, need replacement or alternative renewal</t>
  </si>
  <si>
    <t>Intervention Type</t>
  </si>
  <si>
    <t>IS</t>
  </si>
  <si>
    <t>Definition</t>
  </si>
  <si>
    <t>Explaination</t>
  </si>
  <si>
    <t>Do Nothing</t>
  </si>
  <si>
    <t>Do nothing means you don’t do any repair, you just need to to planned maintenance</t>
  </si>
  <si>
    <t>Minor Repair</t>
  </si>
  <si>
    <t>Major Repair</t>
  </si>
  <si>
    <t>Rehabilitation</t>
  </si>
  <si>
    <t>Replacement</t>
  </si>
  <si>
    <t>Alternative Renewal</t>
  </si>
  <si>
    <t>Audit and Testing</t>
  </si>
  <si>
    <t>Risk</t>
  </si>
  <si>
    <t>Name</t>
  </si>
  <si>
    <t>Green</t>
  </si>
  <si>
    <t>Amber</t>
  </si>
  <si>
    <t>Red</t>
  </si>
  <si>
    <t>Investigation Period</t>
  </si>
  <si>
    <t>years</t>
  </si>
  <si>
    <t>Code Compliance</t>
  </si>
  <si>
    <t>No</t>
  </si>
  <si>
    <t>CAPEXassets</t>
  </si>
  <si>
    <t>Area</t>
  </si>
  <si>
    <t>Tenant</t>
  </si>
  <si>
    <t>Zone</t>
  </si>
  <si>
    <t>Facilities</t>
  </si>
  <si>
    <t>Disciplines</t>
  </si>
  <si>
    <t>User</t>
  </si>
  <si>
    <t>Owner</t>
  </si>
  <si>
    <t>Operator</t>
  </si>
  <si>
    <t>YearBuilt</t>
  </si>
  <si>
    <t>Quantity</t>
  </si>
  <si>
    <t>Unit</t>
  </si>
  <si>
    <t>CodeComply</t>
  </si>
  <si>
    <t>InteType</t>
  </si>
  <si>
    <t>IntePec</t>
  </si>
  <si>
    <t>UnitCost</t>
  </si>
  <si>
    <t>LifeSpan</t>
  </si>
  <si>
    <t>Prob</t>
  </si>
  <si>
    <t>NPVCapex</t>
  </si>
  <si>
    <t>Architectural</t>
  </si>
  <si>
    <t>Building</t>
  </si>
  <si>
    <t>Civil</t>
  </si>
  <si>
    <t>Electrical</t>
  </si>
  <si>
    <t>Mechanical</t>
  </si>
  <si>
    <t>Structural</t>
  </si>
  <si>
    <t>Fire Protection</t>
  </si>
  <si>
    <t>Environment</t>
  </si>
  <si>
    <t>Hydraulic</t>
  </si>
  <si>
    <t>Engineering and Management</t>
  </si>
  <si>
    <t>Good, likely new</t>
  </si>
  <si>
    <t>Fair/moderate</t>
  </si>
  <si>
    <t>Poor/bad</t>
  </si>
  <si>
    <t>Very Poor/very bad</t>
  </si>
  <si>
    <t>North</t>
  </si>
  <si>
    <t>South</t>
  </si>
  <si>
    <t>Zone 1</t>
  </si>
  <si>
    <t>Zone 2</t>
  </si>
  <si>
    <t>Zone 3</t>
  </si>
  <si>
    <t>Zone 4</t>
  </si>
  <si>
    <t>Zone 5</t>
  </si>
  <si>
    <t>Tenant 1</t>
  </si>
  <si>
    <t>Tenant 2</t>
  </si>
  <si>
    <t>Tenant 3</t>
  </si>
  <si>
    <t>Tenant 4</t>
  </si>
  <si>
    <t>Common</t>
  </si>
  <si>
    <t>User 1</t>
  </si>
  <si>
    <t>User 2</t>
  </si>
  <si>
    <t>User 3</t>
  </si>
  <si>
    <t>Owner 1</t>
  </si>
  <si>
    <t>Owner 2</t>
  </si>
  <si>
    <t>Operator 1</t>
  </si>
  <si>
    <t>Operator 2</t>
  </si>
  <si>
    <t>Operator 3</t>
  </si>
  <si>
    <t>Facility 1</t>
  </si>
  <si>
    <t>Facility 2</t>
  </si>
  <si>
    <t>Facility 3</t>
  </si>
  <si>
    <t>Facility 4</t>
  </si>
  <si>
    <t>Facility 5</t>
  </si>
  <si>
    <t>Facility 6</t>
  </si>
  <si>
    <t>Facility 7</t>
  </si>
  <si>
    <t>Facility 8</t>
  </si>
  <si>
    <t>Facility 9</t>
  </si>
  <si>
    <t>Facility 10</t>
  </si>
  <si>
    <t>Facility 11</t>
  </si>
  <si>
    <t>Facility 12</t>
  </si>
  <si>
    <t>Facility 13</t>
  </si>
  <si>
    <t>Facility 14</t>
  </si>
  <si>
    <t>Facility 15</t>
  </si>
  <si>
    <t>Facility 16</t>
  </si>
  <si>
    <t>Facility 17</t>
  </si>
  <si>
    <t>Facility 18</t>
  </si>
  <si>
    <t>Facility 19</t>
  </si>
  <si>
    <t>Facility 20</t>
  </si>
  <si>
    <t>Asset 1</t>
  </si>
  <si>
    <t>Asset 2</t>
  </si>
  <si>
    <t>Asset 3</t>
  </si>
  <si>
    <t>Asset 4</t>
  </si>
  <si>
    <t>Asset 5</t>
  </si>
  <si>
    <t>Asset 6</t>
  </si>
  <si>
    <t>Asset 7</t>
  </si>
  <si>
    <t>Asset 8</t>
  </si>
  <si>
    <t>Asset 9</t>
  </si>
  <si>
    <t>Asset 10</t>
  </si>
  <si>
    <t>Asset 11</t>
  </si>
  <si>
    <t>Asset 12</t>
  </si>
  <si>
    <t>Asset 13</t>
  </si>
  <si>
    <t>Asset 14</t>
  </si>
  <si>
    <t>Asset 15</t>
  </si>
  <si>
    <t>Asset 16</t>
  </si>
  <si>
    <t>Asset 17</t>
  </si>
  <si>
    <t>Asset 18</t>
  </si>
  <si>
    <t>Asset 19</t>
  </si>
  <si>
    <t>Asset 20</t>
  </si>
  <si>
    <t>Asset 21</t>
  </si>
  <si>
    <t>Asset 22</t>
  </si>
  <si>
    <t>Asset 23</t>
  </si>
  <si>
    <t>Asset 24</t>
  </si>
  <si>
    <t>Asset 25</t>
  </si>
  <si>
    <t>Asset 26</t>
  </si>
  <si>
    <t>Asset 27</t>
  </si>
  <si>
    <t>Asset 28</t>
  </si>
  <si>
    <t>Asset 29</t>
  </si>
  <si>
    <t>Asset 30</t>
  </si>
  <si>
    <t>Asset 31</t>
  </si>
  <si>
    <t>Asset 32</t>
  </si>
  <si>
    <t>Asset 33</t>
  </si>
  <si>
    <t>Asset 34</t>
  </si>
  <si>
    <t>Asset 35</t>
  </si>
  <si>
    <t>Asset 36</t>
  </si>
  <si>
    <t>Asset 37</t>
  </si>
  <si>
    <t>Asset 38</t>
  </si>
  <si>
    <t>Asset 39</t>
  </si>
  <si>
    <t>Asset 40</t>
  </si>
  <si>
    <t>Asset 41</t>
  </si>
  <si>
    <t>Asset 42</t>
  </si>
  <si>
    <t>Asset 43</t>
  </si>
  <si>
    <t>Asset 44</t>
  </si>
  <si>
    <t>Asset 45</t>
  </si>
  <si>
    <t>Asset 46</t>
  </si>
  <si>
    <t>Asset 47</t>
  </si>
  <si>
    <t>Asset 48</t>
  </si>
  <si>
    <t>Asset 49</t>
  </si>
  <si>
    <t>Asset 50</t>
  </si>
  <si>
    <t>Asset 51</t>
  </si>
  <si>
    <t>Asset 52</t>
  </si>
  <si>
    <t>Asset 53</t>
  </si>
  <si>
    <t>Asset 54</t>
  </si>
  <si>
    <t>Asset 55</t>
  </si>
  <si>
    <t>Asset 56</t>
  </si>
  <si>
    <t>Asset 57</t>
  </si>
  <si>
    <t>Asset 58</t>
  </si>
  <si>
    <t>InterYear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</si>
</sst>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14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0" borderId="0" xfId="0" applyFont="1" applyAlignment="1">
      <alignment vertical="top"/>
    </xf>
    <xf numFmtId="0" fontId="3" fillId="0" borderId="3" xfId="0" applyFont="1" applyBorder="1" applyAlignment="1">
      <alignment vertical="top"/>
    </xf>
    <xf numFmtId="0" fontId="3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/>
    </xf>
    <xf numFmtId="4" fontId="3" fillId="0" borderId="3" xfId="0" applyNumberFormat="1" applyFont="1" applyBorder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9" fillId="0" borderId="6" xfId="0" applyFont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8" fillId="4" borderId="0" xfId="0" applyFont="1" applyFill="1" applyAlignment="1">
      <alignment vertical="top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horizontal="right" vertical="top"/>
    </xf>
    <xf numFmtId="0" fontId="8" fillId="4" borderId="11" xfId="0" applyFont="1" applyFill="1" applyBorder="1" applyAlignment="1">
      <alignment vertical="top"/>
    </xf>
    <xf numFmtId="0" fontId="8" fillId="4" borderId="12" xfId="0" applyFont="1" applyFill="1" applyBorder="1" applyAlignment="1">
      <alignment horizontal="center" vertical="top"/>
    </xf>
    <xf numFmtId="0" fontId="8" fillId="4" borderId="13" xfId="0" applyFont="1" applyFill="1" applyBorder="1" applyAlignment="1">
      <alignment horizontal="right" vertical="top"/>
    </xf>
    <xf numFmtId="0" fontId="9" fillId="0" borderId="14" xfId="0" applyFont="1" applyBorder="1" applyAlignment="1">
      <alignment vertical="top"/>
    </xf>
    <xf numFmtId="4" fontId="9" fillId="0" borderId="3" xfId="0" applyNumberFormat="1" applyFont="1" applyBorder="1" applyAlignment="1">
      <alignment horizontal="center" vertical="top"/>
    </xf>
    <xf numFmtId="0" fontId="8" fillId="4" borderId="16" xfId="0" applyFont="1" applyFill="1" applyBorder="1" applyAlignment="1">
      <alignment vertical="top"/>
    </xf>
    <xf numFmtId="0" fontId="8" fillId="4" borderId="13" xfId="0" applyFont="1" applyFill="1" applyBorder="1" applyAlignment="1">
      <alignment horizontal="center" vertical="top"/>
    </xf>
    <xf numFmtId="4" fontId="8" fillId="6" borderId="2" xfId="0" applyNumberFormat="1" applyFont="1" applyFill="1" applyBorder="1" applyAlignment="1">
      <alignment vertical="top"/>
    </xf>
    <xf numFmtId="0" fontId="8" fillId="6" borderId="1" xfId="0" applyFont="1" applyFill="1" applyBorder="1" applyAlignment="1">
      <alignment vertical="top"/>
    </xf>
    <xf numFmtId="0" fontId="8" fillId="4" borderId="2" xfId="0" applyFont="1" applyFill="1" applyBorder="1" applyAlignment="1">
      <alignment horizontal="center" vertical="top"/>
    </xf>
    <xf numFmtId="0" fontId="8" fillId="4" borderId="2" xfId="0" applyFont="1" applyFill="1" applyBorder="1" applyAlignment="1">
      <alignment horizontal="right" vertical="top"/>
    </xf>
    <xf numFmtId="2" fontId="9" fillId="0" borderId="7" xfId="0" applyNumberFormat="1" applyFont="1" applyBorder="1" applyAlignment="1">
      <alignment vertical="top"/>
    </xf>
    <xf numFmtId="10" fontId="9" fillId="0" borderId="0" xfId="0" applyNumberFormat="1" applyFont="1" applyAlignment="1">
      <alignment vertical="top"/>
    </xf>
    <xf numFmtId="4" fontId="3" fillId="2" borderId="3" xfId="0" applyNumberFormat="1" applyFont="1" applyFill="1" applyBorder="1" applyAlignment="1">
      <alignment vertical="top"/>
    </xf>
    <xf numFmtId="0" fontId="12" fillId="0" borderId="4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0" xfId="0" applyFont="1" applyFill="1" applyAlignment="1">
      <alignment vertical="top"/>
    </xf>
    <xf numFmtId="0" fontId="12" fillId="0" borderId="4" xfId="0" applyFont="1" applyFill="1" applyBorder="1" applyAlignment="1">
      <alignment vertical="top" wrapText="1"/>
    </xf>
    <xf numFmtId="4" fontId="12" fillId="0" borderId="4" xfId="0" applyNumberFormat="1" applyFont="1" applyFill="1" applyBorder="1" applyAlignment="1">
      <alignment vertical="top"/>
    </xf>
    <xf numFmtId="0" fontId="12" fillId="0" borderId="0" xfId="0" applyFont="1" applyFill="1" applyAlignment="1">
      <alignment vertical="top"/>
    </xf>
    <xf numFmtId="0" fontId="13" fillId="0" borderId="0" xfId="0" applyFont="1" applyAlignment="1">
      <alignment vertical="top"/>
    </xf>
    <xf numFmtId="0" fontId="0" fillId="0" borderId="0" xfId="0" applyAlignment="1">
      <alignment vertical="top"/>
    </xf>
    <xf numFmtId="41" fontId="12" fillId="0" borderId="4" xfId="1" applyNumberFormat="1" applyFont="1" applyFill="1" applyBorder="1" applyAlignment="1">
      <alignment vertical="top"/>
    </xf>
    <xf numFmtId="41" fontId="3" fillId="0" borderId="3" xfId="1" applyNumberFormat="1" applyFont="1" applyFill="1" applyBorder="1" applyAlignment="1">
      <alignment vertical="top"/>
    </xf>
    <xf numFmtId="0" fontId="2" fillId="8" borderId="2" xfId="0" applyFont="1" applyFill="1" applyBorder="1" applyAlignment="1">
      <alignment vertical="top"/>
    </xf>
    <xf numFmtId="0" fontId="2" fillId="8" borderId="2" xfId="0" applyFont="1" applyFill="1" applyBorder="1" applyAlignment="1">
      <alignment vertical="top" wrapText="1"/>
    </xf>
    <xf numFmtId="4" fontId="2" fillId="8" borderId="2" xfId="0" applyNumberFormat="1" applyFont="1" applyFill="1" applyBorder="1" applyAlignment="1">
      <alignment vertical="top"/>
    </xf>
    <xf numFmtId="41" fontId="2" fillId="8" borderId="2" xfId="1" applyNumberFormat="1" applyFont="1" applyFill="1" applyBorder="1" applyAlignment="1">
      <alignment vertical="top"/>
    </xf>
    <xf numFmtId="41" fontId="9" fillId="0" borderId="7" xfId="0" applyNumberFormat="1" applyFont="1" applyBorder="1" applyAlignment="1">
      <alignment vertical="top"/>
    </xf>
    <xf numFmtId="41" fontId="9" fillId="0" borderId="8" xfId="0" applyNumberFormat="1" applyFont="1" applyBorder="1" applyAlignment="1">
      <alignment vertical="top"/>
    </xf>
    <xf numFmtId="41" fontId="8" fillId="6" borderId="2" xfId="0" applyNumberFormat="1" applyFont="1" applyFill="1" applyBorder="1" applyAlignment="1">
      <alignment vertical="top"/>
    </xf>
    <xf numFmtId="41" fontId="9" fillId="0" borderId="15" xfId="0" applyNumberFormat="1" applyFont="1" applyBorder="1" applyAlignment="1">
      <alignment horizontal="center" vertical="top"/>
    </xf>
    <xf numFmtId="41" fontId="9" fillId="0" borderId="15" xfId="0" applyNumberFormat="1" applyFont="1" applyBorder="1" applyAlignment="1">
      <alignment horizontal="right" vertical="top"/>
    </xf>
    <xf numFmtId="41" fontId="8" fillId="4" borderId="18" xfId="0" applyNumberFormat="1" applyFont="1" applyFill="1" applyBorder="1" applyAlignment="1">
      <alignment vertical="top"/>
    </xf>
    <xf numFmtId="4" fontId="8" fillId="4" borderId="17" xfId="0" applyNumberFormat="1" applyFont="1" applyFill="1" applyBorder="1" applyAlignment="1">
      <alignment horizontal="center" vertical="top"/>
    </xf>
    <xf numFmtId="0" fontId="8" fillId="4" borderId="17" xfId="0" applyFont="1" applyFill="1" applyBorder="1" applyAlignment="1">
      <alignment horizontal="center" vertical="top"/>
    </xf>
    <xf numFmtId="41" fontId="8" fillId="4" borderId="18" xfId="0" applyNumberFormat="1" applyFont="1" applyFill="1" applyBorder="1" applyAlignment="1">
      <alignment horizontal="center" vertical="top"/>
    </xf>
    <xf numFmtId="41" fontId="16" fillId="0" borderId="7" xfId="0" applyNumberFormat="1" applyFont="1" applyBorder="1" applyAlignment="1">
      <alignment vertical="top"/>
    </xf>
    <xf numFmtId="41" fontId="9" fillId="0" borderId="0" xfId="0" applyNumberFormat="1" applyFont="1" applyAlignment="1">
      <alignment vertical="top"/>
    </xf>
    <xf numFmtId="41" fontId="8" fillId="0" borderId="7" xfId="0" applyNumberFormat="1" applyFont="1" applyBorder="1" applyAlignment="1">
      <alignment vertical="top"/>
    </xf>
    <xf numFmtId="41" fontId="9" fillId="0" borderId="0" xfId="0" applyNumberFormat="1" applyFont="1" applyAlignment="1">
      <alignment horizontal="center" vertical="top"/>
    </xf>
    <xf numFmtId="4" fontId="9" fillId="0" borderId="0" xfId="0" applyNumberFormat="1" applyFont="1" applyAlignment="1">
      <alignment horizontal="center" vertical="top"/>
    </xf>
    <xf numFmtId="0" fontId="9" fillId="0" borderId="0" xfId="0" applyFont="1" applyAlignment="1">
      <alignment horizontal="left" vertical="top"/>
    </xf>
    <xf numFmtId="0" fontId="8" fillId="7" borderId="5" xfId="0" applyFont="1" applyFill="1" applyBorder="1" applyAlignment="1">
      <alignment vertical="top"/>
    </xf>
    <xf numFmtId="0" fontId="8" fillId="7" borderId="5" xfId="0" applyFont="1" applyFill="1" applyBorder="1" applyAlignment="1">
      <alignment horizontal="center" vertical="top"/>
    </xf>
    <xf numFmtId="0" fontId="9" fillId="7" borderId="5" xfId="0" applyFont="1" applyFill="1" applyBorder="1" applyAlignment="1">
      <alignment horizontal="center" vertical="top"/>
    </xf>
    <xf numFmtId="0" fontId="9" fillId="7" borderId="20" xfId="0" applyFont="1" applyFill="1" applyBorder="1" applyAlignment="1">
      <alignment horizontal="center" vertical="top"/>
    </xf>
    <xf numFmtId="0" fontId="9" fillId="7" borderId="20" xfId="0" applyFont="1" applyFill="1" applyBorder="1" applyAlignment="1">
      <alignment vertical="top"/>
    </xf>
    <xf numFmtId="0" fontId="8" fillId="7" borderId="9" xfId="0" applyFont="1" applyFill="1" applyBorder="1" applyAlignment="1">
      <alignment vertical="top"/>
    </xf>
    <xf numFmtId="0" fontId="8" fillId="7" borderId="9" xfId="0" applyFont="1" applyFill="1" applyBorder="1" applyAlignment="1">
      <alignment horizontal="center" vertical="top"/>
    </xf>
    <xf numFmtId="0" fontId="8" fillId="7" borderId="2" xfId="0" applyFont="1" applyFill="1" applyBorder="1" applyAlignment="1">
      <alignment horizontal="center" vertical="top"/>
    </xf>
    <xf numFmtId="0" fontId="8" fillId="7" borderId="1" xfId="0" applyFont="1" applyFill="1" applyBorder="1" applyAlignment="1">
      <alignment horizontal="center" vertical="top"/>
    </xf>
    <xf numFmtId="16" fontId="8" fillId="7" borderId="2" xfId="0" applyNumberFormat="1" applyFont="1" applyFill="1" applyBorder="1" applyAlignment="1">
      <alignment horizontal="center" vertical="top"/>
    </xf>
    <xf numFmtId="0" fontId="8" fillId="7" borderId="2" xfId="0" applyFont="1" applyFill="1" applyBorder="1" applyAlignment="1">
      <alignment horizontal="right" vertical="top"/>
    </xf>
    <xf numFmtId="0" fontId="8" fillId="7" borderId="10" xfId="0" applyFont="1" applyFill="1" applyBorder="1" applyAlignment="1">
      <alignment horizontal="right" vertical="top"/>
    </xf>
    <xf numFmtId="0" fontId="8" fillId="7" borderId="21" xfId="0" applyFont="1" applyFill="1" applyBorder="1" applyAlignment="1">
      <alignment vertical="top"/>
    </xf>
    <xf numFmtId="0" fontId="9" fillId="7" borderId="7" xfId="0" applyFont="1" applyFill="1" applyBorder="1" applyAlignment="1">
      <alignment vertical="top"/>
    </xf>
    <xf numFmtId="4" fontId="9" fillId="7" borderId="7" xfId="0" applyNumberFormat="1" applyFont="1" applyFill="1" applyBorder="1" applyAlignment="1">
      <alignment vertical="top"/>
    </xf>
    <xf numFmtId="41" fontId="9" fillId="7" borderId="7" xfId="0" applyNumberFormat="1" applyFont="1" applyFill="1" applyBorder="1" applyAlignment="1">
      <alignment vertical="top"/>
    </xf>
    <xf numFmtId="41" fontId="9" fillId="7" borderId="6" xfId="0" applyNumberFormat="1" applyFont="1" applyFill="1" applyBorder="1" applyAlignment="1">
      <alignment vertical="top"/>
    </xf>
    <xf numFmtId="10" fontId="9" fillId="7" borderId="7" xfId="0" applyNumberFormat="1" applyFont="1" applyFill="1" applyBorder="1" applyAlignment="1">
      <alignment vertical="top"/>
    </xf>
    <xf numFmtId="10" fontId="9" fillId="7" borderId="8" xfId="0" applyNumberFormat="1" applyFont="1" applyFill="1" applyBorder="1" applyAlignment="1">
      <alignment vertical="top"/>
    </xf>
    <xf numFmtId="4" fontId="9" fillId="7" borderId="8" xfId="0" applyNumberFormat="1" applyFont="1" applyFill="1" applyBorder="1" applyAlignment="1">
      <alignment vertical="top"/>
    </xf>
    <xf numFmtId="10" fontId="9" fillId="7" borderId="0" xfId="0" applyNumberFormat="1" applyFont="1" applyFill="1" applyAlignment="1">
      <alignment vertical="top"/>
    </xf>
    <xf numFmtId="0" fontId="9" fillId="7" borderId="0" xfId="0" applyFont="1" applyFill="1" applyAlignment="1">
      <alignment vertical="top"/>
    </xf>
    <xf numFmtId="0" fontId="8" fillId="7" borderId="2" xfId="0" applyFont="1" applyFill="1" applyBorder="1" applyAlignment="1">
      <alignment vertical="top"/>
    </xf>
    <xf numFmtId="4" fontId="8" fillId="7" borderId="2" xfId="0" applyNumberFormat="1" applyFont="1" applyFill="1" applyBorder="1" applyAlignment="1">
      <alignment vertical="top"/>
    </xf>
    <xf numFmtId="41" fontId="8" fillId="7" borderId="2" xfId="0" applyNumberFormat="1" applyFont="1" applyFill="1" applyBorder="1" applyAlignment="1">
      <alignment vertical="top"/>
    </xf>
    <xf numFmtId="41" fontId="8" fillId="7" borderId="1" xfId="0" applyNumberFormat="1" applyFont="1" applyFill="1" applyBorder="1" applyAlignment="1">
      <alignment vertical="top"/>
    </xf>
    <xf numFmtId="4" fontId="8" fillId="7" borderId="10" xfId="0" applyNumberFormat="1" applyFont="1" applyFill="1" applyBorder="1" applyAlignment="1">
      <alignment vertical="top"/>
    </xf>
    <xf numFmtId="0" fontId="9" fillId="7" borderId="19" xfId="0" applyFont="1" applyFill="1" applyBorder="1" applyAlignment="1">
      <alignment vertical="top"/>
    </xf>
    <xf numFmtId="0" fontId="9" fillId="7" borderId="9" xfId="0" applyFont="1" applyFill="1" applyBorder="1" applyAlignment="1">
      <alignment horizontal="right" vertical="top"/>
    </xf>
    <xf numFmtId="41" fontId="9" fillId="7" borderId="7" xfId="0" applyNumberFormat="1" applyFont="1" applyFill="1" applyBorder="1" applyAlignment="1">
      <alignment horizontal="right" vertical="top"/>
    </xf>
    <xf numFmtId="0" fontId="9" fillId="7" borderId="7" xfId="0" applyFont="1" applyFill="1" applyBorder="1" applyAlignment="1">
      <alignment horizontal="right" vertical="top"/>
    </xf>
    <xf numFmtId="41" fontId="8" fillId="7" borderId="2" xfId="0" applyNumberFormat="1" applyFont="1" applyFill="1" applyBorder="1" applyAlignment="1">
      <alignment horizontal="right" vertical="top"/>
    </xf>
    <xf numFmtId="0" fontId="9" fillId="7" borderId="2" xfId="0" applyFont="1" applyFill="1" applyBorder="1" applyAlignment="1">
      <alignment horizontal="centerContinuous" vertical="top"/>
    </xf>
    <xf numFmtId="0" fontId="9" fillId="7" borderId="5" xfId="0" applyFont="1" applyFill="1" applyBorder="1" applyAlignment="1">
      <alignment horizontal="right" vertical="top"/>
    </xf>
    <xf numFmtId="0" fontId="8" fillId="7" borderId="2" xfId="0" applyFont="1" applyFill="1" applyBorder="1" applyAlignment="1">
      <alignment horizontal="centerContinuous" vertical="top"/>
    </xf>
    <xf numFmtId="0" fontId="8" fillId="7" borderId="5" xfId="0" applyFont="1" applyFill="1" applyBorder="1" applyAlignment="1">
      <alignment horizontal="right" vertical="top"/>
    </xf>
    <xf numFmtId="0" fontId="8" fillId="7" borderId="9" xfId="0" applyFont="1" applyFill="1" applyBorder="1" applyAlignment="1">
      <alignment horizontal="right" vertical="top"/>
    </xf>
    <xf numFmtId="0" fontId="0" fillId="0" borderId="0" xfId="0" applyFill="1"/>
    <xf numFmtId="0" fontId="10" fillId="0" borderId="0" xfId="0" applyFont="1" applyFill="1"/>
    <xf numFmtId="0" fontId="1" fillId="0" borderId="0" xfId="0" applyFont="1" applyFill="1"/>
    <xf numFmtId="0" fontId="11" fillId="0" borderId="0" xfId="0" applyFont="1" applyFill="1"/>
    <xf numFmtId="9" fontId="4" fillId="0" borderId="0" xfId="0" applyNumberFormat="1" applyFont="1" applyFill="1"/>
    <xf numFmtId="0" fontId="18" fillId="0" borderId="0" xfId="0" applyFont="1" applyFill="1" applyAlignment="1">
      <alignment horizontal="right"/>
    </xf>
    <xf numFmtId="0" fontId="1" fillId="0" borderId="19" xfId="0" applyFont="1" applyBorder="1" applyAlignment="1">
      <alignment vertical="top"/>
    </xf>
    <xf numFmtId="0" fontId="17" fillId="0" borderId="1" xfId="0" applyFont="1" applyFill="1" applyBorder="1" applyAlignment="1">
      <alignment vertical="top"/>
    </xf>
    <xf numFmtId="0" fontId="17" fillId="0" borderId="2" xfId="0" applyFont="1" applyFill="1" applyBorder="1" applyAlignment="1">
      <alignment vertical="top"/>
    </xf>
    <xf numFmtId="0" fontId="17" fillId="0" borderId="10" xfId="0" applyFont="1" applyFill="1" applyBorder="1" applyAlignment="1">
      <alignment vertical="top"/>
    </xf>
    <xf numFmtId="0" fontId="17" fillId="0" borderId="0" xfId="0" applyFont="1" applyFill="1" applyAlignment="1">
      <alignment vertical="top"/>
    </xf>
    <xf numFmtId="0" fontId="15" fillId="0" borderId="6" xfId="0" applyFont="1" applyFill="1" applyBorder="1" applyAlignment="1">
      <alignment vertical="top"/>
    </xf>
    <xf numFmtId="0" fontId="15" fillId="0" borderId="7" xfId="0" applyFont="1" applyFill="1" applyBorder="1" applyAlignment="1">
      <alignment vertical="top"/>
    </xf>
    <xf numFmtId="0" fontId="15" fillId="0" borderId="8" xfId="0" applyFont="1" applyFill="1" applyBorder="1" applyAlignment="1">
      <alignment vertical="top"/>
    </xf>
    <xf numFmtId="0" fontId="15" fillId="0" borderId="0" xfId="0" applyFont="1" applyFill="1" applyAlignment="1">
      <alignment vertical="top"/>
    </xf>
    <xf numFmtId="0" fontId="15" fillId="0" borderId="22" xfId="0" applyFont="1" applyFill="1" applyBorder="1" applyAlignment="1">
      <alignment vertical="top"/>
    </xf>
    <xf numFmtId="0" fontId="15" fillId="0" borderId="9" xfId="0" applyFont="1" applyFill="1" applyBorder="1" applyAlignment="1">
      <alignment vertical="top"/>
    </xf>
    <xf numFmtId="0" fontId="15" fillId="0" borderId="23" xfId="0" applyFont="1" applyFill="1" applyBorder="1" applyAlignment="1">
      <alignment vertical="top"/>
    </xf>
    <xf numFmtId="0" fontId="17" fillId="0" borderId="1" xfId="0" applyFont="1" applyBorder="1" applyAlignment="1">
      <alignment vertical="top"/>
    </xf>
    <xf numFmtId="0" fontId="15" fillId="0" borderId="6" xfId="0" applyFont="1" applyBorder="1" applyAlignment="1">
      <alignment vertical="top"/>
    </xf>
    <xf numFmtId="0" fontId="15" fillId="0" borderId="0" xfId="0" applyFont="1" applyFill="1"/>
    <xf numFmtId="0" fontId="17" fillId="0" borderId="0" xfId="0" applyFont="1" applyFill="1"/>
    <xf numFmtId="43" fontId="17" fillId="0" borderId="0" xfId="1" applyFont="1" applyFill="1"/>
    <xf numFmtId="43" fontId="15" fillId="0" borderId="0" xfId="1" applyFont="1" applyFill="1"/>
    <xf numFmtId="0" fontId="15" fillId="0" borderId="0" xfId="0" applyFont="1"/>
    <xf numFmtId="0" fontId="12" fillId="0" borderId="4" xfId="0" applyFont="1" applyBorder="1" applyAlignment="1">
      <alignment vertical="top"/>
    </xf>
    <xf numFmtId="4" fontId="12" fillId="0" borderId="4" xfId="0" applyNumberFormat="1" applyFont="1" applyBorder="1" applyAlignment="1">
      <alignment vertical="top"/>
    </xf>
    <xf numFmtId="0" fontId="2" fillId="8" borderId="2" xfId="0" applyFont="1" applyFill="1" applyBorder="1" applyAlignment="1">
      <alignment horizontal="center" vertical="top"/>
    </xf>
    <xf numFmtId="0" fontId="12" fillId="0" borderId="4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4" fontId="19" fillId="0" borderId="4" xfId="0" applyNumberFormat="1" applyFont="1" applyBorder="1" applyAlignment="1">
      <alignment vertical="top"/>
    </xf>
    <xf numFmtId="0" fontId="19" fillId="0" borderId="4" xfId="0" applyFont="1" applyBorder="1" applyAlignment="1">
      <alignment vertical="top"/>
    </xf>
    <xf numFmtId="0" fontId="12" fillId="6" borderId="4" xfId="0" applyFont="1" applyFill="1" applyBorder="1" applyAlignment="1">
      <alignment horizontal="center" vertical="top"/>
    </xf>
    <xf numFmtId="0" fontId="12" fillId="6" borderId="4" xfId="0" applyFont="1" applyFill="1" applyBorder="1" applyAlignment="1">
      <alignment vertical="top"/>
    </xf>
    <xf numFmtId="4" fontId="12" fillId="6" borderId="4" xfId="0" applyNumberFormat="1" applyFont="1" applyFill="1" applyBorder="1" applyAlignment="1">
      <alignment vertical="top"/>
    </xf>
    <xf numFmtId="0" fontId="12" fillId="6" borderId="0" xfId="0" applyFont="1" applyFill="1" applyAlignment="1">
      <alignment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2" xfId="0" applyBorder="1"/>
    <xf numFmtId="0" fontId="0" fillId="0" borderId="9" xfId="0" applyBorder="1"/>
    <xf numFmtId="0" fontId="0" fillId="0" borderId="23" xfId="0" applyBorder="1"/>
    <xf numFmtId="0" fontId="1" fillId="0" borderId="1" xfId="0" applyFont="1" applyBorder="1"/>
    <xf numFmtId="0" fontId="1" fillId="0" borderId="2" xfId="0" applyFont="1" applyBorder="1"/>
    <xf numFmtId="0" fontId="1" fillId="0" borderId="10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'Analysis-Level1'!$B$2</c:f>
              <c:strCache>
                <c:ptCount val="1"/>
                <c:pt idx="0">
                  <c:v>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'Analysis-Level1'!$A$4:$A$12</c:f>
              <c:strCache>
                <c:ptCount val="9"/>
                <c:pt idx="0">
                  <c:v>South</c:v>
                </c:pt>
                <c:pt idx="1">
                  <c:v>#REF!</c:v>
                </c:pt>
                <c:pt idx="2">
                  <c:v>#REF!</c:v>
                </c:pt>
                <c:pt idx="3">
                  <c:v>#REF!</c:v>
                </c:pt>
                <c:pt idx="4">
                  <c:v>#REF!</c:v>
                </c:pt>
                <c:pt idx="5">
                  <c:v>#REF!</c:v>
                </c:pt>
                <c:pt idx="6">
                  <c:v>#REF!</c:v>
                </c:pt>
                <c:pt idx="7">
                  <c:v>#REF!</c:v>
                </c:pt>
                <c:pt idx="8">
                  <c:v>#REF!</c:v>
                </c:pt>
              </c:strCache>
            </c:strRef>
          </c:cat>
          <c:val>
            <c:numRef>
              <c:f>'Analysis-Level1'!$B$4:$B$12</c:f>
            </c:numRef>
          </c:val>
          <c:extLst>
            <c:ext xmlns:c16="http://schemas.microsoft.com/office/drawing/2014/chart" uri="{C3380CC4-5D6E-409C-BE32-E72D297353CC}">
              <c16:uniqueId val="{00000000-591F-441C-808C-45127B86F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165759"/>
        <c:axId val="1468531535"/>
      </c:barChart>
      <c:catAx>
        <c:axId val="146716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68531535"/>
        <c:crosses val="autoZero"/>
        <c:auto val="1"/>
        <c:lblAlgn val="ctr"/>
        <c:lblOffset val="100"/>
        <c:noMultiLvlLbl val="0"/>
      </c:catAx>
      <c:valAx>
        <c:axId val="1468531535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67165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Risks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'Analysis-Level1'!$C$2</c:f>
              <c:strCache>
                <c:ptCount val="1"/>
                <c:pt idx="0">
                  <c:v>Risks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'Analysis-Level1'!$A$4:$A$12</c:f>
              <c:strCache>
                <c:ptCount val="9"/>
                <c:pt idx="0">
                  <c:v>South</c:v>
                </c:pt>
                <c:pt idx="1">
                  <c:v>#REF!</c:v>
                </c:pt>
                <c:pt idx="2">
                  <c:v>#REF!</c:v>
                </c:pt>
                <c:pt idx="3">
                  <c:v>#REF!</c:v>
                </c:pt>
                <c:pt idx="4">
                  <c:v>#REF!</c:v>
                </c:pt>
                <c:pt idx="5">
                  <c:v>#REF!</c:v>
                </c:pt>
                <c:pt idx="6">
                  <c:v>#REF!</c:v>
                </c:pt>
                <c:pt idx="7">
                  <c:v>#REF!</c:v>
                </c:pt>
                <c:pt idx="8">
                  <c:v>#REF!</c:v>
                </c:pt>
              </c:strCache>
            </c:strRef>
          </c:cat>
          <c:val>
            <c:numRef>
              <c:f>'Analysis-Level1'!$C$4:$C$12</c:f>
            </c:numRef>
          </c:val>
          <c:extLst>
            <c:ext xmlns:c16="http://schemas.microsoft.com/office/drawing/2014/chart" uri="{C3380CC4-5D6E-409C-BE32-E72D297353CC}">
              <c16:uniqueId val="{00000000-88CA-4E49-94FE-18CB80460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165759"/>
        <c:axId val="1468531535"/>
      </c:barChart>
      <c:catAx>
        <c:axId val="146716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68531535"/>
        <c:crosses val="autoZero"/>
        <c:auto val="1"/>
        <c:lblAlgn val="ctr"/>
        <c:lblOffset val="100"/>
        <c:noMultiLvlLbl val="0"/>
      </c:catAx>
      <c:valAx>
        <c:axId val="1468531535"/>
        <c:scaling>
          <c:orientation val="minMax"/>
          <c:max val="3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67165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'Analysis-Level1'!$AA$2</c:f>
              <c:strCache>
                <c:ptCount val="1"/>
                <c:pt idx="0">
                  <c:v>NPV CAPEX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D4-4C88-BAC2-AABB8085264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D4-4C88-BAC2-AABB8085264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8D4-4C88-BAC2-AABB8085264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8D4-4C88-BAC2-AABB8085264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8D4-4C88-BAC2-AABB8085264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8D4-4C88-BAC2-AABB8085264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8D4-4C88-BAC2-AABB8085264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8D4-4C88-BAC2-AABB8085264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7BD-40C5-8279-12B78133C79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7BD-40C5-8279-12B78133C79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'Analysis-Level1'!$A$3:$A$13</c:f>
              <c:strCache>
                <c:ptCount val="10"/>
                <c:pt idx="0">
                  <c:v>North</c:v>
                </c:pt>
                <c:pt idx="1">
                  <c:v>South</c:v>
                </c:pt>
                <c:pt idx="2">
                  <c:v>#REF!</c:v>
                </c:pt>
                <c:pt idx="3">
                  <c:v>#REF!</c:v>
                </c:pt>
                <c:pt idx="4">
                  <c:v>#REF!</c:v>
                </c:pt>
                <c:pt idx="5">
                  <c:v>#REF!</c:v>
                </c:pt>
                <c:pt idx="6">
                  <c:v>#REF!</c:v>
                </c:pt>
                <c:pt idx="7">
                  <c:v>#REF!</c:v>
                </c:pt>
                <c:pt idx="8">
                  <c:v>#REF!</c:v>
                </c:pt>
                <c:pt idx="9">
                  <c:v>#REF!</c:v>
                </c:pt>
              </c:strCache>
            </c:strRef>
          </c:cat>
          <c:val>
            <c:numRef>
              <c:f>'Analysis-Level1'!$AA$3:$AA$13</c:f>
              <c:numCache>
                <c:formatCode>_(* #,##0_);_(* \(#,##0\);_(* "-"_);_(@_)</c:formatCode>
                <c:ptCount val="10"/>
                <c:pt idx="0">
                  <c:v>548334</c:v>
                </c:pt>
                <c:pt idx="1">
                  <c:v>827313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8D4-4C88-BAC2-AABB80852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CAPEX By 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47126302192579E-2"/>
          <c:y val="3.7740915718868472E-2"/>
          <c:w val="0.92473624787790343"/>
          <c:h val="0.6634941965587635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'Analysis-Level1'!$E$2</c:f>
              <c:strCache>
                <c:ptCount val="1"/>
                <c:pt idx="0">
                  <c:v>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'Analysis-Level1'!$A$2:$A$13</c:f>
              <c:strCache>
                <c:ptCount val="11"/>
                <c:pt idx="0">
                  <c:v>Level 1</c:v>
                </c:pt>
                <c:pt idx="1">
                  <c:v>North</c:v>
                </c:pt>
                <c:pt idx="2">
                  <c:v>South</c:v>
                </c:pt>
                <c:pt idx="3">
                  <c:v>#REF!</c:v>
                </c:pt>
                <c:pt idx="4">
                  <c:v>#REF!</c:v>
                </c:pt>
                <c:pt idx="5">
                  <c:v>#REF!</c:v>
                </c:pt>
                <c:pt idx="6">
                  <c:v>#REF!</c:v>
                </c:pt>
                <c:pt idx="7">
                  <c:v>#REF!</c:v>
                </c:pt>
                <c:pt idx="8">
                  <c:v>#REF!</c:v>
                </c:pt>
                <c:pt idx="9">
                  <c:v>#REF!</c:v>
                </c:pt>
                <c:pt idx="10">
                  <c:v>#REF!</c:v>
                </c:pt>
              </c:strCache>
            </c:strRef>
          </c:cat>
          <c:val>
            <c:numRef>
              <c:f>'Analysis-Level1'!$E$2:$E$13</c:f>
              <c:numCache>
                <c:formatCode>_(* #,##0_);_(* \(#,##0\);_(* "-"_);_(@_)</c:formatCode>
                <c:ptCount val="11"/>
                <c:pt idx="0" formatCode="General">
                  <c:v>0</c:v>
                </c:pt>
                <c:pt idx="1">
                  <c:v>36208</c:v>
                </c:pt>
                <c:pt idx="2">
                  <c:v>81770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94-43BC-A030-E45F23CAC762}"/>
            </c:ext>
          </c:extLst>
        </c:ser>
        <c:ser>
          <c:idx val="1"/>
          <c:order val="1"/>
          <c:tx>
            <c:strRef>
              <c:f>'Analysis-Level1'!$F$2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'Analysis-Level1'!$A$2:$A$13</c:f>
              <c:strCache>
                <c:ptCount val="11"/>
                <c:pt idx="0">
                  <c:v>Level 1</c:v>
                </c:pt>
                <c:pt idx="1">
                  <c:v>North</c:v>
                </c:pt>
                <c:pt idx="2">
                  <c:v>South</c:v>
                </c:pt>
                <c:pt idx="3">
                  <c:v>#REF!</c:v>
                </c:pt>
                <c:pt idx="4">
                  <c:v>#REF!</c:v>
                </c:pt>
                <c:pt idx="5">
                  <c:v>#REF!</c:v>
                </c:pt>
                <c:pt idx="6">
                  <c:v>#REF!</c:v>
                </c:pt>
                <c:pt idx="7">
                  <c:v>#REF!</c:v>
                </c:pt>
                <c:pt idx="8">
                  <c:v>#REF!</c:v>
                </c:pt>
                <c:pt idx="9">
                  <c:v>#REF!</c:v>
                </c:pt>
                <c:pt idx="10">
                  <c:v>#REF!</c:v>
                </c:pt>
              </c:strCache>
            </c:strRef>
          </c:cat>
          <c:val>
            <c:numRef>
              <c:f>'Analysis-Level1'!$F$2:$F$13</c:f>
              <c:numCache>
                <c:formatCode>_(* #,##0_);_(* \(#,##0\);_(* "-"_);_(@_)</c:formatCode>
                <c:ptCount val="11"/>
                <c:pt idx="0" formatCode="General">
                  <c:v>1</c:v>
                </c:pt>
                <c:pt idx="1">
                  <c:v>210944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94-43BC-A030-E45F23CAC762}"/>
            </c:ext>
          </c:extLst>
        </c:ser>
        <c:ser>
          <c:idx val="2"/>
          <c:order val="2"/>
          <c:tx>
            <c:strRef>
              <c:f>'Analysis-Level1'!$G$2</c:f>
              <c:strCache>
                <c:ptCount val="1"/>
                <c:pt idx="0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'Analysis-Level1'!$A$2:$A$13</c:f>
              <c:strCache>
                <c:ptCount val="11"/>
                <c:pt idx="0">
                  <c:v>Level 1</c:v>
                </c:pt>
                <c:pt idx="1">
                  <c:v>North</c:v>
                </c:pt>
                <c:pt idx="2">
                  <c:v>South</c:v>
                </c:pt>
                <c:pt idx="3">
                  <c:v>#REF!</c:v>
                </c:pt>
                <c:pt idx="4">
                  <c:v>#REF!</c:v>
                </c:pt>
                <c:pt idx="5">
                  <c:v>#REF!</c:v>
                </c:pt>
                <c:pt idx="6">
                  <c:v>#REF!</c:v>
                </c:pt>
                <c:pt idx="7">
                  <c:v>#REF!</c:v>
                </c:pt>
                <c:pt idx="8">
                  <c:v>#REF!</c:v>
                </c:pt>
                <c:pt idx="9">
                  <c:v>#REF!</c:v>
                </c:pt>
                <c:pt idx="10">
                  <c:v>#REF!</c:v>
                </c:pt>
              </c:strCache>
            </c:strRef>
          </c:cat>
          <c:val>
            <c:numRef>
              <c:f>'Analysis-Level1'!$G$2:$G$13</c:f>
              <c:numCache>
                <c:formatCode>_(* #,##0_);_(* \(#,##0\);_(* "-"_);_(@_)</c:formatCode>
                <c:ptCount val="11"/>
                <c:pt idx="0" formatCode="General">
                  <c:v>2</c:v>
                </c:pt>
                <c:pt idx="1">
                  <c:v>35270</c:v>
                </c:pt>
                <c:pt idx="2">
                  <c:v>33542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94-43BC-A030-E45F23CAC762}"/>
            </c:ext>
          </c:extLst>
        </c:ser>
        <c:ser>
          <c:idx val="3"/>
          <c:order val="3"/>
          <c:tx>
            <c:strRef>
              <c:f>'Analysis-Level1'!$H$2</c:f>
              <c:strCache>
                <c:ptCount val="1"/>
                <c:pt idx="0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'Analysis-Level1'!$A$2:$A$13</c:f>
              <c:strCache>
                <c:ptCount val="11"/>
                <c:pt idx="0">
                  <c:v>Level 1</c:v>
                </c:pt>
                <c:pt idx="1">
                  <c:v>North</c:v>
                </c:pt>
                <c:pt idx="2">
                  <c:v>South</c:v>
                </c:pt>
                <c:pt idx="3">
                  <c:v>#REF!</c:v>
                </c:pt>
                <c:pt idx="4">
                  <c:v>#REF!</c:v>
                </c:pt>
                <c:pt idx="5">
                  <c:v>#REF!</c:v>
                </c:pt>
                <c:pt idx="6">
                  <c:v>#REF!</c:v>
                </c:pt>
                <c:pt idx="7">
                  <c:v>#REF!</c:v>
                </c:pt>
                <c:pt idx="8">
                  <c:v>#REF!</c:v>
                </c:pt>
                <c:pt idx="9">
                  <c:v>#REF!</c:v>
                </c:pt>
                <c:pt idx="10">
                  <c:v>#REF!</c:v>
                </c:pt>
              </c:strCache>
            </c:strRef>
          </c:cat>
          <c:val>
            <c:numRef>
              <c:f>'Analysis-Level1'!$H$2:$H$13</c:f>
              <c:numCache>
                <c:formatCode>_(* #,##0_);_(* \(#,##0\);_(* "-"_);_(@_)</c:formatCode>
                <c:ptCount val="11"/>
                <c:pt idx="0" formatCode="General">
                  <c:v>3</c:v>
                </c:pt>
                <c:pt idx="1">
                  <c:v>29470</c:v>
                </c:pt>
                <c:pt idx="2">
                  <c:v>11040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94-43BC-A030-E45F23CAC762}"/>
            </c:ext>
          </c:extLst>
        </c:ser>
        <c:ser>
          <c:idx val="4"/>
          <c:order val="4"/>
          <c:tx>
            <c:strRef>
              <c:f>'Analysis-Level1'!$I$2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'Analysis-Level1'!$A$2:$A$13</c:f>
              <c:strCache>
                <c:ptCount val="11"/>
                <c:pt idx="0">
                  <c:v>Level 1</c:v>
                </c:pt>
                <c:pt idx="1">
                  <c:v>North</c:v>
                </c:pt>
                <c:pt idx="2">
                  <c:v>South</c:v>
                </c:pt>
                <c:pt idx="3">
                  <c:v>#REF!</c:v>
                </c:pt>
                <c:pt idx="4">
                  <c:v>#REF!</c:v>
                </c:pt>
                <c:pt idx="5">
                  <c:v>#REF!</c:v>
                </c:pt>
                <c:pt idx="6">
                  <c:v>#REF!</c:v>
                </c:pt>
                <c:pt idx="7">
                  <c:v>#REF!</c:v>
                </c:pt>
                <c:pt idx="8">
                  <c:v>#REF!</c:v>
                </c:pt>
                <c:pt idx="9">
                  <c:v>#REF!</c:v>
                </c:pt>
                <c:pt idx="10">
                  <c:v>#REF!</c:v>
                </c:pt>
              </c:strCache>
            </c:strRef>
          </c:cat>
          <c:val>
            <c:numRef>
              <c:f>'Analysis-Level1'!$I$2:$I$13</c:f>
              <c:numCache>
                <c:formatCode>_(* #,##0_);_(* \(#,##0\);_(* "-"_);_(@_)</c:formatCode>
                <c:ptCount val="11"/>
                <c:pt idx="0" formatCode="General">
                  <c:v>4</c:v>
                </c:pt>
                <c:pt idx="1">
                  <c:v>18972</c:v>
                </c:pt>
                <c:pt idx="2">
                  <c:v>48299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94-43BC-A030-E45F23CAC762}"/>
            </c:ext>
          </c:extLst>
        </c:ser>
        <c:ser>
          <c:idx val="10"/>
          <c:order val="5"/>
          <c:tx>
            <c:strRef>
              <c:f>'Analysis-Level1'!$J$2</c:f>
              <c:strCache>
                <c:ptCount val="1"/>
                <c:pt idx="0">
                  <c:v>5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'Analysis-Level1'!$A$2:$A$13</c:f>
              <c:strCache>
                <c:ptCount val="11"/>
                <c:pt idx="0">
                  <c:v>Level 1</c:v>
                </c:pt>
                <c:pt idx="1">
                  <c:v>North</c:v>
                </c:pt>
                <c:pt idx="2">
                  <c:v>South</c:v>
                </c:pt>
                <c:pt idx="3">
                  <c:v>#REF!</c:v>
                </c:pt>
                <c:pt idx="4">
                  <c:v>#REF!</c:v>
                </c:pt>
                <c:pt idx="5">
                  <c:v>#REF!</c:v>
                </c:pt>
                <c:pt idx="6">
                  <c:v>#REF!</c:v>
                </c:pt>
                <c:pt idx="7">
                  <c:v>#REF!</c:v>
                </c:pt>
                <c:pt idx="8">
                  <c:v>#REF!</c:v>
                </c:pt>
                <c:pt idx="9">
                  <c:v>#REF!</c:v>
                </c:pt>
                <c:pt idx="10">
                  <c:v>#REF!</c:v>
                </c:pt>
              </c:strCache>
            </c:strRef>
          </c:cat>
          <c:val>
            <c:numRef>
              <c:f>'Analysis-Level1'!$J$2:$J$13</c:f>
              <c:numCache>
                <c:formatCode>_(* #,##0_);_(* \(#,##0\);_(* "-"_);_(@_)</c:formatCode>
                <c:ptCount val="11"/>
                <c:pt idx="0" formatCode="General">
                  <c:v>5</c:v>
                </c:pt>
                <c:pt idx="1">
                  <c:v>25102</c:v>
                </c:pt>
                <c:pt idx="2">
                  <c:v>45883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94-43BC-A030-E45F23CAC762}"/>
            </c:ext>
          </c:extLst>
        </c:ser>
        <c:ser>
          <c:idx val="6"/>
          <c:order val="6"/>
          <c:tx>
            <c:strRef>
              <c:f>'Analysis-Level1'!$K$2</c:f>
              <c:strCache>
                <c:ptCount val="1"/>
                <c:pt idx="0">
                  <c:v>6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'Analysis-Level1'!$A$2:$A$13</c:f>
              <c:strCache>
                <c:ptCount val="11"/>
                <c:pt idx="0">
                  <c:v>Level 1</c:v>
                </c:pt>
                <c:pt idx="1">
                  <c:v>North</c:v>
                </c:pt>
                <c:pt idx="2">
                  <c:v>South</c:v>
                </c:pt>
                <c:pt idx="3">
                  <c:v>#REF!</c:v>
                </c:pt>
                <c:pt idx="4">
                  <c:v>#REF!</c:v>
                </c:pt>
                <c:pt idx="5">
                  <c:v>#REF!</c:v>
                </c:pt>
                <c:pt idx="6">
                  <c:v>#REF!</c:v>
                </c:pt>
                <c:pt idx="7">
                  <c:v>#REF!</c:v>
                </c:pt>
                <c:pt idx="8">
                  <c:v>#REF!</c:v>
                </c:pt>
                <c:pt idx="9">
                  <c:v>#REF!</c:v>
                </c:pt>
                <c:pt idx="10">
                  <c:v>#REF!</c:v>
                </c:pt>
              </c:strCache>
            </c:strRef>
          </c:cat>
          <c:val>
            <c:numRef>
              <c:f>'Analysis-Level1'!$K$2:$K$13</c:f>
              <c:numCache>
                <c:formatCode>_(* #,##0_);_(* \(#,##0\);_(* "-"_);_(@_)</c:formatCode>
                <c:ptCount val="11"/>
                <c:pt idx="0" formatCode="General">
                  <c:v>6</c:v>
                </c:pt>
                <c:pt idx="1">
                  <c:v>19140</c:v>
                </c:pt>
                <c:pt idx="2">
                  <c:v>23370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94-43BC-A030-E45F23CAC762}"/>
            </c:ext>
          </c:extLst>
        </c:ser>
        <c:ser>
          <c:idx val="5"/>
          <c:order val="7"/>
          <c:tx>
            <c:strRef>
              <c:f>'Analysis-Level1'!$L$2</c:f>
              <c:strCache>
                <c:ptCount val="1"/>
                <c:pt idx="0">
                  <c:v>7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'Analysis-Level1'!$A$2:$A$13</c:f>
              <c:strCache>
                <c:ptCount val="11"/>
                <c:pt idx="0">
                  <c:v>Level 1</c:v>
                </c:pt>
                <c:pt idx="1">
                  <c:v>North</c:v>
                </c:pt>
                <c:pt idx="2">
                  <c:v>South</c:v>
                </c:pt>
                <c:pt idx="3">
                  <c:v>#REF!</c:v>
                </c:pt>
                <c:pt idx="4">
                  <c:v>#REF!</c:v>
                </c:pt>
                <c:pt idx="5">
                  <c:v>#REF!</c:v>
                </c:pt>
                <c:pt idx="6">
                  <c:v>#REF!</c:v>
                </c:pt>
                <c:pt idx="7">
                  <c:v>#REF!</c:v>
                </c:pt>
                <c:pt idx="8">
                  <c:v>#REF!</c:v>
                </c:pt>
                <c:pt idx="9">
                  <c:v>#REF!</c:v>
                </c:pt>
                <c:pt idx="10">
                  <c:v>#REF!</c:v>
                </c:pt>
              </c:strCache>
            </c:strRef>
          </c:cat>
          <c:val>
            <c:numRef>
              <c:f>'Analysis-Level1'!$L$2:$L$13</c:f>
              <c:numCache>
                <c:formatCode>_(* #,##0_);_(* \(#,##0\);_(* "-"_);_(@_)</c:formatCode>
                <c:ptCount val="11"/>
                <c:pt idx="0" formatCode="General">
                  <c:v>7</c:v>
                </c:pt>
                <c:pt idx="1">
                  <c:v>61722</c:v>
                </c:pt>
                <c:pt idx="2">
                  <c:v>190262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94-43BC-A030-E45F23CAC762}"/>
            </c:ext>
          </c:extLst>
        </c:ser>
        <c:ser>
          <c:idx val="7"/>
          <c:order val="8"/>
          <c:tx>
            <c:strRef>
              <c:f>'Analysis-Level1'!$M$2</c:f>
              <c:strCache>
                <c:ptCount val="1"/>
                <c:pt idx="0">
                  <c:v>8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'Analysis-Level1'!$A$2:$A$13</c:f>
              <c:strCache>
                <c:ptCount val="11"/>
                <c:pt idx="0">
                  <c:v>Level 1</c:v>
                </c:pt>
                <c:pt idx="1">
                  <c:v>North</c:v>
                </c:pt>
                <c:pt idx="2">
                  <c:v>South</c:v>
                </c:pt>
                <c:pt idx="3">
                  <c:v>#REF!</c:v>
                </c:pt>
                <c:pt idx="4">
                  <c:v>#REF!</c:v>
                </c:pt>
                <c:pt idx="5">
                  <c:v>#REF!</c:v>
                </c:pt>
                <c:pt idx="6">
                  <c:v>#REF!</c:v>
                </c:pt>
                <c:pt idx="7">
                  <c:v>#REF!</c:v>
                </c:pt>
                <c:pt idx="8">
                  <c:v>#REF!</c:v>
                </c:pt>
                <c:pt idx="9">
                  <c:v>#REF!</c:v>
                </c:pt>
                <c:pt idx="10">
                  <c:v>#REF!</c:v>
                </c:pt>
              </c:strCache>
            </c:strRef>
          </c:cat>
          <c:val>
            <c:numRef>
              <c:f>'Analysis-Level1'!$M$2:$M$13</c:f>
              <c:numCache>
                <c:formatCode>_(* #,##0_);_(* \(#,##0\);_(* "-"_);_(@_)</c:formatCode>
                <c:ptCount val="11"/>
                <c:pt idx="0" formatCode="General">
                  <c:v>8</c:v>
                </c:pt>
                <c:pt idx="1">
                  <c:v>11604</c:v>
                </c:pt>
                <c:pt idx="2">
                  <c:v>118637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94-43BC-A030-E45F23CAC762}"/>
            </c:ext>
          </c:extLst>
        </c:ser>
        <c:ser>
          <c:idx val="8"/>
          <c:order val="9"/>
          <c:tx>
            <c:strRef>
              <c:f>'Analysis-Level1'!$N$2</c:f>
              <c:strCache>
                <c:ptCount val="1"/>
                <c:pt idx="0">
                  <c:v>9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'Analysis-Level1'!$A$2:$A$13</c:f>
              <c:strCache>
                <c:ptCount val="11"/>
                <c:pt idx="0">
                  <c:v>Level 1</c:v>
                </c:pt>
                <c:pt idx="1">
                  <c:v>North</c:v>
                </c:pt>
                <c:pt idx="2">
                  <c:v>South</c:v>
                </c:pt>
                <c:pt idx="3">
                  <c:v>#REF!</c:v>
                </c:pt>
                <c:pt idx="4">
                  <c:v>#REF!</c:v>
                </c:pt>
                <c:pt idx="5">
                  <c:v>#REF!</c:v>
                </c:pt>
                <c:pt idx="6">
                  <c:v>#REF!</c:v>
                </c:pt>
                <c:pt idx="7">
                  <c:v>#REF!</c:v>
                </c:pt>
                <c:pt idx="8">
                  <c:v>#REF!</c:v>
                </c:pt>
                <c:pt idx="9">
                  <c:v>#REF!</c:v>
                </c:pt>
                <c:pt idx="10">
                  <c:v>#REF!</c:v>
                </c:pt>
              </c:strCache>
            </c:strRef>
          </c:cat>
          <c:val>
            <c:numRef>
              <c:f>'Analysis-Level1'!$N$2:$N$13</c:f>
              <c:numCache>
                <c:formatCode>_(* #,##0_);_(* \(#,##0\);_(* "-"_);_(@_)</c:formatCode>
                <c:ptCount val="11"/>
                <c:pt idx="0" formatCode="General">
                  <c:v>9</c:v>
                </c:pt>
                <c:pt idx="1">
                  <c:v>49514</c:v>
                </c:pt>
                <c:pt idx="2">
                  <c:v>237698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94-43BC-A030-E45F23CAC762}"/>
            </c:ext>
          </c:extLst>
        </c:ser>
        <c:ser>
          <c:idx val="9"/>
          <c:order val="10"/>
          <c:tx>
            <c:strRef>
              <c:f>'Analysis-Level1'!$O$2</c:f>
              <c:strCache>
                <c:ptCount val="1"/>
                <c:pt idx="0">
                  <c:v>10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'Analysis-Level1'!$A$2:$A$13</c:f>
              <c:strCache>
                <c:ptCount val="11"/>
                <c:pt idx="0">
                  <c:v>Level 1</c:v>
                </c:pt>
                <c:pt idx="1">
                  <c:v>North</c:v>
                </c:pt>
                <c:pt idx="2">
                  <c:v>South</c:v>
                </c:pt>
                <c:pt idx="3">
                  <c:v>#REF!</c:v>
                </c:pt>
                <c:pt idx="4">
                  <c:v>#REF!</c:v>
                </c:pt>
                <c:pt idx="5">
                  <c:v>#REF!</c:v>
                </c:pt>
                <c:pt idx="6">
                  <c:v>#REF!</c:v>
                </c:pt>
                <c:pt idx="7">
                  <c:v>#REF!</c:v>
                </c:pt>
                <c:pt idx="8">
                  <c:v>#REF!</c:v>
                </c:pt>
                <c:pt idx="9">
                  <c:v>#REF!</c:v>
                </c:pt>
                <c:pt idx="10">
                  <c:v>#REF!</c:v>
                </c:pt>
              </c:strCache>
            </c:strRef>
          </c:cat>
          <c:val>
            <c:numRef>
              <c:f>'Analysis-Level1'!$O$2:$O$13</c:f>
              <c:numCache>
                <c:formatCode>_(* #,##0_);_(* \(#,##0\);_(* "-"_);_(@_)</c:formatCode>
                <c:ptCount val="11"/>
                <c:pt idx="0" formatCode="General">
                  <c:v>10</c:v>
                </c:pt>
                <c:pt idx="1">
                  <c:v>50388</c:v>
                </c:pt>
                <c:pt idx="2">
                  <c:v>36812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94-43BC-A030-E45F23CAC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7327568"/>
        <c:axId val="817332488"/>
      </c:barChart>
      <c:catAx>
        <c:axId val="81732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17332488"/>
        <c:crosses val="autoZero"/>
        <c:auto val="1"/>
        <c:lblAlgn val="ctr"/>
        <c:lblOffset val="100"/>
        <c:noMultiLvlLbl val="0"/>
      </c:catAx>
      <c:valAx>
        <c:axId val="81733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17327568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</c:dispUnitsLbl>
        </c:dispUnits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'Analysis-Level3'!$B$2</c:f>
              <c:strCache>
                <c:ptCount val="1"/>
                <c:pt idx="0">
                  <c:v>States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'Analysis-Level3'!$A$3:$A$19</c:f>
              <c:strCache>
                <c:ptCount val="17"/>
                <c:pt idx="0">
                  <c:v>Facility 1</c:v>
                </c:pt>
                <c:pt idx="1">
                  <c:v>Facility 2</c:v>
                </c:pt>
                <c:pt idx="2">
                  <c:v>Facility 3</c:v>
                </c:pt>
                <c:pt idx="3">
                  <c:v>Facility 4</c:v>
                </c:pt>
                <c:pt idx="4">
                  <c:v>Facility 5</c:v>
                </c:pt>
                <c:pt idx="5">
                  <c:v>Facility 6</c:v>
                </c:pt>
                <c:pt idx="6">
                  <c:v>Facility 7</c:v>
                </c:pt>
                <c:pt idx="7">
                  <c:v>Facility 8</c:v>
                </c:pt>
                <c:pt idx="8">
                  <c:v>Facility 9</c:v>
                </c:pt>
                <c:pt idx="9">
                  <c:v>Facility 10</c:v>
                </c:pt>
                <c:pt idx="10">
                  <c:v>Facility 11</c:v>
                </c:pt>
                <c:pt idx="11">
                  <c:v>Facility 12</c:v>
                </c:pt>
                <c:pt idx="12">
                  <c:v>Facility 13</c:v>
                </c:pt>
                <c:pt idx="13">
                  <c:v>Facility 14</c:v>
                </c:pt>
                <c:pt idx="14">
                  <c:v>Facility 15</c:v>
                </c:pt>
                <c:pt idx="15">
                  <c:v>Facility 16</c:v>
                </c:pt>
                <c:pt idx="16">
                  <c:v>Facility 17</c:v>
                </c:pt>
              </c:strCache>
            </c:strRef>
          </c:cat>
          <c:val>
            <c:numRef>
              <c:f>'Analysis-Level3'!$B$3:$B$19</c:f>
              <c:numCache>
                <c:formatCode>0.00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14-4DC4-A58B-2C37C9597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165759"/>
        <c:axId val="1468531535"/>
      </c:barChart>
      <c:catAx>
        <c:axId val="146716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68531535"/>
        <c:crosses val="autoZero"/>
        <c:auto val="1"/>
        <c:lblAlgn val="ctr"/>
        <c:lblOffset val="100"/>
        <c:noMultiLvlLbl val="0"/>
      </c:catAx>
      <c:valAx>
        <c:axId val="1468531535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67165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CAPEX By 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107490189298013E-2"/>
          <c:y val="5.5200116652085157E-2"/>
          <c:w val="0.92473624787790343"/>
          <c:h val="0.6634941965587635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'Analysis-Level3'!$E$2</c:f>
              <c:strCache>
                <c:ptCount val="1"/>
                <c:pt idx="0">
                  <c:v>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'Analysis-Level3'!$A$2:$A$19</c:f>
              <c:strCache>
                <c:ptCount val="18"/>
                <c:pt idx="0">
                  <c:v>Level 3</c:v>
                </c:pt>
                <c:pt idx="1">
                  <c:v>Facility 1</c:v>
                </c:pt>
                <c:pt idx="2">
                  <c:v>Facility 2</c:v>
                </c:pt>
                <c:pt idx="3">
                  <c:v>Facility 3</c:v>
                </c:pt>
                <c:pt idx="4">
                  <c:v>Facility 4</c:v>
                </c:pt>
                <c:pt idx="5">
                  <c:v>Facility 5</c:v>
                </c:pt>
                <c:pt idx="6">
                  <c:v>Facility 6</c:v>
                </c:pt>
                <c:pt idx="7">
                  <c:v>Facility 7</c:v>
                </c:pt>
                <c:pt idx="8">
                  <c:v>Facility 8</c:v>
                </c:pt>
                <c:pt idx="9">
                  <c:v>Facility 9</c:v>
                </c:pt>
                <c:pt idx="10">
                  <c:v>Facility 10</c:v>
                </c:pt>
                <c:pt idx="11">
                  <c:v>Facility 11</c:v>
                </c:pt>
                <c:pt idx="12">
                  <c:v>Facility 12</c:v>
                </c:pt>
                <c:pt idx="13">
                  <c:v>Facility 13</c:v>
                </c:pt>
                <c:pt idx="14">
                  <c:v>Facility 14</c:v>
                </c:pt>
                <c:pt idx="15">
                  <c:v>Facility 15</c:v>
                </c:pt>
                <c:pt idx="16">
                  <c:v>Facility 16</c:v>
                </c:pt>
                <c:pt idx="17">
                  <c:v>Facility 17</c:v>
                </c:pt>
              </c:strCache>
            </c:strRef>
          </c:cat>
          <c:val>
            <c:numRef>
              <c:f>'Analysis-Level3'!$E$2:$E$19</c:f>
              <c:numCache>
                <c:formatCode>_(* #,##0_);_(* \(#,##0\);_(* "-"_);_(@_)</c:formatCode>
                <c:ptCount val="1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A6-476B-9A87-15D66009057A}"/>
            </c:ext>
          </c:extLst>
        </c:ser>
        <c:ser>
          <c:idx val="1"/>
          <c:order val="1"/>
          <c:tx>
            <c:strRef>
              <c:f>'Analysis-Level3'!$F$2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'Analysis-Level3'!$A$2:$A$19</c:f>
              <c:strCache>
                <c:ptCount val="18"/>
                <c:pt idx="0">
                  <c:v>Level 3</c:v>
                </c:pt>
                <c:pt idx="1">
                  <c:v>Facility 1</c:v>
                </c:pt>
                <c:pt idx="2">
                  <c:v>Facility 2</c:v>
                </c:pt>
                <c:pt idx="3">
                  <c:v>Facility 3</c:v>
                </c:pt>
                <c:pt idx="4">
                  <c:v>Facility 4</c:v>
                </c:pt>
                <c:pt idx="5">
                  <c:v>Facility 5</c:v>
                </c:pt>
                <c:pt idx="6">
                  <c:v>Facility 6</c:v>
                </c:pt>
                <c:pt idx="7">
                  <c:v>Facility 7</c:v>
                </c:pt>
                <c:pt idx="8">
                  <c:v>Facility 8</c:v>
                </c:pt>
                <c:pt idx="9">
                  <c:v>Facility 9</c:v>
                </c:pt>
                <c:pt idx="10">
                  <c:v>Facility 10</c:v>
                </c:pt>
                <c:pt idx="11">
                  <c:v>Facility 11</c:v>
                </c:pt>
                <c:pt idx="12">
                  <c:v>Facility 12</c:v>
                </c:pt>
                <c:pt idx="13">
                  <c:v>Facility 13</c:v>
                </c:pt>
                <c:pt idx="14">
                  <c:v>Facility 14</c:v>
                </c:pt>
                <c:pt idx="15">
                  <c:v>Facility 15</c:v>
                </c:pt>
                <c:pt idx="16">
                  <c:v>Facility 16</c:v>
                </c:pt>
                <c:pt idx="17">
                  <c:v>Facility 17</c:v>
                </c:pt>
              </c:strCache>
            </c:strRef>
          </c:cat>
          <c:val>
            <c:numRef>
              <c:f>'Analysis-Level3'!$F$2:$F$19</c:f>
              <c:numCache>
                <c:formatCode>_(* #,##0_);_(* \(#,##0\);_(* "-"_);_(@_)</c:formatCode>
                <c:ptCount val="18"/>
                <c:pt idx="0" formatCode="General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A6-476B-9A87-15D66009057A}"/>
            </c:ext>
          </c:extLst>
        </c:ser>
        <c:ser>
          <c:idx val="2"/>
          <c:order val="2"/>
          <c:tx>
            <c:strRef>
              <c:f>'Analysis-Level3'!$G$2</c:f>
              <c:strCache>
                <c:ptCount val="1"/>
                <c:pt idx="0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'Analysis-Level3'!$A$2:$A$19</c:f>
              <c:strCache>
                <c:ptCount val="18"/>
                <c:pt idx="0">
                  <c:v>Level 3</c:v>
                </c:pt>
                <c:pt idx="1">
                  <c:v>Facility 1</c:v>
                </c:pt>
                <c:pt idx="2">
                  <c:v>Facility 2</c:v>
                </c:pt>
                <c:pt idx="3">
                  <c:v>Facility 3</c:v>
                </c:pt>
                <c:pt idx="4">
                  <c:v>Facility 4</c:v>
                </c:pt>
                <c:pt idx="5">
                  <c:v>Facility 5</c:v>
                </c:pt>
                <c:pt idx="6">
                  <c:v>Facility 6</c:v>
                </c:pt>
                <c:pt idx="7">
                  <c:v>Facility 7</c:v>
                </c:pt>
                <c:pt idx="8">
                  <c:v>Facility 8</c:v>
                </c:pt>
                <c:pt idx="9">
                  <c:v>Facility 9</c:v>
                </c:pt>
                <c:pt idx="10">
                  <c:v>Facility 10</c:v>
                </c:pt>
                <c:pt idx="11">
                  <c:v>Facility 11</c:v>
                </c:pt>
                <c:pt idx="12">
                  <c:v>Facility 12</c:v>
                </c:pt>
                <c:pt idx="13">
                  <c:v>Facility 13</c:v>
                </c:pt>
                <c:pt idx="14">
                  <c:v>Facility 14</c:v>
                </c:pt>
                <c:pt idx="15">
                  <c:v>Facility 15</c:v>
                </c:pt>
                <c:pt idx="16">
                  <c:v>Facility 16</c:v>
                </c:pt>
                <c:pt idx="17">
                  <c:v>Facility 17</c:v>
                </c:pt>
              </c:strCache>
            </c:strRef>
          </c:cat>
          <c:val>
            <c:numRef>
              <c:f>'Analysis-Level3'!$G$2:$G$19</c:f>
              <c:numCache>
                <c:formatCode>_(* #,##0_);_(* \(#,##0\);_(* "-"_);_(@_)</c:formatCode>
                <c:ptCount val="18"/>
                <c:pt idx="0" formatCode="General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A6-476B-9A87-15D66009057A}"/>
            </c:ext>
          </c:extLst>
        </c:ser>
        <c:ser>
          <c:idx val="3"/>
          <c:order val="3"/>
          <c:tx>
            <c:strRef>
              <c:f>'Analysis-Level3'!$H$2</c:f>
              <c:strCache>
                <c:ptCount val="1"/>
                <c:pt idx="0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'Analysis-Level3'!$A$2:$A$19</c:f>
              <c:strCache>
                <c:ptCount val="18"/>
                <c:pt idx="0">
                  <c:v>Level 3</c:v>
                </c:pt>
                <c:pt idx="1">
                  <c:v>Facility 1</c:v>
                </c:pt>
                <c:pt idx="2">
                  <c:v>Facility 2</c:v>
                </c:pt>
                <c:pt idx="3">
                  <c:v>Facility 3</c:v>
                </c:pt>
                <c:pt idx="4">
                  <c:v>Facility 4</c:v>
                </c:pt>
                <c:pt idx="5">
                  <c:v>Facility 5</c:v>
                </c:pt>
                <c:pt idx="6">
                  <c:v>Facility 6</c:v>
                </c:pt>
                <c:pt idx="7">
                  <c:v>Facility 7</c:v>
                </c:pt>
                <c:pt idx="8">
                  <c:v>Facility 8</c:v>
                </c:pt>
                <c:pt idx="9">
                  <c:v>Facility 9</c:v>
                </c:pt>
                <c:pt idx="10">
                  <c:v>Facility 10</c:v>
                </c:pt>
                <c:pt idx="11">
                  <c:v>Facility 11</c:v>
                </c:pt>
                <c:pt idx="12">
                  <c:v>Facility 12</c:v>
                </c:pt>
                <c:pt idx="13">
                  <c:v>Facility 13</c:v>
                </c:pt>
                <c:pt idx="14">
                  <c:v>Facility 14</c:v>
                </c:pt>
                <c:pt idx="15">
                  <c:v>Facility 15</c:v>
                </c:pt>
                <c:pt idx="16">
                  <c:v>Facility 16</c:v>
                </c:pt>
                <c:pt idx="17">
                  <c:v>Facility 17</c:v>
                </c:pt>
              </c:strCache>
            </c:strRef>
          </c:cat>
          <c:val>
            <c:numRef>
              <c:f>'Analysis-Level3'!$H$2:$H$19</c:f>
              <c:numCache>
                <c:formatCode>_(* #,##0_);_(* \(#,##0\);_(* "-"_);_(@_)</c:formatCode>
                <c:ptCount val="18"/>
                <c:pt idx="0" formatCode="General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A6-476B-9A87-15D66009057A}"/>
            </c:ext>
          </c:extLst>
        </c:ser>
        <c:ser>
          <c:idx val="4"/>
          <c:order val="4"/>
          <c:tx>
            <c:strRef>
              <c:f>'Analysis-Level3'!$I$2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'Analysis-Level3'!$A$2:$A$19</c:f>
              <c:strCache>
                <c:ptCount val="18"/>
                <c:pt idx="0">
                  <c:v>Level 3</c:v>
                </c:pt>
                <c:pt idx="1">
                  <c:v>Facility 1</c:v>
                </c:pt>
                <c:pt idx="2">
                  <c:v>Facility 2</c:v>
                </c:pt>
                <c:pt idx="3">
                  <c:v>Facility 3</c:v>
                </c:pt>
                <c:pt idx="4">
                  <c:v>Facility 4</c:v>
                </c:pt>
                <c:pt idx="5">
                  <c:v>Facility 5</c:v>
                </c:pt>
                <c:pt idx="6">
                  <c:v>Facility 6</c:v>
                </c:pt>
                <c:pt idx="7">
                  <c:v>Facility 7</c:v>
                </c:pt>
                <c:pt idx="8">
                  <c:v>Facility 8</c:v>
                </c:pt>
                <c:pt idx="9">
                  <c:v>Facility 9</c:v>
                </c:pt>
                <c:pt idx="10">
                  <c:v>Facility 10</c:v>
                </c:pt>
                <c:pt idx="11">
                  <c:v>Facility 11</c:v>
                </c:pt>
                <c:pt idx="12">
                  <c:v>Facility 12</c:v>
                </c:pt>
                <c:pt idx="13">
                  <c:v>Facility 13</c:v>
                </c:pt>
                <c:pt idx="14">
                  <c:v>Facility 14</c:v>
                </c:pt>
                <c:pt idx="15">
                  <c:v>Facility 15</c:v>
                </c:pt>
                <c:pt idx="16">
                  <c:v>Facility 16</c:v>
                </c:pt>
                <c:pt idx="17">
                  <c:v>Facility 17</c:v>
                </c:pt>
              </c:strCache>
            </c:strRef>
          </c:cat>
          <c:val>
            <c:numRef>
              <c:f>'Analysis-Level3'!$I$2:$I$19</c:f>
              <c:numCache>
                <c:formatCode>_(* #,##0_);_(* \(#,##0\);_(* "-"_);_(@_)</c:formatCode>
                <c:ptCount val="18"/>
                <c:pt idx="0" formatCode="General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A6-476B-9A87-15D66009057A}"/>
            </c:ext>
          </c:extLst>
        </c:ser>
        <c:ser>
          <c:idx val="6"/>
          <c:order val="5"/>
          <c:tx>
            <c:strRef>
              <c:f>'Analysis-Level3'!$J$2</c:f>
              <c:strCache>
                <c:ptCount val="1"/>
                <c:pt idx="0">
                  <c:v>5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'Analysis-Level3'!$A$2:$A$19</c:f>
              <c:strCache>
                <c:ptCount val="18"/>
                <c:pt idx="0">
                  <c:v>Level 3</c:v>
                </c:pt>
                <c:pt idx="1">
                  <c:v>Facility 1</c:v>
                </c:pt>
                <c:pt idx="2">
                  <c:v>Facility 2</c:v>
                </c:pt>
                <c:pt idx="3">
                  <c:v>Facility 3</c:v>
                </c:pt>
                <c:pt idx="4">
                  <c:v>Facility 4</c:v>
                </c:pt>
                <c:pt idx="5">
                  <c:v>Facility 5</c:v>
                </c:pt>
                <c:pt idx="6">
                  <c:v>Facility 6</c:v>
                </c:pt>
                <c:pt idx="7">
                  <c:v>Facility 7</c:v>
                </c:pt>
                <c:pt idx="8">
                  <c:v>Facility 8</c:v>
                </c:pt>
                <c:pt idx="9">
                  <c:v>Facility 9</c:v>
                </c:pt>
                <c:pt idx="10">
                  <c:v>Facility 10</c:v>
                </c:pt>
                <c:pt idx="11">
                  <c:v>Facility 11</c:v>
                </c:pt>
                <c:pt idx="12">
                  <c:v>Facility 12</c:v>
                </c:pt>
                <c:pt idx="13">
                  <c:v>Facility 13</c:v>
                </c:pt>
                <c:pt idx="14">
                  <c:v>Facility 14</c:v>
                </c:pt>
                <c:pt idx="15">
                  <c:v>Facility 15</c:v>
                </c:pt>
                <c:pt idx="16">
                  <c:v>Facility 16</c:v>
                </c:pt>
                <c:pt idx="17">
                  <c:v>Facility 17</c:v>
                </c:pt>
              </c:strCache>
            </c:strRef>
          </c:cat>
          <c:val>
            <c:numRef>
              <c:f>'Analysis-Level3'!$J$2:$J$19</c:f>
              <c:numCache>
                <c:formatCode>_(* #,##0_);_(* \(#,##0\);_(* "-"_);_(@_)</c:formatCode>
                <c:ptCount val="18"/>
                <c:pt idx="0" formatCode="General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A6-476B-9A87-15D66009057A}"/>
            </c:ext>
          </c:extLst>
        </c:ser>
        <c:ser>
          <c:idx val="10"/>
          <c:order val="6"/>
          <c:tx>
            <c:strRef>
              <c:f>'Analysis-Level3'!$K$2</c:f>
              <c:strCache>
                <c:ptCount val="1"/>
                <c:pt idx="0">
                  <c:v>6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'Analysis-Level3'!$A$2:$A$19</c:f>
              <c:strCache>
                <c:ptCount val="18"/>
                <c:pt idx="0">
                  <c:v>Level 3</c:v>
                </c:pt>
                <c:pt idx="1">
                  <c:v>Facility 1</c:v>
                </c:pt>
                <c:pt idx="2">
                  <c:v>Facility 2</c:v>
                </c:pt>
                <c:pt idx="3">
                  <c:v>Facility 3</c:v>
                </c:pt>
                <c:pt idx="4">
                  <c:v>Facility 4</c:v>
                </c:pt>
                <c:pt idx="5">
                  <c:v>Facility 5</c:v>
                </c:pt>
                <c:pt idx="6">
                  <c:v>Facility 6</c:v>
                </c:pt>
                <c:pt idx="7">
                  <c:v>Facility 7</c:v>
                </c:pt>
                <c:pt idx="8">
                  <c:v>Facility 8</c:v>
                </c:pt>
                <c:pt idx="9">
                  <c:v>Facility 9</c:v>
                </c:pt>
                <c:pt idx="10">
                  <c:v>Facility 10</c:v>
                </c:pt>
                <c:pt idx="11">
                  <c:v>Facility 11</c:v>
                </c:pt>
                <c:pt idx="12">
                  <c:v>Facility 12</c:v>
                </c:pt>
                <c:pt idx="13">
                  <c:v>Facility 13</c:v>
                </c:pt>
                <c:pt idx="14">
                  <c:v>Facility 14</c:v>
                </c:pt>
                <c:pt idx="15">
                  <c:v>Facility 15</c:v>
                </c:pt>
                <c:pt idx="16">
                  <c:v>Facility 16</c:v>
                </c:pt>
                <c:pt idx="17">
                  <c:v>Facility 17</c:v>
                </c:pt>
              </c:strCache>
            </c:strRef>
          </c:cat>
          <c:val>
            <c:numRef>
              <c:f>'Analysis-Level3'!$K$2:$K$19</c:f>
              <c:numCache>
                <c:formatCode>_(* #,##0_);_(* \(#,##0\);_(* "-"_);_(@_)</c:formatCode>
                <c:ptCount val="18"/>
                <c:pt idx="0" formatCode="General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4A6-476B-9A87-15D66009057A}"/>
            </c:ext>
          </c:extLst>
        </c:ser>
        <c:ser>
          <c:idx val="5"/>
          <c:order val="7"/>
          <c:tx>
            <c:strRef>
              <c:f>'Analysis-Level3'!$L$2</c:f>
              <c:strCache>
                <c:ptCount val="1"/>
                <c:pt idx="0">
                  <c:v>7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'Analysis-Level3'!$A$2:$A$19</c:f>
              <c:strCache>
                <c:ptCount val="18"/>
                <c:pt idx="0">
                  <c:v>Level 3</c:v>
                </c:pt>
                <c:pt idx="1">
                  <c:v>Facility 1</c:v>
                </c:pt>
                <c:pt idx="2">
                  <c:v>Facility 2</c:v>
                </c:pt>
                <c:pt idx="3">
                  <c:v>Facility 3</c:v>
                </c:pt>
                <c:pt idx="4">
                  <c:v>Facility 4</c:v>
                </c:pt>
                <c:pt idx="5">
                  <c:v>Facility 5</c:v>
                </c:pt>
                <c:pt idx="6">
                  <c:v>Facility 6</c:v>
                </c:pt>
                <c:pt idx="7">
                  <c:v>Facility 7</c:v>
                </c:pt>
                <c:pt idx="8">
                  <c:v>Facility 8</c:v>
                </c:pt>
                <c:pt idx="9">
                  <c:v>Facility 9</c:v>
                </c:pt>
                <c:pt idx="10">
                  <c:v>Facility 10</c:v>
                </c:pt>
                <c:pt idx="11">
                  <c:v>Facility 11</c:v>
                </c:pt>
                <c:pt idx="12">
                  <c:v>Facility 12</c:v>
                </c:pt>
                <c:pt idx="13">
                  <c:v>Facility 13</c:v>
                </c:pt>
                <c:pt idx="14">
                  <c:v>Facility 14</c:v>
                </c:pt>
                <c:pt idx="15">
                  <c:v>Facility 15</c:v>
                </c:pt>
                <c:pt idx="16">
                  <c:v>Facility 16</c:v>
                </c:pt>
                <c:pt idx="17">
                  <c:v>Facility 17</c:v>
                </c:pt>
              </c:strCache>
            </c:strRef>
          </c:cat>
          <c:val>
            <c:numRef>
              <c:f>'Analysis-Level3'!$L$2:$L$19</c:f>
              <c:numCache>
                <c:formatCode>_(* #,##0_);_(* \(#,##0\);_(* "-"_);_(@_)</c:formatCode>
                <c:ptCount val="18"/>
                <c:pt idx="0" formatCode="General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4A6-476B-9A87-15D66009057A}"/>
            </c:ext>
          </c:extLst>
        </c:ser>
        <c:ser>
          <c:idx val="7"/>
          <c:order val="8"/>
          <c:tx>
            <c:strRef>
              <c:f>'Analysis-Level3'!$M$2</c:f>
              <c:strCache>
                <c:ptCount val="1"/>
                <c:pt idx="0">
                  <c:v>8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'Analysis-Level3'!$A$2:$A$19</c:f>
              <c:strCache>
                <c:ptCount val="18"/>
                <c:pt idx="0">
                  <c:v>Level 3</c:v>
                </c:pt>
                <c:pt idx="1">
                  <c:v>Facility 1</c:v>
                </c:pt>
                <c:pt idx="2">
                  <c:v>Facility 2</c:v>
                </c:pt>
                <c:pt idx="3">
                  <c:v>Facility 3</c:v>
                </c:pt>
                <c:pt idx="4">
                  <c:v>Facility 4</c:v>
                </c:pt>
                <c:pt idx="5">
                  <c:v>Facility 5</c:v>
                </c:pt>
                <c:pt idx="6">
                  <c:v>Facility 6</c:v>
                </c:pt>
                <c:pt idx="7">
                  <c:v>Facility 7</c:v>
                </c:pt>
                <c:pt idx="8">
                  <c:v>Facility 8</c:v>
                </c:pt>
                <c:pt idx="9">
                  <c:v>Facility 9</c:v>
                </c:pt>
                <c:pt idx="10">
                  <c:v>Facility 10</c:v>
                </c:pt>
                <c:pt idx="11">
                  <c:v>Facility 11</c:v>
                </c:pt>
                <c:pt idx="12">
                  <c:v>Facility 12</c:v>
                </c:pt>
                <c:pt idx="13">
                  <c:v>Facility 13</c:v>
                </c:pt>
                <c:pt idx="14">
                  <c:v>Facility 14</c:v>
                </c:pt>
                <c:pt idx="15">
                  <c:v>Facility 15</c:v>
                </c:pt>
                <c:pt idx="16">
                  <c:v>Facility 16</c:v>
                </c:pt>
                <c:pt idx="17">
                  <c:v>Facility 17</c:v>
                </c:pt>
              </c:strCache>
            </c:strRef>
          </c:cat>
          <c:val>
            <c:numRef>
              <c:f>'Analysis-Level3'!$M$2:$M$19</c:f>
              <c:numCache>
                <c:formatCode>_(* #,##0_);_(* \(#,##0\);_(* "-"_);_(@_)</c:formatCode>
                <c:ptCount val="18"/>
                <c:pt idx="0" formatCode="General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4A6-476B-9A87-15D66009057A}"/>
            </c:ext>
          </c:extLst>
        </c:ser>
        <c:ser>
          <c:idx val="8"/>
          <c:order val="9"/>
          <c:tx>
            <c:strRef>
              <c:f>'Analysis-Level3'!$N$2</c:f>
              <c:strCache>
                <c:ptCount val="1"/>
                <c:pt idx="0">
                  <c:v>9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'Analysis-Level3'!$A$2:$A$19</c:f>
              <c:strCache>
                <c:ptCount val="18"/>
                <c:pt idx="0">
                  <c:v>Level 3</c:v>
                </c:pt>
                <c:pt idx="1">
                  <c:v>Facility 1</c:v>
                </c:pt>
                <c:pt idx="2">
                  <c:v>Facility 2</c:v>
                </c:pt>
                <c:pt idx="3">
                  <c:v>Facility 3</c:v>
                </c:pt>
                <c:pt idx="4">
                  <c:v>Facility 4</c:v>
                </c:pt>
                <c:pt idx="5">
                  <c:v>Facility 5</c:v>
                </c:pt>
                <c:pt idx="6">
                  <c:v>Facility 6</c:v>
                </c:pt>
                <c:pt idx="7">
                  <c:v>Facility 7</c:v>
                </c:pt>
                <c:pt idx="8">
                  <c:v>Facility 8</c:v>
                </c:pt>
                <c:pt idx="9">
                  <c:v>Facility 9</c:v>
                </c:pt>
                <c:pt idx="10">
                  <c:v>Facility 10</c:v>
                </c:pt>
                <c:pt idx="11">
                  <c:v>Facility 11</c:v>
                </c:pt>
                <c:pt idx="12">
                  <c:v>Facility 12</c:v>
                </c:pt>
                <c:pt idx="13">
                  <c:v>Facility 13</c:v>
                </c:pt>
                <c:pt idx="14">
                  <c:v>Facility 14</c:v>
                </c:pt>
                <c:pt idx="15">
                  <c:v>Facility 15</c:v>
                </c:pt>
                <c:pt idx="16">
                  <c:v>Facility 16</c:v>
                </c:pt>
                <c:pt idx="17">
                  <c:v>Facility 17</c:v>
                </c:pt>
              </c:strCache>
            </c:strRef>
          </c:cat>
          <c:val>
            <c:numRef>
              <c:f>'Analysis-Level3'!$N$2:$N$19</c:f>
              <c:numCache>
                <c:formatCode>_(* #,##0_);_(* \(#,##0\);_(* "-"_);_(@_)</c:formatCode>
                <c:ptCount val="18"/>
                <c:pt idx="0" formatCode="General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4A6-476B-9A87-15D66009057A}"/>
            </c:ext>
          </c:extLst>
        </c:ser>
        <c:ser>
          <c:idx val="9"/>
          <c:order val="10"/>
          <c:tx>
            <c:strRef>
              <c:f>'Analysis-Level3'!$O$2</c:f>
              <c:strCache>
                <c:ptCount val="1"/>
                <c:pt idx="0">
                  <c:v>10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'Analysis-Level3'!$A$2:$A$19</c:f>
              <c:strCache>
                <c:ptCount val="18"/>
                <c:pt idx="0">
                  <c:v>Level 3</c:v>
                </c:pt>
                <c:pt idx="1">
                  <c:v>Facility 1</c:v>
                </c:pt>
                <c:pt idx="2">
                  <c:v>Facility 2</c:v>
                </c:pt>
                <c:pt idx="3">
                  <c:v>Facility 3</c:v>
                </c:pt>
                <c:pt idx="4">
                  <c:v>Facility 4</c:v>
                </c:pt>
                <c:pt idx="5">
                  <c:v>Facility 5</c:v>
                </c:pt>
                <c:pt idx="6">
                  <c:v>Facility 6</c:v>
                </c:pt>
                <c:pt idx="7">
                  <c:v>Facility 7</c:v>
                </c:pt>
                <c:pt idx="8">
                  <c:v>Facility 8</c:v>
                </c:pt>
                <c:pt idx="9">
                  <c:v>Facility 9</c:v>
                </c:pt>
                <c:pt idx="10">
                  <c:v>Facility 10</c:v>
                </c:pt>
                <c:pt idx="11">
                  <c:v>Facility 11</c:v>
                </c:pt>
                <c:pt idx="12">
                  <c:v>Facility 12</c:v>
                </c:pt>
                <c:pt idx="13">
                  <c:v>Facility 13</c:v>
                </c:pt>
                <c:pt idx="14">
                  <c:v>Facility 14</c:v>
                </c:pt>
                <c:pt idx="15">
                  <c:v>Facility 15</c:v>
                </c:pt>
                <c:pt idx="16">
                  <c:v>Facility 16</c:v>
                </c:pt>
                <c:pt idx="17">
                  <c:v>Facility 17</c:v>
                </c:pt>
              </c:strCache>
            </c:strRef>
          </c:cat>
          <c:val>
            <c:numRef>
              <c:f>'Analysis-Level3'!$O$2:$O$19</c:f>
              <c:numCache>
                <c:formatCode>_(* #,##0_);_(* \(#,##0\);_(* "-"_);_(@_)</c:formatCode>
                <c:ptCount val="18"/>
                <c:pt idx="0" formatCode="General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4A6-476B-9A87-15D660090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7327568"/>
        <c:axId val="817332488"/>
      </c:barChart>
      <c:catAx>
        <c:axId val="81732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17332488"/>
        <c:crosses val="autoZero"/>
        <c:auto val="1"/>
        <c:lblAlgn val="ctr"/>
        <c:lblOffset val="100"/>
        <c:noMultiLvlLbl val="0"/>
      </c:catAx>
      <c:valAx>
        <c:axId val="81733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17327568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</c:dispUnitsLbl>
        </c:dispUnits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'Analysis-Level3'!$C$2</c:f>
              <c:strCache>
                <c:ptCount val="1"/>
                <c:pt idx="0">
                  <c:v>Risks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'Analysis-Level3'!$A$3:$A$19</c:f>
              <c:strCache>
                <c:ptCount val="17"/>
                <c:pt idx="0">
                  <c:v>Facility 1</c:v>
                </c:pt>
                <c:pt idx="1">
                  <c:v>Facility 2</c:v>
                </c:pt>
                <c:pt idx="2">
                  <c:v>Facility 3</c:v>
                </c:pt>
                <c:pt idx="3">
                  <c:v>Facility 4</c:v>
                </c:pt>
                <c:pt idx="4">
                  <c:v>Facility 5</c:v>
                </c:pt>
                <c:pt idx="5">
                  <c:v>Facility 6</c:v>
                </c:pt>
                <c:pt idx="6">
                  <c:v>Facility 7</c:v>
                </c:pt>
                <c:pt idx="7">
                  <c:v>Facility 8</c:v>
                </c:pt>
                <c:pt idx="8">
                  <c:v>Facility 9</c:v>
                </c:pt>
                <c:pt idx="9">
                  <c:v>Facility 10</c:v>
                </c:pt>
                <c:pt idx="10">
                  <c:v>Facility 11</c:v>
                </c:pt>
                <c:pt idx="11">
                  <c:v>Facility 12</c:v>
                </c:pt>
                <c:pt idx="12">
                  <c:v>Facility 13</c:v>
                </c:pt>
                <c:pt idx="13">
                  <c:v>Facility 14</c:v>
                </c:pt>
                <c:pt idx="14">
                  <c:v>Facility 15</c:v>
                </c:pt>
                <c:pt idx="15">
                  <c:v>Facility 16</c:v>
                </c:pt>
                <c:pt idx="16">
                  <c:v>Facility 17</c:v>
                </c:pt>
              </c:strCache>
            </c:strRef>
          </c:cat>
          <c:val>
            <c:numRef>
              <c:f>'Analysis-Level3'!$C$3:$C$19</c:f>
              <c:numCache>
                <c:formatCode>0.00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2C-4E2F-8E3D-47EC57A6D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165759"/>
        <c:axId val="1468531535"/>
      </c:barChart>
      <c:catAx>
        <c:axId val="146716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68531535"/>
        <c:crosses val="autoZero"/>
        <c:auto val="1"/>
        <c:lblAlgn val="ctr"/>
        <c:lblOffset val="100"/>
        <c:noMultiLvlLbl val="0"/>
      </c:catAx>
      <c:valAx>
        <c:axId val="1468531535"/>
        <c:scaling>
          <c:orientation val="minMax"/>
          <c:max val="3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67165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'Analysis-Level4'!$B$2</c:f>
              <c:strCache>
                <c:ptCount val="1"/>
                <c:pt idx="0">
                  <c:v>States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'Analysis-Level4'!$A$3:$A$12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'Analysis-Level4'!$B$3:$B$12</c:f>
              <c:numCache>
                <c:formatCode>0.00</c:formatCode>
                <c:ptCount val="10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6A-488D-9D84-04C66F0DE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165759"/>
        <c:axId val="1468531535"/>
      </c:barChart>
      <c:catAx>
        <c:axId val="146716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68531535"/>
        <c:crosses val="autoZero"/>
        <c:auto val="1"/>
        <c:lblAlgn val="ctr"/>
        <c:lblOffset val="100"/>
        <c:noMultiLvlLbl val="0"/>
      </c:catAx>
      <c:valAx>
        <c:axId val="1468531535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67165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'Analysis-Level4'!$AA$2</c:f>
              <c:strCache>
                <c:ptCount val="1"/>
                <c:pt idx="0">
                  <c:v>NPV CAPEX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01E-4381-8A09-442CAA376BF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1E-4381-8A09-442CAA376BF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01E-4381-8A09-442CAA376BF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01E-4381-8A09-442CAA376BF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01E-4381-8A09-442CAA376BF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01E-4381-8A09-442CAA376BF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E56-452F-9EBC-56E6086D316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E56-452F-9EBC-56E6086D316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E56-452F-9EBC-56E6086D316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CF6-4942-8C6C-49AEADC216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'Analysis-Level4'!$A$3:$A$12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'Analysis-Level4'!$AA$3:$AA$12</c:f>
              <c:numCache>
                <c:formatCode>_(* #,##0_);_(* \(#,##0\);_(* "-"_);_(@_)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01E-4381-8A09-442CAA376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F43-4608-AB97-29811F373016}"/>
              </c:ext>
            </c:extLst>
          </c:dPt>
          <c:cat>
            <c:numRef>
              <c:f>'Analysis-Level4'!$A$3:$A$12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'Analysis-Level4'!#REF!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'Analysis-Level4'!#REF!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C-3F43-4608-AB97-29811F373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CAPEX By 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107490189298013E-2"/>
          <c:y val="5.5200116652085157E-2"/>
          <c:w val="0.91671994401281365"/>
          <c:h val="0.6634941965587635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'Analysis-Level4'!$E$2</c:f>
              <c:strCache>
                <c:ptCount val="1"/>
                <c:pt idx="0">
                  <c:v>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'Analysis-Level4'!$A$2:$A$12</c:f>
              <c:strCache>
                <c:ptCount val="11"/>
                <c:pt idx="0">
                  <c:v>Level 4</c:v>
                </c:pt>
                <c:pt idx="1">
                  <c:v>#REF!</c:v>
                </c:pt>
                <c:pt idx="2">
                  <c:v>#REF!</c:v>
                </c:pt>
                <c:pt idx="3">
                  <c:v>#REF!</c:v>
                </c:pt>
                <c:pt idx="4">
                  <c:v>#REF!</c:v>
                </c:pt>
                <c:pt idx="5">
                  <c:v>#REF!</c:v>
                </c:pt>
                <c:pt idx="6">
                  <c:v>#REF!</c:v>
                </c:pt>
                <c:pt idx="7">
                  <c:v>#REF!</c:v>
                </c:pt>
                <c:pt idx="8">
                  <c:v>#REF!</c:v>
                </c:pt>
                <c:pt idx="9">
                  <c:v>#REF!</c:v>
                </c:pt>
                <c:pt idx="10">
                  <c:v>#REF!</c:v>
                </c:pt>
              </c:strCache>
            </c:strRef>
          </c:cat>
          <c:val>
            <c:numRef>
              <c:f>'Analysis-Level4'!$E$2:$E$12</c:f>
              <c:numCache>
                <c:formatCode>_(* #,##0_);_(* \(#,##0\);_(* "-"_);_(@_)</c:formatCode>
                <c:ptCount val="11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86-4752-8CA9-AF77B731C081}"/>
            </c:ext>
          </c:extLst>
        </c:ser>
        <c:ser>
          <c:idx val="1"/>
          <c:order val="1"/>
          <c:tx>
            <c:strRef>
              <c:f>'Analysis-Level4'!$F$2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'Analysis-Level4'!$A$2:$A$12</c:f>
              <c:strCache>
                <c:ptCount val="11"/>
                <c:pt idx="0">
                  <c:v>Level 4</c:v>
                </c:pt>
                <c:pt idx="1">
                  <c:v>#REF!</c:v>
                </c:pt>
                <c:pt idx="2">
                  <c:v>#REF!</c:v>
                </c:pt>
                <c:pt idx="3">
                  <c:v>#REF!</c:v>
                </c:pt>
                <c:pt idx="4">
                  <c:v>#REF!</c:v>
                </c:pt>
                <c:pt idx="5">
                  <c:v>#REF!</c:v>
                </c:pt>
                <c:pt idx="6">
                  <c:v>#REF!</c:v>
                </c:pt>
                <c:pt idx="7">
                  <c:v>#REF!</c:v>
                </c:pt>
                <c:pt idx="8">
                  <c:v>#REF!</c:v>
                </c:pt>
                <c:pt idx="9">
                  <c:v>#REF!</c:v>
                </c:pt>
                <c:pt idx="10">
                  <c:v>#REF!</c:v>
                </c:pt>
              </c:strCache>
            </c:strRef>
          </c:cat>
          <c:val>
            <c:numRef>
              <c:f>'Analysis-Level4'!$F$2:$F$12</c:f>
              <c:numCache>
                <c:formatCode>_(* #,##0_);_(* \(#,##0\);_(* "-"_);_(@_)</c:formatCode>
                <c:ptCount val="11"/>
                <c:pt idx="0" formatCode="General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86-4752-8CA9-AF77B731C081}"/>
            </c:ext>
          </c:extLst>
        </c:ser>
        <c:ser>
          <c:idx val="2"/>
          <c:order val="2"/>
          <c:tx>
            <c:strRef>
              <c:f>'Analysis-Level4'!$G$2</c:f>
              <c:strCache>
                <c:ptCount val="1"/>
                <c:pt idx="0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'Analysis-Level4'!$A$2:$A$12</c:f>
              <c:strCache>
                <c:ptCount val="11"/>
                <c:pt idx="0">
                  <c:v>Level 4</c:v>
                </c:pt>
                <c:pt idx="1">
                  <c:v>#REF!</c:v>
                </c:pt>
                <c:pt idx="2">
                  <c:v>#REF!</c:v>
                </c:pt>
                <c:pt idx="3">
                  <c:v>#REF!</c:v>
                </c:pt>
                <c:pt idx="4">
                  <c:v>#REF!</c:v>
                </c:pt>
                <c:pt idx="5">
                  <c:v>#REF!</c:v>
                </c:pt>
                <c:pt idx="6">
                  <c:v>#REF!</c:v>
                </c:pt>
                <c:pt idx="7">
                  <c:v>#REF!</c:v>
                </c:pt>
                <c:pt idx="8">
                  <c:v>#REF!</c:v>
                </c:pt>
                <c:pt idx="9">
                  <c:v>#REF!</c:v>
                </c:pt>
                <c:pt idx="10">
                  <c:v>#REF!</c:v>
                </c:pt>
              </c:strCache>
            </c:strRef>
          </c:cat>
          <c:val>
            <c:numRef>
              <c:f>'Analysis-Level4'!$G$2:$G$12</c:f>
              <c:numCache>
                <c:formatCode>_(* #,##0_);_(* \(#,##0\);_(* "-"_);_(@_)</c:formatCode>
                <c:ptCount val="11"/>
                <c:pt idx="0" formatCode="General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86-4752-8CA9-AF77B731C081}"/>
            </c:ext>
          </c:extLst>
        </c:ser>
        <c:ser>
          <c:idx val="3"/>
          <c:order val="3"/>
          <c:tx>
            <c:strRef>
              <c:f>'Analysis-Level4'!$H$2</c:f>
              <c:strCache>
                <c:ptCount val="1"/>
                <c:pt idx="0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'Analysis-Level4'!$A$2:$A$12</c:f>
              <c:strCache>
                <c:ptCount val="11"/>
                <c:pt idx="0">
                  <c:v>Level 4</c:v>
                </c:pt>
                <c:pt idx="1">
                  <c:v>#REF!</c:v>
                </c:pt>
                <c:pt idx="2">
                  <c:v>#REF!</c:v>
                </c:pt>
                <c:pt idx="3">
                  <c:v>#REF!</c:v>
                </c:pt>
                <c:pt idx="4">
                  <c:v>#REF!</c:v>
                </c:pt>
                <c:pt idx="5">
                  <c:v>#REF!</c:v>
                </c:pt>
                <c:pt idx="6">
                  <c:v>#REF!</c:v>
                </c:pt>
                <c:pt idx="7">
                  <c:v>#REF!</c:v>
                </c:pt>
                <c:pt idx="8">
                  <c:v>#REF!</c:v>
                </c:pt>
                <c:pt idx="9">
                  <c:v>#REF!</c:v>
                </c:pt>
                <c:pt idx="10">
                  <c:v>#REF!</c:v>
                </c:pt>
              </c:strCache>
            </c:strRef>
          </c:cat>
          <c:val>
            <c:numRef>
              <c:f>'Analysis-Level4'!$H$2:$H$12</c:f>
              <c:numCache>
                <c:formatCode>_(* #,##0_);_(* \(#,##0\);_(* "-"_);_(@_)</c:formatCode>
                <c:ptCount val="11"/>
                <c:pt idx="0" formatCode="General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86-4752-8CA9-AF77B731C081}"/>
            </c:ext>
          </c:extLst>
        </c:ser>
        <c:ser>
          <c:idx val="4"/>
          <c:order val="4"/>
          <c:tx>
            <c:strRef>
              <c:f>'Analysis-Level4'!$I$2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'Analysis-Level4'!$A$2:$A$12</c:f>
              <c:strCache>
                <c:ptCount val="11"/>
                <c:pt idx="0">
                  <c:v>Level 4</c:v>
                </c:pt>
                <c:pt idx="1">
                  <c:v>#REF!</c:v>
                </c:pt>
                <c:pt idx="2">
                  <c:v>#REF!</c:v>
                </c:pt>
                <c:pt idx="3">
                  <c:v>#REF!</c:v>
                </c:pt>
                <c:pt idx="4">
                  <c:v>#REF!</c:v>
                </c:pt>
                <c:pt idx="5">
                  <c:v>#REF!</c:v>
                </c:pt>
                <c:pt idx="6">
                  <c:v>#REF!</c:v>
                </c:pt>
                <c:pt idx="7">
                  <c:v>#REF!</c:v>
                </c:pt>
                <c:pt idx="8">
                  <c:v>#REF!</c:v>
                </c:pt>
                <c:pt idx="9">
                  <c:v>#REF!</c:v>
                </c:pt>
                <c:pt idx="10">
                  <c:v>#REF!</c:v>
                </c:pt>
              </c:strCache>
            </c:strRef>
          </c:cat>
          <c:val>
            <c:numRef>
              <c:f>'Analysis-Level4'!$I$2:$I$12</c:f>
              <c:numCache>
                <c:formatCode>_(* #,##0_);_(* \(#,##0\);_(* "-"_);_(@_)</c:formatCode>
                <c:ptCount val="11"/>
                <c:pt idx="0" formatCode="General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86-4752-8CA9-AF77B731C081}"/>
            </c:ext>
          </c:extLst>
        </c:ser>
        <c:ser>
          <c:idx val="6"/>
          <c:order val="5"/>
          <c:tx>
            <c:strRef>
              <c:f>'Analysis-Level4'!$J$2</c:f>
              <c:strCache>
                <c:ptCount val="1"/>
                <c:pt idx="0">
                  <c:v>5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'Analysis-Level4'!$A$2:$A$12</c:f>
              <c:strCache>
                <c:ptCount val="11"/>
                <c:pt idx="0">
                  <c:v>Level 4</c:v>
                </c:pt>
                <c:pt idx="1">
                  <c:v>#REF!</c:v>
                </c:pt>
                <c:pt idx="2">
                  <c:v>#REF!</c:v>
                </c:pt>
                <c:pt idx="3">
                  <c:v>#REF!</c:v>
                </c:pt>
                <c:pt idx="4">
                  <c:v>#REF!</c:v>
                </c:pt>
                <c:pt idx="5">
                  <c:v>#REF!</c:v>
                </c:pt>
                <c:pt idx="6">
                  <c:v>#REF!</c:v>
                </c:pt>
                <c:pt idx="7">
                  <c:v>#REF!</c:v>
                </c:pt>
                <c:pt idx="8">
                  <c:v>#REF!</c:v>
                </c:pt>
                <c:pt idx="9">
                  <c:v>#REF!</c:v>
                </c:pt>
                <c:pt idx="10">
                  <c:v>#REF!</c:v>
                </c:pt>
              </c:strCache>
            </c:strRef>
          </c:cat>
          <c:val>
            <c:numRef>
              <c:f>'Analysis-Level4'!$J$2:$J$12</c:f>
              <c:numCache>
                <c:formatCode>_(* #,##0_);_(* \(#,##0\);_(* "-"_);_(@_)</c:formatCode>
                <c:ptCount val="11"/>
                <c:pt idx="0" formatCode="General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86-4752-8CA9-AF77B731C081}"/>
            </c:ext>
          </c:extLst>
        </c:ser>
        <c:ser>
          <c:idx val="10"/>
          <c:order val="6"/>
          <c:tx>
            <c:strRef>
              <c:f>'Analysis-Level4'!$K$2</c:f>
              <c:strCache>
                <c:ptCount val="1"/>
                <c:pt idx="0">
                  <c:v>6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'Analysis-Level4'!$A$2:$A$12</c:f>
              <c:strCache>
                <c:ptCount val="11"/>
                <c:pt idx="0">
                  <c:v>Level 4</c:v>
                </c:pt>
                <c:pt idx="1">
                  <c:v>#REF!</c:v>
                </c:pt>
                <c:pt idx="2">
                  <c:v>#REF!</c:v>
                </c:pt>
                <c:pt idx="3">
                  <c:v>#REF!</c:v>
                </c:pt>
                <c:pt idx="4">
                  <c:v>#REF!</c:v>
                </c:pt>
                <c:pt idx="5">
                  <c:v>#REF!</c:v>
                </c:pt>
                <c:pt idx="6">
                  <c:v>#REF!</c:v>
                </c:pt>
                <c:pt idx="7">
                  <c:v>#REF!</c:v>
                </c:pt>
                <c:pt idx="8">
                  <c:v>#REF!</c:v>
                </c:pt>
                <c:pt idx="9">
                  <c:v>#REF!</c:v>
                </c:pt>
                <c:pt idx="10">
                  <c:v>#REF!</c:v>
                </c:pt>
              </c:strCache>
            </c:strRef>
          </c:cat>
          <c:val>
            <c:numRef>
              <c:f>'Analysis-Level4'!$K$2:$K$12</c:f>
              <c:numCache>
                <c:formatCode>_(* #,##0_);_(* \(#,##0\);_(* "-"_);_(@_)</c:formatCode>
                <c:ptCount val="11"/>
                <c:pt idx="0" formatCode="General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586-4752-8CA9-AF77B731C081}"/>
            </c:ext>
          </c:extLst>
        </c:ser>
        <c:ser>
          <c:idx val="5"/>
          <c:order val="7"/>
          <c:tx>
            <c:strRef>
              <c:f>'Analysis-Level4'!$L$2</c:f>
              <c:strCache>
                <c:ptCount val="1"/>
                <c:pt idx="0">
                  <c:v>7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'Analysis-Level4'!$A$2:$A$12</c:f>
              <c:strCache>
                <c:ptCount val="11"/>
                <c:pt idx="0">
                  <c:v>Level 4</c:v>
                </c:pt>
                <c:pt idx="1">
                  <c:v>#REF!</c:v>
                </c:pt>
                <c:pt idx="2">
                  <c:v>#REF!</c:v>
                </c:pt>
                <c:pt idx="3">
                  <c:v>#REF!</c:v>
                </c:pt>
                <c:pt idx="4">
                  <c:v>#REF!</c:v>
                </c:pt>
                <c:pt idx="5">
                  <c:v>#REF!</c:v>
                </c:pt>
                <c:pt idx="6">
                  <c:v>#REF!</c:v>
                </c:pt>
                <c:pt idx="7">
                  <c:v>#REF!</c:v>
                </c:pt>
                <c:pt idx="8">
                  <c:v>#REF!</c:v>
                </c:pt>
                <c:pt idx="9">
                  <c:v>#REF!</c:v>
                </c:pt>
                <c:pt idx="10">
                  <c:v>#REF!</c:v>
                </c:pt>
              </c:strCache>
            </c:strRef>
          </c:cat>
          <c:val>
            <c:numRef>
              <c:f>'Analysis-Level4'!$L$2:$L$12</c:f>
              <c:numCache>
                <c:formatCode>_(* #,##0_);_(* \(#,##0\);_(* "-"_);_(@_)</c:formatCode>
                <c:ptCount val="11"/>
                <c:pt idx="0" formatCode="General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586-4752-8CA9-AF77B731C081}"/>
            </c:ext>
          </c:extLst>
        </c:ser>
        <c:ser>
          <c:idx val="7"/>
          <c:order val="8"/>
          <c:tx>
            <c:strRef>
              <c:f>'Analysis-Level4'!$M$2</c:f>
              <c:strCache>
                <c:ptCount val="1"/>
                <c:pt idx="0">
                  <c:v>8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'Analysis-Level4'!$A$2:$A$12</c:f>
              <c:strCache>
                <c:ptCount val="11"/>
                <c:pt idx="0">
                  <c:v>Level 4</c:v>
                </c:pt>
                <c:pt idx="1">
                  <c:v>#REF!</c:v>
                </c:pt>
                <c:pt idx="2">
                  <c:v>#REF!</c:v>
                </c:pt>
                <c:pt idx="3">
                  <c:v>#REF!</c:v>
                </c:pt>
                <c:pt idx="4">
                  <c:v>#REF!</c:v>
                </c:pt>
                <c:pt idx="5">
                  <c:v>#REF!</c:v>
                </c:pt>
                <c:pt idx="6">
                  <c:v>#REF!</c:v>
                </c:pt>
                <c:pt idx="7">
                  <c:v>#REF!</c:v>
                </c:pt>
                <c:pt idx="8">
                  <c:v>#REF!</c:v>
                </c:pt>
                <c:pt idx="9">
                  <c:v>#REF!</c:v>
                </c:pt>
                <c:pt idx="10">
                  <c:v>#REF!</c:v>
                </c:pt>
              </c:strCache>
            </c:strRef>
          </c:cat>
          <c:val>
            <c:numRef>
              <c:f>'Analysis-Level4'!$M$2:$M$12</c:f>
              <c:numCache>
                <c:formatCode>_(* #,##0_);_(* \(#,##0\);_(* "-"_);_(@_)</c:formatCode>
                <c:ptCount val="11"/>
                <c:pt idx="0" formatCode="General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586-4752-8CA9-AF77B731C081}"/>
            </c:ext>
          </c:extLst>
        </c:ser>
        <c:ser>
          <c:idx val="8"/>
          <c:order val="9"/>
          <c:tx>
            <c:strRef>
              <c:f>'Analysis-Level4'!$N$2</c:f>
              <c:strCache>
                <c:ptCount val="1"/>
                <c:pt idx="0">
                  <c:v>9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'Analysis-Level4'!$A$2:$A$12</c:f>
              <c:strCache>
                <c:ptCount val="11"/>
                <c:pt idx="0">
                  <c:v>Level 4</c:v>
                </c:pt>
                <c:pt idx="1">
                  <c:v>#REF!</c:v>
                </c:pt>
                <c:pt idx="2">
                  <c:v>#REF!</c:v>
                </c:pt>
                <c:pt idx="3">
                  <c:v>#REF!</c:v>
                </c:pt>
                <c:pt idx="4">
                  <c:v>#REF!</c:v>
                </c:pt>
                <c:pt idx="5">
                  <c:v>#REF!</c:v>
                </c:pt>
                <c:pt idx="6">
                  <c:v>#REF!</c:v>
                </c:pt>
                <c:pt idx="7">
                  <c:v>#REF!</c:v>
                </c:pt>
                <c:pt idx="8">
                  <c:v>#REF!</c:v>
                </c:pt>
                <c:pt idx="9">
                  <c:v>#REF!</c:v>
                </c:pt>
                <c:pt idx="10">
                  <c:v>#REF!</c:v>
                </c:pt>
              </c:strCache>
            </c:strRef>
          </c:cat>
          <c:val>
            <c:numRef>
              <c:f>'Analysis-Level4'!$N$2:$N$12</c:f>
              <c:numCache>
                <c:formatCode>_(* #,##0_);_(* \(#,##0\);_(* "-"_);_(@_)</c:formatCode>
                <c:ptCount val="11"/>
                <c:pt idx="0" formatCode="General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586-4752-8CA9-AF77B731C081}"/>
            </c:ext>
          </c:extLst>
        </c:ser>
        <c:ser>
          <c:idx val="9"/>
          <c:order val="10"/>
          <c:tx>
            <c:strRef>
              <c:f>'Analysis-Level4'!$O$2</c:f>
              <c:strCache>
                <c:ptCount val="1"/>
                <c:pt idx="0">
                  <c:v>10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'Analysis-Level4'!$A$2:$A$12</c:f>
              <c:strCache>
                <c:ptCount val="11"/>
                <c:pt idx="0">
                  <c:v>Level 4</c:v>
                </c:pt>
                <c:pt idx="1">
                  <c:v>#REF!</c:v>
                </c:pt>
                <c:pt idx="2">
                  <c:v>#REF!</c:v>
                </c:pt>
                <c:pt idx="3">
                  <c:v>#REF!</c:v>
                </c:pt>
                <c:pt idx="4">
                  <c:v>#REF!</c:v>
                </c:pt>
                <c:pt idx="5">
                  <c:v>#REF!</c:v>
                </c:pt>
                <c:pt idx="6">
                  <c:v>#REF!</c:v>
                </c:pt>
                <c:pt idx="7">
                  <c:v>#REF!</c:v>
                </c:pt>
                <c:pt idx="8">
                  <c:v>#REF!</c:v>
                </c:pt>
                <c:pt idx="9">
                  <c:v>#REF!</c:v>
                </c:pt>
                <c:pt idx="10">
                  <c:v>#REF!</c:v>
                </c:pt>
              </c:strCache>
            </c:strRef>
          </c:cat>
          <c:val>
            <c:numRef>
              <c:f>'Analysis-Level4'!$O$2:$O$12</c:f>
              <c:numCache>
                <c:formatCode>_(* #,##0_);_(* \(#,##0\);_(* "-"_);_(@_)</c:formatCode>
                <c:ptCount val="11"/>
                <c:pt idx="0" formatCode="General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586-4752-8CA9-AF77B731C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7327568"/>
        <c:axId val="817332488"/>
      </c:barChart>
      <c:catAx>
        <c:axId val="81732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17332488"/>
        <c:crosses val="autoZero"/>
        <c:auto val="1"/>
        <c:lblAlgn val="ctr"/>
        <c:lblOffset val="100"/>
        <c:noMultiLvlLbl val="0"/>
      </c:catAx>
      <c:valAx>
        <c:axId val="81733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17327568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</c:dispUnitsLbl>
        </c:dispUnits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'Analysis-Level4'!$C$2</c:f>
              <c:strCache>
                <c:ptCount val="1"/>
                <c:pt idx="0">
                  <c:v>Risks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'Analysis-Level4'!$A$3:$A$12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'Analysis-Level4'!$C$3:$C$12</c:f>
              <c:numCache>
                <c:formatCode>0.00</c:formatCode>
                <c:ptCount val="10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AE-4599-97F8-640600DAE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165759"/>
        <c:axId val="1468531535"/>
      </c:barChart>
      <c:catAx>
        <c:axId val="146716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68531535"/>
        <c:crosses val="autoZero"/>
        <c:auto val="1"/>
        <c:lblAlgn val="ctr"/>
        <c:lblOffset val="100"/>
        <c:noMultiLvlLbl val="0"/>
      </c:catAx>
      <c:valAx>
        <c:axId val="1468531535"/>
        <c:scaling>
          <c:orientation val="minMax"/>
          <c:max val="3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67165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134474</xdr:colOff>
      <xdr:row>15</xdr:row>
      <xdr:rowOff>56029</xdr:rowOff>
    </xdr:from>
    <xdr:to>
      <xdr:col>4</xdr:col>
      <xdr:colOff>327776</xdr:colOff>
      <xdr:row>30</xdr:row>
      <xdr:rowOff>100853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BBB45F-2761-467C-B505-AAD8CB5186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484659</xdr:colOff>
      <xdr:row>15</xdr:row>
      <xdr:rowOff>78441</xdr:rowOff>
    </xdr:from>
    <xdr:to>
      <xdr:col>8</xdr:col>
      <xdr:colOff>630336</xdr:colOff>
      <xdr:row>30</xdr:row>
      <xdr:rowOff>133351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E1342C-62CB-4E3A-8133-5A12A149FE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484909</xdr:colOff>
      <xdr:row>17</xdr:row>
      <xdr:rowOff>30677</xdr:rowOff>
    </xdr:from>
    <xdr:to>
      <xdr:col>16</xdr:col>
      <xdr:colOff>389718</xdr:colOff>
      <xdr:row>41</xdr:row>
      <xdr:rowOff>41562</xdr:rowOff>
    </xdr:to>
    <xdr:graphicFrame macro="">
      <xdr:nvGraphicFramePr>
        <xdr:cNvPr id="14" name="Chart 4">
          <a:extLst>
            <a:ext uri="{FF2B5EF4-FFF2-40B4-BE49-F238E27FC236}">
              <a16:creationId xmlns:a16="http://schemas.microsoft.com/office/drawing/2014/main" id="{FD0BC747-38AD-43E7-8686-6FB1CC048D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855517</xdr:colOff>
      <xdr:row>74</xdr:row>
      <xdr:rowOff>153698</xdr:rowOff>
    </xdr:from>
    <xdr:to>
      <xdr:col>28</xdr:col>
      <xdr:colOff>1071563</xdr:colOff>
      <xdr:row>134</xdr:row>
      <xdr:rowOff>95249</xdr:rowOff>
    </xdr:to>
    <xdr:graphicFrame macro="">
      <xdr:nvGraphicFramePr>
        <xdr:cNvPr id="8" name="Chart 10">
          <a:extLst>
            <a:ext uri="{FF2B5EF4-FFF2-40B4-BE49-F238E27FC236}">
              <a16:creationId xmlns:a16="http://schemas.microsoft.com/office/drawing/2014/main" id="{EC55CB13-CC92-4FAC-B77D-908777C421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499451</xdr:colOff>
      <xdr:row>25</xdr:row>
      <xdr:rowOff>121227</xdr:rowOff>
    </xdr:from>
    <xdr:to>
      <xdr:col>3</xdr:col>
      <xdr:colOff>1034787</xdr:colOff>
      <xdr:row>40</xdr:row>
      <xdr:rowOff>176137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07B8617-014E-46DD-B386-C9B75E17E2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685800</xdr:colOff>
      <xdr:row>77</xdr:row>
      <xdr:rowOff>150618</xdr:rowOff>
    </xdr:from>
    <xdr:to>
      <xdr:col>28</xdr:col>
      <xdr:colOff>0</xdr:colOff>
      <xdr:row>132</xdr:row>
      <xdr:rowOff>152400</xdr:rowOff>
    </xdr:to>
    <xdr:graphicFrame macro="">
      <xdr:nvGraphicFramePr>
        <xdr:cNvPr id="13" name="Chart 10">
          <a:extLst>
            <a:ext uri="{FF2B5EF4-FFF2-40B4-BE49-F238E27FC236}">
              <a16:creationId xmlns:a16="http://schemas.microsoft.com/office/drawing/2014/main" id="{1CC89DB1-C477-42FC-8282-56ADD4C985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1267691</xdr:colOff>
      <xdr:row>25</xdr:row>
      <xdr:rowOff>173182</xdr:rowOff>
    </xdr:from>
    <xdr:to>
      <xdr:col>8</xdr:col>
      <xdr:colOff>185509</xdr:colOff>
      <xdr:row>41</xdr:row>
      <xdr:rowOff>37592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CA59F89-5C7F-4767-B31E-BDFF70306C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83815</xdr:colOff>
      <xdr:row>14</xdr:row>
      <xdr:rowOff>0</xdr:rowOff>
    </xdr:from>
    <xdr:to>
      <xdr:col>3</xdr:col>
      <xdr:colOff>619151</xdr:colOff>
      <xdr:row>29</xdr:row>
      <xdr:rowOff>54910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F51B0B-7A95-4A4D-B465-951B272DC4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117152</xdr:colOff>
      <xdr:row>14</xdr:row>
      <xdr:rowOff>19372</xdr:rowOff>
    </xdr:from>
    <xdr:to>
      <xdr:col>17</xdr:col>
      <xdr:colOff>102240</xdr:colOff>
      <xdr:row>38</xdr:row>
      <xdr:rowOff>30257</xdr:rowOff>
    </xdr:to>
    <xdr:graphicFrame macro="">
      <xdr:nvGraphicFramePr>
        <xdr:cNvPr id="11" name="Chart 2">
          <a:extLst>
            <a:ext uri="{FF2B5EF4-FFF2-40B4-BE49-F238E27FC236}">
              <a16:creationId xmlns:a16="http://schemas.microsoft.com/office/drawing/2014/main" id="{6CD3624F-14FE-45E6-ADED-764AB54240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117152</xdr:colOff>
      <xdr:row>40</xdr:row>
      <xdr:rowOff>9476</xdr:rowOff>
    </xdr:from>
    <xdr:to>
      <xdr:col>17</xdr:col>
      <xdr:colOff>138979</xdr:colOff>
      <xdr:row>64</xdr:row>
      <xdr:rowOff>20361</xdr:rowOff>
    </xdr:to>
    <xdr:graphicFrame macro="">
      <xdr:nvGraphicFramePr>
        <xdr:cNvPr id="12" name="Chart 3">
          <a:extLst>
            <a:ext uri="{FF2B5EF4-FFF2-40B4-BE49-F238E27FC236}">
              <a16:creationId xmlns:a16="http://schemas.microsoft.com/office/drawing/2014/main" id="{991A5F2E-FD21-451F-865D-C550A45B4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685800</xdr:colOff>
      <xdr:row>70</xdr:row>
      <xdr:rowOff>150618</xdr:rowOff>
    </xdr:from>
    <xdr:to>
      <xdr:col>28</xdr:col>
      <xdr:colOff>0</xdr:colOff>
      <xdr:row>125</xdr:row>
      <xdr:rowOff>152400</xdr:rowOff>
    </xdr:to>
    <xdr:graphicFrame macro="">
      <xdr:nvGraphicFramePr>
        <xdr:cNvPr id="6" name="Chart 10">
          <a:extLst>
            <a:ext uri="{FF2B5EF4-FFF2-40B4-BE49-F238E27FC236}">
              <a16:creationId xmlns:a16="http://schemas.microsoft.com/office/drawing/2014/main" id="{ECDE0B50-0AA5-4F28-A9E2-E198ED280E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990600</xdr:colOff>
      <xdr:row>14</xdr:row>
      <xdr:rowOff>0</xdr:rowOff>
    </xdr:from>
    <xdr:to>
      <xdr:col>7</xdr:col>
      <xdr:colOff>964827</xdr:colOff>
      <xdr:row>29</xdr:row>
      <xdr:rowOff>54910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53CAC5-2766-42D9-89B4-103B0C3FAA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6EAC-A58A-49C5-B763-B3561C2F70DE}">
  <sheetPr>
    <pageSetUpPr fitToPage="1"/>
  </sheetPr>
  <dimension ref="A1:AN14"/>
  <sheetViews>
    <sheetView topLeftCell="AB1" workbookViewId="0">
      <selection activeCell="AH22" sqref="AH22"/>
    </sheetView>
  </sheetViews>
  <sheetFormatPr defaultColWidth="9.1796875" defaultRowHeight="15.5" x14ac:dyDescent="0.35"/>
  <cols>
    <col min="1" max="1" width="36.54296875" style="14" bestFit="1" customWidth="1"/>
    <col min="2" max="2" width="12" style="14" hidden="1" customWidth="1"/>
    <col min="3" max="3" width="12.26953125" style="14" hidden="1" customWidth="1"/>
    <col min="4" max="4" width="17.81640625" style="14" hidden="1" customWidth="1"/>
    <col min="5" max="5" width="14.26953125" style="14" bestFit="1" customWidth="1"/>
    <col min="6" max="26" width="17.81640625" style="14" customWidth="1"/>
    <col min="27" max="27" width="19.81640625" style="14" bestFit="1" customWidth="1"/>
    <col min="28" max="28" width="19.81640625" style="14" customWidth="1"/>
    <col min="29" max="30" width="20.26953125" style="14" hidden="1" customWidth="1"/>
    <col min="31" max="31" width="19.453125" style="14" hidden="1" customWidth="1"/>
    <col min="32" max="32" width="17.54296875" style="14" hidden="1" customWidth="1"/>
    <col min="33" max="33" width="9.1796875" style="14"/>
    <col min="34" max="34" width="34.453125" style="14" bestFit="1" customWidth="1"/>
    <col min="35" max="35" width="20.453125" style="14" customWidth="1"/>
    <col min="36" max="36" width="13.7265625" style="14" bestFit="1" customWidth="1"/>
    <col min="37" max="37" width="16.26953125" style="14" bestFit="1" customWidth="1"/>
    <col min="38" max="39" width="14.26953125" style="14" bestFit="1" customWidth="1"/>
    <col min="40" max="40" width="15.54296875" style="14" bestFit="1" customWidth="1"/>
    <col min="41" max="16384" width="9.1796875" style="14"/>
  </cols>
  <sheetData>
    <row r="1" spans="1:40" s="67" customFormat="1" x14ac:dyDescent="0.35">
      <c r="A1" s="63" t="s">
        <v>0</v>
      </c>
      <c r="B1" s="63"/>
      <c r="C1" s="63"/>
      <c r="D1" s="63"/>
      <c r="E1" s="64" t="s">
        <v>1</v>
      </c>
      <c r="F1" s="65" t="s">
        <v>1</v>
      </c>
      <c r="G1" s="65" t="s">
        <v>1</v>
      </c>
      <c r="H1" s="66" t="s">
        <v>1</v>
      </c>
      <c r="I1" s="66" t="s">
        <v>1</v>
      </c>
      <c r="J1" s="66" t="s">
        <v>1</v>
      </c>
      <c r="K1" s="66" t="s">
        <v>1</v>
      </c>
      <c r="L1" s="66" t="s">
        <v>1</v>
      </c>
      <c r="M1" s="66" t="s">
        <v>1</v>
      </c>
      <c r="N1" s="66" t="s">
        <v>1</v>
      </c>
      <c r="O1" s="66" t="s">
        <v>1</v>
      </c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H1" s="63" t="s">
        <v>2</v>
      </c>
      <c r="AI1" s="95" t="s">
        <v>3</v>
      </c>
      <c r="AJ1" s="95"/>
      <c r="AK1" s="95"/>
      <c r="AL1" s="95"/>
      <c r="AM1" s="95"/>
      <c r="AN1" s="96" t="s">
        <v>4</v>
      </c>
    </row>
    <row r="2" spans="1:40" s="75" customFormat="1" x14ac:dyDescent="0.35">
      <c r="A2" s="68" t="s">
        <v>5</v>
      </c>
      <c r="B2" s="69" t="s">
        <v>6</v>
      </c>
      <c r="C2" s="69" t="s">
        <v>7</v>
      </c>
      <c r="D2" s="69" t="s">
        <v>8</v>
      </c>
      <c r="E2" s="69">
        <v>0</v>
      </c>
      <c r="F2" s="70">
        <v>1</v>
      </c>
      <c r="G2" s="70">
        <v>2</v>
      </c>
      <c r="H2" s="71">
        <v>3</v>
      </c>
      <c r="I2" s="70">
        <v>4</v>
      </c>
      <c r="J2" s="70">
        <v>5</v>
      </c>
      <c r="K2" s="70">
        <v>6</v>
      </c>
      <c r="L2" s="70">
        <v>7</v>
      </c>
      <c r="M2" s="70">
        <v>8</v>
      </c>
      <c r="N2" s="70">
        <v>9</v>
      </c>
      <c r="O2" s="70">
        <v>10</v>
      </c>
      <c r="P2" s="70">
        <v>11</v>
      </c>
      <c r="Q2" s="70">
        <v>12</v>
      </c>
      <c r="R2" s="70">
        <v>13</v>
      </c>
      <c r="S2" s="70">
        <v>14</v>
      </c>
      <c r="T2" s="70">
        <v>15</v>
      </c>
      <c r="U2" s="70">
        <v>16</v>
      </c>
      <c r="V2" s="70">
        <v>17</v>
      </c>
      <c r="W2" s="70">
        <v>18</v>
      </c>
      <c r="X2" s="70">
        <v>19</v>
      </c>
      <c r="Y2" s="70">
        <v>20</v>
      </c>
      <c r="Z2" s="72" t="s">
        <v>9</v>
      </c>
      <c r="AA2" s="73" t="s">
        <v>10</v>
      </c>
      <c r="AB2" s="73"/>
      <c r="AC2" s="73" t="s">
        <v>11</v>
      </c>
      <c r="AD2" s="74"/>
      <c r="AE2" s="74" t="s">
        <v>12</v>
      </c>
      <c r="AF2" s="75" t="s">
        <v>13</v>
      </c>
      <c r="AH2" s="68"/>
      <c r="AI2" s="91" t="s">
        <v>14</v>
      </c>
      <c r="AJ2" s="91" t="s">
        <v>15</v>
      </c>
      <c r="AK2" s="91" t="s">
        <v>16</v>
      </c>
      <c r="AL2" s="91" t="s">
        <v>17</v>
      </c>
      <c r="AM2" s="91" t="s">
        <v>18</v>
      </c>
      <c r="AN2" s="68"/>
    </row>
    <row r="3" spans="1:40" s="84" customFormat="1" x14ac:dyDescent="0.35">
      <c r="A3" s="76" t="str">
        <f>Levels!A2</f>
        <v>North</v>
      </c>
      <c r="B3" s="77"/>
      <c r="C3" s="77"/>
      <c r="D3" s="77"/>
      <c r="E3" s="78">
        <f ca="1">SUMIFS(Capex!$W:$W,Capex!$C:$C,$A3,Capex!$V:$V,E$2)</f>
        <v>36208</v>
      </c>
      <c r="F3" s="78">
        <f ca="1">SUMIFS(Capex!$W:$W,Capex!$C:$C,$A3,Capex!$V:$V,F$2)</f>
        <v>210944</v>
      </c>
      <c r="G3" s="78">
        <f ca="1">SUMIFS(Capex!$W:$W,Capex!$C:$C,$A3,Capex!$V:$V,G$2)</f>
        <v>35270</v>
      </c>
      <c r="H3" s="79">
        <f ca="1">SUMIFS(Capex!$W:$W,Capex!$C:$C,$A3,Capex!$V:$V,H$2)</f>
        <v>29470</v>
      </c>
      <c r="I3" s="78">
        <f ca="1">SUMIFS(Capex!$W:$W,Capex!$C:$C,$A3,Capex!$V:$V,I$2)</f>
        <v>18972</v>
      </c>
      <c r="J3" s="78">
        <f ca="1">SUMIFS(Capex!$W:$W,Capex!$C:$C,$A3,Capex!$V:$V,J$2)</f>
        <v>25102</v>
      </c>
      <c r="K3" s="78">
        <f ca="1">SUMIFS(Capex!$W:$W,Capex!$C:$C,$A3,Capex!$V:$V,K$2)</f>
        <v>19140</v>
      </c>
      <c r="L3" s="78">
        <f ca="1">SUMIFS(Capex!$W:$W,Capex!$C:$C,$A3,Capex!$V:$V,L$2)</f>
        <v>61722</v>
      </c>
      <c r="M3" s="78">
        <f ca="1">SUMIFS(Capex!$W:$W,Capex!$C:$C,$A3,Capex!$V:$V,M$2)</f>
        <v>11604</v>
      </c>
      <c r="N3" s="78">
        <f ca="1">SUMIFS(Capex!$W:$W,Capex!$C:$C,$A3,Capex!$V:$V,N$2)</f>
        <v>49514</v>
      </c>
      <c r="O3" s="78">
        <f ca="1">SUMIFS(Capex!$W:$W,Capex!$C:$C,$A3,Capex!$V:$V,O$2)</f>
        <v>50388</v>
      </c>
      <c r="P3" s="78">
        <f ca="1">SUMIFS(Capex!$W:$W,Capex!$C:$C,$A3,Capex!$V:$V,P$2)</f>
        <v>0</v>
      </c>
      <c r="Q3" s="78">
        <f ca="1">SUMIFS(Capex!$W:$W,Capex!$C:$C,$A3,Capex!$V:$V,Q$2)</f>
        <v>0</v>
      </c>
      <c r="R3" s="78">
        <f ca="1">SUMIFS(Capex!$W:$W,Capex!$C:$C,$A3,Capex!$V:$V,R$2)</f>
        <v>0</v>
      </c>
      <c r="S3" s="78">
        <f ca="1">SUMIFS(Capex!$W:$W,Capex!$C:$C,$A3,Capex!$V:$V,S$2)</f>
        <v>0</v>
      </c>
      <c r="T3" s="78">
        <f ca="1">SUMIFS(Capex!$W:$W,Capex!$C:$C,$A3,Capex!$V:$V,T$2)</f>
        <v>0</v>
      </c>
      <c r="U3" s="78">
        <f ca="1">SUMIFS(Capex!$W:$W,Capex!$C:$C,$A3,Capex!$V:$V,U$2)</f>
        <v>0</v>
      </c>
      <c r="V3" s="78">
        <f ca="1">SUMIFS(Capex!$W:$W,Capex!$C:$C,$A3,Capex!$V:$V,V$2)</f>
        <v>0</v>
      </c>
      <c r="W3" s="78">
        <f ca="1">SUMIFS(Capex!$W:$W,Capex!$C:$C,$A3,Capex!$V:$V,W$2)</f>
        <v>0</v>
      </c>
      <c r="X3" s="78">
        <f ca="1">SUMIFS(Capex!$W:$W,Capex!$C:$C,$A3,Capex!$V:$V,X$2)</f>
        <v>0</v>
      </c>
      <c r="Y3" s="78">
        <f ca="1">SUMIFS(Capex!$W:$W,Capex!$C:$C,$A3,Capex!$V:$V,Y$2)</f>
        <v>0</v>
      </c>
      <c r="Z3" s="78">
        <f t="shared" ref="Z3:Z13" ca="1" si="0">SUM(P3:Y3)</f>
        <v>0</v>
      </c>
      <c r="AA3" s="78">
        <f ca="1">SUMIF(Capex!C:C,'Analysis-Level1'!A3,Capex!W:W)</f>
        <v>548334</v>
      </c>
      <c r="AB3" s="80">
        <f ca="1">AA3/$AA$14</f>
        <v>0.39860080383993857</v>
      </c>
      <c r="AC3" s="77" t="e">
        <f>SUMIF(Capex!C:C,'Analysis-Level1'!A3,Capex!#REF!)</f>
        <v>#REF!</v>
      </c>
      <c r="AD3" s="81" t="e">
        <f>AC3/$AC$14</f>
        <v>#REF!</v>
      </c>
      <c r="AE3" s="82" t="e">
        <f ca="1">AC3+AA3</f>
        <v>#REF!</v>
      </c>
      <c r="AF3" s="83" t="e">
        <f ca="1">AE3/$AE$14</f>
        <v>#REF!</v>
      </c>
      <c r="AH3" s="76" t="str">
        <f>A3</f>
        <v>North</v>
      </c>
      <c r="AI3" s="92">
        <f ca="1">E3</f>
        <v>36208</v>
      </c>
      <c r="AJ3" s="92">
        <f ca="1">SUM(F3:G3)</f>
        <v>246214</v>
      </c>
      <c r="AK3" s="92">
        <f ca="1">SUM(H3:J3)</f>
        <v>73544</v>
      </c>
      <c r="AL3" s="92">
        <f ca="1">SUM(K3:O3)</f>
        <v>192368</v>
      </c>
      <c r="AM3" s="92">
        <f ca="1">SUM(P3:Y3)</f>
        <v>0</v>
      </c>
      <c r="AN3" s="78">
        <f ca="1">SUM(AI3:AM3)</f>
        <v>548334</v>
      </c>
    </row>
    <row r="4" spans="1:40" s="84" customFormat="1" x14ac:dyDescent="0.35">
      <c r="A4" s="76" t="str">
        <f>Levels!A3</f>
        <v>South</v>
      </c>
      <c r="B4" s="77">
        <f ca="1">AVERAGEIF(Capex!$C:$C,'Analysis-Level1'!$A4,Capex!N:N)</f>
        <v>2.7037037037037037</v>
      </c>
      <c r="C4" s="77">
        <f ca="1">AVERAGEIF(Capex!$C:$C,'Analysis-Level1'!$A4,Capex!O:O)</f>
        <v>2.0370370370370372</v>
      </c>
      <c r="D4" s="77">
        <f ca="1">AVERAGEIF(Capex!$C:$C,'Analysis-Level1'!$A4,Capex!Q:Q)</f>
        <v>4.2592592592592595</v>
      </c>
      <c r="E4" s="78">
        <f ca="1">SUMIFS(Capex!$W:$W,Capex!$C:$C,$A4,Capex!$V:$V,E$2)</f>
        <v>81770</v>
      </c>
      <c r="F4" s="78">
        <f ca="1">SUMIFS(Capex!$W:$W,Capex!$C:$C,$A4,Capex!$V:$V,F$2)</f>
        <v>0</v>
      </c>
      <c r="G4" s="78">
        <f ca="1">SUMIFS(Capex!$W:$W,Capex!$C:$C,$A4,Capex!$V:$V,G$2)</f>
        <v>33542</v>
      </c>
      <c r="H4" s="79">
        <f ca="1">SUMIFS(Capex!$W:$W,Capex!$C:$C,$A4,Capex!$V:$V,H$2)</f>
        <v>11040</v>
      </c>
      <c r="I4" s="78">
        <f ca="1">SUMIFS(Capex!$W:$W,Capex!$C:$C,$A4,Capex!$V:$V,I$2)</f>
        <v>48299</v>
      </c>
      <c r="J4" s="78">
        <f ca="1">SUMIFS(Capex!$W:$W,Capex!$C:$C,$A4,Capex!$V:$V,J$2)</f>
        <v>45883</v>
      </c>
      <c r="K4" s="78">
        <f ca="1">SUMIFS(Capex!$W:$W,Capex!$C:$C,$A4,Capex!$V:$V,K$2)</f>
        <v>23370</v>
      </c>
      <c r="L4" s="78">
        <f ca="1">SUMIFS(Capex!$W:$W,Capex!$C:$C,$A4,Capex!$V:$V,L$2)</f>
        <v>190262</v>
      </c>
      <c r="M4" s="78">
        <f ca="1">SUMIFS(Capex!$W:$W,Capex!$C:$C,$A4,Capex!$V:$V,M$2)</f>
        <v>118637</v>
      </c>
      <c r="N4" s="78">
        <f ca="1">SUMIFS(Capex!$W:$W,Capex!$C:$C,$A4,Capex!$V:$V,N$2)</f>
        <v>237698</v>
      </c>
      <c r="O4" s="78">
        <f ca="1">SUMIFS(Capex!$W:$W,Capex!$C:$C,$A4,Capex!$V:$V,O$2)</f>
        <v>36812</v>
      </c>
      <c r="P4" s="78">
        <f ca="1">SUMIFS(Capex!$W:$W,Capex!$C:$C,$A4,Capex!$V:$V,P$2)</f>
        <v>0</v>
      </c>
      <c r="Q4" s="78">
        <f ca="1">SUMIFS(Capex!$W:$W,Capex!$C:$C,$A4,Capex!$V:$V,Q$2)</f>
        <v>0</v>
      </c>
      <c r="R4" s="78">
        <f ca="1">SUMIFS(Capex!$W:$W,Capex!$C:$C,$A4,Capex!$V:$V,R$2)</f>
        <v>0</v>
      </c>
      <c r="S4" s="78">
        <f ca="1">SUMIFS(Capex!$W:$W,Capex!$C:$C,$A4,Capex!$V:$V,S$2)</f>
        <v>0</v>
      </c>
      <c r="T4" s="78">
        <f ca="1">SUMIFS(Capex!$W:$W,Capex!$C:$C,$A4,Capex!$V:$V,T$2)</f>
        <v>0</v>
      </c>
      <c r="U4" s="78">
        <f ca="1">SUMIFS(Capex!$W:$W,Capex!$C:$C,$A4,Capex!$V:$V,U$2)</f>
        <v>0</v>
      </c>
      <c r="V4" s="78">
        <f ca="1">SUMIFS(Capex!$W:$W,Capex!$C:$C,$A4,Capex!$V:$V,V$2)</f>
        <v>0</v>
      </c>
      <c r="W4" s="78">
        <f ca="1">SUMIFS(Capex!$W:$W,Capex!$C:$C,$A4,Capex!$V:$V,W$2)</f>
        <v>0</v>
      </c>
      <c r="X4" s="78">
        <f ca="1">SUMIFS(Capex!$W:$W,Capex!$C:$C,$A4,Capex!$V:$V,X$2)</f>
        <v>0</v>
      </c>
      <c r="Y4" s="78">
        <f ca="1">SUMIFS(Capex!$W:$W,Capex!$C:$C,$A4,Capex!$V:$V,Y$2)</f>
        <v>0</v>
      </c>
      <c r="Z4" s="78">
        <f t="shared" ca="1" si="0"/>
        <v>0</v>
      </c>
      <c r="AA4" s="78">
        <f ca="1">SUMIF(Capex!C:C,'Analysis-Level1'!A4,Capex!W:W)</f>
        <v>827313</v>
      </c>
      <c r="AB4" s="80">
        <f t="shared" ref="AB4:AB13" ca="1" si="1">AA4/$AA$14</f>
        <v>0.60139919616006143</v>
      </c>
      <c r="AC4" s="77" t="e">
        <f>SUMIF(Capex!C:C,'Analysis-Level1'!A4,Capex!#REF!)</f>
        <v>#REF!</v>
      </c>
      <c r="AD4" s="81" t="e">
        <f t="shared" ref="AD4:AD13" si="2">AC4/$AC$14</f>
        <v>#REF!</v>
      </c>
      <c r="AE4" s="82" t="e">
        <f t="shared" ref="AE4:AE13" ca="1" si="3">AC4+AA4</f>
        <v>#REF!</v>
      </c>
      <c r="AF4" s="83" t="e">
        <f t="shared" ref="AF4:AF13" ca="1" si="4">AE4/$AE$14</f>
        <v>#REF!</v>
      </c>
      <c r="AH4" s="76" t="str">
        <f t="shared" ref="AH4:AH12" si="5">A4</f>
        <v>South</v>
      </c>
      <c r="AI4" s="92">
        <f t="shared" ref="AI4:AI12" ca="1" si="6">E4</f>
        <v>81770</v>
      </c>
      <c r="AJ4" s="92">
        <f t="shared" ref="AJ4:AJ12" ca="1" si="7">SUM(F4:G4)</f>
        <v>33542</v>
      </c>
      <c r="AK4" s="92">
        <f t="shared" ref="AK4:AK12" ca="1" si="8">SUM(H4:J4)</f>
        <v>105222</v>
      </c>
      <c r="AL4" s="92">
        <f t="shared" ref="AL4:AL12" ca="1" si="9">SUM(K4:O4)</f>
        <v>606779</v>
      </c>
      <c r="AM4" s="92">
        <f t="shared" ref="AM4:AM12" ca="1" si="10">SUM(P4:Y4)</f>
        <v>0</v>
      </c>
      <c r="AN4" s="78">
        <f t="shared" ref="AN4:AN12" ca="1" si="11">SUM(AI4:AM4)</f>
        <v>827313</v>
      </c>
    </row>
    <row r="5" spans="1:40" s="84" customFormat="1" x14ac:dyDescent="0.35">
      <c r="A5" s="76" t="e">
        <f>Levels!#REF!</f>
        <v>#REF!</v>
      </c>
      <c r="B5" s="77" t="e">
        <f ca="1">AVERAGEIF(Capex!$C:$C,'Analysis-Level1'!$A5,Capex!N:N)</f>
        <v>#DIV/0!</v>
      </c>
      <c r="C5" s="77" t="e">
        <f ca="1">AVERAGEIF(Capex!$C:$C,'Analysis-Level1'!$A5,Capex!O:O)</f>
        <v>#DIV/0!</v>
      </c>
      <c r="D5" s="77" t="e">
        <f ca="1">AVERAGEIF(Capex!$C:$C,'Analysis-Level1'!$A5,Capex!Q:Q)</f>
        <v>#DIV/0!</v>
      </c>
      <c r="E5" s="78">
        <f ca="1">SUMIFS(Capex!$W:$W,Capex!$C:$C,$A5,Capex!$V:$V,E$2)</f>
        <v>0</v>
      </c>
      <c r="F5" s="78">
        <f ca="1">SUMIFS(Capex!$W:$W,Capex!$C:$C,$A5,Capex!$V:$V,F$2)</f>
        <v>0</v>
      </c>
      <c r="G5" s="78">
        <f ca="1">SUMIFS(Capex!$W:$W,Capex!$C:$C,$A5,Capex!$V:$V,G$2)</f>
        <v>0</v>
      </c>
      <c r="H5" s="79">
        <f ca="1">SUMIFS(Capex!$W:$W,Capex!$C:$C,$A5,Capex!$V:$V,H$2)</f>
        <v>0</v>
      </c>
      <c r="I5" s="78">
        <f ca="1">SUMIFS(Capex!$W:$W,Capex!$C:$C,$A5,Capex!$V:$V,I$2)</f>
        <v>0</v>
      </c>
      <c r="J5" s="78">
        <f ca="1">SUMIFS(Capex!$W:$W,Capex!$C:$C,$A5,Capex!$V:$V,J$2)</f>
        <v>0</v>
      </c>
      <c r="K5" s="78">
        <f ca="1">SUMIFS(Capex!$W:$W,Capex!$C:$C,$A5,Capex!$V:$V,K$2)</f>
        <v>0</v>
      </c>
      <c r="L5" s="78">
        <f ca="1">SUMIFS(Capex!$W:$W,Capex!$C:$C,$A5,Capex!$V:$V,L$2)</f>
        <v>0</v>
      </c>
      <c r="M5" s="78">
        <f ca="1">SUMIFS(Capex!$W:$W,Capex!$C:$C,$A5,Capex!$V:$V,M$2)</f>
        <v>0</v>
      </c>
      <c r="N5" s="78">
        <f ca="1">SUMIFS(Capex!$W:$W,Capex!$C:$C,$A5,Capex!$V:$V,N$2)</f>
        <v>0</v>
      </c>
      <c r="O5" s="78">
        <f ca="1">SUMIFS(Capex!$W:$W,Capex!$C:$C,$A5,Capex!$V:$V,O$2)</f>
        <v>0</v>
      </c>
      <c r="P5" s="78">
        <f ca="1">SUMIFS(Capex!$W:$W,Capex!$C:$C,$A5,Capex!$V:$V,P$2)</f>
        <v>0</v>
      </c>
      <c r="Q5" s="78">
        <f ca="1">SUMIFS(Capex!$W:$W,Capex!$C:$C,$A5,Capex!$V:$V,Q$2)</f>
        <v>0</v>
      </c>
      <c r="R5" s="78">
        <f ca="1">SUMIFS(Capex!$W:$W,Capex!$C:$C,$A5,Capex!$V:$V,R$2)</f>
        <v>0</v>
      </c>
      <c r="S5" s="78">
        <f ca="1">SUMIFS(Capex!$W:$W,Capex!$C:$C,$A5,Capex!$V:$V,S$2)</f>
        <v>0</v>
      </c>
      <c r="T5" s="78">
        <f ca="1">SUMIFS(Capex!$W:$W,Capex!$C:$C,$A5,Capex!$V:$V,T$2)</f>
        <v>0</v>
      </c>
      <c r="U5" s="78">
        <f ca="1">SUMIFS(Capex!$W:$W,Capex!$C:$C,$A5,Capex!$V:$V,U$2)</f>
        <v>0</v>
      </c>
      <c r="V5" s="78">
        <f ca="1">SUMIFS(Capex!$W:$W,Capex!$C:$C,$A5,Capex!$V:$V,V$2)</f>
        <v>0</v>
      </c>
      <c r="W5" s="78">
        <f ca="1">SUMIFS(Capex!$W:$W,Capex!$C:$C,$A5,Capex!$V:$V,W$2)</f>
        <v>0</v>
      </c>
      <c r="X5" s="78">
        <f ca="1">SUMIFS(Capex!$W:$W,Capex!$C:$C,$A5,Capex!$V:$V,X$2)</f>
        <v>0</v>
      </c>
      <c r="Y5" s="78">
        <f ca="1">SUMIFS(Capex!$W:$W,Capex!$C:$C,$A5,Capex!$V:$V,Y$2)</f>
        <v>0</v>
      </c>
      <c r="Z5" s="78">
        <f t="shared" ca="1" si="0"/>
        <v>0</v>
      </c>
      <c r="AA5" s="78">
        <f ca="1">SUMIF(Capex!C:C,'Analysis-Level1'!A5,Capex!W:W)</f>
        <v>0</v>
      </c>
      <c r="AB5" s="80">
        <f t="shared" ca="1" si="1"/>
        <v>0</v>
      </c>
      <c r="AC5" s="77" t="e">
        <f>SUMIF(Capex!C:C,'Analysis-Level1'!A5,Capex!#REF!)</f>
        <v>#REF!</v>
      </c>
      <c r="AD5" s="81" t="e">
        <f t="shared" si="2"/>
        <v>#REF!</v>
      </c>
      <c r="AE5" s="82" t="e">
        <f t="shared" ca="1" si="3"/>
        <v>#REF!</v>
      </c>
      <c r="AF5" s="83" t="e">
        <f t="shared" ca="1" si="4"/>
        <v>#REF!</v>
      </c>
      <c r="AH5" s="76" t="e">
        <f t="shared" si="5"/>
        <v>#REF!</v>
      </c>
      <c r="AI5" s="92">
        <f t="shared" ca="1" si="6"/>
        <v>0</v>
      </c>
      <c r="AJ5" s="92">
        <f t="shared" ca="1" si="7"/>
        <v>0</v>
      </c>
      <c r="AK5" s="92">
        <f t="shared" ca="1" si="8"/>
        <v>0</v>
      </c>
      <c r="AL5" s="92">
        <f t="shared" ca="1" si="9"/>
        <v>0</v>
      </c>
      <c r="AM5" s="92">
        <f t="shared" ca="1" si="10"/>
        <v>0</v>
      </c>
      <c r="AN5" s="78">
        <f t="shared" ca="1" si="11"/>
        <v>0</v>
      </c>
    </row>
    <row r="6" spans="1:40" s="84" customFormat="1" x14ac:dyDescent="0.35">
      <c r="A6" s="76" t="e">
        <f>Levels!#REF!</f>
        <v>#REF!</v>
      </c>
      <c r="B6" s="77" t="e">
        <f ca="1">AVERAGEIF(Capex!$C:$C,'Analysis-Level1'!$A6,Capex!N:N)</f>
        <v>#DIV/0!</v>
      </c>
      <c r="C6" s="77" t="e">
        <f ca="1">AVERAGEIF(Capex!$C:$C,'Analysis-Level1'!$A6,Capex!O:O)</f>
        <v>#DIV/0!</v>
      </c>
      <c r="D6" s="77" t="e">
        <f ca="1">AVERAGEIF(Capex!$C:$C,'Analysis-Level1'!$A6,Capex!Q:Q)</f>
        <v>#DIV/0!</v>
      </c>
      <c r="E6" s="78">
        <f ca="1">SUMIFS(Capex!$W:$W,Capex!$C:$C,$A6,Capex!$V:$V,E$2)</f>
        <v>0</v>
      </c>
      <c r="F6" s="78">
        <f ca="1">SUMIFS(Capex!$W:$W,Capex!$C:$C,$A6,Capex!$V:$V,F$2)</f>
        <v>0</v>
      </c>
      <c r="G6" s="78">
        <f ca="1">SUMIFS(Capex!$W:$W,Capex!$C:$C,$A6,Capex!$V:$V,G$2)</f>
        <v>0</v>
      </c>
      <c r="H6" s="79">
        <f ca="1">SUMIFS(Capex!$W:$W,Capex!$C:$C,$A6,Capex!$V:$V,H$2)</f>
        <v>0</v>
      </c>
      <c r="I6" s="78">
        <f ca="1">SUMIFS(Capex!$W:$W,Capex!$C:$C,$A6,Capex!$V:$V,I$2)</f>
        <v>0</v>
      </c>
      <c r="J6" s="78">
        <f ca="1">SUMIFS(Capex!$W:$W,Capex!$C:$C,$A6,Capex!$V:$V,J$2)</f>
        <v>0</v>
      </c>
      <c r="K6" s="78">
        <f ca="1">SUMIFS(Capex!$W:$W,Capex!$C:$C,$A6,Capex!$V:$V,K$2)</f>
        <v>0</v>
      </c>
      <c r="L6" s="78">
        <f ca="1">SUMIFS(Capex!$W:$W,Capex!$C:$C,$A6,Capex!$V:$V,L$2)</f>
        <v>0</v>
      </c>
      <c r="M6" s="78">
        <f ca="1">SUMIFS(Capex!$W:$W,Capex!$C:$C,$A6,Capex!$V:$V,M$2)</f>
        <v>0</v>
      </c>
      <c r="N6" s="78">
        <f ca="1">SUMIFS(Capex!$W:$W,Capex!$C:$C,$A6,Capex!$V:$V,N$2)</f>
        <v>0</v>
      </c>
      <c r="O6" s="78">
        <f ca="1">SUMIFS(Capex!$W:$W,Capex!$C:$C,$A6,Capex!$V:$V,O$2)</f>
        <v>0</v>
      </c>
      <c r="P6" s="78">
        <f ca="1">SUMIFS(Capex!$W:$W,Capex!$C:$C,$A6,Capex!$V:$V,P$2)</f>
        <v>0</v>
      </c>
      <c r="Q6" s="78">
        <f ca="1">SUMIFS(Capex!$W:$W,Capex!$C:$C,$A6,Capex!$V:$V,Q$2)</f>
        <v>0</v>
      </c>
      <c r="R6" s="78">
        <f ca="1">SUMIFS(Capex!$W:$W,Capex!$C:$C,$A6,Capex!$V:$V,R$2)</f>
        <v>0</v>
      </c>
      <c r="S6" s="78">
        <f ca="1">SUMIFS(Capex!$W:$W,Capex!$C:$C,$A6,Capex!$V:$V,S$2)</f>
        <v>0</v>
      </c>
      <c r="T6" s="78">
        <f ca="1">SUMIFS(Capex!$W:$W,Capex!$C:$C,$A6,Capex!$V:$V,T$2)</f>
        <v>0</v>
      </c>
      <c r="U6" s="78">
        <f ca="1">SUMIFS(Capex!$W:$W,Capex!$C:$C,$A6,Capex!$V:$V,U$2)</f>
        <v>0</v>
      </c>
      <c r="V6" s="78">
        <f ca="1">SUMIFS(Capex!$W:$W,Capex!$C:$C,$A6,Capex!$V:$V,V$2)</f>
        <v>0</v>
      </c>
      <c r="W6" s="78">
        <f ca="1">SUMIFS(Capex!$W:$W,Capex!$C:$C,$A6,Capex!$V:$V,W$2)</f>
        <v>0</v>
      </c>
      <c r="X6" s="78">
        <f ca="1">SUMIFS(Capex!$W:$W,Capex!$C:$C,$A6,Capex!$V:$V,X$2)</f>
        <v>0</v>
      </c>
      <c r="Y6" s="78">
        <f ca="1">SUMIFS(Capex!$W:$W,Capex!$C:$C,$A6,Capex!$V:$V,Y$2)</f>
        <v>0</v>
      </c>
      <c r="Z6" s="78">
        <f t="shared" ca="1" si="0"/>
        <v>0</v>
      </c>
      <c r="AA6" s="78">
        <f ca="1">SUMIF(Capex!C:C,'Analysis-Level1'!A6,Capex!W:W)</f>
        <v>0</v>
      </c>
      <c r="AB6" s="80">
        <f t="shared" ca="1" si="1"/>
        <v>0</v>
      </c>
      <c r="AC6" s="77" t="e">
        <f>SUMIF(Capex!C:C,'Analysis-Level1'!A6,Capex!#REF!)</f>
        <v>#REF!</v>
      </c>
      <c r="AD6" s="81" t="e">
        <f t="shared" si="2"/>
        <v>#REF!</v>
      </c>
      <c r="AE6" s="82" t="e">
        <f t="shared" ca="1" si="3"/>
        <v>#REF!</v>
      </c>
      <c r="AF6" s="83" t="e">
        <f t="shared" ca="1" si="4"/>
        <v>#REF!</v>
      </c>
      <c r="AH6" s="76" t="e">
        <f t="shared" si="5"/>
        <v>#REF!</v>
      </c>
      <c r="AI6" s="92">
        <f t="shared" ca="1" si="6"/>
        <v>0</v>
      </c>
      <c r="AJ6" s="92">
        <f t="shared" ca="1" si="7"/>
        <v>0</v>
      </c>
      <c r="AK6" s="92">
        <f t="shared" ca="1" si="8"/>
        <v>0</v>
      </c>
      <c r="AL6" s="92">
        <f t="shared" ca="1" si="9"/>
        <v>0</v>
      </c>
      <c r="AM6" s="92">
        <f t="shared" ca="1" si="10"/>
        <v>0</v>
      </c>
      <c r="AN6" s="78">
        <f t="shared" ca="1" si="11"/>
        <v>0</v>
      </c>
    </row>
    <row r="7" spans="1:40" s="84" customFormat="1" x14ac:dyDescent="0.35">
      <c r="A7" s="76" t="e">
        <f>Levels!#REF!</f>
        <v>#REF!</v>
      </c>
      <c r="B7" s="77" t="e">
        <f ca="1">AVERAGEIF(Capex!$C:$C,'Analysis-Level1'!$A7,Capex!N:N)</f>
        <v>#DIV/0!</v>
      </c>
      <c r="C7" s="77" t="e">
        <f ca="1">AVERAGEIF(Capex!$C:$C,'Analysis-Level1'!$A7,Capex!O:O)</f>
        <v>#DIV/0!</v>
      </c>
      <c r="D7" s="77" t="e">
        <f ca="1">AVERAGEIF(Capex!$C:$C,'Analysis-Level1'!$A7,Capex!Q:Q)</f>
        <v>#DIV/0!</v>
      </c>
      <c r="E7" s="78">
        <f ca="1">SUMIFS(Capex!$W:$W,Capex!$C:$C,$A7,Capex!$V:$V,E$2)</f>
        <v>0</v>
      </c>
      <c r="F7" s="78">
        <f ca="1">SUMIFS(Capex!$W:$W,Capex!$C:$C,$A7,Capex!$V:$V,F$2)</f>
        <v>0</v>
      </c>
      <c r="G7" s="78">
        <f ca="1">SUMIFS(Capex!$W:$W,Capex!$C:$C,$A7,Capex!$V:$V,G$2)</f>
        <v>0</v>
      </c>
      <c r="H7" s="79">
        <f ca="1">SUMIFS(Capex!$W:$W,Capex!$C:$C,$A7,Capex!$V:$V,H$2)</f>
        <v>0</v>
      </c>
      <c r="I7" s="78">
        <f ca="1">SUMIFS(Capex!$W:$W,Capex!$C:$C,$A7,Capex!$V:$V,I$2)</f>
        <v>0</v>
      </c>
      <c r="J7" s="78">
        <f ca="1">SUMIFS(Capex!$W:$W,Capex!$C:$C,$A7,Capex!$V:$V,J$2)</f>
        <v>0</v>
      </c>
      <c r="K7" s="78">
        <f ca="1">SUMIFS(Capex!$W:$W,Capex!$C:$C,$A7,Capex!$V:$V,K$2)</f>
        <v>0</v>
      </c>
      <c r="L7" s="78">
        <f ca="1">SUMIFS(Capex!$W:$W,Capex!$C:$C,$A7,Capex!$V:$V,L$2)</f>
        <v>0</v>
      </c>
      <c r="M7" s="78">
        <f ca="1">SUMIFS(Capex!$W:$W,Capex!$C:$C,$A7,Capex!$V:$V,M$2)</f>
        <v>0</v>
      </c>
      <c r="N7" s="78">
        <f ca="1">SUMIFS(Capex!$W:$W,Capex!$C:$C,$A7,Capex!$V:$V,N$2)</f>
        <v>0</v>
      </c>
      <c r="O7" s="78">
        <f ca="1">SUMIFS(Capex!$W:$W,Capex!$C:$C,$A7,Capex!$V:$V,O$2)</f>
        <v>0</v>
      </c>
      <c r="P7" s="78">
        <f ca="1">SUMIFS(Capex!$W:$W,Capex!$C:$C,$A7,Capex!$V:$V,P$2)</f>
        <v>0</v>
      </c>
      <c r="Q7" s="78">
        <f ca="1">SUMIFS(Capex!$W:$W,Capex!$C:$C,$A7,Capex!$V:$V,Q$2)</f>
        <v>0</v>
      </c>
      <c r="R7" s="78">
        <f ca="1">SUMIFS(Capex!$W:$W,Capex!$C:$C,$A7,Capex!$V:$V,R$2)</f>
        <v>0</v>
      </c>
      <c r="S7" s="78">
        <f ca="1">SUMIFS(Capex!$W:$W,Capex!$C:$C,$A7,Capex!$V:$V,S$2)</f>
        <v>0</v>
      </c>
      <c r="T7" s="78">
        <f ca="1">SUMIFS(Capex!$W:$W,Capex!$C:$C,$A7,Capex!$V:$V,T$2)</f>
        <v>0</v>
      </c>
      <c r="U7" s="78">
        <f ca="1">SUMIFS(Capex!$W:$W,Capex!$C:$C,$A7,Capex!$V:$V,U$2)</f>
        <v>0</v>
      </c>
      <c r="V7" s="78">
        <f ca="1">SUMIFS(Capex!$W:$W,Capex!$C:$C,$A7,Capex!$V:$V,V$2)</f>
        <v>0</v>
      </c>
      <c r="W7" s="78">
        <f ca="1">SUMIFS(Capex!$W:$W,Capex!$C:$C,$A7,Capex!$V:$V,W$2)</f>
        <v>0</v>
      </c>
      <c r="X7" s="78">
        <f ca="1">SUMIFS(Capex!$W:$W,Capex!$C:$C,$A7,Capex!$V:$V,X$2)</f>
        <v>0</v>
      </c>
      <c r="Y7" s="78">
        <f ca="1">SUMIFS(Capex!$W:$W,Capex!$C:$C,$A7,Capex!$V:$V,Y$2)</f>
        <v>0</v>
      </c>
      <c r="Z7" s="78">
        <f t="shared" ca="1" si="0"/>
        <v>0</v>
      </c>
      <c r="AA7" s="78">
        <f ca="1">SUMIF(Capex!C:C,'Analysis-Level1'!A7,Capex!W:W)</f>
        <v>0</v>
      </c>
      <c r="AB7" s="80">
        <f t="shared" ca="1" si="1"/>
        <v>0</v>
      </c>
      <c r="AC7" s="77" t="e">
        <f>SUMIF(Capex!C:C,'Analysis-Level1'!A7,Capex!#REF!)</f>
        <v>#REF!</v>
      </c>
      <c r="AD7" s="81" t="e">
        <f t="shared" si="2"/>
        <v>#REF!</v>
      </c>
      <c r="AE7" s="82" t="e">
        <f t="shared" ca="1" si="3"/>
        <v>#REF!</v>
      </c>
      <c r="AF7" s="83" t="e">
        <f t="shared" ca="1" si="4"/>
        <v>#REF!</v>
      </c>
      <c r="AH7" s="76" t="e">
        <f t="shared" si="5"/>
        <v>#REF!</v>
      </c>
      <c r="AI7" s="92">
        <f t="shared" ca="1" si="6"/>
        <v>0</v>
      </c>
      <c r="AJ7" s="92">
        <f t="shared" ca="1" si="7"/>
        <v>0</v>
      </c>
      <c r="AK7" s="92">
        <f t="shared" ca="1" si="8"/>
        <v>0</v>
      </c>
      <c r="AL7" s="92">
        <f t="shared" ca="1" si="9"/>
        <v>0</v>
      </c>
      <c r="AM7" s="92">
        <f t="shared" ca="1" si="10"/>
        <v>0</v>
      </c>
      <c r="AN7" s="78">
        <f t="shared" ca="1" si="11"/>
        <v>0</v>
      </c>
    </row>
    <row r="8" spans="1:40" s="84" customFormat="1" x14ac:dyDescent="0.35">
      <c r="A8" s="76" t="e">
        <f>Levels!#REF!</f>
        <v>#REF!</v>
      </c>
      <c r="B8" s="77" t="e">
        <f ca="1">AVERAGEIF(Capex!$C:$C,'Analysis-Level1'!$A8,Capex!N:N)</f>
        <v>#DIV/0!</v>
      </c>
      <c r="C8" s="77" t="e">
        <f ca="1">AVERAGEIF(Capex!$C:$C,'Analysis-Level1'!$A8,Capex!O:O)</f>
        <v>#DIV/0!</v>
      </c>
      <c r="D8" s="77" t="e">
        <f ca="1">AVERAGEIF(Capex!$C:$C,'Analysis-Level1'!$A8,Capex!Q:Q)</f>
        <v>#DIV/0!</v>
      </c>
      <c r="E8" s="78">
        <f ca="1">SUMIFS(Capex!$W:$W,Capex!$C:$C,$A8,Capex!$V:$V,E$2)</f>
        <v>0</v>
      </c>
      <c r="F8" s="78">
        <f ca="1">SUMIFS(Capex!$W:$W,Capex!$C:$C,$A8,Capex!$V:$V,F$2)</f>
        <v>0</v>
      </c>
      <c r="G8" s="78">
        <f ca="1">SUMIFS(Capex!$W:$W,Capex!$C:$C,$A8,Capex!$V:$V,G$2)</f>
        <v>0</v>
      </c>
      <c r="H8" s="79">
        <f ca="1">SUMIFS(Capex!$W:$W,Capex!$C:$C,$A8,Capex!$V:$V,H$2)</f>
        <v>0</v>
      </c>
      <c r="I8" s="78">
        <f ca="1">SUMIFS(Capex!$W:$W,Capex!$C:$C,$A8,Capex!$V:$V,I$2)</f>
        <v>0</v>
      </c>
      <c r="J8" s="78">
        <f ca="1">SUMIFS(Capex!$W:$W,Capex!$C:$C,$A8,Capex!$V:$V,J$2)</f>
        <v>0</v>
      </c>
      <c r="K8" s="78">
        <f ca="1">SUMIFS(Capex!$W:$W,Capex!$C:$C,$A8,Capex!$V:$V,K$2)</f>
        <v>0</v>
      </c>
      <c r="L8" s="78">
        <f ca="1">SUMIFS(Capex!$W:$W,Capex!$C:$C,$A8,Capex!$V:$V,L$2)</f>
        <v>0</v>
      </c>
      <c r="M8" s="78">
        <f ca="1">SUMIFS(Capex!$W:$W,Capex!$C:$C,$A8,Capex!$V:$V,M$2)</f>
        <v>0</v>
      </c>
      <c r="N8" s="78">
        <f ca="1">SUMIFS(Capex!$W:$W,Capex!$C:$C,$A8,Capex!$V:$V,N$2)</f>
        <v>0</v>
      </c>
      <c r="O8" s="78">
        <f ca="1">SUMIFS(Capex!$W:$W,Capex!$C:$C,$A8,Capex!$V:$V,O$2)</f>
        <v>0</v>
      </c>
      <c r="P8" s="78">
        <f ca="1">SUMIFS(Capex!$W:$W,Capex!$C:$C,$A8,Capex!$V:$V,P$2)</f>
        <v>0</v>
      </c>
      <c r="Q8" s="78">
        <f ca="1">SUMIFS(Capex!$W:$W,Capex!$C:$C,$A8,Capex!$V:$V,Q$2)</f>
        <v>0</v>
      </c>
      <c r="R8" s="78">
        <f ca="1">SUMIFS(Capex!$W:$W,Capex!$C:$C,$A8,Capex!$V:$V,R$2)</f>
        <v>0</v>
      </c>
      <c r="S8" s="78">
        <f ca="1">SUMIFS(Capex!$W:$W,Capex!$C:$C,$A8,Capex!$V:$V,S$2)</f>
        <v>0</v>
      </c>
      <c r="T8" s="78">
        <f ca="1">SUMIFS(Capex!$W:$W,Capex!$C:$C,$A8,Capex!$V:$V,T$2)</f>
        <v>0</v>
      </c>
      <c r="U8" s="78">
        <f ca="1">SUMIFS(Capex!$W:$W,Capex!$C:$C,$A8,Capex!$V:$V,U$2)</f>
        <v>0</v>
      </c>
      <c r="V8" s="78">
        <f ca="1">SUMIFS(Capex!$W:$W,Capex!$C:$C,$A8,Capex!$V:$V,V$2)</f>
        <v>0</v>
      </c>
      <c r="W8" s="78">
        <f ca="1">SUMIFS(Capex!$W:$W,Capex!$C:$C,$A8,Capex!$V:$V,W$2)</f>
        <v>0</v>
      </c>
      <c r="X8" s="78">
        <f ca="1">SUMIFS(Capex!$W:$W,Capex!$C:$C,$A8,Capex!$V:$V,X$2)</f>
        <v>0</v>
      </c>
      <c r="Y8" s="78">
        <f ca="1">SUMIFS(Capex!$W:$W,Capex!$C:$C,$A8,Capex!$V:$V,Y$2)</f>
        <v>0</v>
      </c>
      <c r="Z8" s="78">
        <f t="shared" ca="1" si="0"/>
        <v>0</v>
      </c>
      <c r="AA8" s="78">
        <f ca="1">SUMIF(Capex!C:C,'Analysis-Level1'!A8,Capex!W:W)</f>
        <v>0</v>
      </c>
      <c r="AB8" s="80">
        <f t="shared" ca="1" si="1"/>
        <v>0</v>
      </c>
      <c r="AC8" s="77" t="e">
        <f>SUMIF(Capex!C:C,'Analysis-Level1'!A8,Capex!#REF!)</f>
        <v>#REF!</v>
      </c>
      <c r="AD8" s="81" t="e">
        <f t="shared" si="2"/>
        <v>#REF!</v>
      </c>
      <c r="AE8" s="82" t="e">
        <f t="shared" ca="1" si="3"/>
        <v>#REF!</v>
      </c>
      <c r="AF8" s="83" t="e">
        <f t="shared" ca="1" si="4"/>
        <v>#REF!</v>
      </c>
      <c r="AH8" s="76" t="e">
        <f t="shared" si="5"/>
        <v>#REF!</v>
      </c>
      <c r="AI8" s="92">
        <f t="shared" ca="1" si="6"/>
        <v>0</v>
      </c>
      <c r="AJ8" s="92">
        <f t="shared" ca="1" si="7"/>
        <v>0</v>
      </c>
      <c r="AK8" s="92">
        <f t="shared" ca="1" si="8"/>
        <v>0</v>
      </c>
      <c r="AL8" s="92">
        <f t="shared" ca="1" si="9"/>
        <v>0</v>
      </c>
      <c r="AM8" s="92">
        <f t="shared" ca="1" si="10"/>
        <v>0</v>
      </c>
      <c r="AN8" s="78">
        <f t="shared" ca="1" si="11"/>
        <v>0</v>
      </c>
    </row>
    <row r="9" spans="1:40" s="84" customFormat="1" x14ac:dyDescent="0.35">
      <c r="A9" s="76" t="e">
        <f>Levels!#REF!</f>
        <v>#REF!</v>
      </c>
      <c r="B9" s="77"/>
      <c r="C9" s="77"/>
      <c r="D9" s="77" t="e">
        <f ca="1">AVERAGEIF(Capex!$C:$C,'Analysis-Level1'!$A9,Capex!Q:Q)</f>
        <v>#DIV/0!</v>
      </c>
      <c r="E9" s="78">
        <f ca="1">SUMIFS(Capex!$W:$W,Capex!$C:$C,$A9,Capex!$V:$V,E$2)</f>
        <v>0</v>
      </c>
      <c r="F9" s="78">
        <f ca="1">SUMIFS(Capex!$W:$W,Capex!$C:$C,$A9,Capex!$V:$V,F$2)</f>
        <v>0</v>
      </c>
      <c r="G9" s="78">
        <f ca="1">SUMIFS(Capex!$W:$W,Capex!$C:$C,$A9,Capex!$V:$V,G$2)</f>
        <v>0</v>
      </c>
      <c r="H9" s="79">
        <f ca="1">SUMIFS(Capex!$W:$W,Capex!$C:$C,$A9,Capex!$V:$V,H$2)</f>
        <v>0</v>
      </c>
      <c r="I9" s="78">
        <f ca="1">SUMIFS(Capex!$W:$W,Capex!$C:$C,$A9,Capex!$V:$V,I$2)</f>
        <v>0</v>
      </c>
      <c r="J9" s="78">
        <f ca="1">SUMIFS(Capex!$W:$W,Capex!$C:$C,$A9,Capex!$V:$V,J$2)</f>
        <v>0</v>
      </c>
      <c r="K9" s="78">
        <f ca="1">SUMIFS(Capex!$W:$W,Capex!$C:$C,$A9,Capex!$V:$V,K$2)</f>
        <v>0</v>
      </c>
      <c r="L9" s="78">
        <f ca="1">SUMIFS(Capex!$W:$W,Capex!$C:$C,$A9,Capex!$V:$V,L$2)</f>
        <v>0</v>
      </c>
      <c r="M9" s="78">
        <f ca="1">SUMIFS(Capex!$W:$W,Capex!$C:$C,$A9,Capex!$V:$V,M$2)</f>
        <v>0</v>
      </c>
      <c r="N9" s="78">
        <f ca="1">SUMIFS(Capex!$W:$W,Capex!$C:$C,$A9,Capex!$V:$V,N$2)</f>
        <v>0</v>
      </c>
      <c r="O9" s="78">
        <f ca="1">SUMIFS(Capex!$W:$W,Capex!$C:$C,$A9,Capex!$V:$V,O$2)</f>
        <v>0</v>
      </c>
      <c r="P9" s="78">
        <f ca="1">SUMIFS(Capex!$W:$W,Capex!$C:$C,$A9,Capex!$V:$V,P$2)</f>
        <v>0</v>
      </c>
      <c r="Q9" s="78">
        <f ca="1">SUMIFS(Capex!$W:$W,Capex!$C:$C,$A9,Capex!$V:$V,Q$2)</f>
        <v>0</v>
      </c>
      <c r="R9" s="78">
        <f ca="1">SUMIFS(Capex!$W:$W,Capex!$C:$C,$A9,Capex!$V:$V,R$2)</f>
        <v>0</v>
      </c>
      <c r="S9" s="78">
        <f ca="1">SUMIFS(Capex!$W:$W,Capex!$C:$C,$A9,Capex!$V:$V,S$2)</f>
        <v>0</v>
      </c>
      <c r="T9" s="78">
        <f ca="1">SUMIFS(Capex!$W:$W,Capex!$C:$C,$A9,Capex!$V:$V,T$2)</f>
        <v>0</v>
      </c>
      <c r="U9" s="78">
        <f ca="1">SUMIFS(Capex!$W:$W,Capex!$C:$C,$A9,Capex!$V:$V,U$2)</f>
        <v>0</v>
      </c>
      <c r="V9" s="78">
        <f ca="1">SUMIFS(Capex!$W:$W,Capex!$C:$C,$A9,Capex!$V:$V,V$2)</f>
        <v>0</v>
      </c>
      <c r="W9" s="78">
        <f ca="1">SUMIFS(Capex!$W:$W,Capex!$C:$C,$A9,Capex!$V:$V,W$2)</f>
        <v>0</v>
      </c>
      <c r="X9" s="78">
        <f ca="1">SUMIFS(Capex!$W:$W,Capex!$C:$C,$A9,Capex!$V:$V,X$2)</f>
        <v>0</v>
      </c>
      <c r="Y9" s="78">
        <f ca="1">SUMIFS(Capex!$W:$W,Capex!$C:$C,$A9,Capex!$V:$V,Y$2)</f>
        <v>0</v>
      </c>
      <c r="Z9" s="78">
        <f t="shared" ca="1" si="0"/>
        <v>0</v>
      </c>
      <c r="AA9" s="78">
        <f ca="1">SUMIF(Capex!C:C,'Analysis-Level1'!A9,Capex!W:W)</f>
        <v>0</v>
      </c>
      <c r="AB9" s="80">
        <f t="shared" ca="1" si="1"/>
        <v>0</v>
      </c>
      <c r="AC9" s="77" t="e">
        <f>SUMIF(Capex!C:C,'Analysis-Level1'!A9,Capex!#REF!)</f>
        <v>#REF!</v>
      </c>
      <c r="AD9" s="81" t="e">
        <f t="shared" si="2"/>
        <v>#REF!</v>
      </c>
      <c r="AE9" s="82" t="e">
        <f t="shared" ca="1" si="3"/>
        <v>#REF!</v>
      </c>
      <c r="AF9" s="83" t="e">
        <f t="shared" ca="1" si="4"/>
        <v>#REF!</v>
      </c>
      <c r="AH9" s="76" t="e">
        <f t="shared" si="5"/>
        <v>#REF!</v>
      </c>
      <c r="AI9" s="92">
        <f t="shared" ca="1" si="6"/>
        <v>0</v>
      </c>
      <c r="AJ9" s="92">
        <f t="shared" ca="1" si="7"/>
        <v>0</v>
      </c>
      <c r="AK9" s="92">
        <f t="shared" ca="1" si="8"/>
        <v>0</v>
      </c>
      <c r="AL9" s="92">
        <f t="shared" ca="1" si="9"/>
        <v>0</v>
      </c>
      <c r="AM9" s="92">
        <f t="shared" ca="1" si="10"/>
        <v>0</v>
      </c>
      <c r="AN9" s="78">
        <f t="shared" ca="1" si="11"/>
        <v>0</v>
      </c>
    </row>
    <row r="10" spans="1:40" s="84" customFormat="1" x14ac:dyDescent="0.35">
      <c r="A10" s="76" t="e">
        <f>Levels!#REF!</f>
        <v>#REF!</v>
      </c>
      <c r="B10" s="77" t="e">
        <f ca="1">AVERAGEIF(Capex!$C:$C,'Analysis-Level1'!$A10,Capex!N:N)</f>
        <v>#DIV/0!</v>
      </c>
      <c r="C10" s="77" t="e">
        <f ca="1">AVERAGEIF(Capex!$C:$C,'Analysis-Level1'!$A10,Capex!O:O)</f>
        <v>#DIV/0!</v>
      </c>
      <c r="D10" s="77"/>
      <c r="E10" s="78">
        <f ca="1">SUMIFS(Capex!$W:$W,Capex!$C:$C,$A10,Capex!$V:$V,E$2)</f>
        <v>0</v>
      </c>
      <c r="F10" s="78">
        <f ca="1">SUMIFS(Capex!$W:$W,Capex!$C:$C,$A10,Capex!$V:$V,F$2)</f>
        <v>0</v>
      </c>
      <c r="G10" s="78">
        <f ca="1">SUMIFS(Capex!$W:$W,Capex!$C:$C,$A10,Capex!$V:$V,G$2)</f>
        <v>0</v>
      </c>
      <c r="H10" s="79">
        <f ca="1">SUMIFS(Capex!$W:$W,Capex!$C:$C,$A10,Capex!$V:$V,H$2)</f>
        <v>0</v>
      </c>
      <c r="I10" s="78">
        <f ca="1">SUMIFS(Capex!$W:$W,Capex!$C:$C,$A10,Capex!$V:$V,I$2)</f>
        <v>0</v>
      </c>
      <c r="J10" s="78">
        <f ca="1">SUMIFS(Capex!$W:$W,Capex!$C:$C,$A10,Capex!$V:$V,J$2)</f>
        <v>0</v>
      </c>
      <c r="K10" s="78">
        <f ca="1">SUMIFS(Capex!$W:$W,Capex!$C:$C,$A10,Capex!$V:$V,K$2)</f>
        <v>0</v>
      </c>
      <c r="L10" s="78">
        <f ca="1">SUMIFS(Capex!$W:$W,Capex!$C:$C,$A10,Capex!$V:$V,L$2)</f>
        <v>0</v>
      </c>
      <c r="M10" s="78">
        <f ca="1">SUMIFS(Capex!$W:$W,Capex!$C:$C,$A10,Capex!$V:$V,M$2)</f>
        <v>0</v>
      </c>
      <c r="N10" s="78">
        <f ca="1">SUMIFS(Capex!$W:$W,Capex!$C:$C,$A10,Capex!$V:$V,N$2)</f>
        <v>0</v>
      </c>
      <c r="O10" s="78">
        <f ca="1">SUMIFS(Capex!$W:$W,Capex!$C:$C,$A10,Capex!$V:$V,O$2)</f>
        <v>0</v>
      </c>
      <c r="P10" s="78">
        <f ca="1">SUMIFS(Capex!$W:$W,Capex!$C:$C,$A10,Capex!$V:$V,P$2)</f>
        <v>0</v>
      </c>
      <c r="Q10" s="78">
        <f ca="1">SUMIFS(Capex!$W:$W,Capex!$C:$C,$A10,Capex!$V:$V,Q$2)</f>
        <v>0</v>
      </c>
      <c r="R10" s="78">
        <f ca="1">SUMIFS(Capex!$W:$W,Capex!$C:$C,$A10,Capex!$V:$V,R$2)</f>
        <v>0</v>
      </c>
      <c r="S10" s="78">
        <f ca="1">SUMIFS(Capex!$W:$W,Capex!$C:$C,$A10,Capex!$V:$V,S$2)</f>
        <v>0</v>
      </c>
      <c r="T10" s="78">
        <f ca="1">SUMIFS(Capex!$W:$W,Capex!$C:$C,$A10,Capex!$V:$V,T$2)</f>
        <v>0</v>
      </c>
      <c r="U10" s="78">
        <f ca="1">SUMIFS(Capex!$W:$W,Capex!$C:$C,$A10,Capex!$V:$V,U$2)</f>
        <v>0</v>
      </c>
      <c r="V10" s="78">
        <f ca="1">SUMIFS(Capex!$W:$W,Capex!$C:$C,$A10,Capex!$V:$V,V$2)</f>
        <v>0</v>
      </c>
      <c r="W10" s="78">
        <f ca="1">SUMIFS(Capex!$W:$W,Capex!$C:$C,$A10,Capex!$V:$V,W$2)</f>
        <v>0</v>
      </c>
      <c r="X10" s="78">
        <f ca="1">SUMIFS(Capex!$W:$W,Capex!$C:$C,$A10,Capex!$V:$V,X$2)</f>
        <v>0</v>
      </c>
      <c r="Y10" s="78">
        <f ca="1">SUMIFS(Capex!$W:$W,Capex!$C:$C,$A10,Capex!$V:$V,Y$2)</f>
        <v>0</v>
      </c>
      <c r="Z10" s="78">
        <f t="shared" ca="1" si="0"/>
        <v>0</v>
      </c>
      <c r="AA10" s="78">
        <f ca="1">SUMIF(Capex!C:C,'Analysis-Level1'!A10,Capex!W:W)</f>
        <v>0</v>
      </c>
      <c r="AB10" s="80"/>
      <c r="AC10" s="77"/>
      <c r="AD10" s="81"/>
      <c r="AE10" s="82">
        <f t="shared" ca="1" si="3"/>
        <v>0</v>
      </c>
      <c r="AF10" s="83"/>
      <c r="AH10" s="76" t="e">
        <f t="shared" si="5"/>
        <v>#REF!</v>
      </c>
      <c r="AI10" s="92">
        <f t="shared" ca="1" si="6"/>
        <v>0</v>
      </c>
      <c r="AJ10" s="92">
        <f t="shared" ca="1" si="7"/>
        <v>0</v>
      </c>
      <c r="AK10" s="92">
        <f t="shared" ca="1" si="8"/>
        <v>0</v>
      </c>
      <c r="AL10" s="92">
        <f t="shared" ca="1" si="9"/>
        <v>0</v>
      </c>
      <c r="AM10" s="92">
        <f t="shared" ca="1" si="10"/>
        <v>0</v>
      </c>
      <c r="AN10" s="78">
        <f t="shared" ca="1" si="11"/>
        <v>0</v>
      </c>
    </row>
    <row r="11" spans="1:40" s="84" customFormat="1" x14ac:dyDescent="0.35">
      <c r="A11" s="76" t="e">
        <f>Levels!#REF!</f>
        <v>#REF!</v>
      </c>
      <c r="B11" s="77" t="e">
        <f ca="1">AVERAGEIF(Capex!$C:$C,'Analysis-Level1'!$A11,Capex!N:N)</f>
        <v>#DIV/0!</v>
      </c>
      <c r="C11" s="77" t="e">
        <f ca="1">AVERAGEIF(Capex!$C:$C,'Analysis-Level1'!$A11,Capex!O:O)</f>
        <v>#DIV/0!</v>
      </c>
      <c r="D11" s="77"/>
      <c r="E11" s="78">
        <f ca="1">SUMIFS(Capex!$W:$W,Capex!$C:$C,$A11,Capex!$V:$V,E$2)</f>
        <v>0</v>
      </c>
      <c r="F11" s="78">
        <f ca="1">SUMIFS(Capex!$W:$W,Capex!$C:$C,$A11,Capex!$V:$V,F$2)</f>
        <v>0</v>
      </c>
      <c r="G11" s="78">
        <f ca="1">SUMIFS(Capex!$W:$W,Capex!$C:$C,$A11,Capex!$V:$V,G$2)</f>
        <v>0</v>
      </c>
      <c r="H11" s="79">
        <f ca="1">SUMIFS(Capex!$W:$W,Capex!$C:$C,$A11,Capex!$V:$V,H$2)</f>
        <v>0</v>
      </c>
      <c r="I11" s="78">
        <f ca="1">SUMIFS(Capex!$W:$W,Capex!$C:$C,$A11,Capex!$V:$V,I$2)</f>
        <v>0</v>
      </c>
      <c r="J11" s="78">
        <f ca="1">SUMIFS(Capex!$W:$W,Capex!$C:$C,$A11,Capex!$V:$V,J$2)</f>
        <v>0</v>
      </c>
      <c r="K11" s="78">
        <f ca="1">SUMIFS(Capex!$W:$W,Capex!$C:$C,$A11,Capex!$V:$V,K$2)</f>
        <v>0</v>
      </c>
      <c r="L11" s="78">
        <f ca="1">SUMIFS(Capex!$W:$W,Capex!$C:$C,$A11,Capex!$V:$V,L$2)</f>
        <v>0</v>
      </c>
      <c r="M11" s="78">
        <f ca="1">SUMIFS(Capex!$W:$W,Capex!$C:$C,$A11,Capex!$V:$V,M$2)</f>
        <v>0</v>
      </c>
      <c r="N11" s="78">
        <f ca="1">SUMIFS(Capex!$W:$W,Capex!$C:$C,$A11,Capex!$V:$V,N$2)</f>
        <v>0</v>
      </c>
      <c r="O11" s="78">
        <f ca="1">SUMIFS(Capex!$W:$W,Capex!$C:$C,$A11,Capex!$V:$V,O$2)</f>
        <v>0</v>
      </c>
      <c r="P11" s="78">
        <f ca="1">SUMIFS(Capex!$W:$W,Capex!$C:$C,$A11,Capex!$V:$V,P$2)</f>
        <v>0</v>
      </c>
      <c r="Q11" s="78">
        <f ca="1">SUMIFS(Capex!$W:$W,Capex!$C:$C,$A11,Capex!$V:$V,Q$2)</f>
        <v>0</v>
      </c>
      <c r="R11" s="78">
        <f ca="1">SUMIFS(Capex!$W:$W,Capex!$C:$C,$A11,Capex!$V:$V,R$2)</f>
        <v>0</v>
      </c>
      <c r="S11" s="78">
        <f ca="1">SUMIFS(Capex!$W:$W,Capex!$C:$C,$A11,Capex!$V:$V,S$2)</f>
        <v>0</v>
      </c>
      <c r="T11" s="78">
        <f ca="1">SUMIFS(Capex!$W:$W,Capex!$C:$C,$A11,Capex!$V:$V,T$2)</f>
        <v>0</v>
      </c>
      <c r="U11" s="78">
        <f ca="1">SUMIFS(Capex!$W:$W,Capex!$C:$C,$A11,Capex!$V:$V,U$2)</f>
        <v>0</v>
      </c>
      <c r="V11" s="78">
        <f ca="1">SUMIFS(Capex!$W:$W,Capex!$C:$C,$A11,Capex!$V:$V,V$2)</f>
        <v>0</v>
      </c>
      <c r="W11" s="78">
        <f ca="1">SUMIFS(Capex!$W:$W,Capex!$C:$C,$A11,Capex!$V:$V,W$2)</f>
        <v>0</v>
      </c>
      <c r="X11" s="78">
        <f ca="1">SUMIFS(Capex!$W:$W,Capex!$C:$C,$A11,Capex!$V:$V,X$2)</f>
        <v>0</v>
      </c>
      <c r="Y11" s="78">
        <f ca="1">SUMIFS(Capex!$W:$W,Capex!$C:$C,$A11,Capex!$V:$V,Y$2)</f>
        <v>0</v>
      </c>
      <c r="Z11" s="78">
        <f t="shared" ca="1" si="0"/>
        <v>0</v>
      </c>
      <c r="AA11" s="78">
        <f ca="1">SUMIF(Capex!C:C,'Analysis-Level1'!A11,Capex!W:W)</f>
        <v>0</v>
      </c>
      <c r="AB11" s="80"/>
      <c r="AC11" s="77"/>
      <c r="AD11" s="81"/>
      <c r="AE11" s="82">
        <f t="shared" ca="1" si="3"/>
        <v>0</v>
      </c>
      <c r="AF11" s="83"/>
      <c r="AH11" s="76" t="e">
        <f t="shared" si="5"/>
        <v>#REF!</v>
      </c>
      <c r="AI11" s="92">
        <f t="shared" ca="1" si="6"/>
        <v>0</v>
      </c>
      <c r="AJ11" s="92">
        <f t="shared" ca="1" si="7"/>
        <v>0</v>
      </c>
      <c r="AK11" s="92">
        <f t="shared" ca="1" si="8"/>
        <v>0</v>
      </c>
      <c r="AL11" s="92">
        <f t="shared" ca="1" si="9"/>
        <v>0</v>
      </c>
      <c r="AM11" s="92">
        <f t="shared" ca="1" si="10"/>
        <v>0</v>
      </c>
      <c r="AN11" s="78">
        <f t="shared" ca="1" si="11"/>
        <v>0</v>
      </c>
    </row>
    <row r="12" spans="1:40" s="84" customFormat="1" x14ac:dyDescent="0.35">
      <c r="A12" s="76" t="e">
        <f>Levels!#REF!</f>
        <v>#REF!</v>
      </c>
      <c r="B12" s="77" t="e">
        <f ca="1">AVERAGEIF(Capex!$C:$C,'Analysis-Level1'!$A12,Capex!N:N)</f>
        <v>#DIV/0!</v>
      </c>
      <c r="C12" s="77" t="e">
        <f ca="1">AVERAGEIF(Capex!$C:$C,'Analysis-Level1'!$A12,Capex!O:O)</f>
        <v>#DIV/0!</v>
      </c>
      <c r="D12" s="77"/>
      <c r="E12" s="78">
        <f ca="1">SUMIFS(Capex!$W:$W,Capex!$C:$C,$A12,Capex!$V:$V,E$2)</f>
        <v>0</v>
      </c>
      <c r="F12" s="78">
        <f ca="1">SUMIFS(Capex!$W:$W,Capex!$C:$C,$A12,Capex!$V:$V,F$2)</f>
        <v>0</v>
      </c>
      <c r="G12" s="78">
        <f ca="1">SUMIFS(Capex!$W:$W,Capex!$C:$C,$A12,Capex!$V:$V,G$2)</f>
        <v>0</v>
      </c>
      <c r="H12" s="79">
        <f ca="1">SUMIFS(Capex!$W:$W,Capex!$C:$C,$A12,Capex!$V:$V,H$2)</f>
        <v>0</v>
      </c>
      <c r="I12" s="78">
        <f ca="1">SUMIFS(Capex!$W:$W,Capex!$C:$C,$A12,Capex!$V:$V,I$2)</f>
        <v>0</v>
      </c>
      <c r="J12" s="78">
        <f ca="1">SUMIFS(Capex!$W:$W,Capex!$C:$C,$A12,Capex!$V:$V,J$2)</f>
        <v>0</v>
      </c>
      <c r="K12" s="78">
        <f ca="1">SUMIFS(Capex!$W:$W,Capex!$C:$C,$A12,Capex!$V:$V,K$2)</f>
        <v>0</v>
      </c>
      <c r="L12" s="78">
        <f ca="1">SUMIFS(Capex!$W:$W,Capex!$C:$C,$A12,Capex!$V:$V,L$2)</f>
        <v>0</v>
      </c>
      <c r="M12" s="78">
        <f ca="1">SUMIFS(Capex!$W:$W,Capex!$C:$C,$A12,Capex!$V:$V,M$2)</f>
        <v>0</v>
      </c>
      <c r="N12" s="78">
        <f ca="1">SUMIFS(Capex!$W:$W,Capex!$C:$C,$A12,Capex!$V:$V,N$2)</f>
        <v>0</v>
      </c>
      <c r="O12" s="78">
        <f ca="1">SUMIFS(Capex!$W:$W,Capex!$C:$C,$A12,Capex!$V:$V,O$2)</f>
        <v>0</v>
      </c>
      <c r="P12" s="78">
        <f ca="1">SUMIFS(Capex!$W:$W,Capex!$C:$C,$A12,Capex!$V:$V,P$2)</f>
        <v>0</v>
      </c>
      <c r="Q12" s="78">
        <f ca="1">SUMIFS(Capex!$W:$W,Capex!$C:$C,$A12,Capex!$V:$V,Q$2)</f>
        <v>0</v>
      </c>
      <c r="R12" s="78">
        <f ca="1">SUMIFS(Capex!$W:$W,Capex!$C:$C,$A12,Capex!$V:$V,R$2)</f>
        <v>0</v>
      </c>
      <c r="S12" s="78">
        <f ca="1">SUMIFS(Capex!$W:$W,Capex!$C:$C,$A12,Capex!$V:$V,S$2)</f>
        <v>0</v>
      </c>
      <c r="T12" s="78">
        <f ca="1">SUMIFS(Capex!$W:$W,Capex!$C:$C,$A12,Capex!$V:$V,T$2)</f>
        <v>0</v>
      </c>
      <c r="U12" s="78">
        <f ca="1">SUMIFS(Capex!$W:$W,Capex!$C:$C,$A12,Capex!$V:$V,U$2)</f>
        <v>0</v>
      </c>
      <c r="V12" s="78">
        <f ca="1">SUMIFS(Capex!$W:$W,Capex!$C:$C,$A12,Capex!$V:$V,V$2)</f>
        <v>0</v>
      </c>
      <c r="W12" s="78">
        <f ca="1">SUMIFS(Capex!$W:$W,Capex!$C:$C,$A12,Capex!$V:$V,W$2)</f>
        <v>0</v>
      </c>
      <c r="X12" s="78">
        <f ca="1">SUMIFS(Capex!$W:$W,Capex!$C:$C,$A12,Capex!$V:$V,X$2)</f>
        <v>0</v>
      </c>
      <c r="Y12" s="78">
        <f ca="1">SUMIFS(Capex!$W:$W,Capex!$C:$C,$A12,Capex!$V:$V,Y$2)</f>
        <v>0</v>
      </c>
      <c r="Z12" s="78">
        <f t="shared" ca="1" si="0"/>
        <v>0</v>
      </c>
      <c r="AA12" s="78">
        <f ca="1">SUMIF(Capex!C:C,'Analysis-Level1'!A12,Capex!W:W)</f>
        <v>0</v>
      </c>
      <c r="AB12" s="80"/>
      <c r="AC12" s="77"/>
      <c r="AD12" s="81"/>
      <c r="AE12" s="82">
        <f t="shared" ca="1" si="3"/>
        <v>0</v>
      </c>
      <c r="AF12" s="83"/>
      <c r="AH12" s="76" t="e">
        <f t="shared" si="5"/>
        <v>#REF!</v>
      </c>
      <c r="AI12" s="92">
        <f t="shared" ca="1" si="6"/>
        <v>0</v>
      </c>
      <c r="AJ12" s="92">
        <f t="shared" ca="1" si="7"/>
        <v>0</v>
      </c>
      <c r="AK12" s="92">
        <f t="shared" ca="1" si="8"/>
        <v>0</v>
      </c>
      <c r="AL12" s="92">
        <f t="shared" ca="1" si="9"/>
        <v>0</v>
      </c>
      <c r="AM12" s="92">
        <f t="shared" ca="1" si="10"/>
        <v>0</v>
      </c>
      <c r="AN12" s="78">
        <f t="shared" ca="1" si="11"/>
        <v>0</v>
      </c>
    </row>
    <row r="13" spans="1:40" s="84" customFormat="1" hidden="1" x14ac:dyDescent="0.35">
      <c r="A13" s="76" t="e">
        <f>Levels!#REF!</f>
        <v>#REF!</v>
      </c>
      <c r="B13" s="77"/>
      <c r="C13" s="77"/>
      <c r="D13" s="77"/>
      <c r="E13" s="78">
        <f ca="1">SUMIFS(Capex!$W:$W,Capex!$C:$C,$A13,Capex!$V:$V,E$2)</f>
        <v>0</v>
      </c>
      <c r="F13" s="78">
        <f ca="1">SUMIFS(Capex!$W:$W,Capex!$C:$C,$A13,Capex!$V:$V,F$2)</f>
        <v>0</v>
      </c>
      <c r="G13" s="78">
        <f ca="1">SUMIFS(Capex!$W:$W,Capex!$C:$C,$A13,Capex!$V:$V,G$2)</f>
        <v>0</v>
      </c>
      <c r="H13" s="79">
        <f ca="1">SUMIFS(Capex!$W:$W,Capex!$C:$C,$A13,Capex!$V:$V,H$2)</f>
        <v>0</v>
      </c>
      <c r="I13" s="78">
        <f ca="1">SUMIFS(Capex!$W:$W,Capex!$C:$C,$A13,Capex!$V:$V,I$2)</f>
        <v>0</v>
      </c>
      <c r="J13" s="78">
        <f ca="1">SUMIFS(Capex!$W:$W,Capex!$C:$C,$A13,Capex!$V:$V,J$2)</f>
        <v>0</v>
      </c>
      <c r="K13" s="78">
        <f ca="1">SUMIFS(Capex!$W:$W,Capex!$C:$C,$A13,Capex!$V:$V,K$2)</f>
        <v>0</v>
      </c>
      <c r="L13" s="78">
        <f ca="1">SUMIFS(Capex!$W:$W,Capex!$C:$C,$A13,Capex!$V:$V,L$2)</f>
        <v>0</v>
      </c>
      <c r="M13" s="78">
        <f ca="1">SUMIFS(Capex!$W:$W,Capex!$C:$C,$A13,Capex!$V:$V,M$2)</f>
        <v>0</v>
      </c>
      <c r="N13" s="78">
        <f ca="1">SUMIFS(Capex!$W:$W,Capex!$C:$C,$A13,Capex!$V:$V,N$2)</f>
        <v>0</v>
      </c>
      <c r="O13" s="78">
        <f ca="1">SUMIFS(Capex!$W:$W,Capex!$C:$C,$A13,Capex!$V:$V,O$2)</f>
        <v>0</v>
      </c>
      <c r="P13" s="78">
        <f ca="1">SUMIFS(Capex!$W:$W,Capex!$C:$C,$A13,Capex!$V:$V,P$2)</f>
        <v>0</v>
      </c>
      <c r="Q13" s="78">
        <f ca="1">SUMIFS(Capex!$W:$W,Capex!$C:$C,$A13,Capex!$V:$V,Q$2)</f>
        <v>0</v>
      </c>
      <c r="R13" s="78">
        <f ca="1">SUMIFS(Capex!$W:$W,Capex!$C:$C,$A13,Capex!$V:$V,R$2)</f>
        <v>0</v>
      </c>
      <c r="S13" s="78">
        <f ca="1">SUMIFS(Capex!$W:$W,Capex!$C:$C,$A13,Capex!$V:$V,S$2)</f>
        <v>0</v>
      </c>
      <c r="T13" s="78">
        <f ca="1">SUMIFS(Capex!$W:$W,Capex!$C:$C,$A13,Capex!$V:$V,T$2)</f>
        <v>0</v>
      </c>
      <c r="U13" s="78">
        <f ca="1">SUMIFS(Capex!$W:$W,Capex!$C:$C,$A13,Capex!$V:$V,U$2)</f>
        <v>0</v>
      </c>
      <c r="V13" s="78">
        <f ca="1">SUMIFS(Capex!$W:$W,Capex!$C:$C,$A13,Capex!$V:$V,V$2)</f>
        <v>0</v>
      </c>
      <c r="W13" s="78">
        <f ca="1">SUMIFS(Capex!$W:$W,Capex!$C:$C,$A13,Capex!$V:$V,W$2)</f>
        <v>0</v>
      </c>
      <c r="X13" s="78">
        <f ca="1">SUMIFS(Capex!$W:$W,Capex!$C:$C,$A13,Capex!$V:$V,X$2)</f>
        <v>0</v>
      </c>
      <c r="Y13" s="78">
        <f ca="1">SUMIFS(Capex!$W:$W,Capex!$C:$C,$A13,Capex!$V:$V,Y$2)</f>
        <v>0</v>
      </c>
      <c r="Z13" s="78">
        <f t="shared" ca="1" si="0"/>
        <v>0</v>
      </c>
      <c r="AA13" s="78">
        <f ca="1">SUMIF(Capex!C:C,'Analysis-Level1'!A13,Capex!W:W)</f>
        <v>0</v>
      </c>
      <c r="AB13" s="80">
        <f t="shared" ca="1" si="1"/>
        <v>0</v>
      </c>
      <c r="AC13" s="77" t="e">
        <f>SUMIF(Capex!C:C,'Analysis-Level1'!A13,Capex!#REF!)</f>
        <v>#REF!</v>
      </c>
      <c r="AD13" s="81" t="e">
        <f t="shared" si="2"/>
        <v>#REF!</v>
      </c>
      <c r="AE13" s="82" t="e">
        <f t="shared" ca="1" si="3"/>
        <v>#REF!</v>
      </c>
      <c r="AF13" s="83" t="e">
        <f t="shared" ca="1" si="4"/>
        <v>#REF!</v>
      </c>
      <c r="AH13" s="76"/>
      <c r="AI13" s="93"/>
      <c r="AJ13" s="93"/>
      <c r="AK13" s="93"/>
      <c r="AL13" s="93"/>
      <c r="AM13" s="93"/>
      <c r="AN13" s="76"/>
    </row>
    <row r="14" spans="1:40" s="90" customFormat="1" x14ac:dyDescent="0.35">
      <c r="A14" s="85" t="s">
        <v>19</v>
      </c>
      <c r="B14" s="86" t="e">
        <f ca="1">AVERAGE(B3:B13)</f>
        <v>#DIV/0!</v>
      </c>
      <c r="C14" s="86" t="e">
        <f ca="1">AVERAGE(C3:C13)</f>
        <v>#DIV/0!</v>
      </c>
      <c r="D14" s="86" t="e">
        <f ca="1">AVERAGE(D3:D13)</f>
        <v>#DIV/0!</v>
      </c>
      <c r="E14" s="87">
        <f t="shared" ref="E14:AB14" ca="1" si="12">SUM(E3:E13)</f>
        <v>117978</v>
      </c>
      <c r="F14" s="87">
        <f t="shared" ca="1" si="12"/>
        <v>210944</v>
      </c>
      <c r="G14" s="87">
        <f t="shared" ca="1" si="12"/>
        <v>68812</v>
      </c>
      <c r="H14" s="88">
        <f t="shared" ca="1" si="12"/>
        <v>40510</v>
      </c>
      <c r="I14" s="87">
        <f t="shared" ca="1" si="12"/>
        <v>67271</v>
      </c>
      <c r="J14" s="87">
        <f t="shared" ca="1" si="12"/>
        <v>70985</v>
      </c>
      <c r="K14" s="87">
        <f t="shared" ca="1" si="12"/>
        <v>42510</v>
      </c>
      <c r="L14" s="87">
        <f t="shared" ca="1" si="12"/>
        <v>251984</v>
      </c>
      <c r="M14" s="87">
        <f t="shared" ca="1" si="12"/>
        <v>130241</v>
      </c>
      <c r="N14" s="87">
        <f t="shared" ca="1" si="12"/>
        <v>287212</v>
      </c>
      <c r="O14" s="87">
        <f t="shared" ca="1" si="12"/>
        <v>87200</v>
      </c>
      <c r="P14" s="87">
        <f t="shared" ca="1" si="12"/>
        <v>0</v>
      </c>
      <c r="Q14" s="87">
        <f t="shared" ca="1" si="12"/>
        <v>0</v>
      </c>
      <c r="R14" s="87">
        <f t="shared" ca="1" si="12"/>
        <v>0</v>
      </c>
      <c r="S14" s="87">
        <f t="shared" ca="1" si="12"/>
        <v>0</v>
      </c>
      <c r="T14" s="87">
        <f t="shared" ca="1" si="12"/>
        <v>0</v>
      </c>
      <c r="U14" s="87">
        <f t="shared" ca="1" si="12"/>
        <v>0</v>
      </c>
      <c r="V14" s="87">
        <f t="shared" ca="1" si="12"/>
        <v>0</v>
      </c>
      <c r="W14" s="87">
        <f t="shared" ca="1" si="12"/>
        <v>0</v>
      </c>
      <c r="X14" s="87">
        <f t="shared" ca="1" si="12"/>
        <v>0</v>
      </c>
      <c r="Y14" s="87">
        <f t="shared" ca="1" si="12"/>
        <v>0</v>
      </c>
      <c r="Z14" s="87">
        <f t="shared" ca="1" si="12"/>
        <v>0</v>
      </c>
      <c r="AA14" s="87">
        <f t="shared" ca="1" si="12"/>
        <v>1375647</v>
      </c>
      <c r="AB14" s="87">
        <f t="shared" ca="1" si="12"/>
        <v>1</v>
      </c>
      <c r="AC14" s="86" t="e">
        <f>SUM(AC3:AC13)</f>
        <v>#REF!</v>
      </c>
      <c r="AD14" s="89"/>
      <c r="AE14" s="89" t="e">
        <f ca="1">SUM(AE3:AE13)</f>
        <v>#REF!</v>
      </c>
      <c r="AH14" s="85" t="s">
        <v>19</v>
      </c>
      <c r="AI14" s="94">
        <f t="shared" ref="AI14:AN14" ca="1" si="13">SUM(AI3:AI12)</f>
        <v>117978</v>
      </c>
      <c r="AJ14" s="94">
        <f t="shared" ca="1" si="13"/>
        <v>279756</v>
      </c>
      <c r="AK14" s="94">
        <f t="shared" ca="1" si="13"/>
        <v>178766</v>
      </c>
      <c r="AL14" s="94">
        <f t="shared" ca="1" si="13"/>
        <v>799147</v>
      </c>
      <c r="AM14" s="94">
        <f t="shared" ca="1" si="13"/>
        <v>0</v>
      </c>
      <c r="AN14" s="94">
        <f t="shared" ca="1" si="13"/>
        <v>1375647</v>
      </c>
    </row>
  </sheetData>
  <sheetProtection algorithmName="SHA-512" hashValue="6nH2F0wJmezn0zPdSBFsPGNGxesuSPlVmyyTZsJ1fIMVqv8frocgJOdMubx1uGQHqGvx2nknenDnHPqnafztRA==" saltValue="c9goqTIQ8PZ1+pdVvLxtBw==" spinCount="100000" sheet="1" objects="1" scenarios="1"/>
  <pageMargins left="0.9055118110236221" right="0.70866141732283472" top="1.3385826771653544" bottom="0.74803149606299213" header="0.31496062992125984" footer="0.31496062992125984"/>
  <pageSetup paperSize="9" scale="27" fitToHeight="0" orientation="landscape" horizontalDpi="300" verticalDpi="300" r:id="rId1"/>
  <headerFooter>
    <oddHeader>&amp;L&amp;"-,Bold"&amp;18ANALYSIS - LEVEL 1
Project: XXX and YYY&amp;R&amp;G</oddHeader>
    <oddFooter>&amp;R&amp;P of &amp;N</oddFooter>
  </headerFooter>
  <rowBreaks count="1" manualBreakCount="1">
    <brk id="73" max="18" man="1"/>
  </rowBreaks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3E19-A3D7-4A24-8035-3BDEF5F0FE0E}">
  <sheetPr>
    <pageSetUpPr fitToPage="1"/>
  </sheetPr>
  <dimension ref="A1:AI54"/>
  <sheetViews>
    <sheetView topLeftCell="X1" zoomScale="70" zoomScaleNormal="70" workbookViewId="0">
      <selection activeCell="AC1" sqref="AC1:AI3"/>
    </sheetView>
  </sheetViews>
  <sheetFormatPr defaultColWidth="9.1796875" defaultRowHeight="15.5" x14ac:dyDescent="0.35"/>
  <cols>
    <col min="1" max="1" width="52" style="14" customWidth="1"/>
    <col min="2" max="3" width="15.453125" style="18" hidden="1" customWidth="1"/>
    <col min="4" max="4" width="18.1796875" style="18" hidden="1" customWidth="1"/>
    <col min="5" max="12" width="18.1796875" style="18" customWidth="1"/>
    <col min="13" max="13" width="16.26953125" style="18" customWidth="1"/>
    <col min="14" max="14" width="16.81640625" style="18" customWidth="1"/>
    <col min="15" max="26" width="17.54296875" style="18" customWidth="1"/>
    <col min="27" max="27" width="20.26953125" style="19" customWidth="1"/>
    <col min="28" max="28" width="9.1796875" style="14"/>
    <col min="29" max="29" width="21.7265625" style="14" bestFit="1" customWidth="1"/>
    <col min="30" max="30" width="14.26953125" style="14" bestFit="1" customWidth="1"/>
    <col min="31" max="31" width="14.453125" style="14" bestFit="1" customWidth="1"/>
    <col min="32" max="32" width="17.7265625" style="14" bestFit="1" customWidth="1"/>
    <col min="33" max="33" width="14" style="14" bestFit="1" customWidth="1"/>
    <col min="34" max="34" width="14.26953125" style="14" bestFit="1" customWidth="1"/>
    <col min="35" max="35" width="15.54296875" style="14" bestFit="1" customWidth="1"/>
    <col min="36" max="16384" width="9.1796875" style="14"/>
  </cols>
  <sheetData>
    <row r="1" spans="1:35" x14ac:dyDescent="0.35">
      <c r="E1" s="18" t="s">
        <v>20</v>
      </c>
      <c r="F1" s="18" t="s">
        <v>20</v>
      </c>
      <c r="G1" s="18" t="s">
        <v>20</v>
      </c>
      <c r="H1" s="18" t="s">
        <v>20</v>
      </c>
      <c r="I1" s="18" t="s">
        <v>20</v>
      </c>
      <c r="J1" s="18" t="s">
        <v>20</v>
      </c>
      <c r="K1" s="18" t="s">
        <v>20</v>
      </c>
      <c r="L1" s="18" t="s">
        <v>20</v>
      </c>
      <c r="M1" s="18" t="s">
        <v>20</v>
      </c>
      <c r="N1" s="18" t="s">
        <v>20</v>
      </c>
      <c r="O1" s="18" t="s">
        <v>20</v>
      </c>
      <c r="AC1" s="63" t="s">
        <v>2</v>
      </c>
      <c r="AD1" s="97" t="s">
        <v>3</v>
      </c>
      <c r="AE1" s="97"/>
      <c r="AF1" s="97"/>
      <c r="AG1" s="97"/>
      <c r="AH1" s="97"/>
      <c r="AI1" s="98" t="s">
        <v>4</v>
      </c>
    </row>
    <row r="2" spans="1:35" s="17" customFormat="1" x14ac:dyDescent="0.35">
      <c r="A2" s="20" t="s">
        <v>21</v>
      </c>
      <c r="B2" s="21" t="s">
        <v>6</v>
      </c>
      <c r="C2" s="21" t="s">
        <v>7</v>
      </c>
      <c r="D2" s="21" t="s">
        <v>8</v>
      </c>
      <c r="E2" s="26">
        <v>0</v>
      </c>
      <c r="F2" s="26">
        <v>1</v>
      </c>
      <c r="G2" s="26">
        <v>2</v>
      </c>
      <c r="H2" s="26">
        <v>3</v>
      </c>
      <c r="I2" s="26">
        <v>4</v>
      </c>
      <c r="J2" s="26">
        <v>5</v>
      </c>
      <c r="K2" s="26">
        <v>6</v>
      </c>
      <c r="L2" s="26">
        <v>7</v>
      </c>
      <c r="M2" s="26">
        <v>8</v>
      </c>
      <c r="N2" s="26">
        <v>9</v>
      </c>
      <c r="O2" s="26">
        <v>10</v>
      </c>
      <c r="P2" s="26">
        <v>11</v>
      </c>
      <c r="Q2" s="26">
        <v>12</v>
      </c>
      <c r="R2" s="26">
        <v>13</v>
      </c>
      <c r="S2" s="26">
        <v>14</v>
      </c>
      <c r="T2" s="26">
        <v>15</v>
      </c>
      <c r="U2" s="26">
        <v>16</v>
      </c>
      <c r="V2" s="26">
        <v>17</v>
      </c>
      <c r="W2" s="26">
        <v>18</v>
      </c>
      <c r="X2" s="26">
        <v>19</v>
      </c>
      <c r="Y2" s="26">
        <v>20</v>
      </c>
      <c r="Z2" s="26" t="s">
        <v>9</v>
      </c>
      <c r="AA2" s="22" t="s">
        <v>10</v>
      </c>
      <c r="AC2" s="68"/>
      <c r="AD2" s="99" t="s">
        <v>14</v>
      </c>
      <c r="AE2" s="99" t="s">
        <v>15</v>
      </c>
      <c r="AF2" s="99" t="s">
        <v>16</v>
      </c>
      <c r="AG2" s="99" t="s">
        <v>17</v>
      </c>
      <c r="AH2" s="99" t="s">
        <v>18</v>
      </c>
      <c r="AI2" s="68"/>
    </row>
    <row r="3" spans="1:35" x14ac:dyDescent="0.35">
      <c r="A3" s="23" t="e">
        <f>#REF!</f>
        <v>#REF!</v>
      </c>
      <c r="B3" s="24" t="e">
        <f ca="1">AVERAGEIF(Capex!$D:$D,'Analysis-Level2'!$A3,Capex!N:N)</f>
        <v>#DIV/0!</v>
      </c>
      <c r="C3" s="24" t="e">
        <f ca="1">AVERAGEIF(Capex!$D:$D,'Analysis-Level2'!$A3,Capex!O:O)</f>
        <v>#DIV/0!</v>
      </c>
      <c r="D3" s="24" t="e">
        <f ca="1">AVERAGEIF(Capex!$D:$D,'Analysis-Level2'!$A3,Capex!Q:Q)</f>
        <v>#DIV/0!</v>
      </c>
      <c r="E3" s="51">
        <f ca="1">SUMIFS(Capex!$W:$W,Capex!$D:$D,$A3,Capex!$V:$V,E$2)</f>
        <v>0</v>
      </c>
      <c r="F3" s="51">
        <f ca="1">SUMIFS(Capex!$W:$W,Capex!$D:$D,$A3,Capex!$V:$V,F$2)</f>
        <v>0</v>
      </c>
      <c r="G3" s="51">
        <f ca="1">SUMIFS(Capex!$W:$W,Capex!$D:$D,$A3,Capex!$V:$V,G$2)</f>
        <v>0</v>
      </c>
      <c r="H3" s="51">
        <f ca="1">SUMIFS(Capex!$W:$W,Capex!$D:$D,$A3,Capex!$V:$V,H$2)</f>
        <v>0</v>
      </c>
      <c r="I3" s="51">
        <f ca="1">SUMIFS(Capex!$W:$W,Capex!$D:$D,$A3,Capex!$V:$V,I$2)</f>
        <v>0</v>
      </c>
      <c r="J3" s="51">
        <f ca="1">SUMIFS(Capex!$W:$W,Capex!$D:$D,$A3,Capex!$V:$V,J$2)</f>
        <v>0</v>
      </c>
      <c r="K3" s="51">
        <f ca="1">SUMIFS(Capex!$W:$W,Capex!$D:$D,$A3,Capex!$V:$V,K$2)</f>
        <v>0</v>
      </c>
      <c r="L3" s="51">
        <f ca="1">SUMIFS(Capex!$W:$W,Capex!$D:$D,$A3,Capex!$V:$V,L$2)</f>
        <v>0</v>
      </c>
      <c r="M3" s="51">
        <f ca="1">SUMIFS(Capex!$W:$W,Capex!$D:$D,$A3,Capex!$V:$V,M$2)</f>
        <v>0</v>
      </c>
      <c r="N3" s="51">
        <f ca="1">SUMIFS(Capex!$W:$W,Capex!$D:$D,$A3,Capex!$V:$V,N$2)</f>
        <v>0</v>
      </c>
      <c r="O3" s="51">
        <f ca="1">SUMIFS(Capex!$W:$W,Capex!$D:$D,$A3,Capex!$V:$V,O$2)</f>
        <v>0</v>
      </c>
      <c r="P3" s="51">
        <f ca="1">SUMIFS(Capex!$W:$W,Capex!$D:$D,$A3,Capex!$V:$V,P$2)</f>
        <v>0</v>
      </c>
      <c r="Q3" s="51">
        <f ca="1">SUMIFS(Capex!$W:$W,Capex!$D:$D,$A3,Capex!$V:$V,Q$2)</f>
        <v>0</v>
      </c>
      <c r="R3" s="51">
        <f ca="1">SUMIFS(Capex!$W:$W,Capex!$D:$D,$A3,Capex!$V:$V,R$2)</f>
        <v>0</v>
      </c>
      <c r="S3" s="51">
        <f ca="1">SUMIFS(Capex!$W:$W,Capex!$D:$D,$A3,Capex!$V:$V,S$2)</f>
        <v>0</v>
      </c>
      <c r="T3" s="51">
        <f ca="1">SUMIFS(Capex!$W:$W,Capex!$D:$D,$A3,Capex!$V:$V,T$2)</f>
        <v>0</v>
      </c>
      <c r="U3" s="51">
        <f ca="1">SUMIFS(Capex!$W:$W,Capex!$D:$D,$A3,Capex!$V:$V,U$2)</f>
        <v>0</v>
      </c>
      <c r="V3" s="51">
        <f ca="1">SUMIFS(Capex!$W:$W,Capex!$D:$D,$A3,Capex!$V:$V,V$2)</f>
        <v>0</v>
      </c>
      <c r="W3" s="51">
        <f ca="1">SUMIFS(Capex!$W:$W,Capex!$D:$D,$A3,Capex!$V:$V,W$2)</f>
        <v>0</v>
      </c>
      <c r="X3" s="51">
        <f ca="1">SUMIFS(Capex!$W:$W,Capex!$D:$D,$A3,Capex!$V:$V,X$2)</f>
        <v>0</v>
      </c>
      <c r="Y3" s="51">
        <f ca="1">SUMIFS(Capex!$W:$W,Capex!$D:$D,$A3,Capex!$V:$V,Y$2)</f>
        <v>0</v>
      </c>
      <c r="Z3" s="51">
        <f t="shared" ref="Z3:Z32" ca="1" si="0">SUM(P3:Y3)</f>
        <v>0</v>
      </c>
      <c r="AA3" s="52">
        <f ca="1">SUMIF(Capex!D:D,'Analysis-Level2'!A3,Capex!W:W)</f>
        <v>0</v>
      </c>
      <c r="AC3" s="76" t="e">
        <f>A3</f>
        <v>#REF!</v>
      </c>
      <c r="AD3" s="78">
        <f ca="1">E3</f>
        <v>0</v>
      </c>
      <c r="AE3" s="78">
        <f ca="1">SUM(F3:G3)</f>
        <v>0</v>
      </c>
      <c r="AF3" s="78">
        <f ca="1">SUM(H3:J3)</f>
        <v>0</v>
      </c>
      <c r="AG3" s="78">
        <f ca="1">SUM(K3:O3)</f>
        <v>0</v>
      </c>
      <c r="AH3" s="78">
        <f ca="1">Z3</f>
        <v>0</v>
      </c>
      <c r="AI3" s="78">
        <f ca="1">SUM(AD3:AH3)</f>
        <v>0</v>
      </c>
    </row>
    <row r="4" spans="1:35" x14ac:dyDescent="0.35">
      <c r="A4" s="23" t="e">
        <f>#REF!</f>
        <v>#REF!</v>
      </c>
      <c r="B4" s="24" t="e">
        <f ca="1">AVERAGEIF(Capex!$D:$D,'Analysis-Level2'!$A4,Capex!N:N)</f>
        <v>#DIV/0!</v>
      </c>
      <c r="C4" s="24" t="e">
        <f ca="1">AVERAGEIF(Capex!$D:$D,'Analysis-Level2'!$A4,Capex!O:O)</f>
        <v>#DIV/0!</v>
      </c>
      <c r="D4" s="24" t="e">
        <f ca="1">AVERAGEIF(Capex!$D:$D,'Analysis-Level2'!$A4,Capex!Q:Q)</f>
        <v>#DIV/0!</v>
      </c>
      <c r="E4" s="51">
        <f ca="1">SUMIFS(Capex!$W:$W,Capex!$D:$D,$A4,Capex!$V:$V,E$2)</f>
        <v>0</v>
      </c>
      <c r="F4" s="51">
        <f ca="1">SUMIFS(Capex!$W:$W,Capex!$D:$D,$A4,Capex!$V:$V,F$2)</f>
        <v>0</v>
      </c>
      <c r="G4" s="51">
        <f ca="1">SUMIFS(Capex!$W:$W,Capex!$D:$D,$A4,Capex!$V:$V,G$2)</f>
        <v>0</v>
      </c>
      <c r="H4" s="51">
        <f ca="1">SUMIFS(Capex!$W:$W,Capex!$D:$D,$A4,Capex!$V:$V,H$2)</f>
        <v>0</v>
      </c>
      <c r="I4" s="51">
        <f ca="1">SUMIFS(Capex!$W:$W,Capex!$D:$D,$A4,Capex!$V:$V,I$2)</f>
        <v>0</v>
      </c>
      <c r="J4" s="51">
        <f ca="1">SUMIFS(Capex!$W:$W,Capex!$D:$D,$A4,Capex!$V:$V,J$2)</f>
        <v>0</v>
      </c>
      <c r="K4" s="51">
        <f ca="1">SUMIFS(Capex!$W:$W,Capex!$D:$D,$A4,Capex!$V:$V,K$2)</f>
        <v>0</v>
      </c>
      <c r="L4" s="51">
        <f ca="1">SUMIFS(Capex!$W:$W,Capex!$D:$D,$A4,Capex!$V:$V,L$2)</f>
        <v>0</v>
      </c>
      <c r="M4" s="51">
        <f ca="1">SUMIFS(Capex!$W:$W,Capex!$D:$D,$A4,Capex!$V:$V,M$2)</f>
        <v>0</v>
      </c>
      <c r="N4" s="51">
        <f ca="1">SUMIFS(Capex!$W:$W,Capex!$D:$D,$A4,Capex!$V:$V,N$2)</f>
        <v>0</v>
      </c>
      <c r="O4" s="51">
        <f ca="1">SUMIFS(Capex!$W:$W,Capex!$D:$D,$A4,Capex!$V:$V,O$2)</f>
        <v>0</v>
      </c>
      <c r="P4" s="51">
        <f ca="1">SUMIFS(Capex!$W:$W,Capex!$D:$D,$A4,Capex!$V:$V,P$2)</f>
        <v>0</v>
      </c>
      <c r="Q4" s="51">
        <f ca="1">SUMIFS(Capex!$W:$W,Capex!$D:$D,$A4,Capex!$V:$V,Q$2)</f>
        <v>0</v>
      </c>
      <c r="R4" s="51">
        <f ca="1">SUMIFS(Capex!$W:$W,Capex!$D:$D,$A4,Capex!$V:$V,R$2)</f>
        <v>0</v>
      </c>
      <c r="S4" s="51">
        <f ca="1">SUMIFS(Capex!$W:$W,Capex!$D:$D,$A4,Capex!$V:$V,S$2)</f>
        <v>0</v>
      </c>
      <c r="T4" s="51">
        <f ca="1">SUMIFS(Capex!$W:$W,Capex!$D:$D,$A4,Capex!$V:$V,T$2)</f>
        <v>0</v>
      </c>
      <c r="U4" s="51">
        <f ca="1">SUMIFS(Capex!$W:$W,Capex!$D:$D,$A4,Capex!$V:$V,U$2)</f>
        <v>0</v>
      </c>
      <c r="V4" s="51">
        <f ca="1">SUMIFS(Capex!$W:$W,Capex!$D:$D,$A4,Capex!$V:$V,V$2)</f>
        <v>0</v>
      </c>
      <c r="W4" s="51">
        <f ca="1">SUMIFS(Capex!$W:$W,Capex!$D:$D,$A4,Capex!$V:$V,W$2)</f>
        <v>0</v>
      </c>
      <c r="X4" s="51">
        <f ca="1">SUMIFS(Capex!$W:$W,Capex!$D:$D,$A4,Capex!$V:$V,X$2)</f>
        <v>0</v>
      </c>
      <c r="Y4" s="51">
        <f ca="1">SUMIFS(Capex!$W:$W,Capex!$D:$D,$A4,Capex!$V:$V,Y$2)</f>
        <v>0</v>
      </c>
      <c r="Z4" s="51">
        <f t="shared" ca="1" si="0"/>
        <v>0</v>
      </c>
      <c r="AA4" s="52">
        <f ca="1">SUMIF(Capex!D:D,'Analysis-Level2'!A4,Capex!W:W)</f>
        <v>0</v>
      </c>
      <c r="AC4" s="76" t="e">
        <f t="shared" ref="AC4:AC32" si="1">A4</f>
        <v>#REF!</v>
      </c>
      <c r="AD4" s="78">
        <f t="shared" ref="AD4:AD32" ca="1" si="2">E4</f>
        <v>0</v>
      </c>
      <c r="AE4" s="78">
        <f t="shared" ref="AE4:AE32" ca="1" si="3">SUM(F4:G4)</f>
        <v>0</v>
      </c>
      <c r="AF4" s="78">
        <f t="shared" ref="AF4:AF32" ca="1" si="4">SUM(H4:J4)</f>
        <v>0</v>
      </c>
      <c r="AG4" s="78">
        <f t="shared" ref="AG4:AG32" ca="1" si="5">SUM(K4:O4)</f>
        <v>0</v>
      </c>
      <c r="AH4" s="78">
        <f t="shared" ref="AH4:AH32" ca="1" si="6">Z4</f>
        <v>0</v>
      </c>
      <c r="AI4" s="78">
        <f t="shared" ref="AI4:AI32" ca="1" si="7">SUM(AD4:AH4)</f>
        <v>0</v>
      </c>
    </row>
    <row r="5" spans="1:35" x14ac:dyDescent="0.35">
      <c r="A5" s="23" t="e">
        <f>#REF!</f>
        <v>#REF!</v>
      </c>
      <c r="B5" s="24" t="e">
        <f ca="1">AVERAGEIF(Capex!D:D,'Analysis-Level2'!A5,Capex!N:N)</f>
        <v>#DIV/0!</v>
      </c>
      <c r="C5" s="24" t="e">
        <f ca="1">AVERAGEIF(Capex!$D:$D,'Analysis-Level2'!$A5,Capex!O:O)</f>
        <v>#DIV/0!</v>
      </c>
      <c r="D5" s="24" t="e">
        <f ca="1">AVERAGEIF(Capex!$D:$D,'Analysis-Level2'!$A5,Capex!Q:Q)</f>
        <v>#DIV/0!</v>
      </c>
      <c r="E5" s="51">
        <f ca="1">SUMIFS(Capex!$W:$W,Capex!$D:$D,$A5,Capex!$V:$V,E$2)</f>
        <v>0</v>
      </c>
      <c r="F5" s="51">
        <f ca="1">SUMIFS(Capex!$W:$W,Capex!$D:$D,$A5,Capex!$V:$V,F$2)</f>
        <v>0</v>
      </c>
      <c r="G5" s="51">
        <f ca="1">SUMIFS(Capex!$W:$W,Capex!$D:$D,$A5,Capex!$V:$V,G$2)</f>
        <v>0</v>
      </c>
      <c r="H5" s="51">
        <f ca="1">SUMIFS(Capex!$W:$W,Capex!$D:$D,$A5,Capex!$V:$V,H$2)</f>
        <v>0</v>
      </c>
      <c r="I5" s="51">
        <f ca="1">SUMIFS(Capex!$W:$W,Capex!$D:$D,$A5,Capex!$V:$V,I$2)</f>
        <v>0</v>
      </c>
      <c r="J5" s="51">
        <f ca="1">SUMIFS(Capex!$W:$W,Capex!$D:$D,$A5,Capex!$V:$V,J$2)</f>
        <v>0</v>
      </c>
      <c r="K5" s="51">
        <f ca="1">SUMIFS(Capex!$W:$W,Capex!$D:$D,$A5,Capex!$V:$V,K$2)</f>
        <v>0</v>
      </c>
      <c r="L5" s="51">
        <f ca="1">SUMIFS(Capex!$W:$W,Capex!$D:$D,$A5,Capex!$V:$V,L$2)</f>
        <v>0</v>
      </c>
      <c r="M5" s="51">
        <f ca="1">SUMIFS(Capex!$W:$W,Capex!$D:$D,$A5,Capex!$V:$V,M$2)</f>
        <v>0</v>
      </c>
      <c r="N5" s="51">
        <f ca="1">SUMIFS(Capex!$W:$W,Capex!$D:$D,$A5,Capex!$V:$V,N$2)</f>
        <v>0</v>
      </c>
      <c r="O5" s="51">
        <f ca="1">SUMIFS(Capex!$W:$W,Capex!$D:$D,$A5,Capex!$V:$V,O$2)</f>
        <v>0</v>
      </c>
      <c r="P5" s="51">
        <f ca="1">SUMIFS(Capex!$W:$W,Capex!$D:$D,$A5,Capex!$V:$V,P$2)</f>
        <v>0</v>
      </c>
      <c r="Q5" s="51">
        <f ca="1">SUMIFS(Capex!$W:$W,Capex!$D:$D,$A5,Capex!$V:$V,Q$2)</f>
        <v>0</v>
      </c>
      <c r="R5" s="51">
        <f ca="1">SUMIFS(Capex!$W:$W,Capex!$D:$D,$A5,Capex!$V:$V,R$2)</f>
        <v>0</v>
      </c>
      <c r="S5" s="51">
        <f ca="1">SUMIFS(Capex!$W:$W,Capex!$D:$D,$A5,Capex!$V:$V,S$2)</f>
        <v>0</v>
      </c>
      <c r="T5" s="51">
        <f ca="1">SUMIFS(Capex!$W:$W,Capex!$D:$D,$A5,Capex!$V:$V,T$2)</f>
        <v>0</v>
      </c>
      <c r="U5" s="51">
        <f ca="1">SUMIFS(Capex!$W:$W,Capex!$D:$D,$A5,Capex!$V:$V,U$2)</f>
        <v>0</v>
      </c>
      <c r="V5" s="51">
        <f ca="1">SUMIFS(Capex!$W:$W,Capex!$D:$D,$A5,Capex!$V:$V,V$2)</f>
        <v>0</v>
      </c>
      <c r="W5" s="51">
        <f ca="1">SUMIFS(Capex!$W:$W,Capex!$D:$D,$A5,Capex!$V:$V,W$2)</f>
        <v>0</v>
      </c>
      <c r="X5" s="51">
        <f ca="1">SUMIFS(Capex!$W:$W,Capex!$D:$D,$A5,Capex!$V:$V,X$2)</f>
        <v>0</v>
      </c>
      <c r="Y5" s="51">
        <f ca="1">SUMIFS(Capex!$W:$W,Capex!$D:$D,$A5,Capex!$V:$V,Y$2)</f>
        <v>0</v>
      </c>
      <c r="Z5" s="51">
        <f t="shared" ca="1" si="0"/>
        <v>0</v>
      </c>
      <c r="AA5" s="52">
        <f ca="1">SUMIF(Capex!D:D,'Analysis-Level2'!A5,Capex!W:W)</f>
        <v>0</v>
      </c>
      <c r="AC5" s="76" t="e">
        <f t="shared" si="1"/>
        <v>#REF!</v>
      </c>
      <c r="AD5" s="78">
        <f t="shared" ca="1" si="2"/>
        <v>0</v>
      </c>
      <c r="AE5" s="78">
        <f t="shared" ca="1" si="3"/>
        <v>0</v>
      </c>
      <c r="AF5" s="78">
        <f t="shared" ca="1" si="4"/>
        <v>0</v>
      </c>
      <c r="AG5" s="78">
        <f t="shared" ca="1" si="5"/>
        <v>0</v>
      </c>
      <c r="AH5" s="78">
        <f t="shared" ca="1" si="6"/>
        <v>0</v>
      </c>
      <c r="AI5" s="78">
        <f t="shared" ca="1" si="7"/>
        <v>0</v>
      </c>
    </row>
    <row r="6" spans="1:35" x14ac:dyDescent="0.35">
      <c r="A6" s="23" t="e">
        <f>#REF!</f>
        <v>#REF!</v>
      </c>
      <c r="B6" s="24" t="e">
        <f ca="1">AVERAGEIF(Capex!D:D,'Analysis-Level2'!A6,Capex!N:N)</f>
        <v>#DIV/0!</v>
      </c>
      <c r="C6" s="24" t="e">
        <f ca="1">AVERAGEIF(Capex!$D:$D,'Analysis-Level2'!$A6,Capex!O:O)</f>
        <v>#DIV/0!</v>
      </c>
      <c r="D6" s="24" t="e">
        <f ca="1">AVERAGEIF(Capex!$D:$D,'Analysis-Level2'!$A6,Capex!Q:Q)</f>
        <v>#DIV/0!</v>
      </c>
      <c r="E6" s="51">
        <f ca="1">SUMIFS(Capex!$W:$W,Capex!$D:$D,$A6,Capex!$V:$V,E$2)</f>
        <v>0</v>
      </c>
      <c r="F6" s="51">
        <f ca="1">SUMIFS(Capex!$W:$W,Capex!$D:$D,$A6,Capex!$V:$V,F$2)</f>
        <v>0</v>
      </c>
      <c r="G6" s="51">
        <f ca="1">SUMIFS(Capex!$W:$W,Capex!$D:$D,$A6,Capex!$V:$V,G$2)</f>
        <v>0</v>
      </c>
      <c r="H6" s="51">
        <f ca="1">SUMIFS(Capex!$W:$W,Capex!$D:$D,$A6,Capex!$V:$V,H$2)</f>
        <v>0</v>
      </c>
      <c r="I6" s="51">
        <f ca="1">SUMIFS(Capex!$W:$W,Capex!$D:$D,$A6,Capex!$V:$V,I$2)</f>
        <v>0</v>
      </c>
      <c r="J6" s="51">
        <f ca="1">SUMIFS(Capex!$W:$W,Capex!$D:$D,$A6,Capex!$V:$V,J$2)</f>
        <v>0</v>
      </c>
      <c r="K6" s="51">
        <f ca="1">SUMIFS(Capex!$W:$W,Capex!$D:$D,$A6,Capex!$V:$V,K$2)</f>
        <v>0</v>
      </c>
      <c r="L6" s="51">
        <f ca="1">SUMIFS(Capex!$W:$W,Capex!$D:$D,$A6,Capex!$V:$V,L$2)</f>
        <v>0</v>
      </c>
      <c r="M6" s="51">
        <f ca="1">SUMIFS(Capex!$W:$W,Capex!$D:$D,$A6,Capex!$V:$V,M$2)</f>
        <v>0</v>
      </c>
      <c r="N6" s="51">
        <f ca="1">SUMIFS(Capex!$W:$W,Capex!$D:$D,$A6,Capex!$V:$V,N$2)</f>
        <v>0</v>
      </c>
      <c r="O6" s="51">
        <f ca="1">SUMIFS(Capex!$W:$W,Capex!$D:$D,$A6,Capex!$V:$V,O$2)</f>
        <v>0</v>
      </c>
      <c r="P6" s="51">
        <f ca="1">SUMIFS(Capex!$W:$W,Capex!$D:$D,$A6,Capex!$V:$V,P$2)</f>
        <v>0</v>
      </c>
      <c r="Q6" s="51">
        <f ca="1">SUMIFS(Capex!$W:$W,Capex!$D:$D,$A6,Capex!$V:$V,Q$2)</f>
        <v>0</v>
      </c>
      <c r="R6" s="51">
        <f ca="1">SUMIFS(Capex!$W:$W,Capex!$D:$D,$A6,Capex!$V:$V,R$2)</f>
        <v>0</v>
      </c>
      <c r="S6" s="51">
        <f ca="1">SUMIFS(Capex!$W:$W,Capex!$D:$D,$A6,Capex!$V:$V,S$2)</f>
        <v>0</v>
      </c>
      <c r="T6" s="51">
        <f ca="1">SUMIFS(Capex!$W:$W,Capex!$D:$D,$A6,Capex!$V:$V,T$2)</f>
        <v>0</v>
      </c>
      <c r="U6" s="51">
        <f ca="1">SUMIFS(Capex!$W:$W,Capex!$D:$D,$A6,Capex!$V:$V,U$2)</f>
        <v>0</v>
      </c>
      <c r="V6" s="51">
        <f ca="1">SUMIFS(Capex!$W:$W,Capex!$D:$D,$A6,Capex!$V:$V,V$2)</f>
        <v>0</v>
      </c>
      <c r="W6" s="51">
        <f ca="1">SUMIFS(Capex!$W:$W,Capex!$D:$D,$A6,Capex!$V:$V,W$2)</f>
        <v>0</v>
      </c>
      <c r="X6" s="51">
        <f ca="1">SUMIFS(Capex!$W:$W,Capex!$D:$D,$A6,Capex!$V:$V,X$2)</f>
        <v>0</v>
      </c>
      <c r="Y6" s="51">
        <f ca="1">SUMIFS(Capex!$W:$W,Capex!$D:$D,$A6,Capex!$V:$V,Y$2)</f>
        <v>0</v>
      </c>
      <c r="Z6" s="51">
        <f t="shared" ca="1" si="0"/>
        <v>0</v>
      </c>
      <c r="AA6" s="52">
        <f ca="1">SUMIF(Capex!D:D,'Analysis-Level2'!A6,Capex!W:W)</f>
        <v>0</v>
      </c>
      <c r="AC6" s="76" t="e">
        <f t="shared" si="1"/>
        <v>#REF!</v>
      </c>
      <c r="AD6" s="78">
        <f t="shared" ca="1" si="2"/>
        <v>0</v>
      </c>
      <c r="AE6" s="78">
        <f t="shared" ca="1" si="3"/>
        <v>0</v>
      </c>
      <c r="AF6" s="78">
        <f t="shared" ca="1" si="4"/>
        <v>0</v>
      </c>
      <c r="AG6" s="78">
        <f t="shared" ca="1" si="5"/>
        <v>0</v>
      </c>
      <c r="AH6" s="78">
        <f t="shared" ca="1" si="6"/>
        <v>0</v>
      </c>
      <c r="AI6" s="78">
        <f t="shared" ca="1" si="7"/>
        <v>0</v>
      </c>
    </row>
    <row r="7" spans="1:35" x14ac:dyDescent="0.35">
      <c r="A7" s="23" t="e">
        <f>#REF!</f>
        <v>#REF!</v>
      </c>
      <c r="B7" s="24" t="e">
        <f ca="1">AVERAGEIF(Capex!D:D,'Analysis-Level2'!A7,Capex!N:N)</f>
        <v>#DIV/0!</v>
      </c>
      <c r="C7" s="24" t="e">
        <f ca="1">AVERAGEIF(Capex!$D:$D,'Analysis-Level2'!$A7,Capex!O:O)</f>
        <v>#DIV/0!</v>
      </c>
      <c r="D7" s="24" t="e">
        <f ca="1">AVERAGEIF(Capex!$D:$D,'Analysis-Level2'!$A7,Capex!Q:Q)</f>
        <v>#DIV/0!</v>
      </c>
      <c r="E7" s="51">
        <f ca="1">SUMIFS(Capex!$W:$W,Capex!$D:$D,$A7,Capex!$V:$V,E$2)</f>
        <v>0</v>
      </c>
      <c r="F7" s="51">
        <f ca="1">SUMIFS(Capex!$W:$W,Capex!$D:$D,$A7,Capex!$V:$V,F$2)</f>
        <v>0</v>
      </c>
      <c r="G7" s="51">
        <f ca="1">SUMIFS(Capex!$W:$W,Capex!$D:$D,$A7,Capex!$V:$V,G$2)</f>
        <v>0</v>
      </c>
      <c r="H7" s="51">
        <f ca="1">SUMIFS(Capex!$W:$W,Capex!$D:$D,$A7,Capex!$V:$V,H$2)</f>
        <v>0</v>
      </c>
      <c r="I7" s="51">
        <f ca="1">SUMIFS(Capex!$W:$W,Capex!$D:$D,$A7,Capex!$V:$V,I$2)</f>
        <v>0</v>
      </c>
      <c r="J7" s="51">
        <f ca="1">SUMIFS(Capex!$W:$W,Capex!$D:$D,$A7,Capex!$V:$V,J$2)</f>
        <v>0</v>
      </c>
      <c r="K7" s="51">
        <f ca="1">SUMIFS(Capex!$W:$W,Capex!$D:$D,$A7,Capex!$V:$V,K$2)</f>
        <v>0</v>
      </c>
      <c r="L7" s="51">
        <f ca="1">SUMIFS(Capex!$W:$W,Capex!$D:$D,$A7,Capex!$V:$V,L$2)</f>
        <v>0</v>
      </c>
      <c r="M7" s="51">
        <f ca="1">SUMIFS(Capex!$W:$W,Capex!$D:$D,$A7,Capex!$V:$V,M$2)</f>
        <v>0</v>
      </c>
      <c r="N7" s="51">
        <f ca="1">SUMIFS(Capex!$W:$W,Capex!$D:$D,$A7,Capex!$V:$V,N$2)</f>
        <v>0</v>
      </c>
      <c r="O7" s="51">
        <f ca="1">SUMIFS(Capex!$W:$W,Capex!$D:$D,$A7,Capex!$V:$V,O$2)</f>
        <v>0</v>
      </c>
      <c r="P7" s="51">
        <f ca="1">SUMIFS(Capex!$W:$W,Capex!$D:$D,$A7,Capex!$V:$V,P$2)</f>
        <v>0</v>
      </c>
      <c r="Q7" s="51">
        <f ca="1">SUMIFS(Capex!$W:$W,Capex!$D:$D,$A7,Capex!$V:$V,Q$2)</f>
        <v>0</v>
      </c>
      <c r="R7" s="51">
        <f ca="1">SUMIFS(Capex!$W:$W,Capex!$D:$D,$A7,Capex!$V:$V,R$2)</f>
        <v>0</v>
      </c>
      <c r="S7" s="51">
        <f ca="1">SUMIFS(Capex!$W:$W,Capex!$D:$D,$A7,Capex!$V:$V,S$2)</f>
        <v>0</v>
      </c>
      <c r="T7" s="51">
        <f ca="1">SUMIFS(Capex!$W:$W,Capex!$D:$D,$A7,Capex!$V:$V,T$2)</f>
        <v>0</v>
      </c>
      <c r="U7" s="51">
        <f ca="1">SUMIFS(Capex!$W:$W,Capex!$D:$D,$A7,Capex!$V:$V,U$2)</f>
        <v>0</v>
      </c>
      <c r="V7" s="51">
        <f ca="1">SUMIFS(Capex!$W:$W,Capex!$D:$D,$A7,Capex!$V:$V,V$2)</f>
        <v>0</v>
      </c>
      <c r="W7" s="51">
        <f ca="1">SUMIFS(Capex!$W:$W,Capex!$D:$D,$A7,Capex!$V:$V,W$2)</f>
        <v>0</v>
      </c>
      <c r="X7" s="51">
        <f ca="1">SUMIFS(Capex!$W:$W,Capex!$D:$D,$A7,Capex!$V:$V,X$2)</f>
        <v>0</v>
      </c>
      <c r="Y7" s="51">
        <f ca="1">SUMIFS(Capex!$W:$W,Capex!$D:$D,$A7,Capex!$V:$V,Y$2)</f>
        <v>0</v>
      </c>
      <c r="Z7" s="51">
        <f t="shared" ca="1" si="0"/>
        <v>0</v>
      </c>
      <c r="AA7" s="52">
        <f ca="1">SUMIF(Capex!D:D,'Analysis-Level2'!A7,Capex!W:W)</f>
        <v>0</v>
      </c>
      <c r="AC7" s="76" t="e">
        <f t="shared" si="1"/>
        <v>#REF!</v>
      </c>
      <c r="AD7" s="78">
        <f t="shared" ca="1" si="2"/>
        <v>0</v>
      </c>
      <c r="AE7" s="78">
        <f t="shared" ca="1" si="3"/>
        <v>0</v>
      </c>
      <c r="AF7" s="78">
        <f t="shared" ca="1" si="4"/>
        <v>0</v>
      </c>
      <c r="AG7" s="78">
        <f t="shared" ca="1" si="5"/>
        <v>0</v>
      </c>
      <c r="AH7" s="78">
        <f t="shared" ca="1" si="6"/>
        <v>0</v>
      </c>
      <c r="AI7" s="78">
        <f t="shared" ca="1" si="7"/>
        <v>0</v>
      </c>
    </row>
    <row r="8" spans="1:35" x14ac:dyDescent="0.35">
      <c r="A8" s="23" t="e">
        <f>#REF!</f>
        <v>#REF!</v>
      </c>
      <c r="B8" s="24" t="e">
        <f ca="1">AVERAGEIF(Capex!D:D,'Analysis-Level2'!A8,Capex!N:N)</f>
        <v>#DIV/0!</v>
      </c>
      <c r="C8" s="24" t="e">
        <f ca="1">AVERAGEIF(Capex!$D:$D,'Analysis-Level2'!$A8,Capex!O:O)</f>
        <v>#DIV/0!</v>
      </c>
      <c r="D8" s="24" t="e">
        <f ca="1">AVERAGEIF(Capex!$D:$D,'Analysis-Level2'!$A8,Capex!Q:Q)</f>
        <v>#DIV/0!</v>
      </c>
      <c r="E8" s="51">
        <f ca="1">SUMIFS(Capex!$W:$W,Capex!$D:$D,$A8,Capex!$V:$V,E$2)</f>
        <v>0</v>
      </c>
      <c r="F8" s="51">
        <f ca="1">SUMIFS(Capex!$W:$W,Capex!$D:$D,$A8,Capex!$V:$V,F$2)</f>
        <v>0</v>
      </c>
      <c r="G8" s="51">
        <f ca="1">SUMIFS(Capex!$W:$W,Capex!$D:$D,$A8,Capex!$V:$V,G$2)</f>
        <v>0</v>
      </c>
      <c r="H8" s="51">
        <f ca="1">SUMIFS(Capex!$W:$W,Capex!$D:$D,$A8,Capex!$V:$V,H$2)</f>
        <v>0</v>
      </c>
      <c r="I8" s="51">
        <f ca="1">SUMIFS(Capex!$W:$W,Capex!$D:$D,$A8,Capex!$V:$V,I$2)</f>
        <v>0</v>
      </c>
      <c r="J8" s="51">
        <f ca="1">SUMIFS(Capex!$W:$W,Capex!$D:$D,$A8,Capex!$V:$V,J$2)</f>
        <v>0</v>
      </c>
      <c r="K8" s="51">
        <f ca="1">SUMIFS(Capex!$W:$W,Capex!$D:$D,$A8,Capex!$V:$V,K$2)</f>
        <v>0</v>
      </c>
      <c r="L8" s="51">
        <f ca="1">SUMIFS(Capex!$W:$W,Capex!$D:$D,$A8,Capex!$V:$V,L$2)</f>
        <v>0</v>
      </c>
      <c r="M8" s="51">
        <f ca="1">SUMIFS(Capex!$W:$W,Capex!$D:$D,$A8,Capex!$V:$V,M$2)</f>
        <v>0</v>
      </c>
      <c r="N8" s="51">
        <f ca="1">SUMIFS(Capex!$W:$W,Capex!$D:$D,$A8,Capex!$V:$V,N$2)</f>
        <v>0</v>
      </c>
      <c r="O8" s="51">
        <f ca="1">SUMIFS(Capex!$W:$W,Capex!$D:$D,$A8,Capex!$V:$V,O$2)</f>
        <v>0</v>
      </c>
      <c r="P8" s="51">
        <f ca="1">SUMIFS(Capex!$W:$W,Capex!$D:$D,$A8,Capex!$V:$V,P$2)</f>
        <v>0</v>
      </c>
      <c r="Q8" s="51">
        <f ca="1">SUMIFS(Capex!$W:$W,Capex!$D:$D,$A8,Capex!$V:$V,Q$2)</f>
        <v>0</v>
      </c>
      <c r="R8" s="51">
        <f ca="1">SUMIFS(Capex!$W:$W,Capex!$D:$D,$A8,Capex!$V:$V,R$2)</f>
        <v>0</v>
      </c>
      <c r="S8" s="51">
        <f ca="1">SUMIFS(Capex!$W:$W,Capex!$D:$D,$A8,Capex!$V:$V,S$2)</f>
        <v>0</v>
      </c>
      <c r="T8" s="51">
        <f ca="1">SUMIFS(Capex!$W:$W,Capex!$D:$D,$A8,Capex!$V:$V,T$2)</f>
        <v>0</v>
      </c>
      <c r="U8" s="51">
        <f ca="1">SUMIFS(Capex!$W:$W,Capex!$D:$D,$A8,Capex!$V:$V,U$2)</f>
        <v>0</v>
      </c>
      <c r="V8" s="51">
        <f ca="1">SUMIFS(Capex!$W:$W,Capex!$D:$D,$A8,Capex!$V:$V,V$2)</f>
        <v>0</v>
      </c>
      <c r="W8" s="51">
        <f ca="1">SUMIFS(Capex!$W:$W,Capex!$D:$D,$A8,Capex!$V:$V,W$2)</f>
        <v>0</v>
      </c>
      <c r="X8" s="51">
        <f ca="1">SUMIFS(Capex!$W:$W,Capex!$D:$D,$A8,Capex!$V:$V,X$2)</f>
        <v>0</v>
      </c>
      <c r="Y8" s="51">
        <f ca="1">SUMIFS(Capex!$W:$W,Capex!$D:$D,$A8,Capex!$V:$V,Y$2)</f>
        <v>0</v>
      </c>
      <c r="Z8" s="51">
        <f t="shared" ca="1" si="0"/>
        <v>0</v>
      </c>
      <c r="AA8" s="52">
        <f ca="1">SUMIF(Capex!D:D,'Analysis-Level2'!A8,Capex!W:W)</f>
        <v>0</v>
      </c>
      <c r="AC8" s="76" t="e">
        <f t="shared" si="1"/>
        <v>#REF!</v>
      </c>
      <c r="AD8" s="78">
        <f t="shared" ca="1" si="2"/>
        <v>0</v>
      </c>
      <c r="AE8" s="78">
        <f t="shared" ca="1" si="3"/>
        <v>0</v>
      </c>
      <c r="AF8" s="78">
        <f t="shared" ca="1" si="4"/>
        <v>0</v>
      </c>
      <c r="AG8" s="78">
        <f t="shared" ca="1" si="5"/>
        <v>0</v>
      </c>
      <c r="AH8" s="78">
        <f t="shared" ca="1" si="6"/>
        <v>0</v>
      </c>
      <c r="AI8" s="78">
        <f t="shared" ca="1" si="7"/>
        <v>0</v>
      </c>
    </row>
    <row r="9" spans="1:35" x14ac:dyDescent="0.35">
      <c r="A9" s="23" t="e">
        <f>#REF!</f>
        <v>#REF!</v>
      </c>
      <c r="B9" s="24" t="e">
        <f ca="1">AVERAGEIF(Capex!D:D,'Analysis-Level2'!A9,Capex!N:N)</f>
        <v>#DIV/0!</v>
      </c>
      <c r="C9" s="24" t="e">
        <f ca="1">AVERAGEIF(Capex!$D:$D,'Analysis-Level2'!$A9,Capex!O:O)</f>
        <v>#DIV/0!</v>
      </c>
      <c r="D9" s="24" t="e">
        <f ca="1">AVERAGEIF(Capex!$D:$D,'Analysis-Level2'!$A9,Capex!Q:Q)</f>
        <v>#DIV/0!</v>
      </c>
      <c r="E9" s="51">
        <f ca="1">SUMIFS(Capex!$W:$W,Capex!$D:$D,$A9,Capex!$V:$V,E$2)</f>
        <v>0</v>
      </c>
      <c r="F9" s="51">
        <f ca="1">SUMIFS(Capex!$W:$W,Capex!$D:$D,$A9,Capex!$V:$V,F$2)</f>
        <v>0</v>
      </c>
      <c r="G9" s="51">
        <f ca="1">SUMIFS(Capex!$W:$W,Capex!$D:$D,$A9,Capex!$V:$V,G$2)</f>
        <v>0</v>
      </c>
      <c r="H9" s="51">
        <f ca="1">SUMIFS(Capex!$W:$W,Capex!$D:$D,$A9,Capex!$V:$V,H$2)</f>
        <v>0</v>
      </c>
      <c r="I9" s="51">
        <f ca="1">SUMIFS(Capex!$W:$W,Capex!$D:$D,$A9,Capex!$V:$V,I$2)</f>
        <v>0</v>
      </c>
      <c r="J9" s="51">
        <f ca="1">SUMIFS(Capex!$W:$W,Capex!$D:$D,$A9,Capex!$V:$V,J$2)</f>
        <v>0</v>
      </c>
      <c r="K9" s="51">
        <f ca="1">SUMIFS(Capex!$W:$W,Capex!$D:$D,$A9,Capex!$V:$V,K$2)</f>
        <v>0</v>
      </c>
      <c r="L9" s="51">
        <f ca="1">SUMIFS(Capex!$W:$W,Capex!$D:$D,$A9,Capex!$V:$V,L$2)</f>
        <v>0</v>
      </c>
      <c r="M9" s="51">
        <f ca="1">SUMIFS(Capex!$W:$W,Capex!$D:$D,$A9,Capex!$V:$V,M$2)</f>
        <v>0</v>
      </c>
      <c r="N9" s="51">
        <f ca="1">SUMIFS(Capex!$W:$W,Capex!$D:$D,$A9,Capex!$V:$V,N$2)</f>
        <v>0</v>
      </c>
      <c r="O9" s="51">
        <f ca="1">SUMIFS(Capex!$W:$W,Capex!$D:$D,$A9,Capex!$V:$V,O$2)</f>
        <v>0</v>
      </c>
      <c r="P9" s="51">
        <f ca="1">SUMIFS(Capex!$W:$W,Capex!$D:$D,$A9,Capex!$V:$V,P$2)</f>
        <v>0</v>
      </c>
      <c r="Q9" s="51">
        <f ca="1">SUMIFS(Capex!$W:$W,Capex!$D:$D,$A9,Capex!$V:$V,Q$2)</f>
        <v>0</v>
      </c>
      <c r="R9" s="51">
        <f ca="1">SUMIFS(Capex!$W:$W,Capex!$D:$D,$A9,Capex!$V:$V,R$2)</f>
        <v>0</v>
      </c>
      <c r="S9" s="51">
        <f ca="1">SUMIFS(Capex!$W:$W,Capex!$D:$D,$A9,Capex!$V:$V,S$2)</f>
        <v>0</v>
      </c>
      <c r="T9" s="51">
        <f ca="1">SUMIFS(Capex!$W:$W,Capex!$D:$D,$A9,Capex!$V:$V,T$2)</f>
        <v>0</v>
      </c>
      <c r="U9" s="51">
        <f ca="1">SUMIFS(Capex!$W:$W,Capex!$D:$D,$A9,Capex!$V:$V,U$2)</f>
        <v>0</v>
      </c>
      <c r="V9" s="51">
        <f ca="1">SUMIFS(Capex!$W:$W,Capex!$D:$D,$A9,Capex!$V:$V,V$2)</f>
        <v>0</v>
      </c>
      <c r="W9" s="51">
        <f ca="1">SUMIFS(Capex!$W:$W,Capex!$D:$D,$A9,Capex!$V:$V,W$2)</f>
        <v>0</v>
      </c>
      <c r="X9" s="51">
        <f ca="1">SUMIFS(Capex!$W:$W,Capex!$D:$D,$A9,Capex!$V:$V,X$2)</f>
        <v>0</v>
      </c>
      <c r="Y9" s="51">
        <f ca="1">SUMIFS(Capex!$W:$W,Capex!$D:$D,$A9,Capex!$V:$V,Y$2)</f>
        <v>0</v>
      </c>
      <c r="Z9" s="51">
        <f t="shared" ca="1" si="0"/>
        <v>0</v>
      </c>
      <c r="AA9" s="52">
        <f ca="1">SUMIF(Capex!D:D,'Analysis-Level2'!A9,Capex!W:W)</f>
        <v>0</v>
      </c>
      <c r="AC9" s="76" t="e">
        <f t="shared" si="1"/>
        <v>#REF!</v>
      </c>
      <c r="AD9" s="78">
        <f t="shared" ca="1" si="2"/>
        <v>0</v>
      </c>
      <c r="AE9" s="78">
        <f t="shared" ca="1" si="3"/>
        <v>0</v>
      </c>
      <c r="AF9" s="78">
        <f t="shared" ca="1" si="4"/>
        <v>0</v>
      </c>
      <c r="AG9" s="78">
        <f t="shared" ca="1" si="5"/>
        <v>0</v>
      </c>
      <c r="AH9" s="78">
        <f t="shared" ca="1" si="6"/>
        <v>0</v>
      </c>
      <c r="AI9" s="78">
        <f t="shared" ca="1" si="7"/>
        <v>0</v>
      </c>
    </row>
    <row r="10" spans="1:35" x14ac:dyDescent="0.35">
      <c r="A10" s="23" t="e">
        <f>#REF!</f>
        <v>#REF!</v>
      </c>
      <c r="B10" s="24" t="e">
        <f ca="1">AVERAGEIF(Capex!D:D,'Analysis-Level2'!A10,Capex!N:N)</f>
        <v>#DIV/0!</v>
      </c>
      <c r="C10" s="24" t="e">
        <f ca="1">AVERAGEIF(Capex!$D:$D,'Analysis-Level2'!$A10,Capex!O:O)</f>
        <v>#DIV/0!</v>
      </c>
      <c r="D10" s="24" t="e">
        <f ca="1">AVERAGEIF(Capex!$D:$D,'Analysis-Level2'!$A10,Capex!Q:Q)</f>
        <v>#DIV/0!</v>
      </c>
      <c r="E10" s="51">
        <f ca="1">SUMIFS(Capex!$W:$W,Capex!$D:$D,$A10,Capex!$V:$V,E$2)</f>
        <v>0</v>
      </c>
      <c r="F10" s="51">
        <f ca="1">SUMIFS(Capex!$W:$W,Capex!$D:$D,$A10,Capex!$V:$V,F$2)</f>
        <v>0</v>
      </c>
      <c r="G10" s="51">
        <f ca="1">SUMIFS(Capex!$W:$W,Capex!$D:$D,$A10,Capex!$V:$V,G$2)</f>
        <v>0</v>
      </c>
      <c r="H10" s="51">
        <f ca="1">SUMIFS(Capex!$W:$W,Capex!$D:$D,$A10,Capex!$V:$V,H$2)</f>
        <v>0</v>
      </c>
      <c r="I10" s="51">
        <f ca="1">SUMIFS(Capex!$W:$W,Capex!$D:$D,$A10,Capex!$V:$V,I$2)</f>
        <v>0</v>
      </c>
      <c r="J10" s="51">
        <f ca="1">SUMIFS(Capex!$W:$W,Capex!$D:$D,$A10,Capex!$V:$V,J$2)</f>
        <v>0</v>
      </c>
      <c r="K10" s="51">
        <f ca="1">SUMIFS(Capex!$W:$W,Capex!$D:$D,$A10,Capex!$V:$V,K$2)</f>
        <v>0</v>
      </c>
      <c r="L10" s="51">
        <f ca="1">SUMIFS(Capex!$W:$W,Capex!$D:$D,$A10,Capex!$V:$V,L$2)</f>
        <v>0</v>
      </c>
      <c r="M10" s="51">
        <f ca="1">SUMIFS(Capex!$W:$W,Capex!$D:$D,$A10,Capex!$V:$V,M$2)</f>
        <v>0</v>
      </c>
      <c r="N10" s="51">
        <f ca="1">SUMIFS(Capex!$W:$W,Capex!$D:$D,$A10,Capex!$V:$V,N$2)</f>
        <v>0</v>
      </c>
      <c r="O10" s="51">
        <f ca="1">SUMIFS(Capex!$W:$W,Capex!$D:$D,$A10,Capex!$V:$V,O$2)</f>
        <v>0</v>
      </c>
      <c r="P10" s="51">
        <f ca="1">SUMIFS(Capex!$W:$W,Capex!$D:$D,$A10,Capex!$V:$V,P$2)</f>
        <v>0</v>
      </c>
      <c r="Q10" s="51">
        <f ca="1">SUMIFS(Capex!$W:$W,Capex!$D:$D,$A10,Capex!$V:$V,Q$2)</f>
        <v>0</v>
      </c>
      <c r="R10" s="51">
        <f ca="1">SUMIFS(Capex!$W:$W,Capex!$D:$D,$A10,Capex!$V:$V,R$2)</f>
        <v>0</v>
      </c>
      <c r="S10" s="51">
        <f ca="1">SUMIFS(Capex!$W:$W,Capex!$D:$D,$A10,Capex!$V:$V,S$2)</f>
        <v>0</v>
      </c>
      <c r="T10" s="51">
        <f ca="1">SUMIFS(Capex!$W:$W,Capex!$D:$D,$A10,Capex!$V:$V,T$2)</f>
        <v>0</v>
      </c>
      <c r="U10" s="51">
        <f ca="1">SUMIFS(Capex!$W:$W,Capex!$D:$D,$A10,Capex!$V:$V,U$2)</f>
        <v>0</v>
      </c>
      <c r="V10" s="51">
        <f ca="1">SUMIFS(Capex!$W:$W,Capex!$D:$D,$A10,Capex!$V:$V,V$2)</f>
        <v>0</v>
      </c>
      <c r="W10" s="51">
        <f ca="1">SUMIFS(Capex!$W:$W,Capex!$D:$D,$A10,Capex!$V:$V,W$2)</f>
        <v>0</v>
      </c>
      <c r="X10" s="51">
        <f ca="1">SUMIFS(Capex!$W:$W,Capex!$D:$D,$A10,Capex!$V:$V,X$2)</f>
        <v>0</v>
      </c>
      <c r="Y10" s="51">
        <f ca="1">SUMIFS(Capex!$W:$W,Capex!$D:$D,$A10,Capex!$V:$V,Y$2)</f>
        <v>0</v>
      </c>
      <c r="Z10" s="51">
        <f t="shared" ca="1" si="0"/>
        <v>0</v>
      </c>
      <c r="AA10" s="52">
        <f ca="1">SUMIF(Capex!D:D,'Analysis-Level2'!A10,Capex!W:W)</f>
        <v>0</v>
      </c>
      <c r="AC10" s="76" t="e">
        <f t="shared" si="1"/>
        <v>#REF!</v>
      </c>
      <c r="AD10" s="78">
        <f t="shared" ca="1" si="2"/>
        <v>0</v>
      </c>
      <c r="AE10" s="78">
        <f t="shared" ca="1" si="3"/>
        <v>0</v>
      </c>
      <c r="AF10" s="78">
        <f t="shared" ca="1" si="4"/>
        <v>0</v>
      </c>
      <c r="AG10" s="78">
        <f t="shared" ca="1" si="5"/>
        <v>0</v>
      </c>
      <c r="AH10" s="78">
        <f t="shared" ca="1" si="6"/>
        <v>0</v>
      </c>
      <c r="AI10" s="78">
        <f t="shared" ca="1" si="7"/>
        <v>0</v>
      </c>
    </row>
    <row r="11" spans="1:35" x14ac:dyDescent="0.35">
      <c r="A11" s="23" t="e">
        <f>#REF!</f>
        <v>#REF!</v>
      </c>
      <c r="B11" s="24" t="e">
        <f ca="1">AVERAGEIF(Capex!D:D,'Analysis-Level2'!A11,Capex!N:N)</f>
        <v>#DIV/0!</v>
      </c>
      <c r="C11" s="24" t="e">
        <f ca="1">AVERAGEIF(Capex!$D:$D,'Analysis-Level2'!$A11,Capex!O:O)</f>
        <v>#DIV/0!</v>
      </c>
      <c r="D11" s="24" t="e">
        <f ca="1">AVERAGEIF(Capex!$D:$D,'Analysis-Level2'!$A11,Capex!Q:Q)</f>
        <v>#DIV/0!</v>
      </c>
      <c r="E11" s="51">
        <f ca="1">SUMIFS(Capex!$W:$W,Capex!$D:$D,$A11,Capex!$V:$V,E$2)</f>
        <v>0</v>
      </c>
      <c r="F11" s="51">
        <f ca="1">SUMIFS(Capex!$W:$W,Capex!$D:$D,$A11,Capex!$V:$V,F$2)</f>
        <v>0</v>
      </c>
      <c r="G11" s="51">
        <f ca="1">SUMIFS(Capex!$W:$W,Capex!$D:$D,$A11,Capex!$V:$V,G$2)</f>
        <v>0</v>
      </c>
      <c r="H11" s="51">
        <f ca="1">SUMIFS(Capex!$W:$W,Capex!$D:$D,$A11,Capex!$V:$V,H$2)</f>
        <v>0</v>
      </c>
      <c r="I11" s="51">
        <f ca="1">SUMIFS(Capex!$W:$W,Capex!$D:$D,$A11,Capex!$V:$V,I$2)</f>
        <v>0</v>
      </c>
      <c r="J11" s="51">
        <f ca="1">SUMIFS(Capex!$W:$W,Capex!$D:$D,$A11,Capex!$V:$V,J$2)</f>
        <v>0</v>
      </c>
      <c r="K11" s="51">
        <f ca="1">SUMIFS(Capex!$W:$W,Capex!$D:$D,$A11,Capex!$V:$V,K$2)</f>
        <v>0</v>
      </c>
      <c r="L11" s="51">
        <f ca="1">SUMIFS(Capex!$W:$W,Capex!$D:$D,$A11,Capex!$V:$V,L$2)</f>
        <v>0</v>
      </c>
      <c r="M11" s="51">
        <f ca="1">SUMIFS(Capex!$W:$W,Capex!$D:$D,$A11,Capex!$V:$V,M$2)</f>
        <v>0</v>
      </c>
      <c r="N11" s="51">
        <f ca="1">SUMIFS(Capex!$W:$W,Capex!$D:$D,$A11,Capex!$V:$V,N$2)</f>
        <v>0</v>
      </c>
      <c r="O11" s="51">
        <f ca="1">SUMIFS(Capex!$W:$W,Capex!$D:$D,$A11,Capex!$V:$V,O$2)</f>
        <v>0</v>
      </c>
      <c r="P11" s="51">
        <f ca="1">SUMIFS(Capex!$W:$W,Capex!$D:$D,$A11,Capex!$V:$V,P$2)</f>
        <v>0</v>
      </c>
      <c r="Q11" s="51">
        <f ca="1">SUMIFS(Capex!$W:$W,Capex!$D:$D,$A11,Capex!$V:$V,Q$2)</f>
        <v>0</v>
      </c>
      <c r="R11" s="51">
        <f ca="1">SUMIFS(Capex!$W:$W,Capex!$D:$D,$A11,Capex!$V:$V,R$2)</f>
        <v>0</v>
      </c>
      <c r="S11" s="51">
        <f ca="1">SUMIFS(Capex!$W:$W,Capex!$D:$D,$A11,Capex!$V:$V,S$2)</f>
        <v>0</v>
      </c>
      <c r="T11" s="51">
        <f ca="1">SUMIFS(Capex!$W:$W,Capex!$D:$D,$A11,Capex!$V:$V,T$2)</f>
        <v>0</v>
      </c>
      <c r="U11" s="51">
        <f ca="1">SUMIFS(Capex!$W:$W,Capex!$D:$D,$A11,Capex!$V:$V,U$2)</f>
        <v>0</v>
      </c>
      <c r="V11" s="51">
        <f ca="1">SUMIFS(Capex!$W:$W,Capex!$D:$D,$A11,Capex!$V:$V,V$2)</f>
        <v>0</v>
      </c>
      <c r="W11" s="51">
        <f ca="1">SUMIFS(Capex!$W:$W,Capex!$D:$D,$A11,Capex!$V:$V,W$2)</f>
        <v>0</v>
      </c>
      <c r="X11" s="51">
        <f ca="1">SUMIFS(Capex!$W:$W,Capex!$D:$D,$A11,Capex!$V:$V,X$2)</f>
        <v>0</v>
      </c>
      <c r="Y11" s="51">
        <f ca="1">SUMIFS(Capex!$W:$W,Capex!$D:$D,$A11,Capex!$V:$V,Y$2)</f>
        <v>0</v>
      </c>
      <c r="Z11" s="51">
        <f t="shared" ca="1" si="0"/>
        <v>0</v>
      </c>
      <c r="AA11" s="52">
        <f ca="1">SUMIF(Capex!D:D,'Analysis-Level2'!A11,Capex!W:W)</f>
        <v>0</v>
      </c>
      <c r="AC11" s="76" t="e">
        <f t="shared" si="1"/>
        <v>#REF!</v>
      </c>
      <c r="AD11" s="78">
        <f t="shared" ca="1" si="2"/>
        <v>0</v>
      </c>
      <c r="AE11" s="78">
        <f t="shared" ca="1" si="3"/>
        <v>0</v>
      </c>
      <c r="AF11" s="78">
        <f t="shared" ca="1" si="4"/>
        <v>0</v>
      </c>
      <c r="AG11" s="78">
        <f t="shared" ca="1" si="5"/>
        <v>0</v>
      </c>
      <c r="AH11" s="78">
        <f t="shared" ca="1" si="6"/>
        <v>0</v>
      </c>
      <c r="AI11" s="78">
        <f t="shared" ca="1" si="7"/>
        <v>0</v>
      </c>
    </row>
    <row r="12" spans="1:35" x14ac:dyDescent="0.35">
      <c r="A12" s="23" t="e">
        <f>#REF!</f>
        <v>#REF!</v>
      </c>
      <c r="B12" s="24" t="e">
        <f ca="1">AVERAGEIF(Capex!D:D,'Analysis-Level2'!A12,Capex!N:N)</f>
        <v>#DIV/0!</v>
      </c>
      <c r="C12" s="24" t="e">
        <f ca="1">AVERAGEIF(Capex!$D:$D,'Analysis-Level2'!$A12,Capex!O:O)</f>
        <v>#DIV/0!</v>
      </c>
      <c r="D12" s="24" t="e">
        <f ca="1">AVERAGEIF(Capex!$D:$D,'Analysis-Level2'!$A12,Capex!Q:Q)</f>
        <v>#DIV/0!</v>
      </c>
      <c r="E12" s="51">
        <f ca="1">SUMIFS(Capex!$W:$W,Capex!$D:$D,$A12,Capex!$V:$V,E$2)</f>
        <v>0</v>
      </c>
      <c r="F12" s="51">
        <f ca="1">SUMIFS(Capex!$W:$W,Capex!$D:$D,$A12,Capex!$V:$V,F$2)</f>
        <v>0</v>
      </c>
      <c r="G12" s="51">
        <f ca="1">SUMIFS(Capex!$W:$W,Capex!$D:$D,$A12,Capex!$V:$V,G$2)</f>
        <v>0</v>
      </c>
      <c r="H12" s="51">
        <f ca="1">SUMIFS(Capex!$W:$W,Capex!$D:$D,$A12,Capex!$V:$V,H$2)</f>
        <v>0</v>
      </c>
      <c r="I12" s="51">
        <f ca="1">SUMIFS(Capex!$W:$W,Capex!$D:$D,$A12,Capex!$V:$V,I$2)</f>
        <v>0</v>
      </c>
      <c r="J12" s="51">
        <f ca="1">SUMIFS(Capex!$W:$W,Capex!$D:$D,$A12,Capex!$V:$V,J$2)</f>
        <v>0</v>
      </c>
      <c r="K12" s="51">
        <f ca="1">SUMIFS(Capex!$W:$W,Capex!$D:$D,$A12,Capex!$V:$V,K$2)</f>
        <v>0</v>
      </c>
      <c r="L12" s="51">
        <f ca="1">SUMIFS(Capex!$W:$W,Capex!$D:$D,$A12,Capex!$V:$V,L$2)</f>
        <v>0</v>
      </c>
      <c r="M12" s="51">
        <f ca="1">SUMIFS(Capex!$W:$W,Capex!$D:$D,$A12,Capex!$V:$V,M$2)</f>
        <v>0</v>
      </c>
      <c r="N12" s="51">
        <f ca="1">SUMIFS(Capex!$W:$W,Capex!$D:$D,$A12,Capex!$V:$V,N$2)</f>
        <v>0</v>
      </c>
      <c r="O12" s="51">
        <f ca="1">SUMIFS(Capex!$W:$W,Capex!$D:$D,$A12,Capex!$V:$V,O$2)</f>
        <v>0</v>
      </c>
      <c r="P12" s="51">
        <f ca="1">SUMIFS(Capex!$W:$W,Capex!$D:$D,$A12,Capex!$V:$V,P$2)</f>
        <v>0</v>
      </c>
      <c r="Q12" s="51">
        <f ca="1">SUMIFS(Capex!$W:$W,Capex!$D:$D,$A12,Capex!$V:$V,Q$2)</f>
        <v>0</v>
      </c>
      <c r="R12" s="51">
        <f ca="1">SUMIFS(Capex!$W:$W,Capex!$D:$D,$A12,Capex!$V:$V,R$2)</f>
        <v>0</v>
      </c>
      <c r="S12" s="51">
        <f ca="1">SUMIFS(Capex!$W:$W,Capex!$D:$D,$A12,Capex!$V:$V,S$2)</f>
        <v>0</v>
      </c>
      <c r="T12" s="51">
        <f ca="1">SUMIFS(Capex!$W:$W,Capex!$D:$D,$A12,Capex!$V:$V,T$2)</f>
        <v>0</v>
      </c>
      <c r="U12" s="51">
        <f ca="1">SUMIFS(Capex!$W:$W,Capex!$D:$D,$A12,Capex!$V:$V,U$2)</f>
        <v>0</v>
      </c>
      <c r="V12" s="51">
        <f ca="1">SUMIFS(Capex!$W:$W,Capex!$D:$D,$A12,Capex!$V:$V,V$2)</f>
        <v>0</v>
      </c>
      <c r="W12" s="51">
        <f ca="1">SUMIFS(Capex!$W:$W,Capex!$D:$D,$A12,Capex!$V:$V,W$2)</f>
        <v>0</v>
      </c>
      <c r="X12" s="51">
        <f ca="1">SUMIFS(Capex!$W:$W,Capex!$D:$D,$A12,Capex!$V:$V,X$2)</f>
        <v>0</v>
      </c>
      <c r="Y12" s="51">
        <f ca="1">SUMIFS(Capex!$W:$W,Capex!$D:$D,$A12,Capex!$V:$V,Y$2)</f>
        <v>0</v>
      </c>
      <c r="Z12" s="51">
        <f t="shared" ca="1" si="0"/>
        <v>0</v>
      </c>
      <c r="AA12" s="52">
        <f ca="1">SUMIF(Capex!D:D,'Analysis-Level2'!A12,Capex!W:W)</f>
        <v>0</v>
      </c>
      <c r="AC12" s="76" t="e">
        <f t="shared" si="1"/>
        <v>#REF!</v>
      </c>
      <c r="AD12" s="78">
        <f t="shared" ca="1" si="2"/>
        <v>0</v>
      </c>
      <c r="AE12" s="78">
        <f t="shared" ca="1" si="3"/>
        <v>0</v>
      </c>
      <c r="AF12" s="78">
        <f t="shared" ca="1" si="4"/>
        <v>0</v>
      </c>
      <c r="AG12" s="78">
        <f t="shared" ca="1" si="5"/>
        <v>0</v>
      </c>
      <c r="AH12" s="78">
        <f t="shared" ca="1" si="6"/>
        <v>0</v>
      </c>
      <c r="AI12" s="78">
        <f t="shared" ca="1" si="7"/>
        <v>0</v>
      </c>
    </row>
    <row r="13" spans="1:35" x14ac:dyDescent="0.35">
      <c r="A13" s="23" t="e">
        <f>#REF!</f>
        <v>#REF!</v>
      </c>
      <c r="B13" s="24" t="e">
        <f ca="1">AVERAGEIF(Capex!D:D,'Analysis-Level2'!A13,Capex!N:N)</f>
        <v>#DIV/0!</v>
      </c>
      <c r="C13" s="24" t="e">
        <f ca="1">AVERAGEIF(Capex!$D:$D,'Analysis-Level2'!$A13,Capex!O:O)</f>
        <v>#DIV/0!</v>
      </c>
      <c r="D13" s="24" t="e">
        <f ca="1">AVERAGEIF(Capex!$D:$D,'Analysis-Level2'!$A13,Capex!Q:Q)</f>
        <v>#DIV/0!</v>
      </c>
      <c r="E13" s="51">
        <f ca="1">SUMIFS(Capex!$W:$W,Capex!$D:$D,$A13,Capex!$V:$V,E$2)</f>
        <v>0</v>
      </c>
      <c r="F13" s="51">
        <f ca="1">SUMIFS(Capex!$W:$W,Capex!$D:$D,$A13,Capex!$V:$V,F$2)</f>
        <v>0</v>
      </c>
      <c r="G13" s="51">
        <f ca="1">SUMIFS(Capex!$W:$W,Capex!$D:$D,$A13,Capex!$V:$V,G$2)</f>
        <v>0</v>
      </c>
      <c r="H13" s="51">
        <f ca="1">SUMIFS(Capex!$W:$W,Capex!$D:$D,$A13,Capex!$V:$V,H$2)</f>
        <v>0</v>
      </c>
      <c r="I13" s="51">
        <f ca="1">SUMIFS(Capex!$W:$W,Capex!$D:$D,$A13,Capex!$V:$V,I$2)</f>
        <v>0</v>
      </c>
      <c r="J13" s="51">
        <f ca="1">SUMIFS(Capex!$W:$W,Capex!$D:$D,$A13,Capex!$V:$V,J$2)</f>
        <v>0</v>
      </c>
      <c r="K13" s="51">
        <f ca="1">SUMIFS(Capex!$W:$W,Capex!$D:$D,$A13,Capex!$V:$V,K$2)</f>
        <v>0</v>
      </c>
      <c r="L13" s="51">
        <f ca="1">SUMIFS(Capex!$W:$W,Capex!$D:$D,$A13,Capex!$V:$V,L$2)</f>
        <v>0</v>
      </c>
      <c r="M13" s="51">
        <f ca="1">SUMIFS(Capex!$W:$W,Capex!$D:$D,$A13,Capex!$V:$V,M$2)</f>
        <v>0</v>
      </c>
      <c r="N13" s="51">
        <f ca="1">SUMIFS(Capex!$W:$W,Capex!$D:$D,$A13,Capex!$V:$V,N$2)</f>
        <v>0</v>
      </c>
      <c r="O13" s="51">
        <f ca="1">SUMIFS(Capex!$W:$W,Capex!$D:$D,$A13,Capex!$V:$V,O$2)</f>
        <v>0</v>
      </c>
      <c r="P13" s="51">
        <f ca="1">SUMIFS(Capex!$W:$W,Capex!$D:$D,$A13,Capex!$V:$V,P$2)</f>
        <v>0</v>
      </c>
      <c r="Q13" s="51">
        <f ca="1">SUMIFS(Capex!$W:$W,Capex!$D:$D,$A13,Capex!$V:$V,Q$2)</f>
        <v>0</v>
      </c>
      <c r="R13" s="51">
        <f ca="1">SUMIFS(Capex!$W:$W,Capex!$D:$D,$A13,Capex!$V:$V,R$2)</f>
        <v>0</v>
      </c>
      <c r="S13" s="51">
        <f ca="1">SUMIFS(Capex!$W:$W,Capex!$D:$D,$A13,Capex!$V:$V,S$2)</f>
        <v>0</v>
      </c>
      <c r="T13" s="51">
        <f ca="1">SUMIFS(Capex!$W:$W,Capex!$D:$D,$A13,Capex!$V:$V,T$2)</f>
        <v>0</v>
      </c>
      <c r="U13" s="51">
        <f ca="1">SUMIFS(Capex!$W:$W,Capex!$D:$D,$A13,Capex!$V:$V,U$2)</f>
        <v>0</v>
      </c>
      <c r="V13" s="51">
        <f ca="1">SUMIFS(Capex!$W:$W,Capex!$D:$D,$A13,Capex!$V:$V,V$2)</f>
        <v>0</v>
      </c>
      <c r="W13" s="51">
        <f ca="1">SUMIFS(Capex!$W:$W,Capex!$D:$D,$A13,Capex!$V:$V,W$2)</f>
        <v>0</v>
      </c>
      <c r="X13" s="51">
        <f ca="1">SUMIFS(Capex!$W:$W,Capex!$D:$D,$A13,Capex!$V:$V,X$2)</f>
        <v>0</v>
      </c>
      <c r="Y13" s="51">
        <f ca="1">SUMIFS(Capex!$W:$W,Capex!$D:$D,$A13,Capex!$V:$V,Y$2)</f>
        <v>0</v>
      </c>
      <c r="Z13" s="51">
        <f t="shared" ca="1" si="0"/>
        <v>0</v>
      </c>
      <c r="AA13" s="52">
        <f ca="1">SUMIF(Capex!D:D,'Analysis-Level2'!A13,Capex!W:W)</f>
        <v>0</v>
      </c>
      <c r="AC13" s="76" t="e">
        <f t="shared" si="1"/>
        <v>#REF!</v>
      </c>
      <c r="AD13" s="78">
        <f t="shared" ca="1" si="2"/>
        <v>0</v>
      </c>
      <c r="AE13" s="78">
        <f t="shared" ca="1" si="3"/>
        <v>0</v>
      </c>
      <c r="AF13" s="78">
        <f t="shared" ca="1" si="4"/>
        <v>0</v>
      </c>
      <c r="AG13" s="78">
        <f t="shared" ca="1" si="5"/>
        <v>0</v>
      </c>
      <c r="AH13" s="78">
        <f t="shared" ca="1" si="6"/>
        <v>0</v>
      </c>
      <c r="AI13" s="78">
        <f t="shared" ca="1" si="7"/>
        <v>0</v>
      </c>
    </row>
    <row r="14" spans="1:35" x14ac:dyDescent="0.35">
      <c r="A14" s="23" t="e">
        <f>#REF!</f>
        <v>#REF!</v>
      </c>
      <c r="B14" s="24" t="e">
        <f ca="1">AVERAGEIF(Capex!D:D,'Analysis-Level2'!A14,Capex!N:N)</f>
        <v>#DIV/0!</v>
      </c>
      <c r="C14" s="24" t="e">
        <f ca="1">AVERAGEIF(Capex!$D:$D,'Analysis-Level2'!$A14,Capex!O:O)</f>
        <v>#DIV/0!</v>
      </c>
      <c r="D14" s="24" t="e">
        <f ca="1">AVERAGEIF(Capex!$D:$D,'Analysis-Level2'!$A14,Capex!Q:Q)</f>
        <v>#DIV/0!</v>
      </c>
      <c r="E14" s="51">
        <f ca="1">SUMIFS(Capex!$W:$W,Capex!$D:$D,$A14,Capex!$V:$V,E$2)</f>
        <v>0</v>
      </c>
      <c r="F14" s="51">
        <f ca="1">SUMIFS(Capex!$W:$W,Capex!$D:$D,$A14,Capex!$V:$V,F$2)</f>
        <v>0</v>
      </c>
      <c r="G14" s="51">
        <f ca="1">SUMIFS(Capex!$W:$W,Capex!$D:$D,$A14,Capex!$V:$V,G$2)</f>
        <v>0</v>
      </c>
      <c r="H14" s="51">
        <f ca="1">SUMIFS(Capex!$W:$W,Capex!$D:$D,$A14,Capex!$V:$V,H$2)</f>
        <v>0</v>
      </c>
      <c r="I14" s="51">
        <f ca="1">SUMIFS(Capex!$W:$W,Capex!$D:$D,$A14,Capex!$V:$V,I$2)</f>
        <v>0</v>
      </c>
      <c r="J14" s="51">
        <f ca="1">SUMIFS(Capex!$W:$W,Capex!$D:$D,$A14,Capex!$V:$V,J$2)</f>
        <v>0</v>
      </c>
      <c r="K14" s="51">
        <f ca="1">SUMIFS(Capex!$W:$W,Capex!$D:$D,$A14,Capex!$V:$V,K$2)</f>
        <v>0</v>
      </c>
      <c r="L14" s="51">
        <f ca="1">SUMIFS(Capex!$W:$W,Capex!$D:$D,$A14,Capex!$V:$V,L$2)</f>
        <v>0</v>
      </c>
      <c r="M14" s="51">
        <f ca="1">SUMIFS(Capex!$W:$W,Capex!$D:$D,$A14,Capex!$V:$V,M$2)</f>
        <v>0</v>
      </c>
      <c r="N14" s="51">
        <f ca="1">SUMIFS(Capex!$W:$W,Capex!$D:$D,$A14,Capex!$V:$V,N$2)</f>
        <v>0</v>
      </c>
      <c r="O14" s="51">
        <f ca="1">SUMIFS(Capex!$W:$W,Capex!$D:$D,$A14,Capex!$V:$V,O$2)</f>
        <v>0</v>
      </c>
      <c r="P14" s="51">
        <f ca="1">SUMIFS(Capex!$W:$W,Capex!$D:$D,$A14,Capex!$V:$V,P$2)</f>
        <v>0</v>
      </c>
      <c r="Q14" s="51">
        <f ca="1">SUMIFS(Capex!$W:$W,Capex!$D:$D,$A14,Capex!$V:$V,Q$2)</f>
        <v>0</v>
      </c>
      <c r="R14" s="51">
        <f ca="1">SUMIFS(Capex!$W:$W,Capex!$D:$D,$A14,Capex!$V:$V,R$2)</f>
        <v>0</v>
      </c>
      <c r="S14" s="51">
        <f ca="1">SUMIFS(Capex!$W:$W,Capex!$D:$D,$A14,Capex!$V:$V,S$2)</f>
        <v>0</v>
      </c>
      <c r="T14" s="51">
        <f ca="1">SUMIFS(Capex!$W:$W,Capex!$D:$D,$A14,Capex!$V:$V,T$2)</f>
        <v>0</v>
      </c>
      <c r="U14" s="51">
        <f ca="1">SUMIFS(Capex!$W:$W,Capex!$D:$D,$A14,Capex!$V:$V,U$2)</f>
        <v>0</v>
      </c>
      <c r="V14" s="51">
        <f ca="1">SUMIFS(Capex!$W:$W,Capex!$D:$D,$A14,Capex!$V:$V,V$2)</f>
        <v>0</v>
      </c>
      <c r="W14" s="51">
        <f ca="1">SUMIFS(Capex!$W:$W,Capex!$D:$D,$A14,Capex!$V:$V,W$2)</f>
        <v>0</v>
      </c>
      <c r="X14" s="51">
        <f ca="1">SUMIFS(Capex!$W:$W,Capex!$D:$D,$A14,Capex!$V:$V,X$2)</f>
        <v>0</v>
      </c>
      <c r="Y14" s="51">
        <f ca="1">SUMIFS(Capex!$W:$W,Capex!$D:$D,$A14,Capex!$V:$V,Y$2)</f>
        <v>0</v>
      </c>
      <c r="Z14" s="51">
        <f t="shared" ca="1" si="0"/>
        <v>0</v>
      </c>
      <c r="AA14" s="52">
        <f ca="1">SUMIF(Capex!D:D,'Analysis-Level2'!A14,Capex!W:W)</f>
        <v>0</v>
      </c>
      <c r="AC14" s="76" t="e">
        <f t="shared" si="1"/>
        <v>#REF!</v>
      </c>
      <c r="AD14" s="78">
        <f t="shared" ca="1" si="2"/>
        <v>0</v>
      </c>
      <c r="AE14" s="78">
        <f t="shared" ca="1" si="3"/>
        <v>0</v>
      </c>
      <c r="AF14" s="78">
        <f t="shared" ca="1" si="4"/>
        <v>0</v>
      </c>
      <c r="AG14" s="78">
        <f t="shared" ca="1" si="5"/>
        <v>0</v>
      </c>
      <c r="AH14" s="78">
        <f t="shared" ca="1" si="6"/>
        <v>0</v>
      </c>
      <c r="AI14" s="78">
        <f t="shared" ca="1" si="7"/>
        <v>0</v>
      </c>
    </row>
    <row r="15" spans="1:35" x14ac:dyDescent="0.35">
      <c r="A15" s="23" t="e">
        <f>#REF!</f>
        <v>#REF!</v>
      </c>
      <c r="B15" s="24" t="e">
        <f ca="1">AVERAGEIF(Capex!D:D,'Analysis-Level2'!A15,Capex!N:N)</f>
        <v>#DIV/0!</v>
      </c>
      <c r="C15" s="24" t="e">
        <f ca="1">AVERAGEIF(Capex!$D:$D,'Analysis-Level2'!$A15,Capex!O:O)</f>
        <v>#DIV/0!</v>
      </c>
      <c r="D15" s="24" t="e">
        <f ca="1">AVERAGEIF(Capex!$D:$D,'Analysis-Level2'!$A15,Capex!Q:Q)</f>
        <v>#DIV/0!</v>
      </c>
      <c r="E15" s="51">
        <f ca="1">SUMIFS(Capex!$W:$W,Capex!$D:$D,$A15,Capex!$V:$V,E$2)</f>
        <v>0</v>
      </c>
      <c r="F15" s="51">
        <f ca="1">SUMIFS(Capex!$W:$W,Capex!$D:$D,$A15,Capex!$V:$V,F$2)</f>
        <v>0</v>
      </c>
      <c r="G15" s="51">
        <f ca="1">SUMIFS(Capex!$W:$W,Capex!$D:$D,$A15,Capex!$V:$V,G$2)</f>
        <v>0</v>
      </c>
      <c r="H15" s="51">
        <f ca="1">SUMIFS(Capex!$W:$W,Capex!$D:$D,$A15,Capex!$V:$V,H$2)</f>
        <v>0</v>
      </c>
      <c r="I15" s="51">
        <f ca="1">SUMIFS(Capex!$W:$W,Capex!$D:$D,$A15,Capex!$V:$V,I$2)</f>
        <v>0</v>
      </c>
      <c r="J15" s="51">
        <f ca="1">SUMIFS(Capex!$W:$W,Capex!$D:$D,$A15,Capex!$V:$V,J$2)</f>
        <v>0</v>
      </c>
      <c r="K15" s="51">
        <f ca="1">SUMIFS(Capex!$W:$W,Capex!$D:$D,$A15,Capex!$V:$V,K$2)</f>
        <v>0</v>
      </c>
      <c r="L15" s="51">
        <f ca="1">SUMIFS(Capex!$W:$W,Capex!$D:$D,$A15,Capex!$V:$V,L$2)</f>
        <v>0</v>
      </c>
      <c r="M15" s="51">
        <f ca="1">SUMIFS(Capex!$W:$W,Capex!$D:$D,$A15,Capex!$V:$V,M$2)</f>
        <v>0</v>
      </c>
      <c r="N15" s="51">
        <f ca="1">SUMIFS(Capex!$W:$W,Capex!$D:$D,$A15,Capex!$V:$V,N$2)</f>
        <v>0</v>
      </c>
      <c r="O15" s="51">
        <f ca="1">SUMIFS(Capex!$W:$W,Capex!$D:$D,$A15,Capex!$V:$V,O$2)</f>
        <v>0</v>
      </c>
      <c r="P15" s="51">
        <f ca="1">SUMIFS(Capex!$W:$W,Capex!$D:$D,$A15,Capex!$V:$V,P$2)</f>
        <v>0</v>
      </c>
      <c r="Q15" s="51">
        <f ca="1">SUMIFS(Capex!$W:$W,Capex!$D:$D,$A15,Capex!$V:$V,Q$2)</f>
        <v>0</v>
      </c>
      <c r="R15" s="51">
        <f ca="1">SUMIFS(Capex!$W:$W,Capex!$D:$D,$A15,Capex!$V:$V,R$2)</f>
        <v>0</v>
      </c>
      <c r="S15" s="51">
        <f ca="1">SUMIFS(Capex!$W:$W,Capex!$D:$D,$A15,Capex!$V:$V,S$2)</f>
        <v>0</v>
      </c>
      <c r="T15" s="51">
        <f ca="1">SUMIFS(Capex!$W:$W,Capex!$D:$D,$A15,Capex!$V:$V,T$2)</f>
        <v>0</v>
      </c>
      <c r="U15" s="51">
        <f ca="1">SUMIFS(Capex!$W:$W,Capex!$D:$D,$A15,Capex!$V:$V,U$2)</f>
        <v>0</v>
      </c>
      <c r="V15" s="51">
        <f ca="1">SUMIFS(Capex!$W:$W,Capex!$D:$D,$A15,Capex!$V:$V,V$2)</f>
        <v>0</v>
      </c>
      <c r="W15" s="51">
        <f ca="1">SUMIFS(Capex!$W:$W,Capex!$D:$D,$A15,Capex!$V:$V,W$2)</f>
        <v>0</v>
      </c>
      <c r="X15" s="51">
        <f ca="1">SUMIFS(Capex!$W:$W,Capex!$D:$D,$A15,Capex!$V:$V,X$2)</f>
        <v>0</v>
      </c>
      <c r="Y15" s="51">
        <f ca="1">SUMIFS(Capex!$W:$W,Capex!$D:$D,$A15,Capex!$V:$V,Y$2)</f>
        <v>0</v>
      </c>
      <c r="Z15" s="51">
        <f t="shared" ca="1" si="0"/>
        <v>0</v>
      </c>
      <c r="AA15" s="52">
        <f ca="1">SUMIF(Capex!D:D,'Analysis-Level2'!A15,Capex!W:W)</f>
        <v>0</v>
      </c>
      <c r="AC15" s="76" t="e">
        <f t="shared" si="1"/>
        <v>#REF!</v>
      </c>
      <c r="AD15" s="78">
        <f t="shared" ca="1" si="2"/>
        <v>0</v>
      </c>
      <c r="AE15" s="78">
        <f t="shared" ca="1" si="3"/>
        <v>0</v>
      </c>
      <c r="AF15" s="78">
        <f t="shared" ca="1" si="4"/>
        <v>0</v>
      </c>
      <c r="AG15" s="78">
        <f t="shared" ca="1" si="5"/>
        <v>0</v>
      </c>
      <c r="AH15" s="78">
        <f t="shared" ca="1" si="6"/>
        <v>0</v>
      </c>
      <c r="AI15" s="78">
        <f t="shared" ca="1" si="7"/>
        <v>0</v>
      </c>
    </row>
    <row r="16" spans="1:35" x14ac:dyDescent="0.35">
      <c r="A16" s="23" t="e">
        <f>#REF!</f>
        <v>#REF!</v>
      </c>
      <c r="B16" s="24" t="e">
        <f ca="1">AVERAGEIF(Capex!D:D,'Analysis-Level2'!A16,Capex!N:N)</f>
        <v>#DIV/0!</v>
      </c>
      <c r="C16" s="24" t="e">
        <f ca="1">AVERAGEIF(Capex!$D:$D,'Analysis-Level2'!$A16,Capex!O:O)</f>
        <v>#DIV/0!</v>
      </c>
      <c r="D16" s="24" t="e">
        <f ca="1">AVERAGEIF(Capex!$D:$D,'Analysis-Level2'!$A16,Capex!Q:Q)</f>
        <v>#DIV/0!</v>
      </c>
      <c r="E16" s="51">
        <f ca="1">SUMIFS(Capex!$W:$W,Capex!$D:$D,$A16,Capex!$V:$V,E$2)</f>
        <v>0</v>
      </c>
      <c r="F16" s="51">
        <f ca="1">SUMIFS(Capex!$W:$W,Capex!$D:$D,$A16,Capex!$V:$V,F$2)</f>
        <v>0</v>
      </c>
      <c r="G16" s="51">
        <f ca="1">SUMIFS(Capex!$W:$W,Capex!$D:$D,$A16,Capex!$V:$V,G$2)</f>
        <v>0</v>
      </c>
      <c r="H16" s="51">
        <f ca="1">SUMIFS(Capex!$W:$W,Capex!$D:$D,$A16,Capex!$V:$V,H$2)</f>
        <v>0</v>
      </c>
      <c r="I16" s="51">
        <f ca="1">SUMIFS(Capex!$W:$W,Capex!$D:$D,$A16,Capex!$V:$V,I$2)</f>
        <v>0</v>
      </c>
      <c r="J16" s="51">
        <f ca="1">SUMIFS(Capex!$W:$W,Capex!$D:$D,$A16,Capex!$V:$V,J$2)</f>
        <v>0</v>
      </c>
      <c r="K16" s="51">
        <f ca="1">SUMIFS(Capex!$W:$W,Capex!$D:$D,$A16,Capex!$V:$V,K$2)</f>
        <v>0</v>
      </c>
      <c r="L16" s="51">
        <f ca="1">SUMIFS(Capex!$W:$W,Capex!$D:$D,$A16,Capex!$V:$V,L$2)</f>
        <v>0</v>
      </c>
      <c r="M16" s="51">
        <f ca="1">SUMIFS(Capex!$W:$W,Capex!$D:$D,$A16,Capex!$V:$V,M$2)</f>
        <v>0</v>
      </c>
      <c r="N16" s="51">
        <f ca="1">SUMIFS(Capex!$W:$W,Capex!$D:$D,$A16,Capex!$V:$V,N$2)</f>
        <v>0</v>
      </c>
      <c r="O16" s="51">
        <f ca="1">SUMIFS(Capex!$W:$W,Capex!$D:$D,$A16,Capex!$V:$V,O$2)</f>
        <v>0</v>
      </c>
      <c r="P16" s="51">
        <f ca="1">SUMIFS(Capex!$W:$W,Capex!$D:$D,$A16,Capex!$V:$V,P$2)</f>
        <v>0</v>
      </c>
      <c r="Q16" s="51">
        <f ca="1">SUMIFS(Capex!$W:$W,Capex!$D:$D,$A16,Capex!$V:$V,Q$2)</f>
        <v>0</v>
      </c>
      <c r="R16" s="51">
        <f ca="1">SUMIFS(Capex!$W:$W,Capex!$D:$D,$A16,Capex!$V:$V,R$2)</f>
        <v>0</v>
      </c>
      <c r="S16" s="51">
        <f ca="1">SUMIFS(Capex!$W:$W,Capex!$D:$D,$A16,Capex!$V:$V,S$2)</f>
        <v>0</v>
      </c>
      <c r="T16" s="51">
        <f ca="1">SUMIFS(Capex!$W:$W,Capex!$D:$D,$A16,Capex!$V:$V,T$2)</f>
        <v>0</v>
      </c>
      <c r="U16" s="51">
        <f ca="1">SUMIFS(Capex!$W:$W,Capex!$D:$D,$A16,Capex!$V:$V,U$2)</f>
        <v>0</v>
      </c>
      <c r="V16" s="51">
        <f ca="1">SUMIFS(Capex!$W:$W,Capex!$D:$D,$A16,Capex!$V:$V,V$2)</f>
        <v>0</v>
      </c>
      <c r="W16" s="51">
        <f ca="1">SUMIFS(Capex!$W:$W,Capex!$D:$D,$A16,Capex!$V:$V,W$2)</f>
        <v>0</v>
      </c>
      <c r="X16" s="51">
        <f ca="1">SUMIFS(Capex!$W:$W,Capex!$D:$D,$A16,Capex!$V:$V,X$2)</f>
        <v>0</v>
      </c>
      <c r="Y16" s="51">
        <f ca="1">SUMIFS(Capex!$W:$W,Capex!$D:$D,$A16,Capex!$V:$V,Y$2)</f>
        <v>0</v>
      </c>
      <c r="Z16" s="51">
        <f t="shared" ca="1" si="0"/>
        <v>0</v>
      </c>
      <c r="AA16" s="52">
        <f ca="1">SUMIF(Capex!D:D,'Analysis-Level2'!A16,Capex!W:W)</f>
        <v>0</v>
      </c>
      <c r="AC16" s="76" t="e">
        <f t="shared" si="1"/>
        <v>#REF!</v>
      </c>
      <c r="AD16" s="78">
        <f t="shared" ca="1" si="2"/>
        <v>0</v>
      </c>
      <c r="AE16" s="78">
        <f t="shared" ca="1" si="3"/>
        <v>0</v>
      </c>
      <c r="AF16" s="78">
        <f t="shared" ca="1" si="4"/>
        <v>0</v>
      </c>
      <c r="AG16" s="78">
        <f t="shared" ca="1" si="5"/>
        <v>0</v>
      </c>
      <c r="AH16" s="78">
        <f t="shared" ca="1" si="6"/>
        <v>0</v>
      </c>
      <c r="AI16" s="78">
        <f t="shared" ca="1" si="7"/>
        <v>0</v>
      </c>
    </row>
    <row r="17" spans="1:35" x14ac:dyDescent="0.35">
      <c r="A17" s="23" t="e">
        <f>#REF!</f>
        <v>#REF!</v>
      </c>
      <c r="B17" s="24" t="e">
        <f ca="1">AVERAGEIF(Capex!D:D,'Analysis-Level2'!A17,Capex!N:N)</f>
        <v>#DIV/0!</v>
      </c>
      <c r="C17" s="24" t="e">
        <f ca="1">AVERAGEIF(Capex!$D:$D,'Analysis-Level2'!$A17,Capex!O:O)</f>
        <v>#DIV/0!</v>
      </c>
      <c r="D17" s="24" t="e">
        <f ca="1">AVERAGEIF(Capex!$D:$D,'Analysis-Level2'!$A17,Capex!Q:Q)</f>
        <v>#DIV/0!</v>
      </c>
      <c r="E17" s="51">
        <f ca="1">SUMIFS(Capex!$W:$W,Capex!$D:$D,$A17,Capex!$V:$V,E$2)</f>
        <v>0</v>
      </c>
      <c r="F17" s="51">
        <f ca="1">SUMIFS(Capex!$W:$W,Capex!$D:$D,$A17,Capex!$V:$V,F$2)</f>
        <v>0</v>
      </c>
      <c r="G17" s="51">
        <f ca="1">SUMIFS(Capex!$W:$W,Capex!$D:$D,$A17,Capex!$V:$V,G$2)</f>
        <v>0</v>
      </c>
      <c r="H17" s="51">
        <f ca="1">SUMIFS(Capex!$W:$W,Capex!$D:$D,$A17,Capex!$V:$V,H$2)</f>
        <v>0</v>
      </c>
      <c r="I17" s="51">
        <f ca="1">SUMIFS(Capex!$W:$W,Capex!$D:$D,$A17,Capex!$V:$V,I$2)</f>
        <v>0</v>
      </c>
      <c r="J17" s="51">
        <f ca="1">SUMIFS(Capex!$W:$W,Capex!$D:$D,$A17,Capex!$V:$V,J$2)</f>
        <v>0</v>
      </c>
      <c r="K17" s="51">
        <f ca="1">SUMIFS(Capex!$W:$W,Capex!$D:$D,$A17,Capex!$V:$V,K$2)</f>
        <v>0</v>
      </c>
      <c r="L17" s="51">
        <f ca="1">SUMIFS(Capex!$W:$W,Capex!$D:$D,$A17,Capex!$V:$V,L$2)</f>
        <v>0</v>
      </c>
      <c r="M17" s="51">
        <f ca="1">SUMIFS(Capex!$W:$W,Capex!$D:$D,$A17,Capex!$V:$V,M$2)</f>
        <v>0</v>
      </c>
      <c r="N17" s="51">
        <f ca="1">SUMIFS(Capex!$W:$W,Capex!$D:$D,$A17,Capex!$V:$V,N$2)</f>
        <v>0</v>
      </c>
      <c r="O17" s="51">
        <f ca="1">SUMIFS(Capex!$W:$W,Capex!$D:$D,$A17,Capex!$V:$V,O$2)</f>
        <v>0</v>
      </c>
      <c r="P17" s="51">
        <f ca="1">SUMIFS(Capex!$W:$W,Capex!$D:$D,$A17,Capex!$V:$V,P$2)</f>
        <v>0</v>
      </c>
      <c r="Q17" s="51">
        <f ca="1">SUMIFS(Capex!$W:$W,Capex!$D:$D,$A17,Capex!$V:$V,Q$2)</f>
        <v>0</v>
      </c>
      <c r="R17" s="51">
        <f ca="1">SUMIFS(Capex!$W:$W,Capex!$D:$D,$A17,Capex!$V:$V,R$2)</f>
        <v>0</v>
      </c>
      <c r="S17" s="51">
        <f ca="1">SUMIFS(Capex!$W:$W,Capex!$D:$D,$A17,Capex!$V:$V,S$2)</f>
        <v>0</v>
      </c>
      <c r="T17" s="51">
        <f ca="1">SUMIFS(Capex!$W:$W,Capex!$D:$D,$A17,Capex!$V:$V,T$2)</f>
        <v>0</v>
      </c>
      <c r="U17" s="51">
        <f ca="1">SUMIFS(Capex!$W:$W,Capex!$D:$D,$A17,Capex!$V:$V,U$2)</f>
        <v>0</v>
      </c>
      <c r="V17" s="51">
        <f ca="1">SUMIFS(Capex!$W:$W,Capex!$D:$D,$A17,Capex!$V:$V,V$2)</f>
        <v>0</v>
      </c>
      <c r="W17" s="51">
        <f ca="1">SUMIFS(Capex!$W:$W,Capex!$D:$D,$A17,Capex!$V:$V,W$2)</f>
        <v>0</v>
      </c>
      <c r="X17" s="51">
        <f ca="1">SUMIFS(Capex!$W:$W,Capex!$D:$D,$A17,Capex!$V:$V,X$2)</f>
        <v>0</v>
      </c>
      <c r="Y17" s="51">
        <f ca="1">SUMIFS(Capex!$W:$W,Capex!$D:$D,$A17,Capex!$V:$V,Y$2)</f>
        <v>0</v>
      </c>
      <c r="Z17" s="51">
        <f t="shared" ca="1" si="0"/>
        <v>0</v>
      </c>
      <c r="AA17" s="52">
        <f ca="1">SUMIF(Capex!D:D,'Analysis-Level2'!A17,Capex!W:W)</f>
        <v>0</v>
      </c>
      <c r="AC17" s="76" t="e">
        <f t="shared" si="1"/>
        <v>#REF!</v>
      </c>
      <c r="AD17" s="78">
        <f t="shared" ca="1" si="2"/>
        <v>0</v>
      </c>
      <c r="AE17" s="78">
        <f t="shared" ca="1" si="3"/>
        <v>0</v>
      </c>
      <c r="AF17" s="78">
        <f t="shared" ca="1" si="4"/>
        <v>0</v>
      </c>
      <c r="AG17" s="78">
        <f t="shared" ca="1" si="5"/>
        <v>0</v>
      </c>
      <c r="AH17" s="78">
        <f t="shared" ca="1" si="6"/>
        <v>0</v>
      </c>
      <c r="AI17" s="78">
        <f t="shared" ca="1" si="7"/>
        <v>0</v>
      </c>
    </row>
    <row r="18" spans="1:35" x14ac:dyDescent="0.35">
      <c r="A18" s="23" t="e">
        <f>#REF!</f>
        <v>#REF!</v>
      </c>
      <c r="B18" s="24" t="e">
        <f ca="1">AVERAGEIF(Capex!D:D,'Analysis-Level2'!A18,Capex!N:N)</f>
        <v>#DIV/0!</v>
      </c>
      <c r="C18" s="24" t="e">
        <f ca="1">AVERAGEIF(Capex!$D:$D,'Analysis-Level2'!$A18,Capex!O:O)</f>
        <v>#DIV/0!</v>
      </c>
      <c r="D18" s="24" t="e">
        <f ca="1">AVERAGEIF(Capex!$D:$D,'Analysis-Level2'!$A18,Capex!Q:Q)</f>
        <v>#DIV/0!</v>
      </c>
      <c r="E18" s="51">
        <f ca="1">SUMIFS(Capex!$W:$W,Capex!$D:$D,$A18,Capex!$V:$V,E$2)</f>
        <v>0</v>
      </c>
      <c r="F18" s="51">
        <f ca="1">SUMIFS(Capex!$W:$W,Capex!$D:$D,$A18,Capex!$V:$V,F$2)</f>
        <v>0</v>
      </c>
      <c r="G18" s="51">
        <f ca="1">SUMIFS(Capex!$W:$W,Capex!$D:$D,$A18,Capex!$V:$V,G$2)</f>
        <v>0</v>
      </c>
      <c r="H18" s="51">
        <f ca="1">SUMIFS(Capex!$W:$W,Capex!$D:$D,$A18,Capex!$V:$V,H$2)</f>
        <v>0</v>
      </c>
      <c r="I18" s="51">
        <f ca="1">SUMIFS(Capex!$W:$W,Capex!$D:$D,$A18,Capex!$V:$V,I$2)</f>
        <v>0</v>
      </c>
      <c r="J18" s="51">
        <f ca="1">SUMIFS(Capex!$W:$W,Capex!$D:$D,$A18,Capex!$V:$V,J$2)</f>
        <v>0</v>
      </c>
      <c r="K18" s="51">
        <f ca="1">SUMIFS(Capex!$W:$W,Capex!$D:$D,$A18,Capex!$V:$V,K$2)</f>
        <v>0</v>
      </c>
      <c r="L18" s="51">
        <f ca="1">SUMIFS(Capex!$W:$W,Capex!$D:$D,$A18,Capex!$V:$V,L$2)</f>
        <v>0</v>
      </c>
      <c r="M18" s="51">
        <f ca="1">SUMIFS(Capex!$W:$W,Capex!$D:$D,$A18,Capex!$V:$V,M$2)</f>
        <v>0</v>
      </c>
      <c r="N18" s="51">
        <f ca="1">SUMIFS(Capex!$W:$W,Capex!$D:$D,$A18,Capex!$V:$V,N$2)</f>
        <v>0</v>
      </c>
      <c r="O18" s="51">
        <f ca="1">SUMIFS(Capex!$W:$W,Capex!$D:$D,$A18,Capex!$V:$V,O$2)</f>
        <v>0</v>
      </c>
      <c r="P18" s="51">
        <f ca="1">SUMIFS(Capex!$W:$W,Capex!$D:$D,$A18,Capex!$V:$V,P$2)</f>
        <v>0</v>
      </c>
      <c r="Q18" s="51">
        <f ca="1">SUMIFS(Capex!$W:$W,Capex!$D:$D,$A18,Capex!$V:$V,Q$2)</f>
        <v>0</v>
      </c>
      <c r="R18" s="51">
        <f ca="1">SUMIFS(Capex!$W:$W,Capex!$D:$D,$A18,Capex!$V:$V,R$2)</f>
        <v>0</v>
      </c>
      <c r="S18" s="51">
        <f ca="1">SUMIFS(Capex!$W:$W,Capex!$D:$D,$A18,Capex!$V:$V,S$2)</f>
        <v>0</v>
      </c>
      <c r="T18" s="51">
        <f ca="1">SUMIFS(Capex!$W:$W,Capex!$D:$D,$A18,Capex!$V:$V,T$2)</f>
        <v>0</v>
      </c>
      <c r="U18" s="51">
        <f ca="1">SUMIFS(Capex!$W:$W,Capex!$D:$D,$A18,Capex!$V:$V,U$2)</f>
        <v>0</v>
      </c>
      <c r="V18" s="51">
        <f ca="1">SUMIFS(Capex!$W:$W,Capex!$D:$D,$A18,Capex!$V:$V,V$2)</f>
        <v>0</v>
      </c>
      <c r="W18" s="51">
        <f ca="1">SUMIFS(Capex!$W:$W,Capex!$D:$D,$A18,Capex!$V:$V,W$2)</f>
        <v>0</v>
      </c>
      <c r="X18" s="51">
        <f ca="1">SUMIFS(Capex!$W:$W,Capex!$D:$D,$A18,Capex!$V:$V,X$2)</f>
        <v>0</v>
      </c>
      <c r="Y18" s="51">
        <f ca="1">SUMIFS(Capex!$W:$W,Capex!$D:$D,$A18,Capex!$V:$V,Y$2)</f>
        <v>0</v>
      </c>
      <c r="Z18" s="51">
        <f t="shared" ca="1" si="0"/>
        <v>0</v>
      </c>
      <c r="AA18" s="52">
        <f ca="1">SUMIF(Capex!D:D,'Analysis-Level2'!A18,Capex!W:W)</f>
        <v>0</v>
      </c>
      <c r="AC18" s="76" t="e">
        <f t="shared" si="1"/>
        <v>#REF!</v>
      </c>
      <c r="AD18" s="78">
        <f t="shared" ca="1" si="2"/>
        <v>0</v>
      </c>
      <c r="AE18" s="78">
        <f t="shared" ca="1" si="3"/>
        <v>0</v>
      </c>
      <c r="AF18" s="78">
        <f t="shared" ca="1" si="4"/>
        <v>0</v>
      </c>
      <c r="AG18" s="78">
        <f t="shared" ca="1" si="5"/>
        <v>0</v>
      </c>
      <c r="AH18" s="78">
        <f t="shared" ca="1" si="6"/>
        <v>0</v>
      </c>
      <c r="AI18" s="78">
        <f t="shared" ca="1" si="7"/>
        <v>0</v>
      </c>
    </row>
    <row r="19" spans="1:35" x14ac:dyDescent="0.35">
      <c r="A19" s="23" t="e">
        <f>#REF!</f>
        <v>#REF!</v>
      </c>
      <c r="B19" s="24" t="e">
        <f ca="1">AVERAGEIF(Capex!D:D,'Analysis-Level2'!A19,Capex!N:N)</f>
        <v>#DIV/0!</v>
      </c>
      <c r="C19" s="24" t="e">
        <f ca="1">AVERAGEIF(Capex!$D:$D,'Analysis-Level2'!$A19,Capex!O:O)</f>
        <v>#DIV/0!</v>
      </c>
      <c r="D19" s="24" t="e">
        <f ca="1">AVERAGEIF(Capex!$D:$D,'Analysis-Level2'!$A19,Capex!Q:Q)</f>
        <v>#DIV/0!</v>
      </c>
      <c r="E19" s="51">
        <f ca="1">SUMIFS(Capex!$W:$W,Capex!$D:$D,$A19,Capex!$V:$V,E$2)</f>
        <v>0</v>
      </c>
      <c r="F19" s="51">
        <f ca="1">SUMIFS(Capex!$W:$W,Capex!$D:$D,$A19,Capex!$V:$V,F$2)</f>
        <v>0</v>
      </c>
      <c r="G19" s="51">
        <f ca="1">SUMIFS(Capex!$W:$W,Capex!$D:$D,$A19,Capex!$V:$V,G$2)</f>
        <v>0</v>
      </c>
      <c r="H19" s="51">
        <f ca="1">SUMIFS(Capex!$W:$W,Capex!$D:$D,$A19,Capex!$V:$V,H$2)</f>
        <v>0</v>
      </c>
      <c r="I19" s="51">
        <f ca="1">SUMIFS(Capex!$W:$W,Capex!$D:$D,$A19,Capex!$V:$V,I$2)</f>
        <v>0</v>
      </c>
      <c r="J19" s="51">
        <f ca="1">SUMIFS(Capex!$W:$W,Capex!$D:$D,$A19,Capex!$V:$V,J$2)</f>
        <v>0</v>
      </c>
      <c r="K19" s="51">
        <f ca="1">SUMIFS(Capex!$W:$W,Capex!$D:$D,$A19,Capex!$V:$V,K$2)</f>
        <v>0</v>
      </c>
      <c r="L19" s="51">
        <f ca="1">SUMIFS(Capex!$W:$W,Capex!$D:$D,$A19,Capex!$V:$V,L$2)</f>
        <v>0</v>
      </c>
      <c r="M19" s="51">
        <f ca="1">SUMIFS(Capex!$W:$W,Capex!$D:$D,$A19,Capex!$V:$V,M$2)</f>
        <v>0</v>
      </c>
      <c r="N19" s="51">
        <f ca="1">SUMIFS(Capex!$W:$W,Capex!$D:$D,$A19,Capex!$V:$V,N$2)</f>
        <v>0</v>
      </c>
      <c r="O19" s="51">
        <f ca="1">SUMIFS(Capex!$W:$W,Capex!$D:$D,$A19,Capex!$V:$V,O$2)</f>
        <v>0</v>
      </c>
      <c r="P19" s="51">
        <f ca="1">SUMIFS(Capex!$W:$W,Capex!$D:$D,$A19,Capex!$V:$V,P$2)</f>
        <v>0</v>
      </c>
      <c r="Q19" s="51">
        <f ca="1">SUMIFS(Capex!$W:$W,Capex!$D:$D,$A19,Capex!$V:$V,Q$2)</f>
        <v>0</v>
      </c>
      <c r="R19" s="51">
        <f ca="1">SUMIFS(Capex!$W:$W,Capex!$D:$D,$A19,Capex!$V:$V,R$2)</f>
        <v>0</v>
      </c>
      <c r="S19" s="51">
        <f ca="1">SUMIFS(Capex!$W:$W,Capex!$D:$D,$A19,Capex!$V:$V,S$2)</f>
        <v>0</v>
      </c>
      <c r="T19" s="51">
        <f ca="1">SUMIFS(Capex!$W:$W,Capex!$D:$D,$A19,Capex!$V:$V,T$2)</f>
        <v>0</v>
      </c>
      <c r="U19" s="51">
        <f ca="1">SUMIFS(Capex!$W:$W,Capex!$D:$D,$A19,Capex!$V:$V,U$2)</f>
        <v>0</v>
      </c>
      <c r="V19" s="51">
        <f ca="1">SUMIFS(Capex!$W:$W,Capex!$D:$D,$A19,Capex!$V:$V,V$2)</f>
        <v>0</v>
      </c>
      <c r="W19" s="51">
        <f ca="1">SUMIFS(Capex!$W:$W,Capex!$D:$D,$A19,Capex!$V:$V,W$2)</f>
        <v>0</v>
      </c>
      <c r="X19" s="51">
        <f ca="1">SUMIFS(Capex!$W:$W,Capex!$D:$D,$A19,Capex!$V:$V,X$2)</f>
        <v>0</v>
      </c>
      <c r="Y19" s="51">
        <f ca="1">SUMIFS(Capex!$W:$W,Capex!$D:$D,$A19,Capex!$V:$V,Y$2)</f>
        <v>0</v>
      </c>
      <c r="Z19" s="51">
        <f t="shared" ca="1" si="0"/>
        <v>0</v>
      </c>
      <c r="AA19" s="52">
        <f ca="1">SUMIF(Capex!D:D,'Analysis-Level2'!A19,Capex!W:W)</f>
        <v>0</v>
      </c>
      <c r="AC19" s="76" t="e">
        <f t="shared" si="1"/>
        <v>#REF!</v>
      </c>
      <c r="AD19" s="78">
        <f t="shared" ca="1" si="2"/>
        <v>0</v>
      </c>
      <c r="AE19" s="78">
        <f t="shared" ca="1" si="3"/>
        <v>0</v>
      </c>
      <c r="AF19" s="78">
        <f t="shared" ca="1" si="4"/>
        <v>0</v>
      </c>
      <c r="AG19" s="78">
        <f t="shared" ca="1" si="5"/>
        <v>0</v>
      </c>
      <c r="AH19" s="78">
        <f t="shared" ca="1" si="6"/>
        <v>0</v>
      </c>
      <c r="AI19" s="78">
        <f t="shared" ca="1" si="7"/>
        <v>0</v>
      </c>
    </row>
    <row r="20" spans="1:35" x14ac:dyDescent="0.35">
      <c r="A20" s="23" t="e">
        <f>#REF!</f>
        <v>#REF!</v>
      </c>
      <c r="B20" s="24" t="e">
        <f ca="1">AVERAGEIF(Capex!D:D,'Analysis-Level2'!A20,Capex!N:N)</f>
        <v>#DIV/0!</v>
      </c>
      <c r="C20" s="24" t="e">
        <f ca="1">AVERAGEIF(Capex!$D:$D,'Analysis-Level2'!$A20,Capex!O:O)</f>
        <v>#DIV/0!</v>
      </c>
      <c r="D20" s="24" t="e">
        <f ca="1">AVERAGEIF(Capex!$D:$D,'Analysis-Level2'!$A20,Capex!Q:Q)</f>
        <v>#DIV/0!</v>
      </c>
      <c r="E20" s="51">
        <f ca="1">SUMIFS(Capex!$W:$W,Capex!$D:$D,$A20,Capex!$V:$V,E$2)</f>
        <v>0</v>
      </c>
      <c r="F20" s="51">
        <f ca="1">SUMIFS(Capex!$W:$W,Capex!$D:$D,$A20,Capex!$V:$V,F$2)</f>
        <v>0</v>
      </c>
      <c r="G20" s="51">
        <f ca="1">SUMIFS(Capex!$W:$W,Capex!$D:$D,$A20,Capex!$V:$V,G$2)</f>
        <v>0</v>
      </c>
      <c r="H20" s="51">
        <f ca="1">SUMIFS(Capex!$W:$W,Capex!$D:$D,$A20,Capex!$V:$V,H$2)</f>
        <v>0</v>
      </c>
      <c r="I20" s="51">
        <f ca="1">SUMIFS(Capex!$W:$W,Capex!$D:$D,$A20,Capex!$V:$V,I$2)</f>
        <v>0</v>
      </c>
      <c r="J20" s="51">
        <f ca="1">SUMIFS(Capex!$W:$W,Capex!$D:$D,$A20,Capex!$V:$V,J$2)</f>
        <v>0</v>
      </c>
      <c r="K20" s="51">
        <f ca="1">SUMIFS(Capex!$W:$W,Capex!$D:$D,$A20,Capex!$V:$V,K$2)</f>
        <v>0</v>
      </c>
      <c r="L20" s="51">
        <f ca="1">SUMIFS(Capex!$W:$W,Capex!$D:$D,$A20,Capex!$V:$V,L$2)</f>
        <v>0</v>
      </c>
      <c r="M20" s="51">
        <f ca="1">SUMIFS(Capex!$W:$W,Capex!$D:$D,$A20,Capex!$V:$V,M$2)</f>
        <v>0</v>
      </c>
      <c r="N20" s="51">
        <f ca="1">SUMIFS(Capex!$W:$W,Capex!$D:$D,$A20,Capex!$V:$V,N$2)</f>
        <v>0</v>
      </c>
      <c r="O20" s="51">
        <f ca="1">SUMIFS(Capex!$W:$W,Capex!$D:$D,$A20,Capex!$V:$V,O$2)</f>
        <v>0</v>
      </c>
      <c r="P20" s="51">
        <f ca="1">SUMIFS(Capex!$W:$W,Capex!$D:$D,$A20,Capex!$V:$V,P$2)</f>
        <v>0</v>
      </c>
      <c r="Q20" s="51">
        <f ca="1">SUMIFS(Capex!$W:$W,Capex!$D:$D,$A20,Capex!$V:$V,Q$2)</f>
        <v>0</v>
      </c>
      <c r="R20" s="51">
        <f ca="1">SUMIFS(Capex!$W:$W,Capex!$D:$D,$A20,Capex!$V:$V,R$2)</f>
        <v>0</v>
      </c>
      <c r="S20" s="51">
        <f ca="1">SUMIFS(Capex!$W:$W,Capex!$D:$D,$A20,Capex!$V:$V,S$2)</f>
        <v>0</v>
      </c>
      <c r="T20" s="51">
        <f ca="1">SUMIFS(Capex!$W:$W,Capex!$D:$D,$A20,Capex!$V:$V,T$2)</f>
        <v>0</v>
      </c>
      <c r="U20" s="51">
        <f ca="1">SUMIFS(Capex!$W:$W,Capex!$D:$D,$A20,Capex!$V:$V,U$2)</f>
        <v>0</v>
      </c>
      <c r="V20" s="51">
        <f ca="1">SUMIFS(Capex!$W:$W,Capex!$D:$D,$A20,Capex!$V:$V,V$2)</f>
        <v>0</v>
      </c>
      <c r="W20" s="51">
        <f ca="1">SUMIFS(Capex!$W:$W,Capex!$D:$D,$A20,Capex!$V:$V,W$2)</f>
        <v>0</v>
      </c>
      <c r="X20" s="51">
        <f ca="1">SUMIFS(Capex!$W:$W,Capex!$D:$D,$A20,Capex!$V:$V,X$2)</f>
        <v>0</v>
      </c>
      <c r="Y20" s="51">
        <f ca="1">SUMIFS(Capex!$W:$W,Capex!$D:$D,$A20,Capex!$V:$V,Y$2)</f>
        <v>0</v>
      </c>
      <c r="Z20" s="51">
        <f t="shared" ca="1" si="0"/>
        <v>0</v>
      </c>
      <c r="AA20" s="52">
        <f ca="1">SUMIF(Capex!D:D,'Analysis-Level2'!A20,Capex!W:W)</f>
        <v>0</v>
      </c>
      <c r="AC20" s="76" t="e">
        <f t="shared" si="1"/>
        <v>#REF!</v>
      </c>
      <c r="AD20" s="78">
        <f t="shared" ca="1" si="2"/>
        <v>0</v>
      </c>
      <c r="AE20" s="78">
        <f t="shared" ca="1" si="3"/>
        <v>0</v>
      </c>
      <c r="AF20" s="78">
        <f t="shared" ca="1" si="4"/>
        <v>0</v>
      </c>
      <c r="AG20" s="78">
        <f t="shared" ca="1" si="5"/>
        <v>0</v>
      </c>
      <c r="AH20" s="78">
        <f t="shared" ca="1" si="6"/>
        <v>0</v>
      </c>
      <c r="AI20" s="78">
        <f t="shared" ca="1" si="7"/>
        <v>0</v>
      </c>
    </row>
    <row r="21" spans="1:35" x14ac:dyDescent="0.35">
      <c r="A21" s="23" t="e">
        <f>#REF!</f>
        <v>#REF!</v>
      </c>
      <c r="B21" s="24" t="e">
        <f ca="1">AVERAGEIF(Capex!D:D,'Analysis-Level2'!A21,Capex!N:N)</f>
        <v>#DIV/0!</v>
      </c>
      <c r="C21" s="24" t="e">
        <f ca="1">AVERAGEIF(Capex!$D:$D,'Analysis-Level2'!$A21,Capex!O:O)</f>
        <v>#DIV/0!</v>
      </c>
      <c r="D21" s="24" t="e">
        <f ca="1">AVERAGEIF(Capex!$D:$D,'Analysis-Level2'!$A21,Capex!Q:Q)</f>
        <v>#DIV/0!</v>
      </c>
      <c r="E21" s="51">
        <f ca="1">SUMIFS(Capex!$W:$W,Capex!$D:$D,$A21,Capex!$V:$V,E$2)</f>
        <v>0</v>
      </c>
      <c r="F21" s="51">
        <f ca="1">SUMIFS(Capex!$W:$W,Capex!$D:$D,$A21,Capex!$V:$V,F$2)</f>
        <v>0</v>
      </c>
      <c r="G21" s="51">
        <f ca="1">SUMIFS(Capex!$W:$W,Capex!$D:$D,$A21,Capex!$V:$V,G$2)</f>
        <v>0</v>
      </c>
      <c r="H21" s="51">
        <f ca="1">SUMIFS(Capex!$W:$W,Capex!$D:$D,$A21,Capex!$V:$V,H$2)</f>
        <v>0</v>
      </c>
      <c r="I21" s="51">
        <f ca="1">SUMIFS(Capex!$W:$W,Capex!$D:$D,$A21,Capex!$V:$V,I$2)</f>
        <v>0</v>
      </c>
      <c r="J21" s="51">
        <f ca="1">SUMIFS(Capex!$W:$W,Capex!$D:$D,$A21,Capex!$V:$V,J$2)</f>
        <v>0</v>
      </c>
      <c r="K21" s="51">
        <f ca="1">SUMIFS(Capex!$W:$W,Capex!$D:$D,$A21,Capex!$V:$V,K$2)</f>
        <v>0</v>
      </c>
      <c r="L21" s="51">
        <f ca="1">SUMIFS(Capex!$W:$W,Capex!$D:$D,$A21,Capex!$V:$V,L$2)</f>
        <v>0</v>
      </c>
      <c r="M21" s="51">
        <f ca="1">SUMIFS(Capex!$W:$W,Capex!$D:$D,$A21,Capex!$V:$V,M$2)</f>
        <v>0</v>
      </c>
      <c r="N21" s="51">
        <f ca="1">SUMIFS(Capex!$W:$W,Capex!$D:$D,$A21,Capex!$V:$V,N$2)</f>
        <v>0</v>
      </c>
      <c r="O21" s="51">
        <f ca="1">SUMIFS(Capex!$W:$W,Capex!$D:$D,$A21,Capex!$V:$V,O$2)</f>
        <v>0</v>
      </c>
      <c r="P21" s="51">
        <f ca="1">SUMIFS(Capex!$W:$W,Capex!$D:$D,$A21,Capex!$V:$V,P$2)</f>
        <v>0</v>
      </c>
      <c r="Q21" s="51">
        <f ca="1">SUMIFS(Capex!$W:$W,Capex!$D:$D,$A21,Capex!$V:$V,Q$2)</f>
        <v>0</v>
      </c>
      <c r="R21" s="51">
        <f ca="1">SUMIFS(Capex!$W:$W,Capex!$D:$D,$A21,Capex!$V:$V,R$2)</f>
        <v>0</v>
      </c>
      <c r="S21" s="51">
        <f ca="1">SUMIFS(Capex!$W:$W,Capex!$D:$D,$A21,Capex!$V:$V,S$2)</f>
        <v>0</v>
      </c>
      <c r="T21" s="51">
        <f ca="1">SUMIFS(Capex!$W:$W,Capex!$D:$D,$A21,Capex!$V:$V,T$2)</f>
        <v>0</v>
      </c>
      <c r="U21" s="51">
        <f ca="1">SUMIFS(Capex!$W:$W,Capex!$D:$D,$A21,Capex!$V:$V,U$2)</f>
        <v>0</v>
      </c>
      <c r="V21" s="51">
        <f ca="1">SUMIFS(Capex!$W:$W,Capex!$D:$D,$A21,Capex!$V:$V,V$2)</f>
        <v>0</v>
      </c>
      <c r="W21" s="51">
        <f ca="1">SUMIFS(Capex!$W:$W,Capex!$D:$D,$A21,Capex!$V:$V,W$2)</f>
        <v>0</v>
      </c>
      <c r="X21" s="51">
        <f ca="1">SUMIFS(Capex!$W:$W,Capex!$D:$D,$A21,Capex!$V:$V,X$2)</f>
        <v>0</v>
      </c>
      <c r="Y21" s="51">
        <f ca="1">SUMIFS(Capex!$W:$W,Capex!$D:$D,$A21,Capex!$V:$V,Y$2)</f>
        <v>0</v>
      </c>
      <c r="Z21" s="51">
        <f t="shared" ca="1" si="0"/>
        <v>0</v>
      </c>
      <c r="AA21" s="52">
        <f ca="1">SUMIF(Capex!D:D,'Analysis-Level2'!A21,Capex!W:W)</f>
        <v>0</v>
      </c>
      <c r="AC21" s="76" t="e">
        <f t="shared" si="1"/>
        <v>#REF!</v>
      </c>
      <c r="AD21" s="78">
        <f t="shared" ca="1" si="2"/>
        <v>0</v>
      </c>
      <c r="AE21" s="78">
        <f t="shared" ca="1" si="3"/>
        <v>0</v>
      </c>
      <c r="AF21" s="78">
        <f t="shared" ca="1" si="4"/>
        <v>0</v>
      </c>
      <c r="AG21" s="78">
        <f t="shared" ca="1" si="5"/>
        <v>0</v>
      </c>
      <c r="AH21" s="78">
        <f t="shared" ca="1" si="6"/>
        <v>0</v>
      </c>
      <c r="AI21" s="78">
        <f t="shared" ca="1" si="7"/>
        <v>0</v>
      </c>
    </row>
    <row r="22" spans="1:35" x14ac:dyDescent="0.35">
      <c r="A22" s="23" t="e">
        <f>#REF!</f>
        <v>#REF!</v>
      </c>
      <c r="B22" s="24" t="e">
        <f ca="1">AVERAGEIF(Capex!D:D,'Analysis-Level2'!A22,Capex!N:N)</f>
        <v>#DIV/0!</v>
      </c>
      <c r="C22" s="24" t="e">
        <f ca="1">AVERAGEIF(Capex!$D:$D,'Analysis-Level2'!$A22,Capex!O:O)</f>
        <v>#DIV/0!</v>
      </c>
      <c r="D22" s="24" t="e">
        <f ca="1">AVERAGEIF(Capex!$D:$D,'Analysis-Level2'!$A22,Capex!Q:Q)</f>
        <v>#DIV/0!</v>
      </c>
      <c r="E22" s="51">
        <f ca="1">SUMIFS(Capex!$W:$W,Capex!$D:$D,$A22,Capex!$V:$V,E$2)</f>
        <v>0</v>
      </c>
      <c r="F22" s="51">
        <f ca="1">SUMIFS(Capex!$W:$W,Capex!$D:$D,$A22,Capex!$V:$V,F$2)</f>
        <v>0</v>
      </c>
      <c r="G22" s="51">
        <f ca="1">SUMIFS(Capex!$W:$W,Capex!$D:$D,$A22,Capex!$V:$V,G$2)</f>
        <v>0</v>
      </c>
      <c r="H22" s="51">
        <f ca="1">SUMIFS(Capex!$W:$W,Capex!$D:$D,$A22,Capex!$V:$V,H$2)</f>
        <v>0</v>
      </c>
      <c r="I22" s="51">
        <f ca="1">SUMIFS(Capex!$W:$W,Capex!$D:$D,$A22,Capex!$V:$V,I$2)</f>
        <v>0</v>
      </c>
      <c r="J22" s="51">
        <f ca="1">SUMIFS(Capex!$W:$W,Capex!$D:$D,$A22,Capex!$V:$V,J$2)</f>
        <v>0</v>
      </c>
      <c r="K22" s="51">
        <f ca="1">SUMIFS(Capex!$W:$W,Capex!$D:$D,$A22,Capex!$V:$V,K$2)</f>
        <v>0</v>
      </c>
      <c r="L22" s="51">
        <f ca="1">SUMIFS(Capex!$W:$W,Capex!$D:$D,$A22,Capex!$V:$V,L$2)</f>
        <v>0</v>
      </c>
      <c r="M22" s="51">
        <f ca="1">SUMIFS(Capex!$W:$W,Capex!$D:$D,$A22,Capex!$V:$V,M$2)</f>
        <v>0</v>
      </c>
      <c r="N22" s="51">
        <f ca="1">SUMIFS(Capex!$W:$W,Capex!$D:$D,$A22,Capex!$V:$V,N$2)</f>
        <v>0</v>
      </c>
      <c r="O22" s="51">
        <f ca="1">SUMIFS(Capex!$W:$W,Capex!$D:$D,$A22,Capex!$V:$V,O$2)</f>
        <v>0</v>
      </c>
      <c r="P22" s="51">
        <f ca="1">SUMIFS(Capex!$W:$W,Capex!$D:$D,$A22,Capex!$V:$V,P$2)</f>
        <v>0</v>
      </c>
      <c r="Q22" s="51">
        <f ca="1">SUMIFS(Capex!$W:$W,Capex!$D:$D,$A22,Capex!$V:$V,Q$2)</f>
        <v>0</v>
      </c>
      <c r="R22" s="51">
        <f ca="1">SUMIFS(Capex!$W:$W,Capex!$D:$D,$A22,Capex!$V:$V,R$2)</f>
        <v>0</v>
      </c>
      <c r="S22" s="51">
        <f ca="1">SUMIFS(Capex!$W:$W,Capex!$D:$D,$A22,Capex!$V:$V,S$2)</f>
        <v>0</v>
      </c>
      <c r="T22" s="51">
        <f ca="1">SUMIFS(Capex!$W:$W,Capex!$D:$D,$A22,Capex!$V:$V,T$2)</f>
        <v>0</v>
      </c>
      <c r="U22" s="51">
        <f ca="1">SUMIFS(Capex!$W:$W,Capex!$D:$D,$A22,Capex!$V:$V,U$2)</f>
        <v>0</v>
      </c>
      <c r="V22" s="51">
        <f ca="1">SUMIFS(Capex!$W:$W,Capex!$D:$D,$A22,Capex!$V:$V,V$2)</f>
        <v>0</v>
      </c>
      <c r="W22" s="51">
        <f ca="1">SUMIFS(Capex!$W:$W,Capex!$D:$D,$A22,Capex!$V:$V,W$2)</f>
        <v>0</v>
      </c>
      <c r="X22" s="51">
        <f ca="1">SUMIFS(Capex!$W:$W,Capex!$D:$D,$A22,Capex!$V:$V,X$2)</f>
        <v>0</v>
      </c>
      <c r="Y22" s="51">
        <f ca="1">SUMIFS(Capex!$W:$W,Capex!$D:$D,$A22,Capex!$V:$V,Y$2)</f>
        <v>0</v>
      </c>
      <c r="Z22" s="51">
        <f t="shared" ca="1" si="0"/>
        <v>0</v>
      </c>
      <c r="AA22" s="52">
        <f ca="1">SUMIF(Capex!D:D,'Analysis-Level2'!A22,Capex!W:W)</f>
        <v>0</v>
      </c>
      <c r="AC22" s="76" t="e">
        <f t="shared" si="1"/>
        <v>#REF!</v>
      </c>
      <c r="AD22" s="78">
        <f t="shared" ca="1" si="2"/>
        <v>0</v>
      </c>
      <c r="AE22" s="78">
        <f t="shared" ca="1" si="3"/>
        <v>0</v>
      </c>
      <c r="AF22" s="78">
        <f t="shared" ca="1" si="4"/>
        <v>0</v>
      </c>
      <c r="AG22" s="78">
        <f t="shared" ca="1" si="5"/>
        <v>0</v>
      </c>
      <c r="AH22" s="78">
        <f t="shared" ca="1" si="6"/>
        <v>0</v>
      </c>
      <c r="AI22" s="78">
        <f t="shared" ca="1" si="7"/>
        <v>0</v>
      </c>
    </row>
    <row r="23" spans="1:35" x14ac:dyDescent="0.35">
      <c r="A23" s="23" t="e">
        <f>#REF!</f>
        <v>#REF!</v>
      </c>
      <c r="B23" s="24" t="e">
        <f ca="1">AVERAGEIF(Capex!D:D,'Analysis-Level2'!A23,Capex!N:N)</f>
        <v>#DIV/0!</v>
      </c>
      <c r="C23" s="24" t="e">
        <f ca="1">AVERAGEIF(Capex!$D:$D,'Analysis-Level2'!$A23,Capex!O:O)</f>
        <v>#DIV/0!</v>
      </c>
      <c r="D23" s="24" t="e">
        <f ca="1">AVERAGEIF(Capex!$D:$D,'Analysis-Level2'!$A23,Capex!Q:Q)</f>
        <v>#DIV/0!</v>
      </c>
      <c r="E23" s="51">
        <f ca="1">SUMIFS(Capex!$W:$W,Capex!$D:$D,$A23,Capex!$V:$V,E$2)</f>
        <v>0</v>
      </c>
      <c r="F23" s="51">
        <f ca="1">SUMIFS(Capex!$W:$W,Capex!$D:$D,$A23,Capex!$V:$V,F$2)</f>
        <v>0</v>
      </c>
      <c r="G23" s="51">
        <f ca="1">SUMIFS(Capex!$W:$W,Capex!$D:$D,$A23,Capex!$V:$V,G$2)</f>
        <v>0</v>
      </c>
      <c r="H23" s="51">
        <f ca="1">SUMIFS(Capex!$W:$W,Capex!$D:$D,$A23,Capex!$V:$V,H$2)</f>
        <v>0</v>
      </c>
      <c r="I23" s="51">
        <f ca="1">SUMIFS(Capex!$W:$W,Capex!$D:$D,$A23,Capex!$V:$V,I$2)</f>
        <v>0</v>
      </c>
      <c r="J23" s="51">
        <f ca="1">SUMIFS(Capex!$W:$W,Capex!$D:$D,$A23,Capex!$V:$V,J$2)</f>
        <v>0</v>
      </c>
      <c r="K23" s="51">
        <f ca="1">SUMIFS(Capex!$W:$W,Capex!$D:$D,$A23,Capex!$V:$V,K$2)</f>
        <v>0</v>
      </c>
      <c r="L23" s="51">
        <f ca="1">SUMIFS(Capex!$W:$W,Capex!$D:$D,$A23,Capex!$V:$V,L$2)</f>
        <v>0</v>
      </c>
      <c r="M23" s="51">
        <f ca="1">SUMIFS(Capex!$W:$W,Capex!$D:$D,$A23,Capex!$V:$V,M$2)</f>
        <v>0</v>
      </c>
      <c r="N23" s="51">
        <f ca="1">SUMIFS(Capex!$W:$W,Capex!$D:$D,$A23,Capex!$V:$V,N$2)</f>
        <v>0</v>
      </c>
      <c r="O23" s="51">
        <f ca="1">SUMIFS(Capex!$W:$W,Capex!$D:$D,$A23,Capex!$V:$V,O$2)</f>
        <v>0</v>
      </c>
      <c r="P23" s="51">
        <f ca="1">SUMIFS(Capex!$W:$W,Capex!$D:$D,$A23,Capex!$V:$V,P$2)</f>
        <v>0</v>
      </c>
      <c r="Q23" s="51">
        <f ca="1">SUMIFS(Capex!$W:$W,Capex!$D:$D,$A23,Capex!$V:$V,Q$2)</f>
        <v>0</v>
      </c>
      <c r="R23" s="51">
        <f ca="1">SUMIFS(Capex!$W:$W,Capex!$D:$D,$A23,Capex!$V:$V,R$2)</f>
        <v>0</v>
      </c>
      <c r="S23" s="51">
        <f ca="1">SUMIFS(Capex!$W:$W,Capex!$D:$D,$A23,Capex!$V:$V,S$2)</f>
        <v>0</v>
      </c>
      <c r="T23" s="51">
        <f ca="1">SUMIFS(Capex!$W:$W,Capex!$D:$D,$A23,Capex!$V:$V,T$2)</f>
        <v>0</v>
      </c>
      <c r="U23" s="51">
        <f ca="1">SUMIFS(Capex!$W:$W,Capex!$D:$D,$A23,Capex!$V:$V,U$2)</f>
        <v>0</v>
      </c>
      <c r="V23" s="51">
        <f ca="1">SUMIFS(Capex!$W:$W,Capex!$D:$D,$A23,Capex!$V:$V,V$2)</f>
        <v>0</v>
      </c>
      <c r="W23" s="51">
        <f ca="1">SUMIFS(Capex!$W:$W,Capex!$D:$D,$A23,Capex!$V:$V,W$2)</f>
        <v>0</v>
      </c>
      <c r="X23" s="51">
        <f ca="1">SUMIFS(Capex!$W:$W,Capex!$D:$D,$A23,Capex!$V:$V,X$2)</f>
        <v>0</v>
      </c>
      <c r="Y23" s="51">
        <f ca="1">SUMIFS(Capex!$W:$W,Capex!$D:$D,$A23,Capex!$V:$V,Y$2)</f>
        <v>0</v>
      </c>
      <c r="Z23" s="51">
        <f t="shared" ca="1" si="0"/>
        <v>0</v>
      </c>
      <c r="AA23" s="52">
        <f ca="1">SUMIF(Capex!D:D,'Analysis-Level2'!A23,Capex!W:W)</f>
        <v>0</v>
      </c>
      <c r="AC23" s="76" t="e">
        <f t="shared" si="1"/>
        <v>#REF!</v>
      </c>
      <c r="AD23" s="78">
        <f t="shared" ca="1" si="2"/>
        <v>0</v>
      </c>
      <c r="AE23" s="78">
        <f t="shared" ca="1" si="3"/>
        <v>0</v>
      </c>
      <c r="AF23" s="78">
        <f t="shared" ca="1" si="4"/>
        <v>0</v>
      </c>
      <c r="AG23" s="78">
        <f t="shared" ca="1" si="5"/>
        <v>0</v>
      </c>
      <c r="AH23" s="78">
        <f t="shared" ca="1" si="6"/>
        <v>0</v>
      </c>
      <c r="AI23" s="78">
        <f t="shared" ca="1" si="7"/>
        <v>0</v>
      </c>
    </row>
    <row r="24" spans="1:35" x14ac:dyDescent="0.35">
      <c r="A24" s="23" t="e">
        <f>#REF!</f>
        <v>#REF!</v>
      </c>
      <c r="B24" s="24" t="e">
        <f ca="1">AVERAGEIF(Capex!D:D,'Analysis-Level2'!A24,Capex!N:N)</f>
        <v>#DIV/0!</v>
      </c>
      <c r="C24" s="24" t="e">
        <f ca="1">AVERAGEIF(Capex!$D:$D,'Analysis-Level2'!$A24,Capex!O:O)</f>
        <v>#DIV/0!</v>
      </c>
      <c r="D24" s="24" t="e">
        <f ca="1">AVERAGEIF(Capex!$D:$D,'Analysis-Level2'!$A24,Capex!Q:Q)</f>
        <v>#DIV/0!</v>
      </c>
      <c r="E24" s="51">
        <f ca="1">SUMIFS(Capex!$W:$W,Capex!$D:$D,$A24,Capex!$V:$V,E$2)</f>
        <v>0</v>
      </c>
      <c r="F24" s="51">
        <f ca="1">SUMIFS(Capex!$W:$W,Capex!$D:$D,$A24,Capex!$V:$V,F$2)</f>
        <v>0</v>
      </c>
      <c r="G24" s="51">
        <f ca="1">SUMIFS(Capex!$W:$W,Capex!$D:$D,$A24,Capex!$V:$V,G$2)</f>
        <v>0</v>
      </c>
      <c r="H24" s="51">
        <f ca="1">SUMIFS(Capex!$W:$W,Capex!$D:$D,$A24,Capex!$V:$V,H$2)</f>
        <v>0</v>
      </c>
      <c r="I24" s="51">
        <f ca="1">SUMIFS(Capex!$W:$W,Capex!$D:$D,$A24,Capex!$V:$V,I$2)</f>
        <v>0</v>
      </c>
      <c r="J24" s="51">
        <f ca="1">SUMIFS(Capex!$W:$W,Capex!$D:$D,$A24,Capex!$V:$V,J$2)</f>
        <v>0</v>
      </c>
      <c r="K24" s="51">
        <f ca="1">SUMIFS(Capex!$W:$W,Capex!$D:$D,$A24,Capex!$V:$V,K$2)</f>
        <v>0</v>
      </c>
      <c r="L24" s="51">
        <f ca="1">SUMIFS(Capex!$W:$W,Capex!$D:$D,$A24,Capex!$V:$V,L$2)</f>
        <v>0</v>
      </c>
      <c r="M24" s="51">
        <f ca="1">SUMIFS(Capex!$W:$W,Capex!$D:$D,$A24,Capex!$V:$V,M$2)</f>
        <v>0</v>
      </c>
      <c r="N24" s="51">
        <f ca="1">SUMIFS(Capex!$W:$W,Capex!$D:$D,$A24,Capex!$V:$V,N$2)</f>
        <v>0</v>
      </c>
      <c r="O24" s="51">
        <f ca="1">SUMIFS(Capex!$W:$W,Capex!$D:$D,$A24,Capex!$V:$V,O$2)</f>
        <v>0</v>
      </c>
      <c r="P24" s="51">
        <f ca="1">SUMIFS(Capex!$W:$W,Capex!$D:$D,$A24,Capex!$V:$V,P$2)</f>
        <v>0</v>
      </c>
      <c r="Q24" s="51">
        <f ca="1">SUMIFS(Capex!$W:$W,Capex!$D:$D,$A24,Capex!$V:$V,Q$2)</f>
        <v>0</v>
      </c>
      <c r="R24" s="51">
        <f ca="1">SUMIFS(Capex!$W:$W,Capex!$D:$D,$A24,Capex!$V:$V,R$2)</f>
        <v>0</v>
      </c>
      <c r="S24" s="51">
        <f ca="1">SUMIFS(Capex!$W:$W,Capex!$D:$D,$A24,Capex!$V:$V,S$2)</f>
        <v>0</v>
      </c>
      <c r="T24" s="51">
        <f ca="1">SUMIFS(Capex!$W:$W,Capex!$D:$D,$A24,Capex!$V:$V,T$2)</f>
        <v>0</v>
      </c>
      <c r="U24" s="51">
        <f ca="1">SUMIFS(Capex!$W:$W,Capex!$D:$D,$A24,Capex!$V:$V,U$2)</f>
        <v>0</v>
      </c>
      <c r="V24" s="51">
        <f ca="1">SUMIFS(Capex!$W:$W,Capex!$D:$D,$A24,Capex!$V:$V,V$2)</f>
        <v>0</v>
      </c>
      <c r="W24" s="51">
        <f ca="1">SUMIFS(Capex!$W:$W,Capex!$D:$D,$A24,Capex!$V:$V,W$2)</f>
        <v>0</v>
      </c>
      <c r="X24" s="51">
        <f ca="1">SUMIFS(Capex!$W:$W,Capex!$D:$D,$A24,Capex!$V:$V,X$2)</f>
        <v>0</v>
      </c>
      <c r="Y24" s="51">
        <f ca="1">SUMIFS(Capex!$W:$W,Capex!$D:$D,$A24,Capex!$V:$V,Y$2)</f>
        <v>0</v>
      </c>
      <c r="Z24" s="51">
        <f t="shared" ca="1" si="0"/>
        <v>0</v>
      </c>
      <c r="AA24" s="52">
        <f ca="1">SUMIF(Capex!D:D,'Analysis-Level2'!A24,Capex!W:W)</f>
        <v>0</v>
      </c>
      <c r="AC24" s="76" t="e">
        <f t="shared" si="1"/>
        <v>#REF!</v>
      </c>
      <c r="AD24" s="78">
        <f t="shared" ca="1" si="2"/>
        <v>0</v>
      </c>
      <c r="AE24" s="78">
        <f t="shared" ca="1" si="3"/>
        <v>0</v>
      </c>
      <c r="AF24" s="78">
        <f t="shared" ca="1" si="4"/>
        <v>0</v>
      </c>
      <c r="AG24" s="78">
        <f t="shared" ca="1" si="5"/>
        <v>0</v>
      </c>
      <c r="AH24" s="78">
        <f t="shared" ca="1" si="6"/>
        <v>0</v>
      </c>
      <c r="AI24" s="78">
        <f t="shared" ca="1" si="7"/>
        <v>0</v>
      </c>
    </row>
    <row r="25" spans="1:35" x14ac:dyDescent="0.35">
      <c r="A25" s="23" t="e">
        <f>#REF!</f>
        <v>#REF!</v>
      </c>
      <c r="B25" s="24" t="e">
        <f ca="1">AVERAGEIF(Capex!D:D,'Analysis-Level2'!A25,Capex!N:N)</f>
        <v>#DIV/0!</v>
      </c>
      <c r="C25" s="24" t="e">
        <f ca="1">AVERAGEIF(Capex!$D:$D,'Analysis-Level2'!$A25,Capex!O:O)</f>
        <v>#DIV/0!</v>
      </c>
      <c r="D25" s="24" t="e">
        <f ca="1">AVERAGEIF(Capex!$D:$D,'Analysis-Level2'!$A25,Capex!Q:Q)</f>
        <v>#DIV/0!</v>
      </c>
      <c r="E25" s="51">
        <f ca="1">SUMIFS(Capex!$W:$W,Capex!$D:$D,$A25,Capex!$V:$V,E$2)</f>
        <v>0</v>
      </c>
      <c r="F25" s="51">
        <f ca="1">SUMIFS(Capex!$W:$W,Capex!$D:$D,$A25,Capex!$V:$V,F$2)</f>
        <v>0</v>
      </c>
      <c r="G25" s="51">
        <f ca="1">SUMIFS(Capex!$W:$W,Capex!$D:$D,$A25,Capex!$V:$V,G$2)</f>
        <v>0</v>
      </c>
      <c r="H25" s="51">
        <f ca="1">SUMIFS(Capex!$W:$W,Capex!$D:$D,$A25,Capex!$V:$V,H$2)</f>
        <v>0</v>
      </c>
      <c r="I25" s="51">
        <f ca="1">SUMIFS(Capex!$W:$W,Capex!$D:$D,$A25,Capex!$V:$V,I$2)</f>
        <v>0</v>
      </c>
      <c r="J25" s="51">
        <f ca="1">SUMIFS(Capex!$W:$W,Capex!$D:$D,$A25,Capex!$V:$V,J$2)</f>
        <v>0</v>
      </c>
      <c r="K25" s="51">
        <f ca="1">SUMIFS(Capex!$W:$W,Capex!$D:$D,$A25,Capex!$V:$V,K$2)</f>
        <v>0</v>
      </c>
      <c r="L25" s="51">
        <f ca="1">SUMIFS(Capex!$W:$W,Capex!$D:$D,$A25,Capex!$V:$V,L$2)</f>
        <v>0</v>
      </c>
      <c r="M25" s="51">
        <f ca="1">SUMIFS(Capex!$W:$W,Capex!$D:$D,$A25,Capex!$V:$V,M$2)</f>
        <v>0</v>
      </c>
      <c r="N25" s="51">
        <f ca="1">SUMIFS(Capex!$W:$W,Capex!$D:$D,$A25,Capex!$V:$V,N$2)</f>
        <v>0</v>
      </c>
      <c r="O25" s="51">
        <f ca="1">SUMIFS(Capex!$W:$W,Capex!$D:$D,$A25,Capex!$V:$V,O$2)</f>
        <v>0</v>
      </c>
      <c r="P25" s="51">
        <f ca="1">SUMIFS(Capex!$W:$W,Capex!$D:$D,$A25,Capex!$V:$V,P$2)</f>
        <v>0</v>
      </c>
      <c r="Q25" s="51">
        <f ca="1">SUMIFS(Capex!$W:$W,Capex!$D:$D,$A25,Capex!$V:$V,Q$2)</f>
        <v>0</v>
      </c>
      <c r="R25" s="51">
        <f ca="1">SUMIFS(Capex!$W:$W,Capex!$D:$D,$A25,Capex!$V:$V,R$2)</f>
        <v>0</v>
      </c>
      <c r="S25" s="51">
        <f ca="1">SUMIFS(Capex!$W:$W,Capex!$D:$D,$A25,Capex!$V:$V,S$2)</f>
        <v>0</v>
      </c>
      <c r="T25" s="51">
        <f ca="1">SUMIFS(Capex!$W:$W,Capex!$D:$D,$A25,Capex!$V:$V,T$2)</f>
        <v>0</v>
      </c>
      <c r="U25" s="51">
        <f ca="1">SUMIFS(Capex!$W:$W,Capex!$D:$D,$A25,Capex!$V:$V,U$2)</f>
        <v>0</v>
      </c>
      <c r="V25" s="51">
        <f ca="1">SUMIFS(Capex!$W:$W,Capex!$D:$D,$A25,Capex!$V:$V,V$2)</f>
        <v>0</v>
      </c>
      <c r="W25" s="51">
        <f ca="1">SUMIFS(Capex!$W:$W,Capex!$D:$D,$A25,Capex!$V:$V,W$2)</f>
        <v>0</v>
      </c>
      <c r="X25" s="51">
        <f ca="1">SUMIFS(Capex!$W:$W,Capex!$D:$D,$A25,Capex!$V:$V,X$2)</f>
        <v>0</v>
      </c>
      <c r="Y25" s="51">
        <f ca="1">SUMIFS(Capex!$W:$W,Capex!$D:$D,$A25,Capex!$V:$V,Y$2)</f>
        <v>0</v>
      </c>
      <c r="Z25" s="51">
        <f t="shared" ca="1" si="0"/>
        <v>0</v>
      </c>
      <c r="AA25" s="52">
        <f ca="1">SUMIF(Capex!D:D,'Analysis-Level2'!A25,Capex!W:W)</f>
        <v>0</v>
      </c>
      <c r="AC25" s="76" t="e">
        <f t="shared" si="1"/>
        <v>#REF!</v>
      </c>
      <c r="AD25" s="78">
        <f t="shared" ca="1" si="2"/>
        <v>0</v>
      </c>
      <c r="AE25" s="78">
        <f t="shared" ca="1" si="3"/>
        <v>0</v>
      </c>
      <c r="AF25" s="78">
        <f t="shared" ca="1" si="4"/>
        <v>0</v>
      </c>
      <c r="AG25" s="78">
        <f t="shared" ca="1" si="5"/>
        <v>0</v>
      </c>
      <c r="AH25" s="78">
        <f t="shared" ca="1" si="6"/>
        <v>0</v>
      </c>
      <c r="AI25" s="78">
        <f t="shared" ca="1" si="7"/>
        <v>0</v>
      </c>
    </row>
    <row r="26" spans="1:35" x14ac:dyDescent="0.35">
      <c r="A26" s="23" t="e">
        <f>#REF!</f>
        <v>#REF!</v>
      </c>
      <c r="B26" s="24" t="e">
        <f ca="1">AVERAGEIF(Capex!D:D,'Analysis-Level2'!A26,Capex!N:N)</f>
        <v>#DIV/0!</v>
      </c>
      <c r="C26" s="24" t="e">
        <f ca="1">AVERAGEIF(Capex!$D:$D,'Analysis-Level2'!$A26,Capex!O:O)</f>
        <v>#DIV/0!</v>
      </c>
      <c r="D26" s="24" t="e">
        <f ca="1">AVERAGEIF(Capex!$D:$D,'Analysis-Level2'!$A26,Capex!Q:Q)</f>
        <v>#DIV/0!</v>
      </c>
      <c r="E26" s="51">
        <f ca="1">SUMIFS(Capex!$W:$W,Capex!$D:$D,$A26,Capex!$V:$V,E$2)</f>
        <v>0</v>
      </c>
      <c r="F26" s="51">
        <f ca="1">SUMIFS(Capex!$W:$W,Capex!$D:$D,$A26,Capex!$V:$V,F$2)</f>
        <v>0</v>
      </c>
      <c r="G26" s="51">
        <f ca="1">SUMIFS(Capex!$W:$W,Capex!$D:$D,$A26,Capex!$V:$V,G$2)</f>
        <v>0</v>
      </c>
      <c r="H26" s="51">
        <f ca="1">SUMIFS(Capex!$W:$W,Capex!$D:$D,$A26,Capex!$V:$V,H$2)</f>
        <v>0</v>
      </c>
      <c r="I26" s="51">
        <f ca="1">SUMIFS(Capex!$W:$W,Capex!$D:$D,$A26,Capex!$V:$V,I$2)</f>
        <v>0</v>
      </c>
      <c r="J26" s="51">
        <f ca="1">SUMIFS(Capex!$W:$W,Capex!$D:$D,$A26,Capex!$V:$V,J$2)</f>
        <v>0</v>
      </c>
      <c r="K26" s="51">
        <f ca="1">SUMIFS(Capex!$W:$W,Capex!$D:$D,$A26,Capex!$V:$V,K$2)</f>
        <v>0</v>
      </c>
      <c r="L26" s="51">
        <f ca="1">SUMIFS(Capex!$W:$W,Capex!$D:$D,$A26,Capex!$V:$V,L$2)</f>
        <v>0</v>
      </c>
      <c r="M26" s="51">
        <f ca="1">SUMIFS(Capex!$W:$W,Capex!$D:$D,$A26,Capex!$V:$V,M$2)</f>
        <v>0</v>
      </c>
      <c r="N26" s="51">
        <f ca="1">SUMIFS(Capex!$W:$W,Capex!$D:$D,$A26,Capex!$V:$V,N$2)</f>
        <v>0</v>
      </c>
      <c r="O26" s="51">
        <f ca="1">SUMIFS(Capex!$W:$W,Capex!$D:$D,$A26,Capex!$V:$V,O$2)</f>
        <v>0</v>
      </c>
      <c r="P26" s="51">
        <f ca="1">SUMIFS(Capex!$W:$W,Capex!$D:$D,$A26,Capex!$V:$V,P$2)</f>
        <v>0</v>
      </c>
      <c r="Q26" s="51">
        <f ca="1">SUMIFS(Capex!$W:$W,Capex!$D:$D,$A26,Capex!$V:$V,Q$2)</f>
        <v>0</v>
      </c>
      <c r="R26" s="51">
        <f ca="1">SUMIFS(Capex!$W:$W,Capex!$D:$D,$A26,Capex!$V:$V,R$2)</f>
        <v>0</v>
      </c>
      <c r="S26" s="51">
        <f ca="1">SUMIFS(Capex!$W:$W,Capex!$D:$D,$A26,Capex!$V:$V,S$2)</f>
        <v>0</v>
      </c>
      <c r="T26" s="51">
        <f ca="1">SUMIFS(Capex!$W:$W,Capex!$D:$D,$A26,Capex!$V:$V,T$2)</f>
        <v>0</v>
      </c>
      <c r="U26" s="51">
        <f ca="1">SUMIFS(Capex!$W:$W,Capex!$D:$D,$A26,Capex!$V:$V,U$2)</f>
        <v>0</v>
      </c>
      <c r="V26" s="51">
        <f ca="1">SUMIFS(Capex!$W:$W,Capex!$D:$D,$A26,Capex!$V:$V,V$2)</f>
        <v>0</v>
      </c>
      <c r="W26" s="51">
        <f ca="1">SUMIFS(Capex!$W:$W,Capex!$D:$D,$A26,Capex!$V:$V,W$2)</f>
        <v>0</v>
      </c>
      <c r="X26" s="51">
        <f ca="1">SUMIFS(Capex!$W:$W,Capex!$D:$D,$A26,Capex!$V:$V,X$2)</f>
        <v>0</v>
      </c>
      <c r="Y26" s="51">
        <f ca="1">SUMIFS(Capex!$W:$W,Capex!$D:$D,$A26,Capex!$V:$V,Y$2)</f>
        <v>0</v>
      </c>
      <c r="Z26" s="51">
        <f t="shared" ca="1" si="0"/>
        <v>0</v>
      </c>
      <c r="AA26" s="52">
        <f ca="1">SUMIF(Capex!D:D,'Analysis-Level2'!A26,Capex!W:W)</f>
        <v>0</v>
      </c>
      <c r="AC26" s="76" t="e">
        <f t="shared" si="1"/>
        <v>#REF!</v>
      </c>
      <c r="AD26" s="78">
        <f t="shared" ca="1" si="2"/>
        <v>0</v>
      </c>
      <c r="AE26" s="78">
        <f t="shared" ca="1" si="3"/>
        <v>0</v>
      </c>
      <c r="AF26" s="78">
        <f t="shared" ca="1" si="4"/>
        <v>0</v>
      </c>
      <c r="AG26" s="78">
        <f t="shared" ca="1" si="5"/>
        <v>0</v>
      </c>
      <c r="AH26" s="78">
        <f t="shared" ca="1" si="6"/>
        <v>0</v>
      </c>
      <c r="AI26" s="78">
        <f t="shared" ca="1" si="7"/>
        <v>0</v>
      </c>
    </row>
    <row r="27" spans="1:35" x14ac:dyDescent="0.35">
      <c r="A27" s="23" t="e">
        <f>#REF!</f>
        <v>#REF!</v>
      </c>
      <c r="B27" s="24" t="e">
        <f ca="1">AVERAGEIF(Capex!D:D,'Analysis-Level2'!A27,Capex!N:N)</f>
        <v>#DIV/0!</v>
      </c>
      <c r="C27" s="24" t="e">
        <f ca="1">AVERAGEIF(Capex!$D:$D,'Analysis-Level2'!$A27,Capex!O:O)</f>
        <v>#DIV/0!</v>
      </c>
      <c r="D27" s="24" t="e">
        <f ca="1">AVERAGEIF(Capex!$D:$D,'Analysis-Level2'!$A27,Capex!Q:Q)</f>
        <v>#DIV/0!</v>
      </c>
      <c r="E27" s="51">
        <f ca="1">SUMIFS(Capex!$W:$W,Capex!$D:$D,$A27,Capex!$V:$V,E$2)</f>
        <v>0</v>
      </c>
      <c r="F27" s="51">
        <f ca="1">SUMIFS(Capex!$W:$W,Capex!$D:$D,$A27,Capex!$V:$V,F$2)</f>
        <v>0</v>
      </c>
      <c r="G27" s="51">
        <f ca="1">SUMIFS(Capex!$W:$W,Capex!$D:$D,$A27,Capex!$V:$V,G$2)</f>
        <v>0</v>
      </c>
      <c r="H27" s="51">
        <f ca="1">SUMIFS(Capex!$W:$W,Capex!$D:$D,$A27,Capex!$V:$V,H$2)</f>
        <v>0</v>
      </c>
      <c r="I27" s="51">
        <f ca="1">SUMIFS(Capex!$W:$W,Capex!$D:$D,$A27,Capex!$V:$V,I$2)</f>
        <v>0</v>
      </c>
      <c r="J27" s="51">
        <f ca="1">SUMIFS(Capex!$W:$W,Capex!$D:$D,$A27,Capex!$V:$V,J$2)</f>
        <v>0</v>
      </c>
      <c r="K27" s="51">
        <f ca="1">SUMIFS(Capex!$W:$W,Capex!$D:$D,$A27,Capex!$V:$V,K$2)</f>
        <v>0</v>
      </c>
      <c r="L27" s="51">
        <f ca="1">SUMIFS(Capex!$W:$W,Capex!$D:$D,$A27,Capex!$V:$V,L$2)</f>
        <v>0</v>
      </c>
      <c r="M27" s="51">
        <f ca="1">SUMIFS(Capex!$W:$W,Capex!$D:$D,$A27,Capex!$V:$V,M$2)</f>
        <v>0</v>
      </c>
      <c r="N27" s="51">
        <f ca="1">SUMIFS(Capex!$W:$W,Capex!$D:$D,$A27,Capex!$V:$V,N$2)</f>
        <v>0</v>
      </c>
      <c r="O27" s="51">
        <f ca="1">SUMIFS(Capex!$W:$W,Capex!$D:$D,$A27,Capex!$V:$V,O$2)</f>
        <v>0</v>
      </c>
      <c r="P27" s="51">
        <f ca="1">SUMIFS(Capex!$W:$W,Capex!$D:$D,$A27,Capex!$V:$V,P$2)</f>
        <v>0</v>
      </c>
      <c r="Q27" s="51">
        <f ca="1">SUMIFS(Capex!$W:$W,Capex!$D:$D,$A27,Capex!$V:$V,Q$2)</f>
        <v>0</v>
      </c>
      <c r="R27" s="51">
        <f ca="1">SUMIFS(Capex!$W:$W,Capex!$D:$D,$A27,Capex!$V:$V,R$2)</f>
        <v>0</v>
      </c>
      <c r="S27" s="51">
        <f ca="1">SUMIFS(Capex!$W:$W,Capex!$D:$D,$A27,Capex!$V:$V,S$2)</f>
        <v>0</v>
      </c>
      <c r="T27" s="51">
        <f ca="1">SUMIFS(Capex!$W:$W,Capex!$D:$D,$A27,Capex!$V:$V,T$2)</f>
        <v>0</v>
      </c>
      <c r="U27" s="51">
        <f ca="1">SUMIFS(Capex!$W:$W,Capex!$D:$D,$A27,Capex!$V:$V,U$2)</f>
        <v>0</v>
      </c>
      <c r="V27" s="51">
        <f ca="1">SUMIFS(Capex!$W:$W,Capex!$D:$D,$A27,Capex!$V:$V,V$2)</f>
        <v>0</v>
      </c>
      <c r="W27" s="51">
        <f ca="1">SUMIFS(Capex!$W:$W,Capex!$D:$D,$A27,Capex!$V:$V,W$2)</f>
        <v>0</v>
      </c>
      <c r="X27" s="51">
        <f ca="1">SUMIFS(Capex!$W:$W,Capex!$D:$D,$A27,Capex!$V:$V,X$2)</f>
        <v>0</v>
      </c>
      <c r="Y27" s="51">
        <f ca="1">SUMIFS(Capex!$W:$W,Capex!$D:$D,$A27,Capex!$V:$V,Y$2)</f>
        <v>0</v>
      </c>
      <c r="Z27" s="51">
        <f t="shared" ca="1" si="0"/>
        <v>0</v>
      </c>
      <c r="AA27" s="52">
        <f ca="1">SUMIF(Capex!D:D,'Analysis-Level2'!A27,Capex!W:W)</f>
        <v>0</v>
      </c>
      <c r="AC27" s="76" t="e">
        <f t="shared" si="1"/>
        <v>#REF!</v>
      </c>
      <c r="AD27" s="78">
        <f t="shared" ca="1" si="2"/>
        <v>0</v>
      </c>
      <c r="AE27" s="78">
        <f t="shared" ca="1" si="3"/>
        <v>0</v>
      </c>
      <c r="AF27" s="78">
        <f t="shared" ca="1" si="4"/>
        <v>0</v>
      </c>
      <c r="AG27" s="78">
        <f t="shared" ca="1" si="5"/>
        <v>0</v>
      </c>
      <c r="AH27" s="78">
        <f t="shared" ca="1" si="6"/>
        <v>0</v>
      </c>
      <c r="AI27" s="78">
        <f t="shared" ca="1" si="7"/>
        <v>0</v>
      </c>
    </row>
    <row r="28" spans="1:35" x14ac:dyDescent="0.35">
      <c r="A28" s="23" t="e">
        <f>#REF!</f>
        <v>#REF!</v>
      </c>
      <c r="B28" s="24" t="e">
        <f ca="1">AVERAGEIF(Capex!D:D,'Analysis-Level2'!A28,Capex!N:N)</f>
        <v>#DIV/0!</v>
      </c>
      <c r="C28" s="24" t="e">
        <f ca="1">AVERAGEIF(Capex!$D:$D,'Analysis-Level2'!$A28,Capex!O:O)</f>
        <v>#DIV/0!</v>
      </c>
      <c r="D28" s="24" t="e">
        <f ca="1">AVERAGEIF(Capex!$D:$D,'Analysis-Level2'!$A28,Capex!Q:Q)</f>
        <v>#DIV/0!</v>
      </c>
      <c r="E28" s="51">
        <f ca="1">SUMIFS(Capex!$W:$W,Capex!$D:$D,$A28,Capex!$V:$V,E$2)</f>
        <v>0</v>
      </c>
      <c r="F28" s="51">
        <f ca="1">SUMIFS(Capex!$W:$W,Capex!$D:$D,$A28,Capex!$V:$V,F$2)</f>
        <v>0</v>
      </c>
      <c r="G28" s="51">
        <f ca="1">SUMIFS(Capex!$W:$W,Capex!$D:$D,$A28,Capex!$V:$V,G$2)</f>
        <v>0</v>
      </c>
      <c r="H28" s="51">
        <f ca="1">SUMIFS(Capex!$W:$W,Capex!$D:$D,$A28,Capex!$V:$V,H$2)</f>
        <v>0</v>
      </c>
      <c r="I28" s="51">
        <f ca="1">SUMIFS(Capex!$W:$W,Capex!$D:$D,$A28,Capex!$V:$V,I$2)</f>
        <v>0</v>
      </c>
      <c r="J28" s="51">
        <f ca="1">SUMIFS(Capex!$W:$W,Capex!$D:$D,$A28,Capex!$V:$V,J$2)</f>
        <v>0</v>
      </c>
      <c r="K28" s="51">
        <f ca="1">SUMIFS(Capex!$W:$W,Capex!$D:$D,$A28,Capex!$V:$V,K$2)</f>
        <v>0</v>
      </c>
      <c r="L28" s="51">
        <f ca="1">SUMIFS(Capex!$W:$W,Capex!$D:$D,$A28,Capex!$V:$V,L$2)</f>
        <v>0</v>
      </c>
      <c r="M28" s="51">
        <f ca="1">SUMIFS(Capex!$W:$W,Capex!$D:$D,$A28,Capex!$V:$V,M$2)</f>
        <v>0</v>
      </c>
      <c r="N28" s="51">
        <f ca="1">SUMIFS(Capex!$W:$W,Capex!$D:$D,$A28,Capex!$V:$V,N$2)</f>
        <v>0</v>
      </c>
      <c r="O28" s="51">
        <f ca="1">SUMIFS(Capex!$W:$W,Capex!$D:$D,$A28,Capex!$V:$V,O$2)</f>
        <v>0</v>
      </c>
      <c r="P28" s="51">
        <f ca="1">SUMIFS(Capex!$W:$W,Capex!$D:$D,$A28,Capex!$V:$V,P$2)</f>
        <v>0</v>
      </c>
      <c r="Q28" s="51">
        <f ca="1">SUMIFS(Capex!$W:$W,Capex!$D:$D,$A28,Capex!$V:$V,Q$2)</f>
        <v>0</v>
      </c>
      <c r="R28" s="51">
        <f ca="1">SUMIFS(Capex!$W:$W,Capex!$D:$D,$A28,Capex!$V:$V,R$2)</f>
        <v>0</v>
      </c>
      <c r="S28" s="51">
        <f ca="1">SUMIFS(Capex!$W:$W,Capex!$D:$D,$A28,Capex!$V:$V,S$2)</f>
        <v>0</v>
      </c>
      <c r="T28" s="51">
        <f ca="1">SUMIFS(Capex!$W:$W,Capex!$D:$D,$A28,Capex!$V:$V,T$2)</f>
        <v>0</v>
      </c>
      <c r="U28" s="51">
        <f ca="1">SUMIFS(Capex!$W:$W,Capex!$D:$D,$A28,Capex!$V:$V,U$2)</f>
        <v>0</v>
      </c>
      <c r="V28" s="51">
        <f ca="1">SUMIFS(Capex!$W:$W,Capex!$D:$D,$A28,Capex!$V:$V,V$2)</f>
        <v>0</v>
      </c>
      <c r="W28" s="51">
        <f ca="1">SUMIFS(Capex!$W:$W,Capex!$D:$D,$A28,Capex!$V:$V,W$2)</f>
        <v>0</v>
      </c>
      <c r="X28" s="51">
        <f ca="1">SUMIFS(Capex!$W:$W,Capex!$D:$D,$A28,Capex!$V:$V,X$2)</f>
        <v>0</v>
      </c>
      <c r="Y28" s="51">
        <f ca="1">SUMIFS(Capex!$W:$W,Capex!$D:$D,$A28,Capex!$V:$V,Y$2)</f>
        <v>0</v>
      </c>
      <c r="Z28" s="51">
        <f t="shared" ca="1" si="0"/>
        <v>0</v>
      </c>
      <c r="AA28" s="52">
        <f ca="1">SUMIF(Capex!D:D,'Analysis-Level2'!A28,Capex!W:W)</f>
        <v>0</v>
      </c>
      <c r="AC28" s="76" t="e">
        <f t="shared" si="1"/>
        <v>#REF!</v>
      </c>
      <c r="AD28" s="78">
        <f t="shared" ca="1" si="2"/>
        <v>0</v>
      </c>
      <c r="AE28" s="78">
        <f t="shared" ca="1" si="3"/>
        <v>0</v>
      </c>
      <c r="AF28" s="78">
        <f t="shared" ca="1" si="4"/>
        <v>0</v>
      </c>
      <c r="AG28" s="78">
        <f t="shared" ca="1" si="5"/>
        <v>0</v>
      </c>
      <c r="AH28" s="78">
        <f t="shared" ca="1" si="6"/>
        <v>0</v>
      </c>
      <c r="AI28" s="78">
        <f t="shared" ca="1" si="7"/>
        <v>0</v>
      </c>
    </row>
    <row r="29" spans="1:35" x14ac:dyDescent="0.35">
      <c r="A29" s="23" t="e">
        <f>#REF!</f>
        <v>#REF!</v>
      </c>
      <c r="B29" s="24" t="e">
        <f ca="1">AVERAGEIF(Capex!D:D,'Analysis-Level2'!A29,Capex!N:N)</f>
        <v>#DIV/0!</v>
      </c>
      <c r="C29" s="24" t="e">
        <f ca="1">AVERAGEIF(Capex!$D:$D,'Analysis-Level2'!$A29,Capex!O:O)</f>
        <v>#DIV/0!</v>
      </c>
      <c r="D29" s="24" t="e">
        <f ca="1">AVERAGEIF(Capex!$D:$D,'Analysis-Level2'!$A29,Capex!Q:Q)</f>
        <v>#DIV/0!</v>
      </c>
      <c r="E29" s="51">
        <f ca="1">SUMIFS(Capex!$W:$W,Capex!$D:$D,$A29,Capex!$V:$V,E$2)</f>
        <v>0</v>
      </c>
      <c r="F29" s="51">
        <f ca="1">SUMIFS(Capex!$W:$W,Capex!$D:$D,$A29,Capex!$V:$V,F$2)</f>
        <v>0</v>
      </c>
      <c r="G29" s="51">
        <f ca="1">SUMIFS(Capex!$W:$W,Capex!$D:$D,$A29,Capex!$V:$V,G$2)</f>
        <v>0</v>
      </c>
      <c r="H29" s="51">
        <f ca="1">SUMIFS(Capex!$W:$W,Capex!$D:$D,$A29,Capex!$V:$V,H$2)</f>
        <v>0</v>
      </c>
      <c r="I29" s="51">
        <f ca="1">SUMIFS(Capex!$W:$W,Capex!$D:$D,$A29,Capex!$V:$V,I$2)</f>
        <v>0</v>
      </c>
      <c r="J29" s="51">
        <f ca="1">SUMIFS(Capex!$W:$W,Capex!$D:$D,$A29,Capex!$V:$V,J$2)</f>
        <v>0</v>
      </c>
      <c r="K29" s="51">
        <f ca="1">SUMIFS(Capex!$W:$W,Capex!$D:$D,$A29,Capex!$V:$V,K$2)</f>
        <v>0</v>
      </c>
      <c r="L29" s="51">
        <f ca="1">SUMIFS(Capex!$W:$W,Capex!$D:$D,$A29,Capex!$V:$V,L$2)</f>
        <v>0</v>
      </c>
      <c r="M29" s="51">
        <f ca="1">SUMIFS(Capex!$W:$W,Capex!$D:$D,$A29,Capex!$V:$V,M$2)</f>
        <v>0</v>
      </c>
      <c r="N29" s="51">
        <f ca="1">SUMIFS(Capex!$W:$W,Capex!$D:$D,$A29,Capex!$V:$V,N$2)</f>
        <v>0</v>
      </c>
      <c r="O29" s="51">
        <f ca="1">SUMIFS(Capex!$W:$W,Capex!$D:$D,$A29,Capex!$V:$V,O$2)</f>
        <v>0</v>
      </c>
      <c r="P29" s="51">
        <f ca="1">SUMIFS(Capex!$W:$W,Capex!$D:$D,$A29,Capex!$V:$V,P$2)</f>
        <v>0</v>
      </c>
      <c r="Q29" s="51">
        <f ca="1">SUMIFS(Capex!$W:$W,Capex!$D:$D,$A29,Capex!$V:$V,Q$2)</f>
        <v>0</v>
      </c>
      <c r="R29" s="51">
        <f ca="1">SUMIFS(Capex!$W:$W,Capex!$D:$D,$A29,Capex!$V:$V,R$2)</f>
        <v>0</v>
      </c>
      <c r="S29" s="51">
        <f ca="1">SUMIFS(Capex!$W:$W,Capex!$D:$D,$A29,Capex!$V:$V,S$2)</f>
        <v>0</v>
      </c>
      <c r="T29" s="51">
        <f ca="1">SUMIFS(Capex!$W:$W,Capex!$D:$D,$A29,Capex!$V:$V,T$2)</f>
        <v>0</v>
      </c>
      <c r="U29" s="51">
        <f ca="1">SUMIFS(Capex!$W:$W,Capex!$D:$D,$A29,Capex!$V:$V,U$2)</f>
        <v>0</v>
      </c>
      <c r="V29" s="51">
        <f ca="1">SUMIFS(Capex!$W:$W,Capex!$D:$D,$A29,Capex!$V:$V,V$2)</f>
        <v>0</v>
      </c>
      <c r="W29" s="51">
        <f ca="1">SUMIFS(Capex!$W:$W,Capex!$D:$D,$A29,Capex!$V:$V,W$2)</f>
        <v>0</v>
      </c>
      <c r="X29" s="51">
        <f ca="1">SUMIFS(Capex!$W:$W,Capex!$D:$D,$A29,Capex!$V:$V,X$2)</f>
        <v>0</v>
      </c>
      <c r="Y29" s="51">
        <f ca="1">SUMIFS(Capex!$W:$W,Capex!$D:$D,$A29,Capex!$V:$V,Y$2)</f>
        <v>0</v>
      </c>
      <c r="Z29" s="51">
        <f t="shared" ca="1" si="0"/>
        <v>0</v>
      </c>
      <c r="AA29" s="52">
        <f ca="1">SUMIF(Capex!D:D,'Analysis-Level2'!A29,Capex!W:W)</f>
        <v>0</v>
      </c>
      <c r="AC29" s="76" t="e">
        <f t="shared" si="1"/>
        <v>#REF!</v>
      </c>
      <c r="AD29" s="78">
        <f t="shared" ca="1" si="2"/>
        <v>0</v>
      </c>
      <c r="AE29" s="78">
        <f t="shared" ca="1" si="3"/>
        <v>0</v>
      </c>
      <c r="AF29" s="78">
        <f t="shared" ca="1" si="4"/>
        <v>0</v>
      </c>
      <c r="AG29" s="78">
        <f t="shared" ca="1" si="5"/>
        <v>0</v>
      </c>
      <c r="AH29" s="78">
        <f t="shared" ca="1" si="6"/>
        <v>0</v>
      </c>
      <c r="AI29" s="78">
        <f t="shared" ca="1" si="7"/>
        <v>0</v>
      </c>
    </row>
    <row r="30" spans="1:35" x14ac:dyDescent="0.35">
      <c r="A30" s="23" t="e">
        <f>#REF!</f>
        <v>#REF!</v>
      </c>
      <c r="B30" s="24" t="e">
        <f ca="1">AVERAGEIF(Capex!D:D,'Analysis-Level2'!A30,Capex!N:N)</f>
        <v>#DIV/0!</v>
      </c>
      <c r="C30" s="24" t="e">
        <f ca="1">AVERAGEIF(Capex!$D:$D,'Analysis-Level2'!$A30,Capex!O:O)</f>
        <v>#DIV/0!</v>
      </c>
      <c r="D30" s="24" t="e">
        <f ca="1">AVERAGEIF(Capex!$D:$D,'Analysis-Level2'!$A30,Capex!Q:Q)</f>
        <v>#DIV/0!</v>
      </c>
      <c r="E30" s="51">
        <f ca="1">SUMIFS(Capex!$W:$W,Capex!$D:$D,$A30,Capex!$V:$V,E$2)</f>
        <v>0</v>
      </c>
      <c r="F30" s="51">
        <f ca="1">SUMIFS(Capex!$W:$W,Capex!$D:$D,$A30,Capex!$V:$V,F$2)</f>
        <v>0</v>
      </c>
      <c r="G30" s="51">
        <f ca="1">SUMIFS(Capex!$W:$W,Capex!$D:$D,$A30,Capex!$V:$V,G$2)</f>
        <v>0</v>
      </c>
      <c r="H30" s="51">
        <f ca="1">SUMIFS(Capex!$W:$W,Capex!$D:$D,$A30,Capex!$V:$V,H$2)</f>
        <v>0</v>
      </c>
      <c r="I30" s="51">
        <f ca="1">SUMIFS(Capex!$W:$W,Capex!$D:$D,$A30,Capex!$V:$V,I$2)</f>
        <v>0</v>
      </c>
      <c r="J30" s="51">
        <f ca="1">SUMIFS(Capex!$W:$W,Capex!$D:$D,$A30,Capex!$V:$V,J$2)</f>
        <v>0</v>
      </c>
      <c r="K30" s="51">
        <f ca="1">SUMIFS(Capex!$W:$W,Capex!$D:$D,$A30,Capex!$V:$V,K$2)</f>
        <v>0</v>
      </c>
      <c r="L30" s="51">
        <f ca="1">SUMIFS(Capex!$W:$W,Capex!$D:$D,$A30,Capex!$V:$V,L$2)</f>
        <v>0</v>
      </c>
      <c r="M30" s="51">
        <f ca="1">SUMIFS(Capex!$W:$W,Capex!$D:$D,$A30,Capex!$V:$V,M$2)</f>
        <v>0</v>
      </c>
      <c r="N30" s="51">
        <f ca="1">SUMIFS(Capex!$W:$W,Capex!$D:$D,$A30,Capex!$V:$V,N$2)</f>
        <v>0</v>
      </c>
      <c r="O30" s="51">
        <f ca="1">SUMIFS(Capex!$W:$W,Capex!$D:$D,$A30,Capex!$V:$V,O$2)</f>
        <v>0</v>
      </c>
      <c r="P30" s="51">
        <f ca="1">SUMIFS(Capex!$W:$W,Capex!$D:$D,$A30,Capex!$V:$V,P$2)</f>
        <v>0</v>
      </c>
      <c r="Q30" s="51">
        <f ca="1">SUMIFS(Capex!$W:$W,Capex!$D:$D,$A30,Capex!$V:$V,Q$2)</f>
        <v>0</v>
      </c>
      <c r="R30" s="51">
        <f ca="1">SUMIFS(Capex!$W:$W,Capex!$D:$D,$A30,Capex!$V:$V,R$2)</f>
        <v>0</v>
      </c>
      <c r="S30" s="51">
        <f ca="1">SUMIFS(Capex!$W:$W,Capex!$D:$D,$A30,Capex!$V:$V,S$2)</f>
        <v>0</v>
      </c>
      <c r="T30" s="51">
        <f ca="1">SUMIFS(Capex!$W:$W,Capex!$D:$D,$A30,Capex!$V:$V,T$2)</f>
        <v>0</v>
      </c>
      <c r="U30" s="51">
        <f ca="1">SUMIFS(Capex!$W:$W,Capex!$D:$D,$A30,Capex!$V:$V,U$2)</f>
        <v>0</v>
      </c>
      <c r="V30" s="51">
        <f ca="1">SUMIFS(Capex!$W:$W,Capex!$D:$D,$A30,Capex!$V:$V,V$2)</f>
        <v>0</v>
      </c>
      <c r="W30" s="51">
        <f ca="1">SUMIFS(Capex!$W:$W,Capex!$D:$D,$A30,Capex!$V:$V,W$2)</f>
        <v>0</v>
      </c>
      <c r="X30" s="51">
        <f ca="1">SUMIFS(Capex!$W:$W,Capex!$D:$D,$A30,Capex!$V:$V,X$2)</f>
        <v>0</v>
      </c>
      <c r="Y30" s="51">
        <f ca="1">SUMIFS(Capex!$W:$W,Capex!$D:$D,$A30,Capex!$V:$V,Y$2)</f>
        <v>0</v>
      </c>
      <c r="Z30" s="51">
        <f t="shared" ca="1" si="0"/>
        <v>0</v>
      </c>
      <c r="AA30" s="52">
        <f ca="1">SUMIF(Capex!D:D,'Analysis-Level2'!A30,Capex!W:W)</f>
        <v>0</v>
      </c>
      <c r="AC30" s="76" t="e">
        <f t="shared" si="1"/>
        <v>#REF!</v>
      </c>
      <c r="AD30" s="78">
        <f t="shared" ca="1" si="2"/>
        <v>0</v>
      </c>
      <c r="AE30" s="78">
        <f t="shared" ca="1" si="3"/>
        <v>0</v>
      </c>
      <c r="AF30" s="78">
        <f t="shared" ca="1" si="4"/>
        <v>0</v>
      </c>
      <c r="AG30" s="78">
        <f t="shared" ca="1" si="5"/>
        <v>0</v>
      </c>
      <c r="AH30" s="78">
        <f t="shared" ca="1" si="6"/>
        <v>0</v>
      </c>
      <c r="AI30" s="78">
        <f t="shared" ca="1" si="7"/>
        <v>0</v>
      </c>
    </row>
    <row r="31" spans="1:35" x14ac:dyDescent="0.35">
      <c r="A31" s="23" t="e">
        <f>#REF!</f>
        <v>#REF!</v>
      </c>
      <c r="B31" s="24" t="e">
        <f ca="1">AVERAGEIF(Capex!D:D,'Analysis-Level2'!A31,Capex!N:N)</f>
        <v>#DIV/0!</v>
      </c>
      <c r="C31" s="24" t="e">
        <f ca="1">AVERAGEIF(Capex!$D:$D,'Analysis-Level2'!$A31,Capex!O:O)</f>
        <v>#DIV/0!</v>
      </c>
      <c r="D31" s="24" t="e">
        <f ca="1">AVERAGEIF(Capex!$D:$D,'Analysis-Level2'!$A31,Capex!Q:Q)</f>
        <v>#DIV/0!</v>
      </c>
      <c r="E31" s="51">
        <f ca="1">SUMIFS(Capex!$W:$W,Capex!$D:$D,$A31,Capex!$V:$V,E$2)</f>
        <v>0</v>
      </c>
      <c r="F31" s="51">
        <f ca="1">SUMIFS(Capex!$W:$W,Capex!$D:$D,$A31,Capex!$V:$V,F$2)</f>
        <v>0</v>
      </c>
      <c r="G31" s="51">
        <f ca="1">SUMIFS(Capex!$W:$W,Capex!$D:$D,$A31,Capex!$V:$V,G$2)</f>
        <v>0</v>
      </c>
      <c r="H31" s="51">
        <f ca="1">SUMIFS(Capex!$W:$W,Capex!$D:$D,$A31,Capex!$V:$V,H$2)</f>
        <v>0</v>
      </c>
      <c r="I31" s="51">
        <f ca="1">SUMIFS(Capex!$W:$W,Capex!$D:$D,$A31,Capex!$V:$V,I$2)</f>
        <v>0</v>
      </c>
      <c r="J31" s="51">
        <f ca="1">SUMIFS(Capex!$W:$W,Capex!$D:$D,$A31,Capex!$V:$V,J$2)</f>
        <v>0</v>
      </c>
      <c r="K31" s="51">
        <f ca="1">SUMIFS(Capex!$W:$W,Capex!$D:$D,$A31,Capex!$V:$V,K$2)</f>
        <v>0</v>
      </c>
      <c r="L31" s="51">
        <f ca="1">SUMIFS(Capex!$W:$W,Capex!$D:$D,$A31,Capex!$V:$V,L$2)</f>
        <v>0</v>
      </c>
      <c r="M31" s="51">
        <f ca="1">SUMIFS(Capex!$W:$W,Capex!$D:$D,$A31,Capex!$V:$V,M$2)</f>
        <v>0</v>
      </c>
      <c r="N31" s="51">
        <f ca="1">SUMIFS(Capex!$W:$W,Capex!$D:$D,$A31,Capex!$V:$V,N$2)</f>
        <v>0</v>
      </c>
      <c r="O31" s="51">
        <f ca="1">SUMIFS(Capex!$W:$W,Capex!$D:$D,$A31,Capex!$V:$V,O$2)</f>
        <v>0</v>
      </c>
      <c r="P31" s="51">
        <f ca="1">SUMIFS(Capex!$W:$W,Capex!$D:$D,$A31,Capex!$V:$V,P$2)</f>
        <v>0</v>
      </c>
      <c r="Q31" s="51">
        <f ca="1">SUMIFS(Capex!$W:$W,Capex!$D:$D,$A31,Capex!$V:$V,Q$2)</f>
        <v>0</v>
      </c>
      <c r="R31" s="51">
        <f ca="1">SUMIFS(Capex!$W:$W,Capex!$D:$D,$A31,Capex!$V:$V,R$2)</f>
        <v>0</v>
      </c>
      <c r="S31" s="51">
        <f ca="1">SUMIFS(Capex!$W:$W,Capex!$D:$D,$A31,Capex!$V:$V,S$2)</f>
        <v>0</v>
      </c>
      <c r="T31" s="51">
        <f ca="1">SUMIFS(Capex!$W:$W,Capex!$D:$D,$A31,Capex!$V:$V,T$2)</f>
        <v>0</v>
      </c>
      <c r="U31" s="51">
        <f ca="1">SUMIFS(Capex!$W:$W,Capex!$D:$D,$A31,Capex!$V:$V,U$2)</f>
        <v>0</v>
      </c>
      <c r="V31" s="51">
        <f ca="1">SUMIFS(Capex!$W:$W,Capex!$D:$D,$A31,Capex!$V:$V,V$2)</f>
        <v>0</v>
      </c>
      <c r="W31" s="51">
        <f ca="1">SUMIFS(Capex!$W:$W,Capex!$D:$D,$A31,Capex!$V:$V,W$2)</f>
        <v>0</v>
      </c>
      <c r="X31" s="51">
        <f ca="1">SUMIFS(Capex!$W:$W,Capex!$D:$D,$A31,Capex!$V:$V,X$2)</f>
        <v>0</v>
      </c>
      <c r="Y31" s="51">
        <f ca="1">SUMIFS(Capex!$W:$W,Capex!$D:$D,$A31,Capex!$V:$V,Y$2)</f>
        <v>0</v>
      </c>
      <c r="Z31" s="51">
        <f t="shared" ca="1" si="0"/>
        <v>0</v>
      </c>
      <c r="AA31" s="52">
        <f ca="1">SUMIF(Capex!D:D,'Analysis-Level2'!A31,Capex!W:W)</f>
        <v>0</v>
      </c>
      <c r="AC31" s="76" t="e">
        <f t="shared" si="1"/>
        <v>#REF!</v>
      </c>
      <c r="AD31" s="78">
        <f t="shared" ca="1" si="2"/>
        <v>0</v>
      </c>
      <c r="AE31" s="78">
        <f t="shared" ca="1" si="3"/>
        <v>0</v>
      </c>
      <c r="AF31" s="78">
        <f t="shared" ca="1" si="4"/>
        <v>0</v>
      </c>
      <c r="AG31" s="78">
        <f t="shared" ca="1" si="5"/>
        <v>0</v>
      </c>
      <c r="AH31" s="78">
        <f t="shared" ca="1" si="6"/>
        <v>0</v>
      </c>
      <c r="AI31" s="78">
        <f t="shared" ca="1" si="7"/>
        <v>0</v>
      </c>
    </row>
    <row r="32" spans="1:35" x14ac:dyDescent="0.35">
      <c r="A32" s="23" t="e">
        <f>#REF!</f>
        <v>#REF!</v>
      </c>
      <c r="B32" s="24"/>
      <c r="C32" s="24"/>
      <c r="D32" s="24" t="e">
        <f ca="1">AVERAGEIF(Capex!$D:$D,'Analysis-Level2'!$A32,Capex!Q:Q)</f>
        <v>#DIV/0!</v>
      </c>
      <c r="E32" s="51">
        <f ca="1">SUMIFS(Capex!$W:$W,Capex!$D:$D,$A32,Capex!$V:$V,E$2)</f>
        <v>0</v>
      </c>
      <c r="F32" s="51">
        <f ca="1">SUMIFS(Capex!$W:$W,Capex!$D:$D,$A32,Capex!$V:$V,F$2)</f>
        <v>0</v>
      </c>
      <c r="G32" s="51">
        <f ca="1">SUMIFS(Capex!$W:$W,Capex!$D:$D,$A32,Capex!$V:$V,G$2)</f>
        <v>0</v>
      </c>
      <c r="H32" s="51">
        <f ca="1">SUMIFS(Capex!$W:$W,Capex!$D:$D,$A32,Capex!$V:$V,H$2)</f>
        <v>0</v>
      </c>
      <c r="I32" s="51">
        <f ca="1">SUMIFS(Capex!$W:$W,Capex!$D:$D,$A32,Capex!$V:$V,I$2)</f>
        <v>0</v>
      </c>
      <c r="J32" s="51">
        <f ca="1">SUMIFS(Capex!$W:$W,Capex!$D:$D,$A32,Capex!$V:$V,J$2)</f>
        <v>0</v>
      </c>
      <c r="K32" s="51">
        <f ca="1">SUMIFS(Capex!$W:$W,Capex!$D:$D,$A32,Capex!$V:$V,K$2)</f>
        <v>0</v>
      </c>
      <c r="L32" s="51">
        <f ca="1">SUMIFS(Capex!$W:$W,Capex!$D:$D,$A32,Capex!$V:$V,L$2)</f>
        <v>0</v>
      </c>
      <c r="M32" s="51">
        <f ca="1">SUMIFS(Capex!$W:$W,Capex!$D:$D,$A32,Capex!$V:$V,M$2)</f>
        <v>0</v>
      </c>
      <c r="N32" s="51">
        <f ca="1">SUMIFS(Capex!$W:$W,Capex!$D:$D,$A32,Capex!$V:$V,N$2)</f>
        <v>0</v>
      </c>
      <c r="O32" s="51">
        <f ca="1">SUMIFS(Capex!$W:$W,Capex!$D:$D,$A32,Capex!$V:$V,O$2)</f>
        <v>0</v>
      </c>
      <c r="P32" s="51">
        <f ca="1">SUMIFS(Capex!$W:$W,Capex!$D:$D,$A32,Capex!$V:$V,P$2)</f>
        <v>0</v>
      </c>
      <c r="Q32" s="51">
        <f ca="1">SUMIFS(Capex!$W:$W,Capex!$D:$D,$A32,Capex!$V:$V,Q$2)</f>
        <v>0</v>
      </c>
      <c r="R32" s="51">
        <f ca="1">SUMIFS(Capex!$W:$W,Capex!$D:$D,$A32,Capex!$V:$V,R$2)</f>
        <v>0</v>
      </c>
      <c r="S32" s="51">
        <f ca="1">SUMIFS(Capex!$W:$W,Capex!$D:$D,$A32,Capex!$V:$V,S$2)</f>
        <v>0</v>
      </c>
      <c r="T32" s="51">
        <f ca="1">SUMIFS(Capex!$W:$W,Capex!$D:$D,$A32,Capex!$V:$V,T$2)</f>
        <v>0</v>
      </c>
      <c r="U32" s="51">
        <f ca="1">SUMIFS(Capex!$W:$W,Capex!$D:$D,$A32,Capex!$V:$V,U$2)</f>
        <v>0</v>
      </c>
      <c r="V32" s="51">
        <f ca="1">SUMIFS(Capex!$W:$W,Capex!$D:$D,$A32,Capex!$V:$V,V$2)</f>
        <v>0</v>
      </c>
      <c r="W32" s="51">
        <f ca="1">SUMIFS(Capex!$W:$W,Capex!$D:$D,$A32,Capex!$V:$V,W$2)</f>
        <v>0</v>
      </c>
      <c r="X32" s="51">
        <f ca="1">SUMIFS(Capex!$W:$W,Capex!$D:$D,$A32,Capex!$V:$V,X$2)</f>
        <v>0</v>
      </c>
      <c r="Y32" s="51">
        <f ca="1">SUMIFS(Capex!$W:$W,Capex!$D:$D,$A32,Capex!$V:$V,Y$2)</f>
        <v>0</v>
      </c>
      <c r="Z32" s="51">
        <f t="shared" ca="1" si="0"/>
        <v>0</v>
      </c>
      <c r="AA32" s="52">
        <f ca="1">SUMIF(Capex!D:D,'Analysis-Level2'!A32,Capex!W:W)</f>
        <v>0</v>
      </c>
      <c r="AC32" s="76" t="e">
        <f t="shared" si="1"/>
        <v>#REF!</v>
      </c>
      <c r="AD32" s="78">
        <f t="shared" ca="1" si="2"/>
        <v>0</v>
      </c>
      <c r="AE32" s="78">
        <f t="shared" ca="1" si="3"/>
        <v>0</v>
      </c>
      <c r="AF32" s="78">
        <f t="shared" ca="1" si="4"/>
        <v>0</v>
      </c>
      <c r="AG32" s="78">
        <f t="shared" ca="1" si="5"/>
        <v>0</v>
      </c>
      <c r="AH32" s="78">
        <f t="shared" ca="1" si="6"/>
        <v>0</v>
      </c>
      <c r="AI32" s="78">
        <f t="shared" ca="1" si="7"/>
        <v>0</v>
      </c>
    </row>
    <row r="33" spans="1:35" s="13" customFormat="1" x14ac:dyDescent="0.35">
      <c r="A33" s="25" t="s">
        <v>4</v>
      </c>
      <c r="B33" s="54" t="e">
        <f ca="1">AVERAGE(B3:B32)</f>
        <v>#DIV/0!</v>
      </c>
      <c r="C33" s="54" t="e">
        <f ca="1">AVERAGE(C3:C32)</f>
        <v>#DIV/0!</v>
      </c>
      <c r="D33" s="55"/>
      <c r="E33" s="56">
        <f t="shared" ref="E33:AA33" ca="1" si="8">SUM(E3:E32)</f>
        <v>0</v>
      </c>
      <c r="F33" s="56">
        <f t="shared" ca="1" si="8"/>
        <v>0</v>
      </c>
      <c r="G33" s="56">
        <f t="shared" ca="1" si="8"/>
        <v>0</v>
      </c>
      <c r="H33" s="56">
        <f t="shared" ca="1" si="8"/>
        <v>0</v>
      </c>
      <c r="I33" s="56">
        <f t="shared" ca="1" si="8"/>
        <v>0</v>
      </c>
      <c r="J33" s="56">
        <f t="shared" ca="1" si="8"/>
        <v>0</v>
      </c>
      <c r="K33" s="56">
        <f t="shared" ca="1" si="8"/>
        <v>0</v>
      </c>
      <c r="L33" s="56">
        <f t="shared" ca="1" si="8"/>
        <v>0</v>
      </c>
      <c r="M33" s="56">
        <f t="shared" ca="1" si="8"/>
        <v>0</v>
      </c>
      <c r="N33" s="56">
        <f t="shared" ca="1" si="8"/>
        <v>0</v>
      </c>
      <c r="O33" s="56">
        <f t="shared" ca="1" si="8"/>
        <v>0</v>
      </c>
      <c r="P33" s="56">
        <f t="shared" ca="1" si="8"/>
        <v>0</v>
      </c>
      <c r="Q33" s="56">
        <f t="shared" ca="1" si="8"/>
        <v>0</v>
      </c>
      <c r="R33" s="56">
        <f t="shared" ca="1" si="8"/>
        <v>0</v>
      </c>
      <c r="S33" s="56">
        <f t="shared" ca="1" si="8"/>
        <v>0</v>
      </c>
      <c r="T33" s="56">
        <f t="shared" ca="1" si="8"/>
        <v>0</v>
      </c>
      <c r="U33" s="56">
        <f t="shared" ca="1" si="8"/>
        <v>0</v>
      </c>
      <c r="V33" s="56">
        <f t="shared" ca="1" si="8"/>
        <v>0</v>
      </c>
      <c r="W33" s="56">
        <f t="shared" ca="1" si="8"/>
        <v>0</v>
      </c>
      <c r="X33" s="56">
        <f t="shared" ca="1" si="8"/>
        <v>0</v>
      </c>
      <c r="Y33" s="56">
        <f t="shared" ca="1" si="8"/>
        <v>0</v>
      </c>
      <c r="Z33" s="56">
        <f t="shared" ca="1" si="8"/>
        <v>0</v>
      </c>
      <c r="AA33" s="53">
        <f t="shared" ca="1" si="8"/>
        <v>0</v>
      </c>
      <c r="AC33" s="85" t="s">
        <v>19</v>
      </c>
      <c r="AD33" s="87">
        <f t="shared" ref="AD33:AI33" ca="1" si="9">SUM(AD3:AD32)</f>
        <v>0</v>
      </c>
      <c r="AE33" s="87">
        <f t="shared" ca="1" si="9"/>
        <v>0</v>
      </c>
      <c r="AF33" s="87">
        <f t="shared" ca="1" si="9"/>
        <v>0</v>
      </c>
      <c r="AG33" s="87">
        <f t="shared" ca="1" si="9"/>
        <v>0</v>
      </c>
      <c r="AH33" s="87">
        <f t="shared" ca="1" si="9"/>
        <v>0</v>
      </c>
      <c r="AI33" s="87">
        <f t="shared" ca="1" si="9"/>
        <v>0</v>
      </c>
    </row>
    <row r="34" spans="1:35" x14ac:dyDescent="0.35">
      <c r="E34" s="51">
        <f ca="1">E33-'Analysis-Level1'!E14</f>
        <v>-117978</v>
      </c>
      <c r="F34" s="60">
        <f ca="1">F33-'Analysis-Level1'!F14</f>
        <v>-210944</v>
      </c>
      <c r="G34" s="60">
        <f ca="1">G33-'Analysis-Level1'!G14</f>
        <v>-68812</v>
      </c>
      <c r="H34" s="60">
        <f ca="1">H33-'Analysis-Level1'!H14</f>
        <v>-40510</v>
      </c>
      <c r="I34" s="60">
        <f ca="1">I33-'Analysis-Level1'!I14</f>
        <v>-67271</v>
      </c>
      <c r="J34" s="60">
        <f ca="1">J33-'Analysis-Level1'!J14</f>
        <v>-70985</v>
      </c>
      <c r="K34" s="60">
        <f ca="1">K33-'Analysis-Level1'!K14</f>
        <v>-42510</v>
      </c>
      <c r="L34" s="60">
        <f ca="1">L33-'Analysis-Level1'!L14</f>
        <v>-251984</v>
      </c>
      <c r="M34" s="60">
        <f ca="1">M33-'Analysis-Level1'!M14</f>
        <v>-130241</v>
      </c>
      <c r="N34" s="60">
        <f ca="1">N33-'Analysis-Level1'!N14</f>
        <v>-287212</v>
      </c>
      <c r="O34" s="60">
        <f ca="1">O33-'Analysis-Level1'!O14</f>
        <v>-87200</v>
      </c>
      <c r="P34" s="60">
        <f ca="1">P33-'Analysis-Level1'!P14</f>
        <v>0</v>
      </c>
      <c r="Q34" s="60">
        <f ca="1">Q33-'Analysis-Level1'!Q14</f>
        <v>0</v>
      </c>
      <c r="R34" s="60">
        <f ca="1">R33-'Analysis-Level1'!R14</f>
        <v>0</v>
      </c>
      <c r="S34" s="60">
        <f ca="1">S33-'Analysis-Level1'!S14</f>
        <v>0</v>
      </c>
      <c r="T34" s="60">
        <f ca="1">T33-'Analysis-Level1'!T14</f>
        <v>0</v>
      </c>
      <c r="U34" s="60">
        <f ca="1">U33-'Analysis-Level1'!U14</f>
        <v>0</v>
      </c>
      <c r="V34" s="60">
        <f ca="1">V33-'Analysis-Level1'!V14</f>
        <v>0</v>
      </c>
      <c r="W34" s="60">
        <f ca="1">W33-'Analysis-Level1'!W14</f>
        <v>0</v>
      </c>
      <c r="X34" s="60">
        <f ca="1">X33-'Analysis-Level1'!X14</f>
        <v>0</v>
      </c>
      <c r="Y34" s="60">
        <f ca="1">Y33-'Analysis-Level1'!Y14</f>
        <v>0</v>
      </c>
      <c r="Z34" s="60">
        <f ca="1">Z33-'Analysis-Level1'!Z14</f>
        <v>0</v>
      </c>
    </row>
    <row r="36" spans="1:35" x14ac:dyDescent="0.35">
      <c r="A36" s="13"/>
    </row>
    <row r="39" spans="1:35" x14ac:dyDescent="0.35">
      <c r="A39" s="20" t="s">
        <v>21</v>
      </c>
      <c r="B39" s="21" t="s">
        <v>6</v>
      </c>
      <c r="C39" s="21" t="s">
        <v>7</v>
      </c>
      <c r="E39" s="20" t="s">
        <v>21</v>
      </c>
      <c r="F39" s="21" t="s">
        <v>6</v>
      </c>
      <c r="G39" s="21" t="s">
        <v>7</v>
      </c>
    </row>
    <row r="40" spans="1:35" x14ac:dyDescent="0.35">
      <c r="A40" s="14" t="e">
        <f>A3</f>
        <v>#REF!</v>
      </c>
      <c r="B40" s="61" t="e">
        <f t="shared" ref="B40:C40" ca="1" si="10">B3</f>
        <v>#DIV/0!</v>
      </c>
      <c r="C40" s="61" t="e">
        <f t="shared" ca="1" si="10"/>
        <v>#DIV/0!</v>
      </c>
      <c r="E40" s="62" t="e">
        <f>A18</f>
        <v>#REF!</v>
      </c>
      <c r="F40" s="61" t="e">
        <f ca="1">B18</f>
        <v>#DIV/0!</v>
      </c>
      <c r="G40" s="61" t="e">
        <f ca="1">C18</f>
        <v>#DIV/0!</v>
      </c>
    </row>
    <row r="41" spans="1:35" x14ac:dyDescent="0.35">
      <c r="A41" s="14" t="e">
        <f t="shared" ref="A41:C41" si="11">A4</f>
        <v>#REF!</v>
      </c>
      <c r="B41" s="61" t="e">
        <f t="shared" ca="1" si="11"/>
        <v>#DIV/0!</v>
      </c>
      <c r="C41" s="61" t="e">
        <f t="shared" ca="1" si="11"/>
        <v>#DIV/0!</v>
      </c>
      <c r="E41" s="62" t="e">
        <f t="shared" ref="E41:E53" si="12">A19</f>
        <v>#REF!</v>
      </c>
      <c r="F41" s="61" t="e">
        <f t="shared" ref="F41:G41" ca="1" si="13">B19</f>
        <v>#DIV/0!</v>
      </c>
      <c r="G41" s="61" t="e">
        <f t="shared" ca="1" si="13"/>
        <v>#DIV/0!</v>
      </c>
    </row>
    <row r="42" spans="1:35" x14ac:dyDescent="0.35">
      <c r="A42" s="14" t="e">
        <f t="shared" ref="A42:C42" si="14">A5</f>
        <v>#REF!</v>
      </c>
      <c r="B42" s="61" t="e">
        <f t="shared" ca="1" si="14"/>
        <v>#DIV/0!</v>
      </c>
      <c r="C42" s="61" t="e">
        <f t="shared" ca="1" si="14"/>
        <v>#DIV/0!</v>
      </c>
      <c r="E42" s="62" t="e">
        <f t="shared" si="12"/>
        <v>#REF!</v>
      </c>
      <c r="F42" s="61" t="e">
        <f t="shared" ref="F42:G42" ca="1" si="15">B20</f>
        <v>#DIV/0!</v>
      </c>
      <c r="G42" s="61" t="e">
        <f t="shared" ca="1" si="15"/>
        <v>#DIV/0!</v>
      </c>
    </row>
    <row r="43" spans="1:35" x14ac:dyDescent="0.35">
      <c r="A43" s="14" t="e">
        <f t="shared" ref="A43:C43" si="16">A6</f>
        <v>#REF!</v>
      </c>
      <c r="B43" s="61" t="e">
        <f t="shared" ca="1" si="16"/>
        <v>#DIV/0!</v>
      </c>
      <c r="C43" s="61" t="e">
        <f t="shared" ca="1" si="16"/>
        <v>#DIV/0!</v>
      </c>
      <c r="E43" s="62" t="e">
        <f t="shared" si="12"/>
        <v>#REF!</v>
      </c>
      <c r="F43" s="61" t="e">
        <f t="shared" ref="F43:G43" ca="1" si="17">B21</f>
        <v>#DIV/0!</v>
      </c>
      <c r="G43" s="61" t="e">
        <f t="shared" ca="1" si="17"/>
        <v>#DIV/0!</v>
      </c>
    </row>
    <row r="44" spans="1:35" x14ac:dyDescent="0.35">
      <c r="A44" s="14" t="e">
        <f t="shared" ref="A44:C44" si="18">A7</f>
        <v>#REF!</v>
      </c>
      <c r="B44" s="61" t="e">
        <f t="shared" ca="1" si="18"/>
        <v>#DIV/0!</v>
      </c>
      <c r="C44" s="61" t="e">
        <f t="shared" ca="1" si="18"/>
        <v>#DIV/0!</v>
      </c>
      <c r="E44" s="62" t="e">
        <f t="shared" si="12"/>
        <v>#REF!</v>
      </c>
      <c r="F44" s="61" t="e">
        <f t="shared" ref="F44:G44" ca="1" si="19">B22</f>
        <v>#DIV/0!</v>
      </c>
      <c r="G44" s="61" t="e">
        <f t="shared" ca="1" si="19"/>
        <v>#DIV/0!</v>
      </c>
    </row>
    <row r="45" spans="1:35" x14ac:dyDescent="0.35">
      <c r="A45" s="14" t="e">
        <f t="shared" ref="A45:C45" si="20">A8</f>
        <v>#REF!</v>
      </c>
      <c r="B45" s="61" t="e">
        <f t="shared" ca="1" si="20"/>
        <v>#DIV/0!</v>
      </c>
      <c r="C45" s="61" t="e">
        <f t="shared" ca="1" si="20"/>
        <v>#DIV/0!</v>
      </c>
      <c r="E45" s="62" t="e">
        <f t="shared" si="12"/>
        <v>#REF!</v>
      </c>
      <c r="F45" s="61" t="e">
        <f t="shared" ref="F45:G45" ca="1" si="21">B23</f>
        <v>#DIV/0!</v>
      </c>
      <c r="G45" s="61" t="e">
        <f t="shared" ca="1" si="21"/>
        <v>#DIV/0!</v>
      </c>
    </row>
    <row r="46" spans="1:35" x14ac:dyDescent="0.35">
      <c r="A46" s="14" t="e">
        <f t="shared" ref="A46:C46" si="22">A9</f>
        <v>#REF!</v>
      </c>
      <c r="B46" s="61" t="e">
        <f t="shared" ca="1" si="22"/>
        <v>#DIV/0!</v>
      </c>
      <c r="C46" s="61" t="e">
        <f t="shared" ca="1" si="22"/>
        <v>#DIV/0!</v>
      </c>
      <c r="E46" s="62" t="e">
        <f t="shared" si="12"/>
        <v>#REF!</v>
      </c>
      <c r="F46" s="61" t="e">
        <f t="shared" ref="F46:G46" ca="1" si="23">B24</f>
        <v>#DIV/0!</v>
      </c>
      <c r="G46" s="61" t="e">
        <f t="shared" ca="1" si="23"/>
        <v>#DIV/0!</v>
      </c>
    </row>
    <row r="47" spans="1:35" x14ac:dyDescent="0.35">
      <c r="A47" s="14" t="e">
        <f t="shared" ref="A47:C47" si="24">A10</f>
        <v>#REF!</v>
      </c>
      <c r="B47" s="61" t="e">
        <f t="shared" ca="1" si="24"/>
        <v>#DIV/0!</v>
      </c>
      <c r="C47" s="61" t="e">
        <f t="shared" ca="1" si="24"/>
        <v>#DIV/0!</v>
      </c>
      <c r="E47" s="62" t="e">
        <f t="shared" si="12"/>
        <v>#REF!</v>
      </c>
      <c r="F47" s="61" t="e">
        <f t="shared" ref="F47:G47" ca="1" si="25">B25</f>
        <v>#DIV/0!</v>
      </c>
      <c r="G47" s="61" t="e">
        <f t="shared" ca="1" si="25"/>
        <v>#DIV/0!</v>
      </c>
    </row>
    <row r="48" spans="1:35" x14ac:dyDescent="0.35">
      <c r="A48" s="14" t="e">
        <f t="shared" ref="A48:C48" si="26">A11</f>
        <v>#REF!</v>
      </c>
      <c r="B48" s="61" t="e">
        <f t="shared" ca="1" si="26"/>
        <v>#DIV/0!</v>
      </c>
      <c r="C48" s="61" t="e">
        <f t="shared" ca="1" si="26"/>
        <v>#DIV/0!</v>
      </c>
      <c r="E48" s="62" t="e">
        <f t="shared" si="12"/>
        <v>#REF!</v>
      </c>
      <c r="F48" s="61" t="e">
        <f t="shared" ref="F48:G48" ca="1" si="27">B26</f>
        <v>#DIV/0!</v>
      </c>
      <c r="G48" s="61" t="e">
        <f t="shared" ca="1" si="27"/>
        <v>#DIV/0!</v>
      </c>
    </row>
    <row r="49" spans="1:7" x14ac:dyDescent="0.35">
      <c r="A49" s="14" t="e">
        <f t="shared" ref="A49:C49" si="28">A12</f>
        <v>#REF!</v>
      </c>
      <c r="B49" s="61" t="e">
        <f t="shared" ca="1" si="28"/>
        <v>#DIV/0!</v>
      </c>
      <c r="C49" s="61" t="e">
        <f t="shared" ca="1" si="28"/>
        <v>#DIV/0!</v>
      </c>
      <c r="E49" s="62" t="e">
        <f t="shared" si="12"/>
        <v>#REF!</v>
      </c>
      <c r="F49" s="61" t="e">
        <f t="shared" ref="F49:G49" ca="1" si="29">B27</f>
        <v>#DIV/0!</v>
      </c>
      <c r="G49" s="61" t="e">
        <f t="shared" ca="1" si="29"/>
        <v>#DIV/0!</v>
      </c>
    </row>
    <row r="50" spans="1:7" x14ac:dyDescent="0.35">
      <c r="A50" s="14" t="e">
        <f t="shared" ref="A50:C50" si="30">A13</f>
        <v>#REF!</v>
      </c>
      <c r="B50" s="61" t="e">
        <f t="shared" ca="1" si="30"/>
        <v>#DIV/0!</v>
      </c>
      <c r="C50" s="61" t="e">
        <f t="shared" ca="1" si="30"/>
        <v>#DIV/0!</v>
      </c>
      <c r="E50" s="62" t="e">
        <f t="shared" si="12"/>
        <v>#REF!</v>
      </c>
      <c r="F50" s="61" t="e">
        <f t="shared" ref="F50:G50" ca="1" si="31">B28</f>
        <v>#DIV/0!</v>
      </c>
      <c r="G50" s="61" t="e">
        <f t="shared" ca="1" si="31"/>
        <v>#DIV/0!</v>
      </c>
    </row>
    <row r="51" spans="1:7" x14ac:dyDescent="0.35">
      <c r="A51" s="14" t="e">
        <f t="shared" ref="A51:C51" si="32">A14</f>
        <v>#REF!</v>
      </c>
      <c r="B51" s="61" t="e">
        <f t="shared" ca="1" si="32"/>
        <v>#DIV/0!</v>
      </c>
      <c r="C51" s="61" t="e">
        <f t="shared" ca="1" si="32"/>
        <v>#DIV/0!</v>
      </c>
      <c r="E51" s="62" t="e">
        <f t="shared" si="12"/>
        <v>#REF!</v>
      </c>
      <c r="F51" s="61" t="e">
        <f t="shared" ref="F51:G51" ca="1" si="33">B29</f>
        <v>#DIV/0!</v>
      </c>
      <c r="G51" s="61" t="e">
        <f t="shared" ca="1" si="33"/>
        <v>#DIV/0!</v>
      </c>
    </row>
    <row r="52" spans="1:7" x14ac:dyDescent="0.35">
      <c r="A52" s="14" t="e">
        <f t="shared" ref="A52:C54" si="34">A15</f>
        <v>#REF!</v>
      </c>
      <c r="B52" s="61" t="e">
        <f t="shared" ca="1" si="34"/>
        <v>#DIV/0!</v>
      </c>
      <c r="C52" s="61" t="e">
        <f t="shared" ca="1" si="34"/>
        <v>#DIV/0!</v>
      </c>
      <c r="E52" s="62" t="e">
        <f t="shared" si="12"/>
        <v>#REF!</v>
      </c>
      <c r="F52" s="61" t="e">
        <f t="shared" ref="F52:G52" ca="1" si="35">B30</f>
        <v>#DIV/0!</v>
      </c>
      <c r="G52" s="61" t="e">
        <f t="shared" ca="1" si="35"/>
        <v>#DIV/0!</v>
      </c>
    </row>
    <row r="53" spans="1:7" x14ac:dyDescent="0.35">
      <c r="A53" s="14" t="e">
        <f t="shared" ref="A53:A54" si="36">A16</f>
        <v>#REF!</v>
      </c>
      <c r="B53" s="61" t="e">
        <f t="shared" ca="1" si="34"/>
        <v>#DIV/0!</v>
      </c>
      <c r="C53" s="61" t="e">
        <f t="shared" ca="1" si="34"/>
        <v>#DIV/0!</v>
      </c>
      <c r="E53" s="62" t="e">
        <f t="shared" si="12"/>
        <v>#REF!</v>
      </c>
      <c r="F53" s="61" t="e">
        <f t="shared" ref="F53:G53" ca="1" si="37">B31</f>
        <v>#DIV/0!</v>
      </c>
      <c r="G53" s="61" t="e">
        <f t="shared" ca="1" si="37"/>
        <v>#DIV/0!</v>
      </c>
    </row>
    <row r="54" spans="1:7" x14ac:dyDescent="0.35">
      <c r="A54" s="14" t="e">
        <f t="shared" si="36"/>
        <v>#REF!</v>
      </c>
      <c r="B54" s="61" t="e">
        <f t="shared" ca="1" si="34"/>
        <v>#DIV/0!</v>
      </c>
      <c r="C54" s="61" t="e">
        <f t="shared" ca="1" si="34"/>
        <v>#DIV/0!</v>
      </c>
      <c r="E54" s="62"/>
      <c r="F54" s="61"/>
      <c r="G54" s="61"/>
    </row>
  </sheetData>
  <sheetProtection algorithmName="SHA-512" hashValue="rGFBUKvMVf2pfR41te8ZBCF/BxGa/B9dD+WO2L9DTVWM991oN/nkOW+HROYSSRd5GRwJ09sZFfbGNHVgk9IO1Q==" saltValue="jqx3NPKAGdW8i+Lzhqym+A==" spinCount="100000" sheet="1" objects="1" scenarios="1"/>
  <pageMargins left="0.9055118110236221" right="0.70866141732283472" top="1.3385826771653544" bottom="0.74803149606299213" header="0.31496062992125984" footer="0.31496062992125984"/>
  <pageSetup paperSize="9" scale="22" orientation="landscape" horizontalDpi="300" verticalDpi="300" r:id="rId1"/>
  <headerFooter>
    <oddHeader>&amp;L&amp;"-,Bold"&amp;18ANALYSIS
Project: XXX and YYY&amp;R&amp;G</oddHeader>
    <oddFooter>&amp;R&amp;P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C364-B1EA-482C-B3A3-1C437FB76363}">
  <sheetPr>
    <pageSetUpPr fitToPage="1"/>
  </sheetPr>
  <dimension ref="A1:AJ21"/>
  <sheetViews>
    <sheetView zoomScale="85" zoomScaleNormal="85" workbookViewId="0">
      <pane ySplit="780" topLeftCell="A22" activePane="bottomLeft"/>
      <selection pane="bottomLeft" activeCell="E22" sqref="E22"/>
    </sheetView>
  </sheetViews>
  <sheetFormatPr defaultColWidth="9.1796875" defaultRowHeight="15.5" x14ac:dyDescent="0.35"/>
  <cols>
    <col min="1" max="1" width="22.81640625" style="14" customWidth="1"/>
    <col min="2" max="2" width="23.7265625" style="14" customWidth="1"/>
    <col min="3" max="3" width="17.7265625" style="14" customWidth="1"/>
    <col min="4" max="4" width="19.81640625" style="14" bestFit="1" customWidth="1"/>
    <col min="5" max="5" width="18.26953125" style="14" bestFit="1" customWidth="1"/>
    <col min="6" max="6" width="16.26953125" style="14" bestFit="1" customWidth="1"/>
    <col min="7" max="7" width="18.26953125" style="14" bestFit="1" customWidth="1"/>
    <col min="8" max="8" width="16.7265625" style="14" bestFit="1" customWidth="1"/>
    <col min="9" max="9" width="16.26953125" style="14" bestFit="1" customWidth="1"/>
    <col min="10" max="10" width="17.26953125" style="14" bestFit="1" customWidth="1"/>
    <col min="11" max="11" width="16.26953125" style="14" bestFit="1" customWidth="1"/>
    <col min="12" max="12" width="15.7265625" style="14" bestFit="1" customWidth="1"/>
    <col min="13" max="15" width="18.81640625" style="14" bestFit="1" customWidth="1"/>
    <col min="16" max="26" width="18.81640625" style="14" customWidth="1"/>
    <col min="27" max="27" width="19.1796875" style="14" bestFit="1" customWidth="1"/>
    <col min="28" max="28" width="19.1796875" style="14" customWidth="1"/>
    <col min="29" max="29" width="9.1796875" style="14"/>
    <col min="30" max="30" width="33.81640625" style="14" bestFit="1" customWidth="1"/>
    <col min="31" max="31" width="15.1796875" style="14" bestFit="1" customWidth="1"/>
    <col min="32" max="32" width="14.453125" style="14" bestFit="1" customWidth="1"/>
    <col min="33" max="33" width="17.54296875" style="14" bestFit="1" customWidth="1"/>
    <col min="34" max="35" width="15.1796875" style="14" bestFit="1" customWidth="1"/>
    <col min="36" max="36" width="16.453125" style="14" bestFit="1" customWidth="1"/>
    <col min="37" max="16384" width="9.1796875" style="14"/>
  </cols>
  <sheetData>
    <row r="1" spans="1:36" x14ac:dyDescent="0.35">
      <c r="E1" s="18" t="s">
        <v>1</v>
      </c>
      <c r="F1" s="18" t="s">
        <v>1</v>
      </c>
      <c r="G1" s="18" t="s">
        <v>1</v>
      </c>
      <c r="H1" s="18" t="s">
        <v>1</v>
      </c>
      <c r="I1" s="18" t="s">
        <v>1</v>
      </c>
      <c r="J1" s="18" t="s">
        <v>1</v>
      </c>
      <c r="K1" s="18" t="s">
        <v>1</v>
      </c>
      <c r="L1" s="18" t="s">
        <v>1</v>
      </c>
      <c r="M1" s="18" t="s">
        <v>1</v>
      </c>
      <c r="N1" s="18" t="s">
        <v>1</v>
      </c>
      <c r="O1" s="18" t="s">
        <v>1</v>
      </c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D1" s="63" t="s">
        <v>2</v>
      </c>
      <c r="AE1" s="97" t="s">
        <v>3</v>
      </c>
      <c r="AF1" s="97"/>
      <c r="AG1" s="97"/>
      <c r="AH1" s="97"/>
      <c r="AI1" s="97"/>
      <c r="AJ1" s="98" t="s">
        <v>4</v>
      </c>
    </row>
    <row r="2" spans="1:36" s="17" customFormat="1" x14ac:dyDescent="0.35">
      <c r="A2" s="16" t="s">
        <v>22</v>
      </c>
      <c r="B2" s="29" t="s">
        <v>6</v>
      </c>
      <c r="C2" s="29" t="s">
        <v>7</v>
      </c>
      <c r="D2" s="29" t="s">
        <v>8</v>
      </c>
      <c r="E2" s="29">
        <v>0</v>
      </c>
      <c r="F2" s="29">
        <v>1</v>
      </c>
      <c r="G2" s="29">
        <v>2</v>
      </c>
      <c r="H2" s="29">
        <v>3</v>
      </c>
      <c r="I2" s="29">
        <v>4</v>
      </c>
      <c r="J2" s="29">
        <v>5</v>
      </c>
      <c r="K2" s="29">
        <v>6</v>
      </c>
      <c r="L2" s="29">
        <v>7</v>
      </c>
      <c r="M2" s="29">
        <v>8</v>
      </c>
      <c r="N2" s="29">
        <v>9</v>
      </c>
      <c r="O2" s="29">
        <v>10</v>
      </c>
      <c r="P2" s="29">
        <v>11</v>
      </c>
      <c r="Q2" s="29">
        <v>12</v>
      </c>
      <c r="R2" s="29">
        <v>13</v>
      </c>
      <c r="S2" s="29">
        <v>14</v>
      </c>
      <c r="T2" s="29">
        <v>15</v>
      </c>
      <c r="U2" s="29">
        <v>16</v>
      </c>
      <c r="V2" s="29">
        <v>17</v>
      </c>
      <c r="W2" s="29">
        <v>18</v>
      </c>
      <c r="X2" s="29">
        <v>19</v>
      </c>
      <c r="Y2" s="29">
        <v>20</v>
      </c>
      <c r="Z2" s="29" t="s">
        <v>9</v>
      </c>
      <c r="AA2" s="30" t="s">
        <v>10</v>
      </c>
      <c r="AB2" s="30" t="s">
        <v>13</v>
      </c>
      <c r="AD2" s="68"/>
      <c r="AE2" s="99" t="s">
        <v>14</v>
      </c>
      <c r="AF2" s="99" t="s">
        <v>15</v>
      </c>
      <c r="AG2" s="99" t="s">
        <v>16</v>
      </c>
      <c r="AH2" s="99" t="s">
        <v>17</v>
      </c>
      <c r="AI2" s="99" t="s">
        <v>18</v>
      </c>
      <c r="AJ2" s="68"/>
    </row>
    <row r="3" spans="1:36" x14ac:dyDescent="0.35">
      <c r="A3" s="15" t="str">
        <f>Facilities!A2</f>
        <v>Facility 1</v>
      </c>
      <c r="B3" s="31" t="e">
        <f ca="1">AVERAGEIF(Capex!$E:$E,$A3,Capex!N:N)</f>
        <v>#DIV/0!</v>
      </c>
      <c r="C3" s="31" t="e">
        <f ca="1">AVERAGEIF(Capex!$E:$E,$A3,Capex!O:O)</f>
        <v>#DIV/0!</v>
      </c>
      <c r="D3" s="31"/>
      <c r="E3" s="59">
        <f ca="1">SUMIFS(Capex!$W:$W,Capex!$E:$E,$A3,Capex!$V:$V,E$2)</f>
        <v>0</v>
      </c>
      <c r="F3" s="48">
        <f ca="1">SUMIFS(Capex!$W:$W,Capex!$E:$E,$A3,Capex!$V:$V,F$2)</f>
        <v>0</v>
      </c>
      <c r="G3" s="48">
        <f ca="1">SUMIFS(Capex!$W:$W,Capex!$E:$E,$A3,Capex!$V:$V,G$2)</f>
        <v>0</v>
      </c>
      <c r="H3" s="48">
        <f ca="1">SUMIFS(Capex!$W:$W,Capex!$E:$E,$A3,Capex!$V:$V,H$2)</f>
        <v>0</v>
      </c>
      <c r="I3" s="48">
        <f ca="1">SUMIFS(Capex!$W:$W,Capex!$E:$E,$A3,Capex!$V:$V,I$2)</f>
        <v>0</v>
      </c>
      <c r="J3" s="48">
        <f ca="1">SUMIFS(Capex!$W:$W,Capex!$E:$E,$A3,Capex!$V:$V,J$2)</f>
        <v>0</v>
      </c>
      <c r="K3" s="48">
        <f ca="1">SUMIFS(Capex!$W:$W,Capex!$E:$E,$A3,Capex!$V:$V,K$2)</f>
        <v>0</v>
      </c>
      <c r="L3" s="48">
        <f ca="1">SUMIFS(Capex!$W:$W,Capex!$E:$E,$A3,Capex!$V:$V,L$2)</f>
        <v>0</v>
      </c>
      <c r="M3" s="48">
        <f ca="1">SUMIFS(Capex!$W:$W,Capex!$E:$E,$A3,Capex!$V:$V,M$2)</f>
        <v>0</v>
      </c>
      <c r="N3" s="48">
        <f ca="1">SUMIFS(Capex!$W:$W,Capex!$E:$E,$A3,Capex!$V:$V,N$2)</f>
        <v>0</v>
      </c>
      <c r="O3" s="48">
        <f ca="1">SUMIFS(Capex!$W:$W,Capex!$E:$E,$A3,Capex!$V:$V,O$2)</f>
        <v>0</v>
      </c>
      <c r="P3" s="48">
        <f ca="1">SUMIFS(Capex!$W:$W,Capex!$E:$E,$A3,Capex!$V:$V,P$2)</f>
        <v>0</v>
      </c>
      <c r="Q3" s="48">
        <f ca="1">SUMIFS(Capex!$W:$W,Capex!$E:$E,$A3,Capex!$V:$V,Q$2)</f>
        <v>0</v>
      </c>
      <c r="R3" s="48">
        <f ca="1">SUMIFS(Capex!$W:$W,Capex!$E:$E,$A3,Capex!$V:$V,R$2)</f>
        <v>0</v>
      </c>
      <c r="S3" s="48">
        <f ca="1">SUMIFS(Capex!$W:$W,Capex!$E:$E,$A3,Capex!$V:$V,S$2)</f>
        <v>0</v>
      </c>
      <c r="T3" s="48">
        <f ca="1">SUMIFS(Capex!$W:$W,Capex!$E:$E,$A3,Capex!$V:$V,T$2)</f>
        <v>0</v>
      </c>
      <c r="U3" s="48">
        <f ca="1">SUMIFS(Capex!$W:$W,Capex!$E:$E,$A3,Capex!$V:$V,U$2)</f>
        <v>0</v>
      </c>
      <c r="V3" s="48">
        <f ca="1">SUMIFS(Capex!$W:$W,Capex!$E:$E,$A3,Capex!$V:$V,V$2)</f>
        <v>0</v>
      </c>
      <c r="W3" s="48">
        <f ca="1">SUMIFS(Capex!$W:$W,Capex!$E:$E,$A3,Capex!$V:$V,W$2)</f>
        <v>0</v>
      </c>
      <c r="X3" s="48">
        <f ca="1">SUMIFS(Capex!$W:$W,Capex!$E:$E,$A3,Capex!$V:$V,X$2)</f>
        <v>0</v>
      </c>
      <c r="Y3" s="48">
        <f ca="1">SUMIFS(Capex!$W:$W,Capex!$E:$E,$A3,Capex!$V:$V,Y$2)</f>
        <v>0</v>
      </c>
      <c r="Z3" s="48">
        <f t="shared" ref="Z3:Z19" ca="1" si="0">SUM(P3:Y3)</f>
        <v>0</v>
      </c>
      <c r="AA3" s="57">
        <f ca="1">SUMIF(Capex!E:E,'Analysis-Level3'!A3,Capex!W:W)</f>
        <v>0</v>
      </c>
      <c r="AB3" s="49" t="e">
        <f t="shared" ref="AB3:AB19" ca="1" si="1">AA3/$AA$20</f>
        <v>#DIV/0!</v>
      </c>
      <c r="AD3" s="76" t="str">
        <f>A3</f>
        <v>Facility 1</v>
      </c>
      <c r="AE3" s="78">
        <f ca="1">E3</f>
        <v>0</v>
      </c>
      <c r="AF3" s="78">
        <f ca="1">SUM(F3:G3)</f>
        <v>0</v>
      </c>
      <c r="AG3" s="78">
        <f ca="1">SUM(H3:J3)</f>
        <v>0</v>
      </c>
      <c r="AH3" s="78">
        <f ca="1">SUM(K3:O3)</f>
        <v>0</v>
      </c>
      <c r="AI3" s="78">
        <f ca="1">Z3</f>
        <v>0</v>
      </c>
      <c r="AJ3" s="78">
        <f ca="1">SUM(AE3:AI3)</f>
        <v>0</v>
      </c>
    </row>
    <row r="4" spans="1:36" x14ac:dyDescent="0.35">
      <c r="A4" s="15" t="str">
        <f>Facilities!A3</f>
        <v>Facility 2</v>
      </c>
      <c r="B4" s="31" t="e">
        <f ca="1">AVERAGEIF(Capex!$E:$E,$A4,Capex!N:N)</f>
        <v>#DIV/0!</v>
      </c>
      <c r="C4" s="31" t="e">
        <f ca="1">AVERAGEIF(Capex!$E:$E,$A4,Capex!O:O)</f>
        <v>#DIV/0!</v>
      </c>
      <c r="D4" s="31"/>
      <c r="E4" s="48">
        <f ca="1">SUMIFS(Capex!$W:$W,Capex!$E:$E,$A4,Capex!$V:$V,E$2)</f>
        <v>0</v>
      </c>
      <c r="F4" s="48">
        <f ca="1">SUMIFS(Capex!$W:$W,Capex!$E:$E,$A4,Capex!$V:$V,F$2)</f>
        <v>0</v>
      </c>
      <c r="G4" s="48">
        <f ca="1">SUMIFS(Capex!$W:$W,Capex!$E:$E,$A4,Capex!$V:$V,G$2)</f>
        <v>0</v>
      </c>
      <c r="H4" s="48">
        <f ca="1">SUMIFS(Capex!$W:$W,Capex!$E:$E,$A4,Capex!$V:$V,H$2)</f>
        <v>0</v>
      </c>
      <c r="I4" s="48">
        <f ca="1">SUMIFS(Capex!$W:$W,Capex!$E:$E,$A4,Capex!$V:$V,I$2)</f>
        <v>0</v>
      </c>
      <c r="J4" s="48">
        <f ca="1">SUMIFS(Capex!$W:$W,Capex!$E:$E,$A4,Capex!$V:$V,J$2)</f>
        <v>0</v>
      </c>
      <c r="K4" s="48">
        <f ca="1">SUMIFS(Capex!$W:$W,Capex!$E:$E,$A4,Capex!$V:$V,K$2)</f>
        <v>0</v>
      </c>
      <c r="L4" s="48">
        <f ca="1">SUMIFS(Capex!$W:$W,Capex!$E:$E,$A4,Capex!$V:$V,L$2)</f>
        <v>0</v>
      </c>
      <c r="M4" s="48">
        <f ca="1">SUMIFS(Capex!$W:$W,Capex!$E:$E,$A4,Capex!$V:$V,M$2)</f>
        <v>0</v>
      </c>
      <c r="N4" s="48">
        <f ca="1">SUMIFS(Capex!$W:$W,Capex!$E:$E,$A4,Capex!$V:$V,N$2)</f>
        <v>0</v>
      </c>
      <c r="O4" s="48">
        <f ca="1">SUMIFS(Capex!$W:$W,Capex!$E:$E,$A4,Capex!$V:$V,O$2)</f>
        <v>0</v>
      </c>
      <c r="P4" s="48">
        <f ca="1">SUMIFS(Capex!$W:$W,Capex!$E:$E,$A4,Capex!$V:$V,P$2)</f>
        <v>0</v>
      </c>
      <c r="Q4" s="48">
        <f ca="1">SUMIFS(Capex!$W:$W,Capex!$E:$E,$A4,Capex!$V:$V,Q$2)</f>
        <v>0</v>
      </c>
      <c r="R4" s="48">
        <f ca="1">SUMIFS(Capex!$W:$W,Capex!$E:$E,$A4,Capex!$V:$V,R$2)</f>
        <v>0</v>
      </c>
      <c r="S4" s="48">
        <f ca="1">SUMIFS(Capex!$W:$W,Capex!$E:$E,$A4,Capex!$V:$V,S$2)</f>
        <v>0</v>
      </c>
      <c r="T4" s="48">
        <f ca="1">SUMIFS(Capex!$W:$W,Capex!$E:$E,$A4,Capex!$V:$V,T$2)</f>
        <v>0</v>
      </c>
      <c r="U4" s="48">
        <f ca="1">SUMIFS(Capex!$W:$W,Capex!$E:$E,$A4,Capex!$V:$V,U$2)</f>
        <v>0</v>
      </c>
      <c r="V4" s="48">
        <f ca="1">SUMIFS(Capex!$W:$W,Capex!$E:$E,$A4,Capex!$V:$V,V$2)</f>
        <v>0</v>
      </c>
      <c r="W4" s="48">
        <f ca="1">SUMIFS(Capex!$W:$W,Capex!$E:$E,$A4,Capex!$V:$V,W$2)</f>
        <v>0</v>
      </c>
      <c r="X4" s="48">
        <f ca="1">SUMIFS(Capex!$W:$W,Capex!$E:$E,$A4,Capex!$V:$V,X$2)</f>
        <v>0</v>
      </c>
      <c r="Y4" s="48">
        <f ca="1">SUMIFS(Capex!$W:$W,Capex!$E:$E,$A4,Capex!$V:$V,Y$2)</f>
        <v>0</v>
      </c>
      <c r="Z4" s="48">
        <f t="shared" ca="1" si="0"/>
        <v>0</v>
      </c>
      <c r="AA4" s="57">
        <f ca="1">SUMIF(Capex!E:E,'Analysis-Level3'!A4,Capex!W:W)</f>
        <v>0</v>
      </c>
      <c r="AB4" s="49" t="e">
        <f t="shared" ca="1" si="1"/>
        <v>#DIV/0!</v>
      </c>
      <c r="AD4" s="76" t="str">
        <f t="shared" ref="AD4:AD19" si="2">A4</f>
        <v>Facility 2</v>
      </c>
      <c r="AE4" s="78">
        <f t="shared" ref="AE4:AE19" ca="1" si="3">E4</f>
        <v>0</v>
      </c>
      <c r="AF4" s="78">
        <f t="shared" ref="AF4:AF19" ca="1" si="4">SUM(F4:G4)</f>
        <v>0</v>
      </c>
      <c r="AG4" s="78">
        <f t="shared" ref="AG4:AG19" ca="1" si="5">SUM(H4:J4)</f>
        <v>0</v>
      </c>
      <c r="AH4" s="78">
        <f t="shared" ref="AH4:AH19" ca="1" si="6">SUM(K4:O4)</f>
        <v>0</v>
      </c>
      <c r="AI4" s="78">
        <f t="shared" ref="AI4:AI19" ca="1" si="7">Z4</f>
        <v>0</v>
      </c>
      <c r="AJ4" s="78">
        <f t="shared" ref="AJ4:AJ19" ca="1" si="8">SUM(AE4:AI4)</f>
        <v>0</v>
      </c>
    </row>
    <row r="5" spans="1:36" x14ac:dyDescent="0.35">
      <c r="A5" s="15" t="str">
        <f>Facilities!A4</f>
        <v>Facility 3</v>
      </c>
      <c r="B5" s="31" t="e">
        <f ca="1">AVERAGEIF(Capex!$E:$E,$A5,Capex!N:N)</f>
        <v>#DIV/0!</v>
      </c>
      <c r="C5" s="31" t="e">
        <f ca="1">AVERAGEIF(Capex!$E:$E,$A5,Capex!O:O)</f>
        <v>#DIV/0!</v>
      </c>
      <c r="D5" s="31"/>
      <c r="E5" s="48">
        <f ca="1">SUMIFS(Capex!$W:$W,Capex!$E:$E,$A5,Capex!$V:$V,E$2)</f>
        <v>0</v>
      </c>
      <c r="F5" s="48">
        <f ca="1">SUMIFS(Capex!$W:$W,Capex!$E:$E,$A5,Capex!$V:$V,F$2)</f>
        <v>0</v>
      </c>
      <c r="G5" s="48">
        <f ca="1">SUMIFS(Capex!$W:$W,Capex!$E:$E,$A5,Capex!$V:$V,G$2)</f>
        <v>0</v>
      </c>
      <c r="H5" s="48">
        <f ca="1">SUMIFS(Capex!$W:$W,Capex!$E:$E,$A5,Capex!$V:$V,H$2)</f>
        <v>0</v>
      </c>
      <c r="I5" s="48">
        <f ca="1">SUMIFS(Capex!$W:$W,Capex!$E:$E,$A5,Capex!$V:$V,I$2)</f>
        <v>0</v>
      </c>
      <c r="J5" s="48">
        <f ca="1">SUMIFS(Capex!$W:$W,Capex!$E:$E,$A5,Capex!$V:$V,J$2)</f>
        <v>0</v>
      </c>
      <c r="K5" s="48">
        <f ca="1">SUMIFS(Capex!$W:$W,Capex!$E:$E,$A5,Capex!$V:$V,K$2)</f>
        <v>0</v>
      </c>
      <c r="L5" s="48">
        <f ca="1">SUMIFS(Capex!$W:$W,Capex!$E:$E,$A5,Capex!$V:$V,L$2)</f>
        <v>0</v>
      </c>
      <c r="M5" s="48">
        <f ca="1">SUMIFS(Capex!$W:$W,Capex!$E:$E,$A5,Capex!$V:$V,M$2)</f>
        <v>0</v>
      </c>
      <c r="N5" s="48">
        <f ca="1">SUMIFS(Capex!$W:$W,Capex!$E:$E,$A5,Capex!$V:$V,N$2)</f>
        <v>0</v>
      </c>
      <c r="O5" s="48">
        <f ca="1">SUMIFS(Capex!$W:$W,Capex!$E:$E,$A5,Capex!$V:$V,O$2)</f>
        <v>0</v>
      </c>
      <c r="P5" s="48">
        <f ca="1">SUMIFS(Capex!$W:$W,Capex!$E:$E,$A5,Capex!$V:$V,P$2)</f>
        <v>0</v>
      </c>
      <c r="Q5" s="48">
        <f ca="1">SUMIFS(Capex!$W:$W,Capex!$E:$E,$A5,Capex!$V:$V,Q$2)</f>
        <v>0</v>
      </c>
      <c r="R5" s="48">
        <f ca="1">SUMIFS(Capex!$W:$W,Capex!$E:$E,$A5,Capex!$V:$V,R$2)</f>
        <v>0</v>
      </c>
      <c r="S5" s="48">
        <f ca="1">SUMIFS(Capex!$W:$W,Capex!$E:$E,$A5,Capex!$V:$V,S$2)</f>
        <v>0</v>
      </c>
      <c r="T5" s="48">
        <f ca="1">SUMIFS(Capex!$W:$W,Capex!$E:$E,$A5,Capex!$V:$V,T$2)</f>
        <v>0</v>
      </c>
      <c r="U5" s="48">
        <f ca="1">SUMIFS(Capex!$W:$W,Capex!$E:$E,$A5,Capex!$V:$V,U$2)</f>
        <v>0</v>
      </c>
      <c r="V5" s="48">
        <f ca="1">SUMIFS(Capex!$W:$W,Capex!$E:$E,$A5,Capex!$V:$V,V$2)</f>
        <v>0</v>
      </c>
      <c r="W5" s="48">
        <f ca="1">SUMIFS(Capex!$W:$W,Capex!$E:$E,$A5,Capex!$V:$V,W$2)</f>
        <v>0</v>
      </c>
      <c r="X5" s="48">
        <f ca="1">SUMIFS(Capex!$W:$W,Capex!$E:$E,$A5,Capex!$V:$V,X$2)</f>
        <v>0</v>
      </c>
      <c r="Y5" s="48">
        <f ca="1">SUMIFS(Capex!$W:$W,Capex!$E:$E,$A5,Capex!$V:$V,Y$2)</f>
        <v>0</v>
      </c>
      <c r="Z5" s="48">
        <f t="shared" ca="1" si="0"/>
        <v>0</v>
      </c>
      <c r="AA5" s="57">
        <f ca="1">SUMIF(Capex!E:E,'Analysis-Level3'!A5,Capex!W:W)</f>
        <v>0</v>
      </c>
      <c r="AB5" s="49" t="e">
        <f t="shared" ca="1" si="1"/>
        <v>#DIV/0!</v>
      </c>
      <c r="AD5" s="76" t="str">
        <f t="shared" si="2"/>
        <v>Facility 3</v>
      </c>
      <c r="AE5" s="78">
        <f t="shared" ca="1" si="3"/>
        <v>0</v>
      </c>
      <c r="AF5" s="78">
        <f t="shared" ca="1" si="4"/>
        <v>0</v>
      </c>
      <c r="AG5" s="78">
        <f t="shared" ca="1" si="5"/>
        <v>0</v>
      </c>
      <c r="AH5" s="78">
        <f t="shared" ca="1" si="6"/>
        <v>0</v>
      </c>
      <c r="AI5" s="78">
        <f t="shared" ca="1" si="7"/>
        <v>0</v>
      </c>
      <c r="AJ5" s="78">
        <f t="shared" ca="1" si="8"/>
        <v>0</v>
      </c>
    </row>
    <row r="6" spans="1:36" x14ac:dyDescent="0.35">
      <c r="A6" s="15" t="str">
        <f>Facilities!A5</f>
        <v>Facility 4</v>
      </c>
      <c r="B6" s="31" t="e">
        <f ca="1">AVERAGEIF(Capex!$E:$E,$A6,Capex!N:N)</f>
        <v>#DIV/0!</v>
      </c>
      <c r="C6" s="31" t="e">
        <f ca="1">AVERAGEIF(Capex!$E:$E,$A6,Capex!O:O)</f>
        <v>#DIV/0!</v>
      </c>
      <c r="D6" s="31"/>
      <c r="E6" s="48">
        <f ca="1">SUMIFS(Capex!$W:$W,Capex!$E:$E,$A6,Capex!$V:$V,E$2)</f>
        <v>0</v>
      </c>
      <c r="F6" s="48">
        <f ca="1">SUMIFS(Capex!$W:$W,Capex!$E:$E,$A6,Capex!$V:$V,F$2)</f>
        <v>0</v>
      </c>
      <c r="G6" s="48">
        <f ca="1">SUMIFS(Capex!$W:$W,Capex!$E:$E,$A6,Capex!$V:$V,G$2)</f>
        <v>0</v>
      </c>
      <c r="H6" s="48">
        <f ca="1">SUMIFS(Capex!$W:$W,Capex!$E:$E,$A6,Capex!$V:$V,H$2)</f>
        <v>0</v>
      </c>
      <c r="I6" s="48">
        <f ca="1">SUMIFS(Capex!$W:$W,Capex!$E:$E,$A6,Capex!$V:$V,I$2)</f>
        <v>0</v>
      </c>
      <c r="J6" s="48">
        <f ca="1">SUMIFS(Capex!$W:$W,Capex!$E:$E,$A6,Capex!$V:$V,J$2)</f>
        <v>0</v>
      </c>
      <c r="K6" s="48">
        <f ca="1">SUMIFS(Capex!$W:$W,Capex!$E:$E,$A6,Capex!$V:$V,K$2)</f>
        <v>0</v>
      </c>
      <c r="L6" s="48">
        <f ca="1">SUMIFS(Capex!$W:$W,Capex!$E:$E,$A6,Capex!$V:$V,L$2)</f>
        <v>0</v>
      </c>
      <c r="M6" s="48">
        <f ca="1">SUMIFS(Capex!$W:$W,Capex!$E:$E,$A6,Capex!$V:$V,M$2)</f>
        <v>0</v>
      </c>
      <c r="N6" s="48">
        <f ca="1">SUMIFS(Capex!$W:$W,Capex!$E:$E,$A6,Capex!$V:$V,N$2)</f>
        <v>0</v>
      </c>
      <c r="O6" s="48">
        <f ca="1">SUMIFS(Capex!$W:$W,Capex!$E:$E,$A6,Capex!$V:$V,O$2)</f>
        <v>0</v>
      </c>
      <c r="P6" s="48">
        <f ca="1">SUMIFS(Capex!$W:$W,Capex!$E:$E,$A6,Capex!$V:$V,P$2)</f>
        <v>0</v>
      </c>
      <c r="Q6" s="48">
        <f ca="1">SUMIFS(Capex!$W:$W,Capex!$E:$E,$A6,Capex!$V:$V,Q$2)</f>
        <v>0</v>
      </c>
      <c r="R6" s="48">
        <f ca="1">SUMIFS(Capex!$W:$W,Capex!$E:$E,$A6,Capex!$V:$V,R$2)</f>
        <v>0</v>
      </c>
      <c r="S6" s="48">
        <f ca="1">SUMIFS(Capex!$W:$W,Capex!$E:$E,$A6,Capex!$V:$V,S$2)</f>
        <v>0</v>
      </c>
      <c r="T6" s="48">
        <f ca="1">SUMIFS(Capex!$W:$W,Capex!$E:$E,$A6,Capex!$V:$V,T$2)</f>
        <v>0</v>
      </c>
      <c r="U6" s="48">
        <f ca="1">SUMIFS(Capex!$W:$W,Capex!$E:$E,$A6,Capex!$V:$V,U$2)</f>
        <v>0</v>
      </c>
      <c r="V6" s="48">
        <f ca="1">SUMIFS(Capex!$W:$W,Capex!$E:$E,$A6,Capex!$V:$V,V$2)</f>
        <v>0</v>
      </c>
      <c r="W6" s="48">
        <f ca="1">SUMIFS(Capex!$W:$W,Capex!$E:$E,$A6,Capex!$V:$V,W$2)</f>
        <v>0</v>
      </c>
      <c r="X6" s="48">
        <f ca="1">SUMIFS(Capex!$W:$W,Capex!$E:$E,$A6,Capex!$V:$V,X$2)</f>
        <v>0</v>
      </c>
      <c r="Y6" s="48">
        <f ca="1">SUMIFS(Capex!$W:$W,Capex!$E:$E,$A6,Capex!$V:$V,Y$2)</f>
        <v>0</v>
      </c>
      <c r="Z6" s="48">
        <f t="shared" ca="1" si="0"/>
        <v>0</v>
      </c>
      <c r="AA6" s="57">
        <f ca="1">SUMIF(Capex!E:E,'Analysis-Level3'!A6,Capex!W:W)</f>
        <v>0</v>
      </c>
      <c r="AB6" s="49" t="e">
        <f t="shared" ca="1" si="1"/>
        <v>#DIV/0!</v>
      </c>
      <c r="AD6" s="76" t="str">
        <f t="shared" si="2"/>
        <v>Facility 4</v>
      </c>
      <c r="AE6" s="78">
        <f t="shared" ca="1" si="3"/>
        <v>0</v>
      </c>
      <c r="AF6" s="78">
        <f t="shared" ca="1" si="4"/>
        <v>0</v>
      </c>
      <c r="AG6" s="78">
        <f t="shared" ca="1" si="5"/>
        <v>0</v>
      </c>
      <c r="AH6" s="78">
        <f t="shared" ca="1" si="6"/>
        <v>0</v>
      </c>
      <c r="AI6" s="78">
        <f t="shared" ca="1" si="7"/>
        <v>0</v>
      </c>
      <c r="AJ6" s="78">
        <f t="shared" ca="1" si="8"/>
        <v>0</v>
      </c>
    </row>
    <row r="7" spans="1:36" x14ac:dyDescent="0.35">
      <c r="A7" s="15" t="str">
        <f>Facilities!A6</f>
        <v>Facility 5</v>
      </c>
      <c r="B7" s="31" t="e">
        <f ca="1">AVERAGEIF(Capex!$E:$E,$A7,Capex!N:N)</f>
        <v>#DIV/0!</v>
      </c>
      <c r="C7" s="31" t="e">
        <f ca="1">AVERAGEIF(Capex!$E:$E,$A7,Capex!O:O)</f>
        <v>#DIV/0!</v>
      </c>
      <c r="D7" s="31"/>
      <c r="E7" s="48">
        <f ca="1">SUMIFS(Capex!$W:$W,Capex!$E:$E,$A7,Capex!$V:$V,E$2)</f>
        <v>0</v>
      </c>
      <c r="F7" s="48">
        <f ca="1">SUMIFS(Capex!$W:$W,Capex!$E:$E,$A7,Capex!$V:$V,F$2)</f>
        <v>0</v>
      </c>
      <c r="G7" s="48">
        <f ca="1">SUMIFS(Capex!$W:$W,Capex!$E:$E,$A7,Capex!$V:$V,G$2)</f>
        <v>0</v>
      </c>
      <c r="H7" s="48">
        <f ca="1">SUMIFS(Capex!$W:$W,Capex!$E:$E,$A7,Capex!$V:$V,H$2)</f>
        <v>0</v>
      </c>
      <c r="I7" s="48">
        <f ca="1">SUMIFS(Capex!$W:$W,Capex!$E:$E,$A7,Capex!$V:$V,I$2)</f>
        <v>0</v>
      </c>
      <c r="J7" s="48">
        <f ca="1">SUMIFS(Capex!$W:$W,Capex!$E:$E,$A7,Capex!$V:$V,J$2)</f>
        <v>0</v>
      </c>
      <c r="K7" s="48">
        <f ca="1">SUMIFS(Capex!$W:$W,Capex!$E:$E,$A7,Capex!$V:$V,K$2)</f>
        <v>0</v>
      </c>
      <c r="L7" s="48">
        <f ca="1">SUMIFS(Capex!$W:$W,Capex!$E:$E,$A7,Capex!$V:$V,L$2)</f>
        <v>0</v>
      </c>
      <c r="M7" s="48">
        <f ca="1">SUMIFS(Capex!$W:$W,Capex!$E:$E,$A7,Capex!$V:$V,M$2)</f>
        <v>0</v>
      </c>
      <c r="N7" s="48">
        <f ca="1">SUMIFS(Capex!$W:$W,Capex!$E:$E,$A7,Capex!$V:$V,N$2)</f>
        <v>0</v>
      </c>
      <c r="O7" s="48">
        <f ca="1">SUMIFS(Capex!$W:$W,Capex!$E:$E,$A7,Capex!$V:$V,O$2)</f>
        <v>0</v>
      </c>
      <c r="P7" s="48">
        <f ca="1">SUMIFS(Capex!$W:$W,Capex!$E:$E,$A7,Capex!$V:$V,P$2)</f>
        <v>0</v>
      </c>
      <c r="Q7" s="48">
        <f ca="1">SUMIFS(Capex!$W:$W,Capex!$E:$E,$A7,Capex!$V:$V,Q$2)</f>
        <v>0</v>
      </c>
      <c r="R7" s="48">
        <f ca="1">SUMIFS(Capex!$W:$W,Capex!$E:$E,$A7,Capex!$V:$V,R$2)</f>
        <v>0</v>
      </c>
      <c r="S7" s="48">
        <f ca="1">SUMIFS(Capex!$W:$W,Capex!$E:$E,$A7,Capex!$V:$V,S$2)</f>
        <v>0</v>
      </c>
      <c r="T7" s="48">
        <f ca="1">SUMIFS(Capex!$W:$W,Capex!$E:$E,$A7,Capex!$V:$V,T$2)</f>
        <v>0</v>
      </c>
      <c r="U7" s="48">
        <f ca="1">SUMIFS(Capex!$W:$W,Capex!$E:$E,$A7,Capex!$V:$V,U$2)</f>
        <v>0</v>
      </c>
      <c r="V7" s="48">
        <f ca="1">SUMIFS(Capex!$W:$W,Capex!$E:$E,$A7,Capex!$V:$V,V$2)</f>
        <v>0</v>
      </c>
      <c r="W7" s="48">
        <f ca="1">SUMIFS(Capex!$W:$W,Capex!$E:$E,$A7,Capex!$V:$V,W$2)</f>
        <v>0</v>
      </c>
      <c r="X7" s="48">
        <f ca="1">SUMIFS(Capex!$W:$W,Capex!$E:$E,$A7,Capex!$V:$V,X$2)</f>
        <v>0</v>
      </c>
      <c r="Y7" s="48">
        <f ca="1">SUMIFS(Capex!$W:$W,Capex!$E:$E,$A7,Capex!$V:$V,Y$2)</f>
        <v>0</v>
      </c>
      <c r="Z7" s="48">
        <f t="shared" ca="1" si="0"/>
        <v>0</v>
      </c>
      <c r="AA7" s="57">
        <f ca="1">SUMIF(Capex!E:E,'Analysis-Level3'!A7,Capex!W:W)</f>
        <v>0</v>
      </c>
      <c r="AB7" s="49" t="e">
        <f t="shared" ca="1" si="1"/>
        <v>#DIV/0!</v>
      </c>
      <c r="AD7" s="76" t="str">
        <f t="shared" si="2"/>
        <v>Facility 5</v>
      </c>
      <c r="AE7" s="78">
        <f t="shared" ca="1" si="3"/>
        <v>0</v>
      </c>
      <c r="AF7" s="78">
        <f t="shared" ca="1" si="4"/>
        <v>0</v>
      </c>
      <c r="AG7" s="78">
        <f t="shared" ca="1" si="5"/>
        <v>0</v>
      </c>
      <c r="AH7" s="78">
        <f t="shared" ca="1" si="6"/>
        <v>0</v>
      </c>
      <c r="AI7" s="78">
        <f t="shared" ca="1" si="7"/>
        <v>0</v>
      </c>
      <c r="AJ7" s="78">
        <f t="shared" ca="1" si="8"/>
        <v>0</v>
      </c>
    </row>
    <row r="8" spans="1:36" x14ac:dyDescent="0.35">
      <c r="A8" s="15" t="str">
        <f>Facilities!A7</f>
        <v>Facility 6</v>
      </c>
      <c r="B8" s="31" t="e">
        <f ca="1">AVERAGEIF(Capex!$E:$E,$A8,Capex!N:N)</f>
        <v>#DIV/0!</v>
      </c>
      <c r="C8" s="31" t="e">
        <f ca="1">AVERAGEIF(Capex!$E:$E,$A8,Capex!O:O)</f>
        <v>#DIV/0!</v>
      </c>
      <c r="D8" s="31"/>
      <c r="E8" s="59">
        <f ca="1">SUMIFS(Capex!$W:$W,Capex!$E:$E,$A8,Capex!$V:$V,E$2)</f>
        <v>0</v>
      </c>
      <c r="F8" s="48">
        <f ca="1">SUMIFS(Capex!$W:$W,Capex!$E:$E,$A8,Capex!$V:$V,F$2)</f>
        <v>0</v>
      </c>
      <c r="G8" s="48">
        <f ca="1">SUMIFS(Capex!$W:$W,Capex!$E:$E,$A8,Capex!$V:$V,G$2)</f>
        <v>0</v>
      </c>
      <c r="H8" s="48">
        <f ca="1">SUMIFS(Capex!$W:$W,Capex!$E:$E,$A8,Capex!$V:$V,H$2)</f>
        <v>0</v>
      </c>
      <c r="I8" s="48">
        <f ca="1">SUMIFS(Capex!$W:$W,Capex!$E:$E,$A8,Capex!$V:$V,I$2)</f>
        <v>0</v>
      </c>
      <c r="J8" s="48">
        <f ca="1">SUMIFS(Capex!$W:$W,Capex!$E:$E,$A8,Capex!$V:$V,J$2)</f>
        <v>0</v>
      </c>
      <c r="K8" s="48">
        <f ca="1">SUMIFS(Capex!$W:$W,Capex!$E:$E,$A8,Capex!$V:$V,K$2)</f>
        <v>0</v>
      </c>
      <c r="L8" s="48">
        <f ca="1">SUMIFS(Capex!$W:$W,Capex!$E:$E,$A8,Capex!$V:$V,L$2)</f>
        <v>0</v>
      </c>
      <c r="M8" s="48">
        <f ca="1">SUMIFS(Capex!$W:$W,Capex!$E:$E,$A8,Capex!$V:$V,M$2)</f>
        <v>0</v>
      </c>
      <c r="N8" s="48">
        <f ca="1">SUMIFS(Capex!$W:$W,Capex!$E:$E,$A8,Capex!$V:$V,N$2)</f>
        <v>0</v>
      </c>
      <c r="O8" s="48">
        <f ca="1">SUMIFS(Capex!$W:$W,Capex!$E:$E,$A8,Capex!$V:$V,O$2)</f>
        <v>0</v>
      </c>
      <c r="P8" s="48">
        <f ca="1">SUMIFS(Capex!$W:$W,Capex!$E:$E,$A8,Capex!$V:$V,P$2)</f>
        <v>0</v>
      </c>
      <c r="Q8" s="48">
        <f ca="1">SUMIFS(Capex!$W:$W,Capex!$E:$E,$A8,Capex!$V:$V,Q$2)</f>
        <v>0</v>
      </c>
      <c r="R8" s="48">
        <f ca="1">SUMIFS(Capex!$W:$W,Capex!$E:$E,$A8,Capex!$V:$V,R$2)</f>
        <v>0</v>
      </c>
      <c r="S8" s="48">
        <f ca="1">SUMIFS(Capex!$W:$W,Capex!$E:$E,$A8,Capex!$V:$V,S$2)</f>
        <v>0</v>
      </c>
      <c r="T8" s="48">
        <f ca="1">SUMIFS(Capex!$W:$W,Capex!$E:$E,$A8,Capex!$V:$V,T$2)</f>
        <v>0</v>
      </c>
      <c r="U8" s="48">
        <f ca="1">SUMIFS(Capex!$W:$W,Capex!$E:$E,$A8,Capex!$V:$V,U$2)</f>
        <v>0</v>
      </c>
      <c r="V8" s="48">
        <f ca="1">SUMIFS(Capex!$W:$W,Capex!$E:$E,$A8,Capex!$V:$V,V$2)</f>
        <v>0</v>
      </c>
      <c r="W8" s="48">
        <f ca="1">SUMIFS(Capex!$W:$W,Capex!$E:$E,$A8,Capex!$V:$V,W$2)</f>
        <v>0</v>
      </c>
      <c r="X8" s="48">
        <f ca="1">SUMIFS(Capex!$W:$W,Capex!$E:$E,$A8,Capex!$V:$V,X$2)</f>
        <v>0</v>
      </c>
      <c r="Y8" s="48">
        <f ca="1">SUMIFS(Capex!$W:$W,Capex!$E:$E,$A8,Capex!$V:$V,Y$2)</f>
        <v>0</v>
      </c>
      <c r="Z8" s="48">
        <f t="shared" ca="1" si="0"/>
        <v>0</v>
      </c>
      <c r="AA8" s="57">
        <f ca="1">SUMIF(Capex!E:E,'Analysis-Level3'!A8,Capex!W:W)</f>
        <v>0</v>
      </c>
      <c r="AB8" s="49" t="e">
        <f t="shared" ca="1" si="1"/>
        <v>#DIV/0!</v>
      </c>
      <c r="AD8" s="76" t="str">
        <f t="shared" si="2"/>
        <v>Facility 6</v>
      </c>
      <c r="AE8" s="78">
        <f t="shared" ca="1" si="3"/>
        <v>0</v>
      </c>
      <c r="AF8" s="78">
        <f t="shared" ca="1" si="4"/>
        <v>0</v>
      </c>
      <c r="AG8" s="78">
        <f t="shared" ca="1" si="5"/>
        <v>0</v>
      </c>
      <c r="AH8" s="78">
        <f t="shared" ca="1" si="6"/>
        <v>0</v>
      </c>
      <c r="AI8" s="78">
        <f t="shared" ca="1" si="7"/>
        <v>0</v>
      </c>
      <c r="AJ8" s="78">
        <f t="shared" ca="1" si="8"/>
        <v>0</v>
      </c>
    </row>
    <row r="9" spans="1:36" x14ac:dyDescent="0.35">
      <c r="A9" s="15" t="str">
        <f>Facilities!A8</f>
        <v>Facility 7</v>
      </c>
      <c r="B9" s="31" t="e">
        <f ca="1">AVERAGEIF(Capex!$E:$E,$A9,Capex!N:N)</f>
        <v>#DIV/0!</v>
      </c>
      <c r="C9" s="31" t="e">
        <f ca="1">AVERAGEIF(Capex!$E:$E,$A9,Capex!O:O)</f>
        <v>#DIV/0!</v>
      </c>
      <c r="D9" s="31"/>
      <c r="E9" s="48">
        <f ca="1">SUMIFS(Capex!$W:$W,Capex!$E:$E,$A9,Capex!$V:$V,E$2)</f>
        <v>0</v>
      </c>
      <c r="F9" s="48">
        <f ca="1">SUMIFS(Capex!$W:$W,Capex!$E:$E,$A9,Capex!$V:$V,F$2)</f>
        <v>0</v>
      </c>
      <c r="G9" s="48">
        <f ca="1">SUMIFS(Capex!$W:$W,Capex!$E:$E,$A9,Capex!$V:$V,G$2)</f>
        <v>0</v>
      </c>
      <c r="H9" s="48">
        <f ca="1">SUMIFS(Capex!$W:$W,Capex!$E:$E,$A9,Capex!$V:$V,H$2)</f>
        <v>0</v>
      </c>
      <c r="I9" s="48">
        <f ca="1">SUMIFS(Capex!$W:$W,Capex!$E:$E,$A9,Capex!$V:$V,I$2)</f>
        <v>0</v>
      </c>
      <c r="J9" s="48">
        <f ca="1">SUMIFS(Capex!$W:$W,Capex!$E:$E,$A9,Capex!$V:$V,J$2)</f>
        <v>0</v>
      </c>
      <c r="K9" s="48">
        <f ca="1">SUMIFS(Capex!$W:$W,Capex!$E:$E,$A9,Capex!$V:$V,K$2)</f>
        <v>0</v>
      </c>
      <c r="L9" s="48">
        <f ca="1">SUMIFS(Capex!$W:$W,Capex!$E:$E,$A9,Capex!$V:$V,L$2)</f>
        <v>0</v>
      </c>
      <c r="M9" s="48">
        <f ca="1">SUMIFS(Capex!$W:$W,Capex!$E:$E,$A9,Capex!$V:$V,M$2)</f>
        <v>0</v>
      </c>
      <c r="N9" s="48">
        <f ca="1">SUMIFS(Capex!$W:$W,Capex!$E:$E,$A9,Capex!$V:$V,N$2)</f>
        <v>0</v>
      </c>
      <c r="O9" s="48">
        <f ca="1">SUMIFS(Capex!$W:$W,Capex!$E:$E,$A9,Capex!$V:$V,O$2)</f>
        <v>0</v>
      </c>
      <c r="P9" s="48">
        <f ca="1">SUMIFS(Capex!$W:$W,Capex!$E:$E,$A9,Capex!$V:$V,P$2)</f>
        <v>0</v>
      </c>
      <c r="Q9" s="48">
        <f ca="1">SUMIFS(Capex!$W:$W,Capex!$E:$E,$A9,Capex!$V:$V,Q$2)</f>
        <v>0</v>
      </c>
      <c r="R9" s="48">
        <f ca="1">SUMIFS(Capex!$W:$W,Capex!$E:$E,$A9,Capex!$V:$V,R$2)</f>
        <v>0</v>
      </c>
      <c r="S9" s="48">
        <f ca="1">SUMIFS(Capex!$W:$W,Capex!$E:$E,$A9,Capex!$V:$V,S$2)</f>
        <v>0</v>
      </c>
      <c r="T9" s="48">
        <f ca="1">SUMIFS(Capex!$W:$W,Capex!$E:$E,$A9,Capex!$V:$V,T$2)</f>
        <v>0</v>
      </c>
      <c r="U9" s="48">
        <f ca="1">SUMIFS(Capex!$W:$W,Capex!$E:$E,$A9,Capex!$V:$V,U$2)</f>
        <v>0</v>
      </c>
      <c r="V9" s="48">
        <f ca="1">SUMIFS(Capex!$W:$W,Capex!$E:$E,$A9,Capex!$V:$V,V$2)</f>
        <v>0</v>
      </c>
      <c r="W9" s="48">
        <f ca="1">SUMIFS(Capex!$W:$W,Capex!$E:$E,$A9,Capex!$V:$V,W$2)</f>
        <v>0</v>
      </c>
      <c r="X9" s="48">
        <f ca="1">SUMIFS(Capex!$W:$W,Capex!$E:$E,$A9,Capex!$V:$V,X$2)</f>
        <v>0</v>
      </c>
      <c r="Y9" s="48">
        <f ca="1">SUMIFS(Capex!$W:$W,Capex!$E:$E,$A9,Capex!$V:$V,Y$2)</f>
        <v>0</v>
      </c>
      <c r="Z9" s="48">
        <f t="shared" ca="1" si="0"/>
        <v>0</v>
      </c>
      <c r="AA9" s="57">
        <f ca="1">SUMIF(Capex!E:E,'Analysis-Level3'!A9,Capex!W:W)</f>
        <v>0</v>
      </c>
      <c r="AB9" s="49" t="e">
        <f t="shared" ca="1" si="1"/>
        <v>#DIV/0!</v>
      </c>
      <c r="AD9" s="76" t="str">
        <f t="shared" si="2"/>
        <v>Facility 7</v>
      </c>
      <c r="AE9" s="78">
        <f t="shared" ca="1" si="3"/>
        <v>0</v>
      </c>
      <c r="AF9" s="78">
        <f t="shared" ca="1" si="4"/>
        <v>0</v>
      </c>
      <c r="AG9" s="78">
        <f t="shared" ca="1" si="5"/>
        <v>0</v>
      </c>
      <c r="AH9" s="78">
        <f t="shared" ca="1" si="6"/>
        <v>0</v>
      </c>
      <c r="AI9" s="78">
        <f t="shared" ca="1" si="7"/>
        <v>0</v>
      </c>
      <c r="AJ9" s="78">
        <f t="shared" ca="1" si="8"/>
        <v>0</v>
      </c>
    </row>
    <row r="10" spans="1:36" x14ac:dyDescent="0.35">
      <c r="A10" s="15" t="str">
        <f>Facilities!A9</f>
        <v>Facility 8</v>
      </c>
      <c r="B10" s="31" t="e">
        <f ca="1">AVERAGEIF(Capex!$E:$E,$A10,Capex!N:N)</f>
        <v>#DIV/0!</v>
      </c>
      <c r="C10" s="31" t="e">
        <f ca="1">AVERAGEIF(Capex!$E:$E,$A10,Capex!O:O)</f>
        <v>#DIV/0!</v>
      </c>
      <c r="D10" s="31"/>
      <c r="E10" s="48">
        <f ca="1">SUMIFS(Capex!$W:$W,Capex!$E:$E,$A10,Capex!$V:$V,E$2)</f>
        <v>0</v>
      </c>
      <c r="F10" s="48">
        <f ca="1">SUMIFS(Capex!$W:$W,Capex!$E:$E,$A10,Capex!$V:$V,F$2)</f>
        <v>0</v>
      </c>
      <c r="G10" s="48">
        <f ca="1">SUMIFS(Capex!$W:$W,Capex!$E:$E,$A10,Capex!$V:$V,G$2)</f>
        <v>0</v>
      </c>
      <c r="H10" s="48">
        <f ca="1">SUMIFS(Capex!$W:$W,Capex!$E:$E,$A10,Capex!$V:$V,H$2)</f>
        <v>0</v>
      </c>
      <c r="I10" s="48">
        <f ca="1">SUMIFS(Capex!$W:$W,Capex!$E:$E,$A10,Capex!$V:$V,I$2)</f>
        <v>0</v>
      </c>
      <c r="J10" s="48">
        <f ca="1">SUMIFS(Capex!$W:$W,Capex!$E:$E,$A10,Capex!$V:$V,J$2)</f>
        <v>0</v>
      </c>
      <c r="K10" s="48">
        <f ca="1">SUMIFS(Capex!$W:$W,Capex!$E:$E,$A10,Capex!$V:$V,K$2)</f>
        <v>0</v>
      </c>
      <c r="L10" s="48">
        <f ca="1">SUMIFS(Capex!$W:$W,Capex!$E:$E,$A10,Capex!$V:$V,L$2)</f>
        <v>0</v>
      </c>
      <c r="M10" s="48">
        <f ca="1">SUMIFS(Capex!$W:$W,Capex!$E:$E,$A10,Capex!$V:$V,M$2)</f>
        <v>0</v>
      </c>
      <c r="N10" s="48">
        <f ca="1">SUMIFS(Capex!$W:$W,Capex!$E:$E,$A10,Capex!$V:$V,N$2)</f>
        <v>0</v>
      </c>
      <c r="O10" s="48">
        <f ca="1">SUMIFS(Capex!$W:$W,Capex!$E:$E,$A10,Capex!$V:$V,O$2)</f>
        <v>0</v>
      </c>
      <c r="P10" s="48">
        <f ca="1">SUMIFS(Capex!$W:$W,Capex!$E:$E,$A10,Capex!$V:$V,P$2)</f>
        <v>0</v>
      </c>
      <c r="Q10" s="48">
        <f ca="1">SUMIFS(Capex!$W:$W,Capex!$E:$E,$A10,Capex!$V:$V,Q$2)</f>
        <v>0</v>
      </c>
      <c r="R10" s="48">
        <f ca="1">SUMIFS(Capex!$W:$W,Capex!$E:$E,$A10,Capex!$V:$V,R$2)</f>
        <v>0</v>
      </c>
      <c r="S10" s="48">
        <f ca="1">SUMIFS(Capex!$W:$W,Capex!$E:$E,$A10,Capex!$V:$V,S$2)</f>
        <v>0</v>
      </c>
      <c r="T10" s="48">
        <f ca="1">SUMIFS(Capex!$W:$W,Capex!$E:$E,$A10,Capex!$V:$V,T$2)</f>
        <v>0</v>
      </c>
      <c r="U10" s="48">
        <f ca="1">SUMIFS(Capex!$W:$W,Capex!$E:$E,$A10,Capex!$V:$V,U$2)</f>
        <v>0</v>
      </c>
      <c r="V10" s="48">
        <f ca="1">SUMIFS(Capex!$W:$W,Capex!$E:$E,$A10,Capex!$V:$V,V$2)</f>
        <v>0</v>
      </c>
      <c r="W10" s="48">
        <f ca="1">SUMIFS(Capex!$W:$W,Capex!$E:$E,$A10,Capex!$V:$V,W$2)</f>
        <v>0</v>
      </c>
      <c r="X10" s="48">
        <f ca="1">SUMIFS(Capex!$W:$W,Capex!$E:$E,$A10,Capex!$V:$V,X$2)</f>
        <v>0</v>
      </c>
      <c r="Y10" s="48">
        <f ca="1">SUMIFS(Capex!$W:$W,Capex!$E:$E,$A10,Capex!$V:$V,Y$2)</f>
        <v>0</v>
      </c>
      <c r="Z10" s="48">
        <f t="shared" ca="1" si="0"/>
        <v>0</v>
      </c>
      <c r="AA10" s="57">
        <f ca="1">SUMIF(Capex!E:E,'Analysis-Level3'!A10,Capex!W:W)</f>
        <v>0</v>
      </c>
      <c r="AB10" s="49" t="e">
        <f t="shared" ca="1" si="1"/>
        <v>#DIV/0!</v>
      </c>
      <c r="AD10" s="76" t="str">
        <f t="shared" si="2"/>
        <v>Facility 8</v>
      </c>
      <c r="AE10" s="78">
        <f t="shared" ca="1" si="3"/>
        <v>0</v>
      </c>
      <c r="AF10" s="78">
        <f t="shared" ca="1" si="4"/>
        <v>0</v>
      </c>
      <c r="AG10" s="78">
        <f t="shared" ca="1" si="5"/>
        <v>0</v>
      </c>
      <c r="AH10" s="78">
        <f t="shared" ca="1" si="6"/>
        <v>0</v>
      </c>
      <c r="AI10" s="78">
        <f t="shared" ca="1" si="7"/>
        <v>0</v>
      </c>
      <c r="AJ10" s="78">
        <f t="shared" ca="1" si="8"/>
        <v>0</v>
      </c>
    </row>
    <row r="11" spans="1:36" x14ac:dyDescent="0.35">
      <c r="A11" s="15" t="str">
        <f>Facilities!A10</f>
        <v>Facility 9</v>
      </c>
      <c r="B11" s="31" t="e">
        <f ca="1">AVERAGEIF(Capex!$E:$E,$A11,Capex!N:N)</f>
        <v>#DIV/0!</v>
      </c>
      <c r="C11" s="31" t="e">
        <f ca="1">AVERAGEIF(Capex!$E:$E,$A11,Capex!O:O)</f>
        <v>#DIV/0!</v>
      </c>
      <c r="D11" s="31"/>
      <c r="E11" s="48">
        <f ca="1">SUMIFS(Capex!$W:$W,Capex!$E:$E,$A11,Capex!$V:$V,E$2)</f>
        <v>0</v>
      </c>
      <c r="F11" s="48">
        <f ca="1">SUMIFS(Capex!$W:$W,Capex!$E:$E,$A11,Capex!$V:$V,F$2)</f>
        <v>0</v>
      </c>
      <c r="G11" s="48">
        <f ca="1">SUMIFS(Capex!$W:$W,Capex!$E:$E,$A11,Capex!$V:$V,G$2)</f>
        <v>0</v>
      </c>
      <c r="H11" s="48">
        <f ca="1">SUMIFS(Capex!$W:$W,Capex!$E:$E,$A11,Capex!$V:$V,H$2)</f>
        <v>0</v>
      </c>
      <c r="I11" s="48">
        <f ca="1">SUMIFS(Capex!$W:$W,Capex!$E:$E,$A11,Capex!$V:$V,I$2)</f>
        <v>0</v>
      </c>
      <c r="J11" s="48">
        <f ca="1">SUMIFS(Capex!$W:$W,Capex!$E:$E,$A11,Capex!$V:$V,J$2)</f>
        <v>0</v>
      </c>
      <c r="K11" s="48">
        <f ca="1">SUMIFS(Capex!$W:$W,Capex!$E:$E,$A11,Capex!$V:$V,K$2)</f>
        <v>0</v>
      </c>
      <c r="L11" s="48">
        <f ca="1">SUMIFS(Capex!$W:$W,Capex!$E:$E,$A11,Capex!$V:$V,L$2)</f>
        <v>0</v>
      </c>
      <c r="M11" s="48">
        <f ca="1">SUMIFS(Capex!$W:$W,Capex!$E:$E,$A11,Capex!$V:$V,M$2)</f>
        <v>0</v>
      </c>
      <c r="N11" s="48">
        <f ca="1">SUMIFS(Capex!$W:$W,Capex!$E:$E,$A11,Capex!$V:$V,N$2)</f>
        <v>0</v>
      </c>
      <c r="O11" s="48">
        <f ca="1">SUMIFS(Capex!$W:$W,Capex!$E:$E,$A11,Capex!$V:$V,O$2)</f>
        <v>0</v>
      </c>
      <c r="P11" s="48">
        <f ca="1">SUMIFS(Capex!$W:$W,Capex!$E:$E,$A11,Capex!$V:$V,P$2)</f>
        <v>0</v>
      </c>
      <c r="Q11" s="48">
        <f ca="1">SUMIFS(Capex!$W:$W,Capex!$E:$E,$A11,Capex!$V:$V,Q$2)</f>
        <v>0</v>
      </c>
      <c r="R11" s="48">
        <f ca="1">SUMIFS(Capex!$W:$W,Capex!$E:$E,$A11,Capex!$V:$V,R$2)</f>
        <v>0</v>
      </c>
      <c r="S11" s="48">
        <f ca="1">SUMIFS(Capex!$W:$W,Capex!$E:$E,$A11,Capex!$V:$V,S$2)</f>
        <v>0</v>
      </c>
      <c r="T11" s="48">
        <f ca="1">SUMIFS(Capex!$W:$W,Capex!$E:$E,$A11,Capex!$V:$V,T$2)</f>
        <v>0</v>
      </c>
      <c r="U11" s="48">
        <f ca="1">SUMIFS(Capex!$W:$W,Capex!$E:$E,$A11,Capex!$V:$V,U$2)</f>
        <v>0</v>
      </c>
      <c r="V11" s="48">
        <f ca="1">SUMIFS(Capex!$W:$W,Capex!$E:$E,$A11,Capex!$V:$V,V$2)</f>
        <v>0</v>
      </c>
      <c r="W11" s="48">
        <f ca="1">SUMIFS(Capex!$W:$W,Capex!$E:$E,$A11,Capex!$V:$V,W$2)</f>
        <v>0</v>
      </c>
      <c r="X11" s="48">
        <f ca="1">SUMIFS(Capex!$W:$W,Capex!$E:$E,$A11,Capex!$V:$V,X$2)</f>
        <v>0</v>
      </c>
      <c r="Y11" s="48">
        <f ca="1">SUMIFS(Capex!$W:$W,Capex!$E:$E,$A11,Capex!$V:$V,Y$2)</f>
        <v>0</v>
      </c>
      <c r="Z11" s="48">
        <f t="shared" ca="1" si="0"/>
        <v>0</v>
      </c>
      <c r="AA11" s="57">
        <f ca="1">SUMIF(Capex!E:E,'Analysis-Level3'!A11,Capex!W:W)</f>
        <v>0</v>
      </c>
      <c r="AB11" s="49" t="e">
        <f t="shared" ca="1" si="1"/>
        <v>#DIV/0!</v>
      </c>
      <c r="AD11" s="76" t="str">
        <f t="shared" si="2"/>
        <v>Facility 9</v>
      </c>
      <c r="AE11" s="78">
        <f t="shared" ca="1" si="3"/>
        <v>0</v>
      </c>
      <c r="AF11" s="78">
        <f t="shared" ca="1" si="4"/>
        <v>0</v>
      </c>
      <c r="AG11" s="78">
        <f t="shared" ca="1" si="5"/>
        <v>0</v>
      </c>
      <c r="AH11" s="78">
        <f t="shared" ca="1" si="6"/>
        <v>0</v>
      </c>
      <c r="AI11" s="78">
        <f t="shared" ca="1" si="7"/>
        <v>0</v>
      </c>
      <c r="AJ11" s="78">
        <f t="shared" ca="1" si="8"/>
        <v>0</v>
      </c>
    </row>
    <row r="12" spans="1:36" x14ac:dyDescent="0.35">
      <c r="A12" s="15" t="str">
        <f>Facilities!A11</f>
        <v>Facility 10</v>
      </c>
      <c r="B12" s="31" t="e">
        <f ca="1">AVERAGEIF(Capex!$E:$E,$A12,Capex!N:N)</f>
        <v>#DIV/0!</v>
      </c>
      <c r="C12" s="31" t="e">
        <f ca="1">AVERAGEIF(Capex!$E:$E,$A12,Capex!O:O)</f>
        <v>#DIV/0!</v>
      </c>
      <c r="D12" s="31"/>
      <c r="E12" s="59">
        <f ca="1">SUMIFS(Capex!$W:$W,Capex!$E:$E,$A12,Capex!$V:$V,E$2)</f>
        <v>0</v>
      </c>
      <c r="F12" s="48">
        <f ca="1">SUMIFS(Capex!$W:$W,Capex!$E:$E,$A12,Capex!$V:$V,F$2)</f>
        <v>0</v>
      </c>
      <c r="G12" s="48">
        <f ca="1">SUMIFS(Capex!$W:$W,Capex!$E:$E,$A12,Capex!$V:$V,G$2)</f>
        <v>0</v>
      </c>
      <c r="H12" s="48">
        <f ca="1">SUMIFS(Capex!$W:$W,Capex!$E:$E,$A12,Capex!$V:$V,H$2)</f>
        <v>0</v>
      </c>
      <c r="I12" s="48">
        <f ca="1">SUMIFS(Capex!$W:$W,Capex!$E:$E,$A12,Capex!$V:$V,I$2)</f>
        <v>0</v>
      </c>
      <c r="J12" s="48">
        <f ca="1">SUMIFS(Capex!$W:$W,Capex!$E:$E,$A12,Capex!$V:$V,J$2)</f>
        <v>0</v>
      </c>
      <c r="K12" s="48">
        <f ca="1">SUMIFS(Capex!$W:$W,Capex!$E:$E,$A12,Capex!$V:$V,K$2)</f>
        <v>0</v>
      </c>
      <c r="L12" s="48">
        <f ca="1">SUMIFS(Capex!$W:$W,Capex!$E:$E,$A12,Capex!$V:$V,L$2)</f>
        <v>0</v>
      </c>
      <c r="M12" s="48">
        <f ca="1">SUMIFS(Capex!$W:$W,Capex!$E:$E,$A12,Capex!$V:$V,M$2)</f>
        <v>0</v>
      </c>
      <c r="N12" s="48">
        <f ca="1">SUMIFS(Capex!$W:$W,Capex!$E:$E,$A12,Capex!$V:$V,N$2)</f>
        <v>0</v>
      </c>
      <c r="O12" s="48">
        <f ca="1">SUMIFS(Capex!$W:$W,Capex!$E:$E,$A12,Capex!$V:$V,O$2)</f>
        <v>0</v>
      </c>
      <c r="P12" s="48">
        <f ca="1">SUMIFS(Capex!$W:$W,Capex!$E:$E,$A12,Capex!$V:$V,P$2)</f>
        <v>0</v>
      </c>
      <c r="Q12" s="48">
        <f ca="1">SUMIFS(Capex!$W:$W,Capex!$E:$E,$A12,Capex!$V:$V,Q$2)</f>
        <v>0</v>
      </c>
      <c r="R12" s="48">
        <f ca="1">SUMIFS(Capex!$W:$W,Capex!$E:$E,$A12,Capex!$V:$V,R$2)</f>
        <v>0</v>
      </c>
      <c r="S12" s="48">
        <f ca="1">SUMIFS(Capex!$W:$W,Capex!$E:$E,$A12,Capex!$V:$V,S$2)</f>
        <v>0</v>
      </c>
      <c r="T12" s="48">
        <f ca="1">SUMIFS(Capex!$W:$W,Capex!$E:$E,$A12,Capex!$V:$V,T$2)</f>
        <v>0</v>
      </c>
      <c r="U12" s="48">
        <f ca="1">SUMIFS(Capex!$W:$W,Capex!$E:$E,$A12,Capex!$V:$V,U$2)</f>
        <v>0</v>
      </c>
      <c r="V12" s="48">
        <f ca="1">SUMIFS(Capex!$W:$W,Capex!$E:$E,$A12,Capex!$V:$V,V$2)</f>
        <v>0</v>
      </c>
      <c r="W12" s="48">
        <f ca="1">SUMIFS(Capex!$W:$W,Capex!$E:$E,$A12,Capex!$V:$V,W$2)</f>
        <v>0</v>
      </c>
      <c r="X12" s="48">
        <f ca="1">SUMIFS(Capex!$W:$W,Capex!$E:$E,$A12,Capex!$V:$V,X$2)</f>
        <v>0</v>
      </c>
      <c r="Y12" s="48">
        <f ca="1">SUMIFS(Capex!$W:$W,Capex!$E:$E,$A12,Capex!$V:$V,Y$2)</f>
        <v>0</v>
      </c>
      <c r="Z12" s="48">
        <f t="shared" ca="1" si="0"/>
        <v>0</v>
      </c>
      <c r="AA12" s="57">
        <f ca="1">SUMIF(Capex!E:E,'Analysis-Level3'!A12,Capex!W:W)</f>
        <v>0</v>
      </c>
      <c r="AB12" s="49" t="e">
        <f t="shared" ca="1" si="1"/>
        <v>#DIV/0!</v>
      </c>
      <c r="AD12" s="76" t="str">
        <f t="shared" si="2"/>
        <v>Facility 10</v>
      </c>
      <c r="AE12" s="78">
        <f t="shared" ca="1" si="3"/>
        <v>0</v>
      </c>
      <c r="AF12" s="78">
        <f t="shared" ca="1" si="4"/>
        <v>0</v>
      </c>
      <c r="AG12" s="78">
        <f t="shared" ca="1" si="5"/>
        <v>0</v>
      </c>
      <c r="AH12" s="78">
        <f t="shared" ca="1" si="6"/>
        <v>0</v>
      </c>
      <c r="AI12" s="78">
        <f t="shared" ca="1" si="7"/>
        <v>0</v>
      </c>
      <c r="AJ12" s="78">
        <f t="shared" ca="1" si="8"/>
        <v>0</v>
      </c>
    </row>
    <row r="13" spans="1:36" x14ac:dyDescent="0.35">
      <c r="A13" s="15" t="str">
        <f>Facilities!A12</f>
        <v>Facility 11</v>
      </c>
      <c r="B13" s="31" t="e">
        <f ca="1">AVERAGEIF(Capex!$E:$E,$A13,Capex!N:N)</f>
        <v>#DIV/0!</v>
      </c>
      <c r="C13" s="31" t="e">
        <f ca="1">AVERAGEIF(Capex!$E:$E,$A13,Capex!O:O)</f>
        <v>#DIV/0!</v>
      </c>
      <c r="D13" s="31"/>
      <c r="E13" s="48">
        <f ca="1">SUMIFS(Capex!$W:$W,Capex!$E:$E,$A13,Capex!$V:$V,E$2)</f>
        <v>0</v>
      </c>
      <c r="F13" s="48">
        <f ca="1">SUMIFS(Capex!$W:$W,Capex!$E:$E,$A13,Capex!$V:$V,F$2)</f>
        <v>0</v>
      </c>
      <c r="G13" s="48">
        <f ca="1">SUMIFS(Capex!$W:$W,Capex!$E:$E,$A13,Capex!$V:$V,G$2)</f>
        <v>0</v>
      </c>
      <c r="H13" s="48">
        <f ca="1">SUMIFS(Capex!$W:$W,Capex!$E:$E,$A13,Capex!$V:$V,H$2)</f>
        <v>0</v>
      </c>
      <c r="I13" s="48">
        <f ca="1">SUMIFS(Capex!$W:$W,Capex!$E:$E,$A13,Capex!$V:$V,I$2)</f>
        <v>0</v>
      </c>
      <c r="J13" s="48">
        <f ca="1">SUMIFS(Capex!$W:$W,Capex!$E:$E,$A13,Capex!$V:$V,J$2)</f>
        <v>0</v>
      </c>
      <c r="K13" s="48">
        <f ca="1">SUMIFS(Capex!$W:$W,Capex!$E:$E,$A13,Capex!$V:$V,K$2)</f>
        <v>0</v>
      </c>
      <c r="L13" s="48">
        <f ca="1">SUMIFS(Capex!$W:$W,Capex!$E:$E,$A13,Capex!$V:$V,L$2)</f>
        <v>0</v>
      </c>
      <c r="M13" s="48">
        <f ca="1">SUMIFS(Capex!$W:$W,Capex!$E:$E,$A13,Capex!$V:$V,M$2)</f>
        <v>0</v>
      </c>
      <c r="N13" s="48">
        <f ca="1">SUMIFS(Capex!$W:$W,Capex!$E:$E,$A13,Capex!$V:$V,N$2)</f>
        <v>0</v>
      </c>
      <c r="O13" s="48">
        <f ca="1">SUMIFS(Capex!$W:$W,Capex!$E:$E,$A13,Capex!$V:$V,O$2)</f>
        <v>0</v>
      </c>
      <c r="P13" s="48">
        <f ca="1">SUMIFS(Capex!$W:$W,Capex!$E:$E,$A13,Capex!$V:$V,P$2)</f>
        <v>0</v>
      </c>
      <c r="Q13" s="48">
        <f ca="1">SUMIFS(Capex!$W:$W,Capex!$E:$E,$A13,Capex!$V:$V,Q$2)</f>
        <v>0</v>
      </c>
      <c r="R13" s="48">
        <f ca="1">SUMIFS(Capex!$W:$W,Capex!$E:$E,$A13,Capex!$V:$V,R$2)</f>
        <v>0</v>
      </c>
      <c r="S13" s="48">
        <f ca="1">SUMIFS(Capex!$W:$W,Capex!$E:$E,$A13,Capex!$V:$V,S$2)</f>
        <v>0</v>
      </c>
      <c r="T13" s="48">
        <f ca="1">SUMIFS(Capex!$W:$W,Capex!$E:$E,$A13,Capex!$V:$V,T$2)</f>
        <v>0</v>
      </c>
      <c r="U13" s="48">
        <f ca="1">SUMIFS(Capex!$W:$W,Capex!$E:$E,$A13,Capex!$V:$V,U$2)</f>
        <v>0</v>
      </c>
      <c r="V13" s="48">
        <f ca="1">SUMIFS(Capex!$W:$W,Capex!$E:$E,$A13,Capex!$V:$V,V$2)</f>
        <v>0</v>
      </c>
      <c r="W13" s="48">
        <f ca="1">SUMIFS(Capex!$W:$W,Capex!$E:$E,$A13,Capex!$V:$V,W$2)</f>
        <v>0</v>
      </c>
      <c r="X13" s="48">
        <f ca="1">SUMIFS(Capex!$W:$W,Capex!$E:$E,$A13,Capex!$V:$V,X$2)</f>
        <v>0</v>
      </c>
      <c r="Y13" s="48">
        <f ca="1">SUMIFS(Capex!$W:$W,Capex!$E:$E,$A13,Capex!$V:$V,Y$2)</f>
        <v>0</v>
      </c>
      <c r="Z13" s="48">
        <f t="shared" ca="1" si="0"/>
        <v>0</v>
      </c>
      <c r="AA13" s="57">
        <f ca="1">SUMIF(Capex!E:E,'Analysis-Level3'!A13,Capex!W:W)</f>
        <v>0</v>
      </c>
      <c r="AB13" s="49" t="e">
        <f t="shared" ca="1" si="1"/>
        <v>#DIV/0!</v>
      </c>
      <c r="AD13" s="76" t="str">
        <f t="shared" si="2"/>
        <v>Facility 11</v>
      </c>
      <c r="AE13" s="78">
        <f t="shared" ca="1" si="3"/>
        <v>0</v>
      </c>
      <c r="AF13" s="78">
        <f t="shared" ca="1" si="4"/>
        <v>0</v>
      </c>
      <c r="AG13" s="78">
        <f t="shared" ca="1" si="5"/>
        <v>0</v>
      </c>
      <c r="AH13" s="78">
        <f t="shared" ca="1" si="6"/>
        <v>0</v>
      </c>
      <c r="AI13" s="78">
        <f t="shared" ca="1" si="7"/>
        <v>0</v>
      </c>
      <c r="AJ13" s="78">
        <f t="shared" ca="1" si="8"/>
        <v>0</v>
      </c>
    </row>
    <row r="14" spans="1:36" x14ac:dyDescent="0.35">
      <c r="A14" s="15" t="str">
        <f>Facilities!A13</f>
        <v>Facility 12</v>
      </c>
      <c r="B14" s="31" t="e">
        <f ca="1">AVERAGEIF(Capex!$E:$E,$A14,Capex!N:N)</f>
        <v>#DIV/0!</v>
      </c>
      <c r="C14" s="31" t="e">
        <f ca="1">AVERAGEIF(Capex!$E:$E,$A14,Capex!O:O)</f>
        <v>#DIV/0!</v>
      </c>
      <c r="D14" s="31"/>
      <c r="E14" s="59">
        <f ca="1">SUMIFS(Capex!$W:$W,Capex!$E:$E,$A14,Capex!$V:$V,E$2)</f>
        <v>0</v>
      </c>
      <c r="F14" s="48">
        <f ca="1">SUMIFS(Capex!$W:$W,Capex!$E:$E,$A14,Capex!$V:$V,F$2)</f>
        <v>0</v>
      </c>
      <c r="G14" s="48">
        <f ca="1">SUMIFS(Capex!$W:$W,Capex!$E:$E,$A14,Capex!$V:$V,G$2)</f>
        <v>0</v>
      </c>
      <c r="H14" s="48">
        <f ca="1">SUMIFS(Capex!$W:$W,Capex!$E:$E,$A14,Capex!$V:$V,H$2)</f>
        <v>0</v>
      </c>
      <c r="I14" s="48">
        <f ca="1">SUMIFS(Capex!$W:$W,Capex!$E:$E,$A14,Capex!$V:$V,I$2)</f>
        <v>0</v>
      </c>
      <c r="J14" s="48">
        <f ca="1">SUMIFS(Capex!$W:$W,Capex!$E:$E,$A14,Capex!$V:$V,J$2)</f>
        <v>0</v>
      </c>
      <c r="K14" s="48">
        <f ca="1">SUMIFS(Capex!$W:$W,Capex!$E:$E,$A14,Capex!$V:$V,K$2)</f>
        <v>0</v>
      </c>
      <c r="L14" s="48">
        <f ca="1">SUMIFS(Capex!$W:$W,Capex!$E:$E,$A14,Capex!$V:$V,L$2)</f>
        <v>0</v>
      </c>
      <c r="M14" s="48">
        <f ca="1">SUMIFS(Capex!$W:$W,Capex!$E:$E,$A14,Capex!$V:$V,M$2)</f>
        <v>0</v>
      </c>
      <c r="N14" s="48">
        <f ca="1">SUMIFS(Capex!$W:$W,Capex!$E:$E,$A14,Capex!$V:$V,N$2)</f>
        <v>0</v>
      </c>
      <c r="O14" s="48">
        <f ca="1">SUMIFS(Capex!$W:$W,Capex!$E:$E,$A14,Capex!$V:$V,O$2)</f>
        <v>0</v>
      </c>
      <c r="P14" s="48">
        <f ca="1">SUMIFS(Capex!$W:$W,Capex!$E:$E,$A14,Capex!$V:$V,P$2)</f>
        <v>0</v>
      </c>
      <c r="Q14" s="48">
        <f ca="1">SUMIFS(Capex!$W:$W,Capex!$E:$E,$A14,Capex!$V:$V,Q$2)</f>
        <v>0</v>
      </c>
      <c r="R14" s="48">
        <f ca="1">SUMIFS(Capex!$W:$W,Capex!$E:$E,$A14,Capex!$V:$V,R$2)</f>
        <v>0</v>
      </c>
      <c r="S14" s="48">
        <f ca="1">SUMIFS(Capex!$W:$W,Capex!$E:$E,$A14,Capex!$V:$V,S$2)</f>
        <v>0</v>
      </c>
      <c r="T14" s="48">
        <f ca="1">SUMIFS(Capex!$W:$W,Capex!$E:$E,$A14,Capex!$V:$V,T$2)</f>
        <v>0</v>
      </c>
      <c r="U14" s="48">
        <f ca="1">SUMIFS(Capex!$W:$W,Capex!$E:$E,$A14,Capex!$V:$V,U$2)</f>
        <v>0</v>
      </c>
      <c r="V14" s="48">
        <f ca="1">SUMIFS(Capex!$W:$W,Capex!$E:$E,$A14,Capex!$V:$V,V$2)</f>
        <v>0</v>
      </c>
      <c r="W14" s="48">
        <f ca="1">SUMIFS(Capex!$W:$W,Capex!$E:$E,$A14,Capex!$V:$V,W$2)</f>
        <v>0</v>
      </c>
      <c r="X14" s="48">
        <f ca="1">SUMIFS(Capex!$W:$W,Capex!$E:$E,$A14,Capex!$V:$V,X$2)</f>
        <v>0</v>
      </c>
      <c r="Y14" s="48">
        <f ca="1">SUMIFS(Capex!$W:$W,Capex!$E:$E,$A14,Capex!$V:$V,Y$2)</f>
        <v>0</v>
      </c>
      <c r="Z14" s="48">
        <f t="shared" ca="1" si="0"/>
        <v>0</v>
      </c>
      <c r="AA14" s="57">
        <f ca="1">SUMIF(Capex!E:E,'Analysis-Level3'!A14,Capex!W:W)</f>
        <v>0</v>
      </c>
      <c r="AB14" s="49" t="e">
        <f t="shared" ca="1" si="1"/>
        <v>#DIV/0!</v>
      </c>
      <c r="AD14" s="76" t="str">
        <f t="shared" si="2"/>
        <v>Facility 12</v>
      </c>
      <c r="AE14" s="78">
        <f t="shared" ca="1" si="3"/>
        <v>0</v>
      </c>
      <c r="AF14" s="78">
        <f t="shared" ca="1" si="4"/>
        <v>0</v>
      </c>
      <c r="AG14" s="78">
        <f t="shared" ca="1" si="5"/>
        <v>0</v>
      </c>
      <c r="AH14" s="78">
        <f t="shared" ca="1" si="6"/>
        <v>0</v>
      </c>
      <c r="AI14" s="78">
        <f t="shared" ca="1" si="7"/>
        <v>0</v>
      </c>
      <c r="AJ14" s="78">
        <f t="shared" ca="1" si="8"/>
        <v>0</v>
      </c>
    </row>
    <row r="15" spans="1:36" x14ac:dyDescent="0.35">
      <c r="A15" s="15" t="str">
        <f>Facilities!A14</f>
        <v>Facility 13</v>
      </c>
      <c r="B15" s="31" t="e">
        <f ca="1">AVERAGEIF(Capex!$E:$E,$A15,Capex!N:N)</f>
        <v>#DIV/0!</v>
      </c>
      <c r="C15" s="31" t="e">
        <f ca="1">AVERAGEIF(Capex!$E:$E,$A15,Capex!O:O)</f>
        <v>#DIV/0!</v>
      </c>
      <c r="D15" s="31"/>
      <c r="E15" s="48">
        <f ca="1">SUMIFS(Capex!$W:$W,Capex!$E:$E,$A15,Capex!$V:$V,E$2)</f>
        <v>0</v>
      </c>
      <c r="F15" s="48">
        <f ca="1">SUMIFS(Capex!$W:$W,Capex!$E:$E,$A15,Capex!$V:$V,F$2)</f>
        <v>0</v>
      </c>
      <c r="G15" s="48">
        <f ca="1">SUMIFS(Capex!$W:$W,Capex!$E:$E,$A15,Capex!$V:$V,G$2)</f>
        <v>0</v>
      </c>
      <c r="H15" s="48">
        <f ca="1">SUMIFS(Capex!$W:$W,Capex!$E:$E,$A15,Capex!$V:$V,H$2)</f>
        <v>0</v>
      </c>
      <c r="I15" s="48">
        <f ca="1">SUMIFS(Capex!$W:$W,Capex!$E:$E,$A15,Capex!$V:$V,I$2)</f>
        <v>0</v>
      </c>
      <c r="J15" s="48">
        <f ca="1">SUMIFS(Capex!$W:$W,Capex!$E:$E,$A15,Capex!$V:$V,J$2)</f>
        <v>0</v>
      </c>
      <c r="K15" s="48">
        <f ca="1">SUMIFS(Capex!$W:$W,Capex!$E:$E,$A15,Capex!$V:$V,K$2)</f>
        <v>0</v>
      </c>
      <c r="L15" s="48">
        <f ca="1">SUMIFS(Capex!$W:$W,Capex!$E:$E,$A15,Capex!$V:$V,L$2)</f>
        <v>0</v>
      </c>
      <c r="M15" s="48">
        <f ca="1">SUMIFS(Capex!$W:$W,Capex!$E:$E,$A15,Capex!$V:$V,M$2)</f>
        <v>0</v>
      </c>
      <c r="N15" s="48">
        <f ca="1">SUMIFS(Capex!$W:$W,Capex!$E:$E,$A15,Capex!$V:$V,N$2)</f>
        <v>0</v>
      </c>
      <c r="O15" s="48">
        <f ca="1">SUMIFS(Capex!$W:$W,Capex!$E:$E,$A15,Capex!$V:$V,O$2)</f>
        <v>0</v>
      </c>
      <c r="P15" s="48">
        <f ca="1">SUMIFS(Capex!$W:$W,Capex!$E:$E,$A15,Capex!$V:$V,P$2)</f>
        <v>0</v>
      </c>
      <c r="Q15" s="48">
        <f ca="1">SUMIFS(Capex!$W:$W,Capex!$E:$E,$A15,Capex!$V:$V,Q$2)</f>
        <v>0</v>
      </c>
      <c r="R15" s="48">
        <f ca="1">SUMIFS(Capex!$W:$W,Capex!$E:$E,$A15,Capex!$V:$V,R$2)</f>
        <v>0</v>
      </c>
      <c r="S15" s="48">
        <f ca="1">SUMIFS(Capex!$W:$W,Capex!$E:$E,$A15,Capex!$V:$V,S$2)</f>
        <v>0</v>
      </c>
      <c r="T15" s="48">
        <f ca="1">SUMIFS(Capex!$W:$W,Capex!$E:$E,$A15,Capex!$V:$V,T$2)</f>
        <v>0</v>
      </c>
      <c r="U15" s="48">
        <f ca="1">SUMIFS(Capex!$W:$W,Capex!$E:$E,$A15,Capex!$V:$V,U$2)</f>
        <v>0</v>
      </c>
      <c r="V15" s="48">
        <f ca="1">SUMIFS(Capex!$W:$W,Capex!$E:$E,$A15,Capex!$V:$V,V$2)</f>
        <v>0</v>
      </c>
      <c r="W15" s="48">
        <f ca="1">SUMIFS(Capex!$W:$W,Capex!$E:$E,$A15,Capex!$V:$V,W$2)</f>
        <v>0</v>
      </c>
      <c r="X15" s="48">
        <f ca="1">SUMIFS(Capex!$W:$W,Capex!$E:$E,$A15,Capex!$V:$V,X$2)</f>
        <v>0</v>
      </c>
      <c r="Y15" s="48">
        <f ca="1">SUMIFS(Capex!$W:$W,Capex!$E:$E,$A15,Capex!$V:$V,Y$2)</f>
        <v>0</v>
      </c>
      <c r="Z15" s="48">
        <f t="shared" ca="1" si="0"/>
        <v>0</v>
      </c>
      <c r="AA15" s="57">
        <f ca="1">SUMIF(Capex!E:E,'Analysis-Level3'!A15,Capex!W:W)</f>
        <v>0</v>
      </c>
      <c r="AB15" s="49" t="e">
        <f t="shared" ca="1" si="1"/>
        <v>#DIV/0!</v>
      </c>
      <c r="AD15" s="76" t="str">
        <f t="shared" si="2"/>
        <v>Facility 13</v>
      </c>
      <c r="AE15" s="78">
        <f t="shared" ca="1" si="3"/>
        <v>0</v>
      </c>
      <c r="AF15" s="78">
        <f t="shared" ca="1" si="4"/>
        <v>0</v>
      </c>
      <c r="AG15" s="78">
        <f t="shared" ca="1" si="5"/>
        <v>0</v>
      </c>
      <c r="AH15" s="78">
        <f t="shared" ca="1" si="6"/>
        <v>0</v>
      </c>
      <c r="AI15" s="78">
        <f t="shared" ca="1" si="7"/>
        <v>0</v>
      </c>
      <c r="AJ15" s="78">
        <f t="shared" ca="1" si="8"/>
        <v>0</v>
      </c>
    </row>
    <row r="16" spans="1:36" x14ac:dyDescent="0.35">
      <c r="A16" s="15" t="str">
        <f>Facilities!A15</f>
        <v>Facility 14</v>
      </c>
      <c r="B16" s="31" t="e">
        <f ca="1">AVERAGEIF(Capex!$E:$E,$A16,Capex!N:N)</f>
        <v>#DIV/0!</v>
      </c>
      <c r="C16" s="31" t="e">
        <f ca="1">AVERAGEIF(Capex!$E:$E,$A16,Capex!O:O)</f>
        <v>#DIV/0!</v>
      </c>
      <c r="D16" s="31"/>
      <c r="E16" s="48">
        <f ca="1">SUMIFS(Capex!$W:$W,Capex!$E:$E,$A16,Capex!$V:$V,E$2)</f>
        <v>0</v>
      </c>
      <c r="F16" s="48">
        <f ca="1">SUMIFS(Capex!$W:$W,Capex!$E:$E,$A16,Capex!$V:$V,F$2)</f>
        <v>0</v>
      </c>
      <c r="G16" s="48">
        <f ca="1">SUMIFS(Capex!$W:$W,Capex!$E:$E,$A16,Capex!$V:$V,G$2)</f>
        <v>0</v>
      </c>
      <c r="H16" s="48">
        <f ca="1">SUMIFS(Capex!$W:$W,Capex!$E:$E,$A16,Capex!$V:$V,H$2)</f>
        <v>0</v>
      </c>
      <c r="I16" s="48">
        <f ca="1">SUMIFS(Capex!$W:$W,Capex!$E:$E,$A16,Capex!$V:$V,I$2)</f>
        <v>0</v>
      </c>
      <c r="J16" s="48">
        <f ca="1">SUMIFS(Capex!$W:$W,Capex!$E:$E,$A16,Capex!$V:$V,J$2)</f>
        <v>0</v>
      </c>
      <c r="K16" s="48">
        <f ca="1">SUMIFS(Capex!$W:$W,Capex!$E:$E,$A16,Capex!$V:$V,K$2)</f>
        <v>0</v>
      </c>
      <c r="L16" s="48">
        <f ca="1">SUMIFS(Capex!$W:$W,Capex!$E:$E,$A16,Capex!$V:$V,L$2)</f>
        <v>0</v>
      </c>
      <c r="M16" s="48">
        <f ca="1">SUMIFS(Capex!$W:$W,Capex!$E:$E,$A16,Capex!$V:$V,M$2)</f>
        <v>0</v>
      </c>
      <c r="N16" s="48">
        <f ca="1">SUMIFS(Capex!$W:$W,Capex!$E:$E,$A16,Capex!$V:$V,N$2)</f>
        <v>0</v>
      </c>
      <c r="O16" s="48">
        <f ca="1">SUMIFS(Capex!$W:$W,Capex!$E:$E,$A16,Capex!$V:$V,O$2)</f>
        <v>0</v>
      </c>
      <c r="P16" s="48">
        <f ca="1">SUMIFS(Capex!$W:$W,Capex!$E:$E,$A16,Capex!$V:$V,P$2)</f>
        <v>0</v>
      </c>
      <c r="Q16" s="48">
        <f ca="1">SUMIFS(Capex!$W:$W,Capex!$E:$E,$A16,Capex!$V:$V,Q$2)</f>
        <v>0</v>
      </c>
      <c r="R16" s="48">
        <f ca="1">SUMIFS(Capex!$W:$W,Capex!$E:$E,$A16,Capex!$V:$V,R$2)</f>
        <v>0</v>
      </c>
      <c r="S16" s="48">
        <f ca="1">SUMIFS(Capex!$W:$W,Capex!$E:$E,$A16,Capex!$V:$V,S$2)</f>
        <v>0</v>
      </c>
      <c r="T16" s="48">
        <f ca="1">SUMIFS(Capex!$W:$W,Capex!$E:$E,$A16,Capex!$V:$V,T$2)</f>
        <v>0</v>
      </c>
      <c r="U16" s="48">
        <f ca="1">SUMIFS(Capex!$W:$W,Capex!$E:$E,$A16,Capex!$V:$V,U$2)</f>
        <v>0</v>
      </c>
      <c r="V16" s="48">
        <f ca="1">SUMIFS(Capex!$W:$W,Capex!$E:$E,$A16,Capex!$V:$V,V$2)</f>
        <v>0</v>
      </c>
      <c r="W16" s="48">
        <f ca="1">SUMIFS(Capex!$W:$W,Capex!$E:$E,$A16,Capex!$V:$V,W$2)</f>
        <v>0</v>
      </c>
      <c r="X16" s="48">
        <f ca="1">SUMIFS(Capex!$W:$W,Capex!$E:$E,$A16,Capex!$V:$V,X$2)</f>
        <v>0</v>
      </c>
      <c r="Y16" s="48">
        <f ca="1">SUMIFS(Capex!$W:$W,Capex!$E:$E,$A16,Capex!$V:$V,Y$2)</f>
        <v>0</v>
      </c>
      <c r="Z16" s="48">
        <f t="shared" ca="1" si="0"/>
        <v>0</v>
      </c>
      <c r="AA16" s="57">
        <f ca="1">SUMIF(Capex!E:E,'Analysis-Level3'!A16,Capex!W:W)</f>
        <v>0</v>
      </c>
      <c r="AB16" s="49" t="e">
        <f t="shared" ca="1" si="1"/>
        <v>#DIV/0!</v>
      </c>
      <c r="AD16" s="76" t="str">
        <f t="shared" si="2"/>
        <v>Facility 14</v>
      </c>
      <c r="AE16" s="78">
        <f t="shared" ca="1" si="3"/>
        <v>0</v>
      </c>
      <c r="AF16" s="78">
        <f t="shared" ca="1" si="4"/>
        <v>0</v>
      </c>
      <c r="AG16" s="78">
        <f t="shared" ca="1" si="5"/>
        <v>0</v>
      </c>
      <c r="AH16" s="78">
        <f t="shared" ca="1" si="6"/>
        <v>0</v>
      </c>
      <c r="AI16" s="78">
        <f t="shared" ca="1" si="7"/>
        <v>0</v>
      </c>
      <c r="AJ16" s="78">
        <f t="shared" ca="1" si="8"/>
        <v>0</v>
      </c>
    </row>
    <row r="17" spans="1:36" x14ac:dyDescent="0.35">
      <c r="A17" s="15" t="str">
        <f>Facilities!A16</f>
        <v>Facility 15</v>
      </c>
      <c r="B17" s="31" t="e">
        <f ca="1">AVERAGEIF(Capex!$E:$E,$A17,Capex!N:N)</f>
        <v>#DIV/0!</v>
      </c>
      <c r="C17" s="31" t="e">
        <f ca="1">AVERAGEIF(Capex!$E:$E,$A17,Capex!O:O)</f>
        <v>#DIV/0!</v>
      </c>
      <c r="D17" s="31"/>
      <c r="E17" s="48">
        <f ca="1">SUMIFS(Capex!$W:$W,Capex!$E:$E,$A17,Capex!$V:$V,E$2)</f>
        <v>0</v>
      </c>
      <c r="F17" s="48">
        <f ca="1">SUMIFS(Capex!$W:$W,Capex!$E:$E,$A17,Capex!$V:$V,F$2)</f>
        <v>0</v>
      </c>
      <c r="G17" s="48">
        <f ca="1">SUMIFS(Capex!$W:$W,Capex!$E:$E,$A17,Capex!$V:$V,G$2)</f>
        <v>0</v>
      </c>
      <c r="H17" s="48">
        <f ca="1">SUMIFS(Capex!$W:$W,Capex!$E:$E,$A17,Capex!$V:$V,H$2)</f>
        <v>0</v>
      </c>
      <c r="I17" s="48">
        <f ca="1">SUMIFS(Capex!$W:$W,Capex!$E:$E,$A17,Capex!$V:$V,I$2)</f>
        <v>0</v>
      </c>
      <c r="J17" s="48">
        <f ca="1">SUMIFS(Capex!$W:$W,Capex!$E:$E,$A17,Capex!$V:$V,J$2)</f>
        <v>0</v>
      </c>
      <c r="K17" s="48">
        <f ca="1">SUMIFS(Capex!$W:$W,Capex!$E:$E,$A17,Capex!$V:$V,K$2)</f>
        <v>0</v>
      </c>
      <c r="L17" s="48">
        <f ca="1">SUMIFS(Capex!$W:$W,Capex!$E:$E,$A17,Capex!$V:$V,L$2)</f>
        <v>0</v>
      </c>
      <c r="M17" s="48">
        <f ca="1">SUMIFS(Capex!$W:$W,Capex!$E:$E,$A17,Capex!$V:$V,M$2)</f>
        <v>0</v>
      </c>
      <c r="N17" s="48">
        <f ca="1">SUMIFS(Capex!$W:$W,Capex!$E:$E,$A17,Capex!$V:$V,N$2)</f>
        <v>0</v>
      </c>
      <c r="O17" s="48">
        <f ca="1">SUMIFS(Capex!$W:$W,Capex!$E:$E,$A17,Capex!$V:$V,O$2)</f>
        <v>0</v>
      </c>
      <c r="P17" s="48">
        <f ca="1">SUMIFS(Capex!$W:$W,Capex!$E:$E,$A17,Capex!$V:$V,P$2)</f>
        <v>0</v>
      </c>
      <c r="Q17" s="48">
        <f ca="1">SUMIFS(Capex!$W:$W,Capex!$E:$E,$A17,Capex!$V:$V,Q$2)</f>
        <v>0</v>
      </c>
      <c r="R17" s="48">
        <f ca="1">SUMIFS(Capex!$W:$W,Capex!$E:$E,$A17,Capex!$V:$V,R$2)</f>
        <v>0</v>
      </c>
      <c r="S17" s="48">
        <f ca="1">SUMIFS(Capex!$W:$W,Capex!$E:$E,$A17,Capex!$V:$V,S$2)</f>
        <v>0</v>
      </c>
      <c r="T17" s="48">
        <f ca="1">SUMIFS(Capex!$W:$W,Capex!$E:$E,$A17,Capex!$V:$V,T$2)</f>
        <v>0</v>
      </c>
      <c r="U17" s="48">
        <f ca="1">SUMIFS(Capex!$W:$W,Capex!$E:$E,$A17,Capex!$V:$V,U$2)</f>
        <v>0</v>
      </c>
      <c r="V17" s="48">
        <f ca="1">SUMIFS(Capex!$W:$W,Capex!$E:$E,$A17,Capex!$V:$V,V$2)</f>
        <v>0</v>
      </c>
      <c r="W17" s="48">
        <f ca="1">SUMIFS(Capex!$W:$W,Capex!$E:$E,$A17,Capex!$V:$V,W$2)</f>
        <v>0</v>
      </c>
      <c r="X17" s="48">
        <f ca="1">SUMIFS(Capex!$W:$W,Capex!$E:$E,$A17,Capex!$V:$V,X$2)</f>
        <v>0</v>
      </c>
      <c r="Y17" s="48">
        <f ca="1">SUMIFS(Capex!$W:$W,Capex!$E:$E,$A17,Capex!$V:$V,Y$2)</f>
        <v>0</v>
      </c>
      <c r="Z17" s="48">
        <f t="shared" ca="1" si="0"/>
        <v>0</v>
      </c>
      <c r="AA17" s="48">
        <f ca="1">SUMIF(Capex!E:E,'Analysis-Level3'!A17,Capex!W:W)</f>
        <v>0</v>
      </c>
      <c r="AB17" s="49" t="e">
        <f t="shared" ca="1" si="1"/>
        <v>#DIV/0!</v>
      </c>
      <c r="AD17" s="76" t="str">
        <f t="shared" si="2"/>
        <v>Facility 15</v>
      </c>
      <c r="AE17" s="78">
        <f t="shared" ca="1" si="3"/>
        <v>0</v>
      </c>
      <c r="AF17" s="78">
        <f t="shared" ca="1" si="4"/>
        <v>0</v>
      </c>
      <c r="AG17" s="78">
        <f t="shared" ca="1" si="5"/>
        <v>0</v>
      </c>
      <c r="AH17" s="78">
        <f t="shared" ca="1" si="6"/>
        <v>0</v>
      </c>
      <c r="AI17" s="78">
        <f t="shared" ca="1" si="7"/>
        <v>0</v>
      </c>
      <c r="AJ17" s="78">
        <f t="shared" ca="1" si="8"/>
        <v>0</v>
      </c>
    </row>
    <row r="18" spans="1:36" x14ac:dyDescent="0.35">
      <c r="A18" s="15" t="str">
        <f>Facilities!A17</f>
        <v>Facility 16</v>
      </c>
      <c r="B18" s="31"/>
      <c r="C18" s="31"/>
      <c r="D18" s="31"/>
      <c r="E18" s="48">
        <f ca="1">SUMIFS(Capex!$W:$W,Capex!$E:$E,$A18,Capex!$V:$V,E$2)</f>
        <v>0</v>
      </c>
      <c r="F18" s="48">
        <f ca="1">SUMIFS(Capex!$W:$W,Capex!$E:$E,$A18,Capex!$V:$V,F$2)</f>
        <v>0</v>
      </c>
      <c r="G18" s="48">
        <f ca="1">SUMIFS(Capex!$W:$W,Capex!$E:$E,$A18,Capex!$V:$V,G$2)</f>
        <v>0</v>
      </c>
      <c r="H18" s="48">
        <f ca="1">SUMIFS(Capex!$W:$W,Capex!$E:$E,$A18,Capex!$V:$V,H$2)</f>
        <v>0</v>
      </c>
      <c r="I18" s="48">
        <f ca="1">SUMIFS(Capex!$W:$W,Capex!$E:$E,$A18,Capex!$V:$V,I$2)</f>
        <v>0</v>
      </c>
      <c r="J18" s="48">
        <f ca="1">SUMIFS(Capex!$W:$W,Capex!$E:$E,$A18,Capex!$V:$V,J$2)</f>
        <v>0</v>
      </c>
      <c r="K18" s="48">
        <f ca="1">SUMIFS(Capex!$W:$W,Capex!$E:$E,$A18,Capex!$V:$V,K$2)</f>
        <v>0</v>
      </c>
      <c r="L18" s="48">
        <f ca="1">SUMIFS(Capex!$W:$W,Capex!$E:$E,$A18,Capex!$V:$V,L$2)</f>
        <v>0</v>
      </c>
      <c r="M18" s="48">
        <f ca="1">SUMIFS(Capex!$W:$W,Capex!$E:$E,$A18,Capex!$V:$V,M$2)</f>
        <v>0</v>
      </c>
      <c r="N18" s="48">
        <f ca="1">SUMIFS(Capex!$W:$W,Capex!$E:$E,$A18,Capex!$V:$V,N$2)</f>
        <v>0</v>
      </c>
      <c r="O18" s="48">
        <f ca="1">SUMIFS(Capex!$W:$W,Capex!$E:$E,$A18,Capex!$V:$V,O$2)</f>
        <v>0</v>
      </c>
      <c r="P18" s="48">
        <f ca="1">SUMIFS(Capex!$W:$W,Capex!$E:$E,$A18,Capex!$V:$V,P$2)</f>
        <v>0</v>
      </c>
      <c r="Q18" s="48">
        <f ca="1">SUMIFS(Capex!$W:$W,Capex!$E:$E,$A18,Capex!$V:$V,Q$2)</f>
        <v>0</v>
      </c>
      <c r="R18" s="48">
        <f ca="1">SUMIFS(Capex!$W:$W,Capex!$E:$E,$A18,Capex!$V:$V,R$2)</f>
        <v>0</v>
      </c>
      <c r="S18" s="48">
        <f ca="1">SUMIFS(Capex!$W:$W,Capex!$E:$E,$A18,Capex!$V:$V,S$2)</f>
        <v>0</v>
      </c>
      <c r="T18" s="48">
        <f ca="1">SUMIFS(Capex!$W:$W,Capex!$E:$E,$A18,Capex!$V:$V,T$2)</f>
        <v>0</v>
      </c>
      <c r="U18" s="48">
        <f ca="1">SUMIFS(Capex!$W:$W,Capex!$E:$E,$A18,Capex!$V:$V,U$2)</f>
        <v>0</v>
      </c>
      <c r="V18" s="48">
        <f ca="1">SUMIFS(Capex!$W:$W,Capex!$E:$E,$A18,Capex!$V:$V,V$2)</f>
        <v>0</v>
      </c>
      <c r="W18" s="48">
        <f ca="1">SUMIFS(Capex!$W:$W,Capex!$E:$E,$A18,Capex!$V:$V,W$2)</f>
        <v>0</v>
      </c>
      <c r="X18" s="48">
        <f ca="1">SUMIFS(Capex!$W:$W,Capex!$E:$E,$A18,Capex!$V:$V,X$2)</f>
        <v>0</v>
      </c>
      <c r="Y18" s="48">
        <f ca="1">SUMIFS(Capex!$W:$W,Capex!$E:$E,$A18,Capex!$V:$V,Y$2)</f>
        <v>0</v>
      </c>
      <c r="Z18" s="48">
        <f t="shared" ref="Z18" ca="1" si="9">SUM(P18:Y18)</f>
        <v>0</v>
      </c>
      <c r="AA18" s="57">
        <f ca="1">SUMIF(Capex!E:E,'Analysis-Level3'!A18,Capex!W:W)</f>
        <v>0</v>
      </c>
      <c r="AB18" s="49" t="e">
        <f t="shared" ca="1" si="1"/>
        <v>#DIV/0!</v>
      </c>
      <c r="AD18" s="76" t="str">
        <f t="shared" si="2"/>
        <v>Facility 16</v>
      </c>
      <c r="AE18" s="78">
        <f t="shared" ca="1" si="3"/>
        <v>0</v>
      </c>
      <c r="AF18" s="78">
        <f t="shared" ca="1" si="4"/>
        <v>0</v>
      </c>
      <c r="AG18" s="78">
        <f t="shared" ca="1" si="5"/>
        <v>0</v>
      </c>
      <c r="AH18" s="78">
        <f t="shared" ca="1" si="6"/>
        <v>0</v>
      </c>
      <c r="AI18" s="78">
        <f t="shared" ca="1" si="7"/>
        <v>0</v>
      </c>
      <c r="AJ18" s="78">
        <f t="shared" ca="1" si="8"/>
        <v>0</v>
      </c>
    </row>
    <row r="19" spans="1:36" x14ac:dyDescent="0.35">
      <c r="A19" s="15" t="str">
        <f>Facilities!A18</f>
        <v>Facility 17</v>
      </c>
      <c r="B19" s="31"/>
      <c r="C19" s="31"/>
      <c r="D19" s="31"/>
      <c r="E19" s="48">
        <f ca="1">SUMIFS(Capex!$W:$W,Capex!$E:$E,$A19,Capex!$V:$V,E$2)</f>
        <v>0</v>
      </c>
      <c r="F19" s="48">
        <f ca="1">SUMIFS(Capex!$W:$W,Capex!$E:$E,$A19,Capex!$V:$V,F$2)</f>
        <v>0</v>
      </c>
      <c r="G19" s="48">
        <f ca="1">SUMIFS(Capex!$W:$W,Capex!$E:$E,$A19,Capex!$V:$V,G$2)</f>
        <v>0</v>
      </c>
      <c r="H19" s="48">
        <f ca="1">SUMIFS(Capex!$W:$W,Capex!$E:$E,$A19,Capex!$V:$V,H$2)</f>
        <v>0</v>
      </c>
      <c r="I19" s="48">
        <f ca="1">SUMIFS(Capex!$W:$W,Capex!$E:$E,$A19,Capex!$V:$V,I$2)</f>
        <v>0</v>
      </c>
      <c r="J19" s="48">
        <f ca="1">SUMIFS(Capex!$W:$W,Capex!$E:$E,$A19,Capex!$V:$V,J$2)</f>
        <v>0</v>
      </c>
      <c r="K19" s="48">
        <f ca="1">SUMIFS(Capex!$W:$W,Capex!$E:$E,$A19,Capex!$V:$V,K$2)</f>
        <v>0</v>
      </c>
      <c r="L19" s="48">
        <f ca="1">SUMIFS(Capex!$W:$W,Capex!$E:$E,$A19,Capex!$V:$V,L$2)</f>
        <v>0</v>
      </c>
      <c r="M19" s="48">
        <f ca="1">SUMIFS(Capex!$W:$W,Capex!$E:$E,$A19,Capex!$V:$V,M$2)</f>
        <v>0</v>
      </c>
      <c r="N19" s="48">
        <f ca="1">SUMIFS(Capex!$W:$W,Capex!$E:$E,$A19,Capex!$V:$V,N$2)</f>
        <v>0</v>
      </c>
      <c r="O19" s="48">
        <f ca="1">SUMIFS(Capex!$W:$W,Capex!$E:$E,$A19,Capex!$V:$V,O$2)</f>
        <v>0</v>
      </c>
      <c r="P19" s="48">
        <f ca="1">SUMIFS(Capex!$W:$W,Capex!$E:$E,$A19,Capex!$V:$V,P$2)</f>
        <v>0</v>
      </c>
      <c r="Q19" s="48">
        <f ca="1">SUMIFS(Capex!$W:$W,Capex!$E:$E,$A19,Capex!$V:$V,Q$2)</f>
        <v>0</v>
      </c>
      <c r="R19" s="48">
        <f ca="1">SUMIFS(Capex!$W:$W,Capex!$E:$E,$A19,Capex!$V:$V,R$2)</f>
        <v>0</v>
      </c>
      <c r="S19" s="48">
        <f ca="1">SUMIFS(Capex!$W:$W,Capex!$E:$E,$A19,Capex!$V:$V,S$2)</f>
        <v>0</v>
      </c>
      <c r="T19" s="48">
        <f ca="1">SUMIFS(Capex!$W:$W,Capex!$E:$E,$A19,Capex!$V:$V,T$2)</f>
        <v>0</v>
      </c>
      <c r="U19" s="48">
        <f ca="1">SUMIFS(Capex!$W:$W,Capex!$E:$E,$A19,Capex!$V:$V,U$2)</f>
        <v>0</v>
      </c>
      <c r="V19" s="48">
        <f ca="1">SUMIFS(Capex!$W:$W,Capex!$E:$E,$A19,Capex!$V:$V,V$2)</f>
        <v>0</v>
      </c>
      <c r="W19" s="48">
        <f ca="1">SUMIFS(Capex!$W:$W,Capex!$E:$E,$A19,Capex!$V:$V,W$2)</f>
        <v>0</v>
      </c>
      <c r="X19" s="48">
        <f ca="1">SUMIFS(Capex!$W:$W,Capex!$E:$E,$A19,Capex!$V:$V,X$2)</f>
        <v>0</v>
      </c>
      <c r="Y19" s="48">
        <f ca="1">SUMIFS(Capex!$W:$W,Capex!$E:$E,$A19,Capex!$V:$V,Y$2)</f>
        <v>0</v>
      </c>
      <c r="Z19" s="48">
        <f t="shared" ca="1" si="0"/>
        <v>0</v>
      </c>
      <c r="AA19" s="57">
        <f ca="1">SUMIF(Capex!E:E,'Analysis-Level3'!A19,Capex!W:W)</f>
        <v>0</v>
      </c>
      <c r="AB19" s="49" t="e">
        <f t="shared" ca="1" si="1"/>
        <v>#DIV/0!</v>
      </c>
      <c r="AD19" s="76" t="str">
        <f t="shared" si="2"/>
        <v>Facility 17</v>
      </c>
      <c r="AE19" s="78">
        <f t="shared" ca="1" si="3"/>
        <v>0</v>
      </c>
      <c r="AF19" s="78">
        <f t="shared" ca="1" si="4"/>
        <v>0</v>
      </c>
      <c r="AG19" s="78">
        <f t="shared" ca="1" si="5"/>
        <v>0</v>
      </c>
      <c r="AH19" s="78">
        <f t="shared" ca="1" si="6"/>
        <v>0</v>
      </c>
      <c r="AI19" s="78">
        <f t="shared" ca="1" si="7"/>
        <v>0</v>
      </c>
      <c r="AJ19" s="78">
        <f t="shared" ca="1" si="8"/>
        <v>0</v>
      </c>
    </row>
    <row r="20" spans="1:36" s="13" customFormat="1" x14ac:dyDescent="0.35">
      <c r="A20" s="28" t="s">
        <v>19</v>
      </c>
      <c r="B20" s="27" t="e">
        <f ca="1">AVERAGE(B3:B19)</f>
        <v>#DIV/0!</v>
      </c>
      <c r="C20" s="27" t="e">
        <f ca="1">AVERAGE(C3:C19)</f>
        <v>#DIV/0!</v>
      </c>
      <c r="D20" s="27"/>
      <c r="E20" s="50">
        <f t="shared" ref="E20:AA20" ca="1" si="10">SUM(E3:E19)</f>
        <v>0</v>
      </c>
      <c r="F20" s="50">
        <f t="shared" ca="1" si="10"/>
        <v>0</v>
      </c>
      <c r="G20" s="50">
        <f t="shared" ca="1" si="10"/>
        <v>0</v>
      </c>
      <c r="H20" s="50">
        <f t="shared" ca="1" si="10"/>
        <v>0</v>
      </c>
      <c r="I20" s="50">
        <f t="shared" ca="1" si="10"/>
        <v>0</v>
      </c>
      <c r="J20" s="50">
        <f t="shared" ca="1" si="10"/>
        <v>0</v>
      </c>
      <c r="K20" s="50">
        <f t="shared" ca="1" si="10"/>
        <v>0</v>
      </c>
      <c r="L20" s="50">
        <f t="shared" ca="1" si="10"/>
        <v>0</v>
      </c>
      <c r="M20" s="50">
        <f t="shared" ca="1" si="10"/>
        <v>0</v>
      </c>
      <c r="N20" s="50">
        <f t="shared" ca="1" si="10"/>
        <v>0</v>
      </c>
      <c r="O20" s="50">
        <f t="shared" ca="1" si="10"/>
        <v>0</v>
      </c>
      <c r="P20" s="50">
        <f t="shared" ca="1" si="10"/>
        <v>0</v>
      </c>
      <c r="Q20" s="50">
        <f t="shared" ca="1" si="10"/>
        <v>0</v>
      </c>
      <c r="R20" s="50">
        <f t="shared" ca="1" si="10"/>
        <v>0</v>
      </c>
      <c r="S20" s="50">
        <f t="shared" ca="1" si="10"/>
        <v>0</v>
      </c>
      <c r="T20" s="50">
        <f t="shared" ca="1" si="10"/>
        <v>0</v>
      </c>
      <c r="U20" s="50">
        <f t="shared" ca="1" si="10"/>
        <v>0</v>
      </c>
      <c r="V20" s="50">
        <f t="shared" ca="1" si="10"/>
        <v>0</v>
      </c>
      <c r="W20" s="50">
        <f t="shared" ca="1" si="10"/>
        <v>0</v>
      </c>
      <c r="X20" s="50">
        <f t="shared" ca="1" si="10"/>
        <v>0</v>
      </c>
      <c r="Y20" s="50">
        <f t="shared" ca="1" si="10"/>
        <v>0</v>
      </c>
      <c r="Z20" s="50">
        <f t="shared" ca="1" si="10"/>
        <v>0</v>
      </c>
      <c r="AA20" s="50">
        <f t="shared" ca="1" si="10"/>
        <v>0</v>
      </c>
      <c r="AB20" s="50"/>
      <c r="AD20" s="85" t="s">
        <v>19</v>
      </c>
      <c r="AE20" s="87">
        <f t="shared" ref="AE20:AJ20" ca="1" si="11">SUM(AE3:AE19)</f>
        <v>0</v>
      </c>
      <c r="AF20" s="87">
        <f t="shared" ca="1" si="11"/>
        <v>0</v>
      </c>
      <c r="AG20" s="87">
        <f t="shared" ca="1" si="11"/>
        <v>0</v>
      </c>
      <c r="AH20" s="87">
        <f t="shared" ca="1" si="11"/>
        <v>0</v>
      </c>
      <c r="AI20" s="87">
        <f t="shared" ca="1" si="11"/>
        <v>0</v>
      </c>
      <c r="AJ20" s="87">
        <f t="shared" ca="1" si="11"/>
        <v>0</v>
      </c>
    </row>
    <row r="21" spans="1:36" x14ac:dyDescent="0.35">
      <c r="E21" s="58">
        <f ca="1">E20-'Analysis-Level1'!E14</f>
        <v>-117978</v>
      </c>
      <c r="F21" s="58">
        <f ca="1">F20-'Analysis-Level1'!F14</f>
        <v>-210944</v>
      </c>
      <c r="G21" s="58">
        <f ca="1">G20-'Analysis-Level1'!G14</f>
        <v>-68812</v>
      </c>
      <c r="H21" s="58">
        <f ca="1">H20-'Analysis-Level1'!H14</f>
        <v>-40510</v>
      </c>
      <c r="I21" s="58">
        <f ca="1">I20-'Analysis-Level1'!I14</f>
        <v>-67271</v>
      </c>
      <c r="J21" s="58">
        <f ca="1">J20-'Analysis-Level1'!J14</f>
        <v>-70985</v>
      </c>
      <c r="K21" s="58">
        <f ca="1">K20-'Analysis-Level1'!K14</f>
        <v>-42510</v>
      </c>
      <c r="L21" s="58">
        <f ca="1">L20-'Analysis-Level1'!L14</f>
        <v>-251984</v>
      </c>
      <c r="M21" s="58">
        <f ca="1">M20-'Analysis-Level1'!M14</f>
        <v>-130241</v>
      </c>
      <c r="N21" s="58">
        <f ca="1">N20-'Analysis-Level1'!N14</f>
        <v>-287212</v>
      </c>
      <c r="O21" s="58">
        <f ca="1">O20-'Analysis-Level1'!O14</f>
        <v>-87200</v>
      </c>
      <c r="P21" s="58">
        <f ca="1">P20-'Analysis-Level1'!P14</f>
        <v>0</v>
      </c>
      <c r="Q21" s="58">
        <f ca="1">Q20-'Analysis-Level1'!Q14</f>
        <v>0</v>
      </c>
      <c r="R21" s="58">
        <f ca="1">R20-'Analysis-Level1'!R14</f>
        <v>0</v>
      </c>
      <c r="S21" s="58">
        <f ca="1">S20-'Analysis-Level1'!S14</f>
        <v>0</v>
      </c>
      <c r="T21" s="58">
        <f ca="1">T20-'Analysis-Level1'!T14</f>
        <v>0</v>
      </c>
      <c r="U21" s="58">
        <f ca="1">U20-'Analysis-Level1'!U14</f>
        <v>0</v>
      </c>
      <c r="V21" s="58">
        <f ca="1">V20-'Analysis-Level1'!V14</f>
        <v>0</v>
      </c>
      <c r="W21" s="58">
        <f ca="1">W20-'Analysis-Level1'!W14</f>
        <v>0</v>
      </c>
      <c r="X21" s="58">
        <f ca="1">X20-'Analysis-Level1'!X14</f>
        <v>0</v>
      </c>
      <c r="Y21" s="58">
        <f ca="1">Y20-'Analysis-Level1'!Y14</f>
        <v>0</v>
      </c>
      <c r="Z21" s="58">
        <f ca="1">Z20-'Analysis-Level1'!Z14</f>
        <v>0</v>
      </c>
      <c r="AA21" s="58">
        <f ca="1">AA20-'Analysis-Level1'!AA14</f>
        <v>-1375647</v>
      </c>
    </row>
  </sheetData>
  <sheetProtection algorithmName="SHA-512" hashValue="b9nEKzd5pOAKTBKbt7VnTUFQgXiMsVTL4qVFjaCcmC8cpFo4K75dFQrq0Hm5qfRifrP6ejFgtUeLP+2mwM58IA==" saltValue="ZFuJ/lPA3JgiVZtuhVRIlw==" spinCount="100000" sheet="1" objects="1" scenarios="1"/>
  <pageMargins left="0.9055118110236221" right="0.70866141732283472" top="1.3385826771653544" bottom="0.74803149606299213" header="0.31496062992125984" footer="0.31496062992125984"/>
  <pageSetup paperSize="9" scale="22" fitToHeight="0" orientation="landscape" horizontalDpi="300" verticalDpi="300" r:id="rId1"/>
  <headerFooter>
    <oddHeader>&amp;L&amp;"-,Bold"&amp;18ANALYSIS - LEVEL 3
Project: XXX and YYY&amp;R&amp;G</oddHeader>
    <oddFooter>&amp;R&amp;P of &amp;N</oddFooter>
  </headerFooter>
  <rowBreaks count="1" manualBreakCount="1">
    <brk id="74" max="18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07A7-2435-42B4-BF1A-FE9CDE7067D8}">
  <sheetPr>
    <pageSetUpPr fitToPage="1"/>
  </sheetPr>
  <dimension ref="A1:AJ14"/>
  <sheetViews>
    <sheetView topLeftCell="Z1" zoomScale="85" zoomScaleNormal="85" workbookViewId="0">
      <selection activeCell="AD1" sqref="AD1:AJ14"/>
    </sheetView>
  </sheetViews>
  <sheetFormatPr defaultColWidth="9.1796875" defaultRowHeight="15.5" x14ac:dyDescent="0.35"/>
  <cols>
    <col min="1" max="1" width="22.81640625" style="14" customWidth="1"/>
    <col min="2" max="2" width="23.7265625" style="14" customWidth="1"/>
    <col min="3" max="3" width="17.7265625" style="14" customWidth="1"/>
    <col min="4" max="4" width="19.81640625" style="14" hidden="1" customWidth="1"/>
    <col min="5" max="5" width="18.26953125" style="14" bestFit="1" customWidth="1"/>
    <col min="6" max="6" width="16.26953125" style="14" bestFit="1" customWidth="1"/>
    <col min="7" max="7" width="18.26953125" style="14" bestFit="1" customWidth="1"/>
    <col min="8" max="8" width="15.7265625" style="14" bestFit="1" customWidth="1"/>
    <col min="9" max="11" width="16.26953125" style="14" bestFit="1" customWidth="1"/>
    <col min="12" max="12" width="15.7265625" style="14" bestFit="1" customWidth="1"/>
    <col min="13" max="15" width="18.81640625" style="14" bestFit="1" customWidth="1"/>
    <col min="16" max="26" width="18.81640625" style="14" customWidth="1"/>
    <col min="27" max="27" width="19.1796875" style="14" bestFit="1" customWidth="1"/>
    <col min="28" max="28" width="19.1796875" style="14" customWidth="1"/>
    <col min="29" max="29" width="9.1796875" style="14"/>
    <col min="30" max="30" width="33.81640625" style="14" bestFit="1" customWidth="1"/>
    <col min="31" max="31" width="20.1796875" style="14" customWidth="1"/>
    <col min="32" max="33" width="17.1796875" style="14" customWidth="1"/>
    <col min="34" max="34" width="15.26953125" style="14" customWidth="1"/>
    <col min="35" max="35" width="17.26953125" style="14" customWidth="1"/>
    <col min="36" max="36" width="16.453125" style="14" bestFit="1" customWidth="1"/>
    <col min="37" max="16384" width="9.1796875" style="14"/>
  </cols>
  <sheetData>
    <row r="1" spans="1:36" x14ac:dyDescent="0.35">
      <c r="E1" s="18" t="s">
        <v>1</v>
      </c>
      <c r="F1" s="18" t="s">
        <v>1</v>
      </c>
      <c r="G1" s="18" t="s">
        <v>1</v>
      </c>
      <c r="H1" s="18" t="s">
        <v>1</v>
      </c>
      <c r="I1" s="18" t="s">
        <v>1</v>
      </c>
      <c r="J1" s="18" t="s">
        <v>1</v>
      </c>
      <c r="K1" s="18" t="s">
        <v>1</v>
      </c>
      <c r="L1" s="18" t="s">
        <v>1</v>
      </c>
      <c r="M1" s="18" t="s">
        <v>1</v>
      </c>
      <c r="N1" s="18" t="s">
        <v>1</v>
      </c>
      <c r="O1" s="18" t="s">
        <v>1</v>
      </c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D1" s="63" t="s">
        <v>2</v>
      </c>
      <c r="AE1" s="97" t="s">
        <v>3</v>
      </c>
      <c r="AF1" s="97"/>
      <c r="AG1" s="97"/>
      <c r="AH1" s="97"/>
      <c r="AI1" s="97"/>
      <c r="AJ1" s="98" t="s">
        <v>4</v>
      </c>
    </row>
    <row r="2" spans="1:36" s="17" customFormat="1" x14ac:dyDescent="0.35">
      <c r="A2" s="16" t="s">
        <v>23</v>
      </c>
      <c r="B2" s="29" t="s">
        <v>6</v>
      </c>
      <c r="C2" s="29" t="s">
        <v>7</v>
      </c>
      <c r="D2" s="29" t="s">
        <v>8</v>
      </c>
      <c r="E2" s="29">
        <v>0</v>
      </c>
      <c r="F2" s="29">
        <v>1</v>
      </c>
      <c r="G2" s="29">
        <v>2</v>
      </c>
      <c r="H2" s="29">
        <v>3</v>
      </c>
      <c r="I2" s="29">
        <v>4</v>
      </c>
      <c r="J2" s="29">
        <v>5</v>
      </c>
      <c r="K2" s="29">
        <v>6</v>
      </c>
      <c r="L2" s="29">
        <v>7</v>
      </c>
      <c r="M2" s="29">
        <v>8</v>
      </c>
      <c r="N2" s="29">
        <v>9</v>
      </c>
      <c r="O2" s="29">
        <v>10</v>
      </c>
      <c r="P2" s="29">
        <v>11</v>
      </c>
      <c r="Q2" s="29">
        <v>12</v>
      </c>
      <c r="R2" s="29">
        <v>13</v>
      </c>
      <c r="S2" s="29">
        <v>14</v>
      </c>
      <c r="T2" s="29">
        <v>15</v>
      </c>
      <c r="U2" s="29">
        <v>16</v>
      </c>
      <c r="V2" s="29">
        <v>17</v>
      </c>
      <c r="W2" s="29">
        <v>18</v>
      </c>
      <c r="X2" s="29">
        <v>19</v>
      </c>
      <c r="Y2" s="29">
        <v>20</v>
      </c>
      <c r="Z2" s="29" t="s">
        <v>9</v>
      </c>
      <c r="AA2" s="30" t="s">
        <v>10</v>
      </c>
      <c r="AB2" s="30" t="s">
        <v>13</v>
      </c>
      <c r="AD2" s="68"/>
      <c r="AE2" s="99" t="s">
        <v>14</v>
      </c>
      <c r="AF2" s="99" t="s">
        <v>15</v>
      </c>
      <c r="AG2" s="99" t="s">
        <v>16</v>
      </c>
      <c r="AH2" s="99" t="s">
        <v>17</v>
      </c>
      <c r="AI2" s="99" t="s">
        <v>18</v>
      </c>
      <c r="AJ2" s="68"/>
    </row>
    <row r="3" spans="1:36" x14ac:dyDescent="0.35">
      <c r="A3" s="15" t="e">
        <f>#REF!</f>
        <v>#REF!</v>
      </c>
      <c r="B3" s="31" t="e">
        <f ca="1">AVERAGEIF(Capex!$F:$F,$A3,Capex!N:N)</f>
        <v>#DIV/0!</v>
      </c>
      <c r="C3" s="31" t="e">
        <f ca="1">AVERAGEIF(Capex!$F:$F,$A3,Capex!O:O)</f>
        <v>#DIV/0!</v>
      </c>
      <c r="D3" s="31"/>
      <c r="E3" s="48">
        <f ca="1">SUMIFS(Capex!$W:$W,Capex!$F:$F,$A3,Capex!$V:$V,E$2)</f>
        <v>0</v>
      </c>
      <c r="F3" s="48">
        <f ca="1">SUMIFS(Capex!$W:$W,Capex!$F:$F,$A3,Capex!$V:$V,F$2)</f>
        <v>0</v>
      </c>
      <c r="G3" s="48">
        <f ca="1">SUMIFS(Capex!$W:$W,Capex!$F:$F,$A3,Capex!$V:$V,G$2)</f>
        <v>0</v>
      </c>
      <c r="H3" s="48">
        <f ca="1">SUMIFS(Capex!$W:$W,Capex!$F:$F,$A3,Capex!$V:$V,H$2)</f>
        <v>0</v>
      </c>
      <c r="I3" s="48">
        <f ca="1">SUMIFS(Capex!$W:$W,Capex!$F:$F,$A3,Capex!$V:$V,I$2)</f>
        <v>0</v>
      </c>
      <c r="J3" s="48">
        <f ca="1">SUMIFS(Capex!$W:$W,Capex!$F:$F,$A3,Capex!$V:$V,J$2)</f>
        <v>0</v>
      </c>
      <c r="K3" s="48">
        <f ca="1">SUMIFS(Capex!$W:$W,Capex!$F:$F,$A3,Capex!$V:$V,K$2)</f>
        <v>0</v>
      </c>
      <c r="L3" s="48">
        <f ca="1">SUMIFS(Capex!$W:$W,Capex!$F:$F,$A3,Capex!$V:$V,L$2)</f>
        <v>0</v>
      </c>
      <c r="M3" s="48">
        <f ca="1">SUMIFS(Capex!$W:$W,Capex!$F:$F,$A3,Capex!$V:$V,M$2)</f>
        <v>0</v>
      </c>
      <c r="N3" s="48">
        <f ca="1">SUMIFS(Capex!$W:$W,Capex!$F:$F,$A3,Capex!$V:$V,N$2)</f>
        <v>0</v>
      </c>
      <c r="O3" s="48">
        <f ca="1">SUMIFS(Capex!$W:$W,Capex!$F:$F,$A3,Capex!$V:$V,O$2)</f>
        <v>0</v>
      </c>
      <c r="P3" s="48">
        <f ca="1">SUMIFS(Capex!$W:$W,Capex!$F:$F,$A3,Capex!$V:$V,P$2)</f>
        <v>0</v>
      </c>
      <c r="Q3" s="48">
        <f ca="1">SUMIFS(Capex!$W:$W,Capex!$F:$F,$A3,Capex!$V:$V,Q$2)</f>
        <v>0</v>
      </c>
      <c r="R3" s="48">
        <f ca="1">SUMIFS(Capex!$W:$W,Capex!$F:$F,$A3,Capex!$V:$V,R$2)</f>
        <v>0</v>
      </c>
      <c r="S3" s="48">
        <f ca="1">SUMIFS(Capex!$W:$W,Capex!$F:$F,$A3,Capex!$V:$V,S$2)</f>
        <v>0</v>
      </c>
      <c r="T3" s="48">
        <f ca="1">SUMIFS(Capex!$W:$W,Capex!$F:$F,$A3,Capex!$V:$V,T$2)</f>
        <v>0</v>
      </c>
      <c r="U3" s="48">
        <f ca="1">SUMIFS(Capex!$W:$W,Capex!$F:$F,$A3,Capex!$V:$V,U$2)</f>
        <v>0</v>
      </c>
      <c r="V3" s="48">
        <f ca="1">SUMIFS(Capex!$W:$W,Capex!$F:$F,$A3,Capex!$V:$V,V$2)</f>
        <v>0</v>
      </c>
      <c r="W3" s="48">
        <f ca="1">SUMIFS(Capex!$W:$W,Capex!$F:$F,$A3,Capex!$V:$V,W$2)</f>
        <v>0</v>
      </c>
      <c r="X3" s="48">
        <f ca="1">SUMIFS(Capex!$W:$W,Capex!$F:$F,$A3,Capex!$V:$V,X$2)</f>
        <v>0</v>
      </c>
      <c r="Y3" s="48">
        <f ca="1">SUMIFS(Capex!$W:$W,Capex!$F:$F,$A3,Capex!$V:$V,Y$2)</f>
        <v>0</v>
      </c>
      <c r="Z3" s="48">
        <f t="shared" ref="Z3:Z12" ca="1" si="0">SUM(P3:Y3)</f>
        <v>0</v>
      </c>
      <c r="AA3" s="48">
        <f ca="1">SUMIF(Capex!F:F,'Analysis-Level4'!A3,Capex!W:W)</f>
        <v>0</v>
      </c>
      <c r="AB3" s="32" t="e">
        <f t="shared" ref="AB3:AB12" ca="1" si="1">AA3/$AA$13</f>
        <v>#DIV/0!</v>
      </c>
      <c r="AD3" s="76" t="e">
        <f>A3</f>
        <v>#REF!</v>
      </c>
      <c r="AE3" s="92">
        <f ca="1">E3</f>
        <v>0</v>
      </c>
      <c r="AF3" s="92">
        <f ca="1">SUM(F3:G3)</f>
        <v>0</v>
      </c>
      <c r="AG3" s="92">
        <f ca="1">SUM(H3:J3)</f>
        <v>0</v>
      </c>
      <c r="AH3" s="92">
        <f ca="1">SUM(K3:O3)</f>
        <v>0</v>
      </c>
      <c r="AI3" s="92">
        <f ca="1">Z3</f>
        <v>0</v>
      </c>
      <c r="AJ3" s="78">
        <f ca="1">SUM(AE3:AI3)</f>
        <v>0</v>
      </c>
    </row>
    <row r="4" spans="1:36" x14ac:dyDescent="0.35">
      <c r="A4" s="15" t="e">
        <f>#REF!</f>
        <v>#REF!</v>
      </c>
      <c r="B4" s="31"/>
      <c r="C4" s="31"/>
      <c r="D4" s="31"/>
      <c r="E4" s="48">
        <f ca="1">SUMIFS(Capex!$W:$W,Capex!$F:$F,$A4,Capex!$V:$V,E$2)</f>
        <v>0</v>
      </c>
      <c r="F4" s="48">
        <f ca="1">SUMIFS(Capex!$W:$W,Capex!$F:$F,$A4,Capex!$V:$V,F$2)</f>
        <v>0</v>
      </c>
      <c r="G4" s="48">
        <f ca="1">SUMIFS(Capex!$W:$W,Capex!$F:$F,$A4,Capex!$V:$V,G$2)</f>
        <v>0</v>
      </c>
      <c r="H4" s="48">
        <f ca="1">SUMIFS(Capex!$W:$W,Capex!$F:$F,$A4,Capex!$V:$V,H$2)</f>
        <v>0</v>
      </c>
      <c r="I4" s="48">
        <f ca="1">SUMIFS(Capex!$W:$W,Capex!$F:$F,$A4,Capex!$V:$V,I$2)</f>
        <v>0</v>
      </c>
      <c r="J4" s="48">
        <f ca="1">SUMIFS(Capex!$W:$W,Capex!$F:$F,$A4,Capex!$V:$V,J$2)</f>
        <v>0</v>
      </c>
      <c r="K4" s="48">
        <f ca="1">SUMIFS(Capex!$W:$W,Capex!$F:$F,$A4,Capex!$V:$V,K$2)</f>
        <v>0</v>
      </c>
      <c r="L4" s="48">
        <f ca="1">SUMIFS(Capex!$W:$W,Capex!$F:$F,$A4,Capex!$V:$V,L$2)</f>
        <v>0</v>
      </c>
      <c r="M4" s="48">
        <f ca="1">SUMIFS(Capex!$W:$W,Capex!$F:$F,$A4,Capex!$V:$V,M$2)</f>
        <v>0</v>
      </c>
      <c r="N4" s="48">
        <f ca="1">SUMIFS(Capex!$W:$W,Capex!$F:$F,$A4,Capex!$V:$V,N$2)</f>
        <v>0</v>
      </c>
      <c r="O4" s="48">
        <f ca="1">SUMIFS(Capex!$W:$W,Capex!$F:$F,$A4,Capex!$V:$V,O$2)</f>
        <v>0</v>
      </c>
      <c r="P4" s="48">
        <f ca="1">SUMIFS(Capex!$W:$W,Capex!$F:$F,$A4,Capex!$V:$V,P$2)</f>
        <v>0</v>
      </c>
      <c r="Q4" s="48">
        <f ca="1">SUMIFS(Capex!$W:$W,Capex!$F:$F,$A4,Capex!$V:$V,Q$2)</f>
        <v>0</v>
      </c>
      <c r="R4" s="48">
        <f ca="1">SUMIFS(Capex!$W:$W,Capex!$F:$F,$A4,Capex!$V:$V,R$2)</f>
        <v>0</v>
      </c>
      <c r="S4" s="48">
        <f ca="1">SUMIFS(Capex!$W:$W,Capex!$F:$F,$A4,Capex!$V:$V,S$2)</f>
        <v>0</v>
      </c>
      <c r="T4" s="48">
        <f ca="1">SUMIFS(Capex!$W:$W,Capex!$F:$F,$A4,Capex!$V:$V,T$2)</f>
        <v>0</v>
      </c>
      <c r="U4" s="48">
        <f ca="1">SUMIFS(Capex!$W:$W,Capex!$F:$F,$A4,Capex!$V:$V,U$2)</f>
        <v>0</v>
      </c>
      <c r="V4" s="48">
        <f ca="1">SUMIFS(Capex!$W:$W,Capex!$F:$F,$A4,Capex!$V:$V,V$2)</f>
        <v>0</v>
      </c>
      <c r="W4" s="48">
        <f ca="1">SUMIFS(Capex!$W:$W,Capex!$F:$F,$A4,Capex!$V:$V,W$2)</f>
        <v>0</v>
      </c>
      <c r="X4" s="48">
        <f ca="1">SUMIFS(Capex!$W:$W,Capex!$F:$F,$A4,Capex!$V:$V,X$2)</f>
        <v>0</v>
      </c>
      <c r="Y4" s="48">
        <f ca="1">SUMIFS(Capex!$W:$W,Capex!$F:$F,$A4,Capex!$V:$V,Y$2)</f>
        <v>0</v>
      </c>
      <c r="Z4" s="48">
        <f t="shared" ca="1" si="0"/>
        <v>0</v>
      </c>
      <c r="AA4" s="48">
        <f ca="1">SUMIF(Capex!F:F,'Analysis-Level4'!A4,Capex!W:W)</f>
        <v>0</v>
      </c>
      <c r="AB4" s="32" t="e">
        <f t="shared" ca="1" si="1"/>
        <v>#DIV/0!</v>
      </c>
      <c r="AD4" s="76" t="e">
        <f t="shared" ref="AD4:AD12" si="2">A4</f>
        <v>#REF!</v>
      </c>
      <c r="AE4" s="92">
        <f t="shared" ref="AE4:AE12" ca="1" si="3">E4</f>
        <v>0</v>
      </c>
      <c r="AF4" s="92">
        <f t="shared" ref="AF4:AF12" ca="1" si="4">SUM(F4:G4)</f>
        <v>0</v>
      </c>
      <c r="AG4" s="92">
        <f t="shared" ref="AG4:AG12" ca="1" si="5">SUM(H4:J4)</f>
        <v>0</v>
      </c>
      <c r="AH4" s="92">
        <f t="shared" ref="AH4:AH12" ca="1" si="6">SUM(K4:O4)</f>
        <v>0</v>
      </c>
      <c r="AI4" s="92">
        <f t="shared" ref="AI4:AI12" ca="1" si="7">Z4</f>
        <v>0</v>
      </c>
      <c r="AJ4" s="78">
        <f t="shared" ref="AJ4:AJ12" ca="1" si="8">SUM(AE4:AI4)</f>
        <v>0</v>
      </c>
    </row>
    <row r="5" spans="1:36" x14ac:dyDescent="0.35">
      <c r="A5" s="15" t="e">
        <f>#REF!</f>
        <v>#REF!</v>
      </c>
      <c r="B5" s="31" t="e">
        <f ca="1">AVERAGEIF(Capex!$F:$F,$A5,Capex!N:N)</f>
        <v>#DIV/0!</v>
      </c>
      <c r="C5" s="31" t="e">
        <f ca="1">AVERAGEIF(Capex!$F:$F,$A5,Capex!O:O)</f>
        <v>#DIV/0!</v>
      </c>
      <c r="D5" s="31"/>
      <c r="E5" s="48">
        <f ca="1">SUMIFS(Capex!$W:$W,Capex!$F:$F,$A5,Capex!$V:$V,E$2)</f>
        <v>0</v>
      </c>
      <c r="F5" s="48">
        <f ca="1">SUMIFS(Capex!$W:$W,Capex!$F:$F,$A5,Capex!$V:$V,F$2)</f>
        <v>0</v>
      </c>
      <c r="G5" s="48">
        <f ca="1">SUMIFS(Capex!$W:$W,Capex!$F:$F,$A5,Capex!$V:$V,G$2)</f>
        <v>0</v>
      </c>
      <c r="H5" s="48">
        <f ca="1">SUMIFS(Capex!$W:$W,Capex!$F:$F,$A5,Capex!$V:$V,H$2)</f>
        <v>0</v>
      </c>
      <c r="I5" s="48">
        <f ca="1">SUMIFS(Capex!$W:$W,Capex!$F:$F,$A5,Capex!$V:$V,I$2)</f>
        <v>0</v>
      </c>
      <c r="J5" s="48">
        <f ca="1">SUMIFS(Capex!$W:$W,Capex!$F:$F,$A5,Capex!$V:$V,J$2)</f>
        <v>0</v>
      </c>
      <c r="K5" s="48">
        <f ca="1">SUMIFS(Capex!$W:$W,Capex!$F:$F,$A5,Capex!$V:$V,K$2)</f>
        <v>0</v>
      </c>
      <c r="L5" s="48">
        <f ca="1">SUMIFS(Capex!$W:$W,Capex!$F:$F,$A5,Capex!$V:$V,L$2)</f>
        <v>0</v>
      </c>
      <c r="M5" s="48">
        <f ca="1">SUMIFS(Capex!$W:$W,Capex!$F:$F,$A5,Capex!$V:$V,M$2)</f>
        <v>0</v>
      </c>
      <c r="N5" s="48">
        <f ca="1">SUMIFS(Capex!$W:$W,Capex!$F:$F,$A5,Capex!$V:$V,N$2)</f>
        <v>0</v>
      </c>
      <c r="O5" s="48">
        <f ca="1">SUMIFS(Capex!$W:$W,Capex!$F:$F,$A5,Capex!$V:$V,O$2)</f>
        <v>0</v>
      </c>
      <c r="P5" s="48">
        <f ca="1">SUMIFS(Capex!$W:$W,Capex!$F:$F,$A5,Capex!$V:$V,P$2)</f>
        <v>0</v>
      </c>
      <c r="Q5" s="48">
        <f ca="1">SUMIFS(Capex!$W:$W,Capex!$F:$F,$A5,Capex!$V:$V,Q$2)</f>
        <v>0</v>
      </c>
      <c r="R5" s="48">
        <f ca="1">SUMIFS(Capex!$W:$W,Capex!$F:$F,$A5,Capex!$V:$V,R$2)</f>
        <v>0</v>
      </c>
      <c r="S5" s="48">
        <f ca="1">SUMIFS(Capex!$W:$W,Capex!$F:$F,$A5,Capex!$V:$V,S$2)</f>
        <v>0</v>
      </c>
      <c r="T5" s="48">
        <f ca="1">SUMIFS(Capex!$W:$W,Capex!$F:$F,$A5,Capex!$V:$V,T$2)</f>
        <v>0</v>
      </c>
      <c r="U5" s="48">
        <f ca="1">SUMIFS(Capex!$W:$W,Capex!$F:$F,$A5,Capex!$V:$V,U$2)</f>
        <v>0</v>
      </c>
      <c r="V5" s="48">
        <f ca="1">SUMIFS(Capex!$W:$W,Capex!$F:$F,$A5,Capex!$V:$V,V$2)</f>
        <v>0</v>
      </c>
      <c r="W5" s="48">
        <f ca="1">SUMIFS(Capex!$W:$W,Capex!$F:$F,$A5,Capex!$V:$V,W$2)</f>
        <v>0</v>
      </c>
      <c r="X5" s="48">
        <f ca="1">SUMIFS(Capex!$W:$W,Capex!$F:$F,$A5,Capex!$V:$V,X$2)</f>
        <v>0</v>
      </c>
      <c r="Y5" s="48">
        <f ca="1">SUMIFS(Capex!$W:$W,Capex!$F:$F,$A5,Capex!$V:$V,Y$2)</f>
        <v>0</v>
      </c>
      <c r="Z5" s="48">
        <f t="shared" ca="1" si="0"/>
        <v>0</v>
      </c>
      <c r="AA5" s="48">
        <f ca="1">SUMIF(Capex!F:F,'Analysis-Level4'!A5,Capex!W:W)</f>
        <v>0</v>
      </c>
      <c r="AB5" s="32" t="e">
        <f t="shared" ca="1" si="1"/>
        <v>#DIV/0!</v>
      </c>
      <c r="AD5" s="76" t="e">
        <f t="shared" si="2"/>
        <v>#REF!</v>
      </c>
      <c r="AE5" s="92">
        <f t="shared" ca="1" si="3"/>
        <v>0</v>
      </c>
      <c r="AF5" s="92">
        <f t="shared" ca="1" si="4"/>
        <v>0</v>
      </c>
      <c r="AG5" s="92">
        <f t="shared" ca="1" si="5"/>
        <v>0</v>
      </c>
      <c r="AH5" s="92">
        <f t="shared" ca="1" si="6"/>
        <v>0</v>
      </c>
      <c r="AI5" s="92">
        <f t="shared" ca="1" si="7"/>
        <v>0</v>
      </c>
      <c r="AJ5" s="78">
        <f t="shared" ca="1" si="8"/>
        <v>0</v>
      </c>
    </row>
    <row r="6" spans="1:36" x14ac:dyDescent="0.35">
      <c r="A6" s="15" t="e">
        <f>#REF!</f>
        <v>#REF!</v>
      </c>
      <c r="B6" s="31" t="e">
        <f ca="1">AVERAGEIF(Capex!$F:$F,$A6,Capex!N:N)</f>
        <v>#DIV/0!</v>
      </c>
      <c r="C6" s="31" t="e">
        <f ca="1">AVERAGEIF(Capex!$F:$F,$A6,Capex!O:O)</f>
        <v>#DIV/0!</v>
      </c>
      <c r="D6" s="31"/>
      <c r="E6" s="48">
        <f ca="1">SUMIFS(Capex!$W:$W,Capex!$F:$F,$A6,Capex!$V:$V,E$2)</f>
        <v>0</v>
      </c>
      <c r="F6" s="48">
        <f ca="1">SUMIFS(Capex!$W:$W,Capex!$F:$F,$A6,Capex!$V:$V,F$2)</f>
        <v>0</v>
      </c>
      <c r="G6" s="48">
        <f ca="1">SUMIFS(Capex!$W:$W,Capex!$F:$F,$A6,Capex!$V:$V,G$2)</f>
        <v>0</v>
      </c>
      <c r="H6" s="48">
        <f ca="1">SUMIFS(Capex!$W:$W,Capex!$F:$F,$A6,Capex!$V:$V,H$2)</f>
        <v>0</v>
      </c>
      <c r="I6" s="48">
        <f ca="1">SUMIFS(Capex!$W:$W,Capex!$F:$F,$A6,Capex!$V:$V,I$2)</f>
        <v>0</v>
      </c>
      <c r="J6" s="48">
        <f ca="1">SUMIFS(Capex!$W:$W,Capex!$F:$F,$A6,Capex!$V:$V,J$2)</f>
        <v>0</v>
      </c>
      <c r="K6" s="48">
        <f ca="1">SUMIFS(Capex!$W:$W,Capex!$F:$F,$A6,Capex!$V:$V,K$2)</f>
        <v>0</v>
      </c>
      <c r="L6" s="48">
        <f ca="1">SUMIFS(Capex!$W:$W,Capex!$F:$F,$A6,Capex!$V:$V,L$2)</f>
        <v>0</v>
      </c>
      <c r="M6" s="48">
        <f ca="1">SUMIFS(Capex!$W:$W,Capex!$F:$F,$A6,Capex!$V:$V,M$2)</f>
        <v>0</v>
      </c>
      <c r="N6" s="48">
        <f ca="1">SUMIFS(Capex!$W:$W,Capex!$F:$F,$A6,Capex!$V:$V,N$2)</f>
        <v>0</v>
      </c>
      <c r="O6" s="48">
        <f ca="1">SUMIFS(Capex!$W:$W,Capex!$F:$F,$A6,Capex!$V:$V,O$2)</f>
        <v>0</v>
      </c>
      <c r="P6" s="48">
        <f ca="1">SUMIFS(Capex!$W:$W,Capex!$F:$F,$A6,Capex!$V:$V,P$2)</f>
        <v>0</v>
      </c>
      <c r="Q6" s="48">
        <f ca="1">SUMIFS(Capex!$W:$W,Capex!$F:$F,$A6,Capex!$V:$V,Q$2)</f>
        <v>0</v>
      </c>
      <c r="R6" s="48">
        <f ca="1">SUMIFS(Capex!$W:$W,Capex!$F:$F,$A6,Capex!$V:$V,R$2)</f>
        <v>0</v>
      </c>
      <c r="S6" s="48">
        <f ca="1">SUMIFS(Capex!$W:$W,Capex!$F:$F,$A6,Capex!$V:$V,S$2)</f>
        <v>0</v>
      </c>
      <c r="T6" s="48">
        <f ca="1">SUMIFS(Capex!$W:$W,Capex!$F:$F,$A6,Capex!$V:$V,T$2)</f>
        <v>0</v>
      </c>
      <c r="U6" s="48">
        <f ca="1">SUMIFS(Capex!$W:$W,Capex!$F:$F,$A6,Capex!$V:$V,U$2)</f>
        <v>0</v>
      </c>
      <c r="V6" s="48">
        <f ca="1">SUMIFS(Capex!$W:$W,Capex!$F:$F,$A6,Capex!$V:$V,V$2)</f>
        <v>0</v>
      </c>
      <c r="W6" s="48">
        <f ca="1">SUMIFS(Capex!$W:$W,Capex!$F:$F,$A6,Capex!$V:$V,W$2)</f>
        <v>0</v>
      </c>
      <c r="X6" s="48">
        <f ca="1">SUMIFS(Capex!$W:$W,Capex!$F:$F,$A6,Capex!$V:$V,X$2)</f>
        <v>0</v>
      </c>
      <c r="Y6" s="48">
        <f ca="1">SUMIFS(Capex!$W:$W,Capex!$F:$F,$A6,Capex!$V:$V,Y$2)</f>
        <v>0</v>
      </c>
      <c r="Z6" s="48">
        <f t="shared" ca="1" si="0"/>
        <v>0</v>
      </c>
      <c r="AA6" s="48">
        <f ca="1">SUMIF(Capex!F:F,'Analysis-Level4'!A6,Capex!W:W)</f>
        <v>0</v>
      </c>
      <c r="AB6" s="32" t="e">
        <f t="shared" ca="1" si="1"/>
        <v>#DIV/0!</v>
      </c>
      <c r="AD6" s="76" t="e">
        <f t="shared" si="2"/>
        <v>#REF!</v>
      </c>
      <c r="AE6" s="92">
        <f t="shared" ca="1" si="3"/>
        <v>0</v>
      </c>
      <c r="AF6" s="92">
        <f t="shared" ca="1" si="4"/>
        <v>0</v>
      </c>
      <c r="AG6" s="92">
        <f t="shared" ca="1" si="5"/>
        <v>0</v>
      </c>
      <c r="AH6" s="92">
        <f t="shared" ca="1" si="6"/>
        <v>0</v>
      </c>
      <c r="AI6" s="92">
        <f t="shared" ca="1" si="7"/>
        <v>0</v>
      </c>
      <c r="AJ6" s="78">
        <f t="shared" ca="1" si="8"/>
        <v>0</v>
      </c>
    </row>
    <row r="7" spans="1:36" x14ac:dyDescent="0.35">
      <c r="A7" s="15" t="e">
        <f>#REF!</f>
        <v>#REF!</v>
      </c>
      <c r="B7" s="31" t="e">
        <f ca="1">AVERAGEIF(Capex!$F:$F,$A7,Capex!N:N)</f>
        <v>#DIV/0!</v>
      </c>
      <c r="C7" s="31" t="e">
        <f ca="1">AVERAGEIF(Capex!$F:$F,$A7,Capex!O:O)</f>
        <v>#DIV/0!</v>
      </c>
      <c r="D7" s="31"/>
      <c r="E7" s="48">
        <f ca="1">SUMIFS(Capex!$W:$W,Capex!$F:$F,$A7,Capex!$V:$V,E$2)</f>
        <v>0</v>
      </c>
      <c r="F7" s="48">
        <f ca="1">SUMIFS(Capex!$W:$W,Capex!$F:$F,$A7,Capex!$V:$V,F$2)</f>
        <v>0</v>
      </c>
      <c r="G7" s="48">
        <f ca="1">SUMIFS(Capex!$W:$W,Capex!$F:$F,$A7,Capex!$V:$V,G$2)</f>
        <v>0</v>
      </c>
      <c r="H7" s="48">
        <f ca="1">SUMIFS(Capex!$W:$W,Capex!$F:$F,$A7,Capex!$V:$V,H$2)</f>
        <v>0</v>
      </c>
      <c r="I7" s="48">
        <f ca="1">SUMIFS(Capex!$W:$W,Capex!$F:$F,$A7,Capex!$V:$V,I$2)</f>
        <v>0</v>
      </c>
      <c r="J7" s="48">
        <f ca="1">SUMIFS(Capex!$W:$W,Capex!$F:$F,$A7,Capex!$V:$V,J$2)</f>
        <v>0</v>
      </c>
      <c r="K7" s="48">
        <f ca="1">SUMIFS(Capex!$W:$W,Capex!$F:$F,$A7,Capex!$V:$V,K$2)</f>
        <v>0</v>
      </c>
      <c r="L7" s="48">
        <f ca="1">SUMIFS(Capex!$W:$W,Capex!$F:$F,$A7,Capex!$V:$V,L$2)</f>
        <v>0</v>
      </c>
      <c r="M7" s="48">
        <f ca="1">SUMIFS(Capex!$W:$W,Capex!$F:$F,$A7,Capex!$V:$V,M$2)</f>
        <v>0</v>
      </c>
      <c r="N7" s="48">
        <f ca="1">SUMIFS(Capex!$W:$W,Capex!$F:$F,$A7,Capex!$V:$V,N$2)</f>
        <v>0</v>
      </c>
      <c r="O7" s="48">
        <f ca="1">SUMIFS(Capex!$W:$W,Capex!$F:$F,$A7,Capex!$V:$V,O$2)</f>
        <v>0</v>
      </c>
      <c r="P7" s="48">
        <f ca="1">SUMIFS(Capex!$W:$W,Capex!$F:$F,$A7,Capex!$V:$V,P$2)</f>
        <v>0</v>
      </c>
      <c r="Q7" s="48">
        <f ca="1">SUMIFS(Capex!$W:$W,Capex!$F:$F,$A7,Capex!$V:$V,Q$2)</f>
        <v>0</v>
      </c>
      <c r="R7" s="48">
        <f ca="1">SUMIFS(Capex!$W:$W,Capex!$F:$F,$A7,Capex!$V:$V,R$2)</f>
        <v>0</v>
      </c>
      <c r="S7" s="48">
        <f ca="1">SUMIFS(Capex!$W:$W,Capex!$F:$F,$A7,Capex!$V:$V,S$2)</f>
        <v>0</v>
      </c>
      <c r="T7" s="48">
        <f ca="1">SUMIFS(Capex!$W:$W,Capex!$F:$F,$A7,Capex!$V:$V,T$2)</f>
        <v>0</v>
      </c>
      <c r="U7" s="48">
        <f ca="1">SUMIFS(Capex!$W:$W,Capex!$F:$F,$A7,Capex!$V:$V,U$2)</f>
        <v>0</v>
      </c>
      <c r="V7" s="48">
        <f ca="1">SUMIFS(Capex!$W:$W,Capex!$F:$F,$A7,Capex!$V:$V,V$2)</f>
        <v>0</v>
      </c>
      <c r="W7" s="48">
        <f ca="1">SUMIFS(Capex!$W:$W,Capex!$F:$F,$A7,Capex!$V:$V,W$2)</f>
        <v>0</v>
      </c>
      <c r="X7" s="48">
        <f ca="1">SUMIFS(Capex!$W:$W,Capex!$F:$F,$A7,Capex!$V:$V,X$2)</f>
        <v>0</v>
      </c>
      <c r="Y7" s="48">
        <f ca="1">SUMIFS(Capex!$W:$W,Capex!$F:$F,$A7,Capex!$V:$V,Y$2)</f>
        <v>0</v>
      </c>
      <c r="Z7" s="48">
        <f t="shared" ca="1" si="0"/>
        <v>0</v>
      </c>
      <c r="AA7" s="48">
        <f ca="1">SUMIF(Capex!F:F,'Analysis-Level4'!A7,Capex!W:W)</f>
        <v>0</v>
      </c>
      <c r="AB7" s="32" t="e">
        <f t="shared" ca="1" si="1"/>
        <v>#DIV/0!</v>
      </c>
      <c r="AD7" s="76" t="e">
        <f t="shared" si="2"/>
        <v>#REF!</v>
      </c>
      <c r="AE7" s="92">
        <f t="shared" ca="1" si="3"/>
        <v>0</v>
      </c>
      <c r="AF7" s="92">
        <f t="shared" ca="1" si="4"/>
        <v>0</v>
      </c>
      <c r="AG7" s="92">
        <f t="shared" ca="1" si="5"/>
        <v>0</v>
      </c>
      <c r="AH7" s="92">
        <f t="shared" ca="1" si="6"/>
        <v>0</v>
      </c>
      <c r="AI7" s="92">
        <f t="shared" ca="1" si="7"/>
        <v>0</v>
      </c>
      <c r="AJ7" s="78">
        <f t="shared" ca="1" si="8"/>
        <v>0</v>
      </c>
    </row>
    <row r="8" spans="1:36" x14ac:dyDescent="0.35">
      <c r="A8" s="15" t="e">
        <f>#REF!</f>
        <v>#REF!</v>
      </c>
      <c r="B8" s="31" t="e">
        <f ca="1">AVERAGEIF(Capex!$F:$F,$A8,Capex!N:N)</f>
        <v>#DIV/0!</v>
      </c>
      <c r="C8" s="31" t="e">
        <f ca="1">AVERAGEIF(Capex!$F:$F,$A8,Capex!O:O)</f>
        <v>#DIV/0!</v>
      </c>
      <c r="D8" s="31"/>
      <c r="E8" s="48">
        <f ca="1">SUMIFS(Capex!$W:$W,Capex!$F:$F,$A8,Capex!$V:$V,E$2)</f>
        <v>0</v>
      </c>
      <c r="F8" s="48">
        <f ca="1">SUMIFS(Capex!$W:$W,Capex!$F:$F,$A8,Capex!$V:$V,F$2)</f>
        <v>0</v>
      </c>
      <c r="G8" s="48">
        <f ca="1">SUMIFS(Capex!$W:$W,Capex!$F:$F,$A8,Capex!$V:$V,G$2)</f>
        <v>0</v>
      </c>
      <c r="H8" s="48">
        <f ca="1">SUMIFS(Capex!$W:$W,Capex!$F:$F,$A8,Capex!$V:$V,H$2)</f>
        <v>0</v>
      </c>
      <c r="I8" s="48">
        <f ca="1">SUMIFS(Capex!$W:$W,Capex!$F:$F,$A8,Capex!$V:$V,I$2)</f>
        <v>0</v>
      </c>
      <c r="J8" s="48">
        <f ca="1">SUMIFS(Capex!$W:$W,Capex!$F:$F,$A8,Capex!$V:$V,J$2)</f>
        <v>0</v>
      </c>
      <c r="K8" s="48">
        <f ca="1">SUMIFS(Capex!$W:$W,Capex!$F:$F,$A8,Capex!$V:$V,K$2)</f>
        <v>0</v>
      </c>
      <c r="L8" s="48">
        <f ca="1">SUMIFS(Capex!$W:$W,Capex!$F:$F,$A8,Capex!$V:$V,L$2)</f>
        <v>0</v>
      </c>
      <c r="M8" s="48">
        <f ca="1">SUMIFS(Capex!$W:$W,Capex!$F:$F,$A8,Capex!$V:$V,M$2)</f>
        <v>0</v>
      </c>
      <c r="N8" s="48">
        <f ca="1">SUMIFS(Capex!$W:$W,Capex!$F:$F,$A8,Capex!$V:$V,N$2)</f>
        <v>0</v>
      </c>
      <c r="O8" s="48">
        <f ca="1">SUMIFS(Capex!$W:$W,Capex!$F:$F,$A8,Capex!$V:$V,O$2)</f>
        <v>0</v>
      </c>
      <c r="P8" s="48">
        <f ca="1">SUMIFS(Capex!$W:$W,Capex!$F:$F,$A8,Capex!$V:$V,P$2)</f>
        <v>0</v>
      </c>
      <c r="Q8" s="48">
        <f ca="1">SUMIFS(Capex!$W:$W,Capex!$F:$F,$A8,Capex!$V:$V,Q$2)</f>
        <v>0</v>
      </c>
      <c r="R8" s="48">
        <f ca="1">SUMIFS(Capex!$W:$W,Capex!$F:$F,$A8,Capex!$V:$V,R$2)</f>
        <v>0</v>
      </c>
      <c r="S8" s="48">
        <f ca="1">SUMIFS(Capex!$W:$W,Capex!$F:$F,$A8,Capex!$V:$V,S$2)</f>
        <v>0</v>
      </c>
      <c r="T8" s="48">
        <f ca="1">SUMIFS(Capex!$W:$W,Capex!$F:$F,$A8,Capex!$V:$V,T$2)</f>
        <v>0</v>
      </c>
      <c r="U8" s="48">
        <f ca="1">SUMIFS(Capex!$W:$W,Capex!$F:$F,$A8,Capex!$V:$V,U$2)</f>
        <v>0</v>
      </c>
      <c r="V8" s="48">
        <f ca="1">SUMIFS(Capex!$W:$W,Capex!$F:$F,$A8,Capex!$V:$V,V$2)</f>
        <v>0</v>
      </c>
      <c r="W8" s="48">
        <f ca="1">SUMIFS(Capex!$W:$W,Capex!$F:$F,$A8,Capex!$V:$V,W$2)</f>
        <v>0</v>
      </c>
      <c r="X8" s="48">
        <f ca="1">SUMIFS(Capex!$W:$W,Capex!$F:$F,$A8,Capex!$V:$V,X$2)</f>
        <v>0</v>
      </c>
      <c r="Y8" s="48">
        <f ca="1">SUMIFS(Capex!$W:$W,Capex!$F:$F,$A8,Capex!$V:$V,Y$2)</f>
        <v>0</v>
      </c>
      <c r="Z8" s="48">
        <f t="shared" ca="1" si="0"/>
        <v>0</v>
      </c>
      <c r="AA8" s="48">
        <f ca="1">SUMIF(Capex!F:F,'Analysis-Level4'!A8,Capex!W:W)</f>
        <v>0</v>
      </c>
      <c r="AB8" s="32" t="e">
        <f t="shared" ca="1" si="1"/>
        <v>#DIV/0!</v>
      </c>
      <c r="AD8" s="76" t="e">
        <f t="shared" si="2"/>
        <v>#REF!</v>
      </c>
      <c r="AE8" s="92">
        <f t="shared" ca="1" si="3"/>
        <v>0</v>
      </c>
      <c r="AF8" s="92">
        <f t="shared" ca="1" si="4"/>
        <v>0</v>
      </c>
      <c r="AG8" s="92">
        <f t="shared" ca="1" si="5"/>
        <v>0</v>
      </c>
      <c r="AH8" s="92">
        <f t="shared" ca="1" si="6"/>
        <v>0</v>
      </c>
      <c r="AI8" s="92">
        <f t="shared" ca="1" si="7"/>
        <v>0</v>
      </c>
      <c r="AJ8" s="78">
        <f t="shared" ca="1" si="8"/>
        <v>0</v>
      </c>
    </row>
    <row r="9" spans="1:36" x14ac:dyDescent="0.35">
      <c r="A9" s="15" t="e">
        <f>#REF!</f>
        <v>#REF!</v>
      </c>
      <c r="B9" s="31" t="e">
        <f ca="1">AVERAGEIF(Capex!$F:$F,$A9,Capex!N:N)</f>
        <v>#DIV/0!</v>
      </c>
      <c r="C9" s="31" t="e">
        <f ca="1">AVERAGEIF(Capex!$F:$F,$A9,Capex!O:O)</f>
        <v>#DIV/0!</v>
      </c>
      <c r="D9" s="31"/>
      <c r="E9" s="48">
        <f ca="1">SUMIFS(Capex!$W:$W,Capex!$F:$F,$A9,Capex!$V:$V,E$2)</f>
        <v>0</v>
      </c>
      <c r="F9" s="48">
        <f ca="1">SUMIFS(Capex!$W:$W,Capex!$F:$F,$A9,Capex!$V:$V,F$2)</f>
        <v>0</v>
      </c>
      <c r="G9" s="48">
        <f ca="1">SUMIFS(Capex!$W:$W,Capex!$F:$F,$A9,Capex!$V:$V,G$2)</f>
        <v>0</v>
      </c>
      <c r="H9" s="48">
        <f ca="1">SUMIFS(Capex!$W:$W,Capex!$F:$F,$A9,Capex!$V:$V,H$2)</f>
        <v>0</v>
      </c>
      <c r="I9" s="48">
        <f ca="1">SUMIFS(Capex!$W:$W,Capex!$F:$F,$A9,Capex!$V:$V,I$2)</f>
        <v>0</v>
      </c>
      <c r="J9" s="48">
        <f ca="1">SUMIFS(Capex!$W:$W,Capex!$F:$F,$A9,Capex!$V:$V,J$2)</f>
        <v>0</v>
      </c>
      <c r="K9" s="48">
        <f ca="1">SUMIFS(Capex!$W:$W,Capex!$F:$F,$A9,Capex!$V:$V,K$2)</f>
        <v>0</v>
      </c>
      <c r="L9" s="48">
        <f ca="1">SUMIFS(Capex!$W:$W,Capex!$F:$F,$A9,Capex!$V:$V,L$2)</f>
        <v>0</v>
      </c>
      <c r="M9" s="48">
        <f ca="1">SUMIFS(Capex!$W:$W,Capex!$F:$F,$A9,Capex!$V:$V,M$2)</f>
        <v>0</v>
      </c>
      <c r="N9" s="48">
        <f ca="1">SUMIFS(Capex!$W:$W,Capex!$F:$F,$A9,Capex!$V:$V,N$2)</f>
        <v>0</v>
      </c>
      <c r="O9" s="48">
        <f ca="1">SUMIFS(Capex!$W:$W,Capex!$F:$F,$A9,Capex!$V:$V,O$2)</f>
        <v>0</v>
      </c>
      <c r="P9" s="48">
        <f ca="1">SUMIFS(Capex!$W:$W,Capex!$F:$F,$A9,Capex!$V:$V,P$2)</f>
        <v>0</v>
      </c>
      <c r="Q9" s="48">
        <f ca="1">SUMIFS(Capex!$W:$W,Capex!$F:$F,$A9,Capex!$V:$V,Q$2)</f>
        <v>0</v>
      </c>
      <c r="R9" s="48">
        <f ca="1">SUMIFS(Capex!$W:$W,Capex!$F:$F,$A9,Capex!$V:$V,R$2)</f>
        <v>0</v>
      </c>
      <c r="S9" s="48">
        <f ca="1">SUMIFS(Capex!$W:$W,Capex!$F:$F,$A9,Capex!$V:$V,S$2)</f>
        <v>0</v>
      </c>
      <c r="T9" s="48">
        <f ca="1">SUMIFS(Capex!$W:$W,Capex!$F:$F,$A9,Capex!$V:$V,T$2)</f>
        <v>0</v>
      </c>
      <c r="U9" s="48">
        <f ca="1">SUMIFS(Capex!$W:$W,Capex!$F:$F,$A9,Capex!$V:$V,U$2)</f>
        <v>0</v>
      </c>
      <c r="V9" s="48">
        <f ca="1">SUMIFS(Capex!$W:$W,Capex!$F:$F,$A9,Capex!$V:$V,V$2)</f>
        <v>0</v>
      </c>
      <c r="W9" s="48">
        <f ca="1">SUMIFS(Capex!$W:$W,Capex!$F:$F,$A9,Capex!$V:$V,W$2)</f>
        <v>0</v>
      </c>
      <c r="X9" s="48">
        <f ca="1">SUMIFS(Capex!$W:$W,Capex!$F:$F,$A9,Capex!$V:$V,X$2)</f>
        <v>0</v>
      </c>
      <c r="Y9" s="48">
        <f ca="1">SUMIFS(Capex!$W:$W,Capex!$F:$F,$A9,Capex!$V:$V,Y$2)</f>
        <v>0</v>
      </c>
      <c r="Z9" s="48">
        <f t="shared" ca="1" si="0"/>
        <v>0</v>
      </c>
      <c r="AA9" s="48">
        <f ca="1">SUMIF(Capex!F:F,'Analysis-Level4'!A9,Capex!W:W)</f>
        <v>0</v>
      </c>
      <c r="AB9" s="32" t="e">
        <f t="shared" ca="1" si="1"/>
        <v>#DIV/0!</v>
      </c>
      <c r="AD9" s="76" t="e">
        <f t="shared" si="2"/>
        <v>#REF!</v>
      </c>
      <c r="AE9" s="92">
        <f t="shared" ca="1" si="3"/>
        <v>0</v>
      </c>
      <c r="AF9" s="92">
        <f t="shared" ca="1" si="4"/>
        <v>0</v>
      </c>
      <c r="AG9" s="92">
        <f t="shared" ca="1" si="5"/>
        <v>0</v>
      </c>
      <c r="AH9" s="92">
        <f t="shared" ca="1" si="6"/>
        <v>0</v>
      </c>
      <c r="AI9" s="92">
        <f t="shared" ca="1" si="7"/>
        <v>0</v>
      </c>
      <c r="AJ9" s="78">
        <f t="shared" ca="1" si="8"/>
        <v>0</v>
      </c>
    </row>
    <row r="10" spans="1:36" x14ac:dyDescent="0.35">
      <c r="A10" s="15" t="e">
        <f>#REF!</f>
        <v>#REF!</v>
      </c>
      <c r="B10" s="31"/>
      <c r="C10" s="31"/>
      <c r="D10" s="31"/>
      <c r="E10" s="48">
        <f ca="1">SUMIFS(Capex!$W:$W,Capex!$F:$F,$A10,Capex!$V:$V,E$2)</f>
        <v>0</v>
      </c>
      <c r="F10" s="48">
        <f ca="1">SUMIFS(Capex!$W:$W,Capex!$F:$F,$A10,Capex!$V:$V,F$2)</f>
        <v>0</v>
      </c>
      <c r="G10" s="48">
        <f ca="1">SUMIFS(Capex!$W:$W,Capex!$F:$F,$A10,Capex!$V:$V,G$2)</f>
        <v>0</v>
      </c>
      <c r="H10" s="48">
        <f ca="1">SUMIFS(Capex!$W:$W,Capex!$F:$F,$A10,Capex!$V:$V,H$2)</f>
        <v>0</v>
      </c>
      <c r="I10" s="48">
        <f ca="1">SUMIFS(Capex!$W:$W,Capex!$F:$F,$A10,Capex!$V:$V,I$2)</f>
        <v>0</v>
      </c>
      <c r="J10" s="48">
        <f ca="1">SUMIFS(Capex!$W:$W,Capex!$F:$F,$A10,Capex!$V:$V,J$2)</f>
        <v>0</v>
      </c>
      <c r="K10" s="48">
        <f ca="1">SUMIFS(Capex!$W:$W,Capex!$F:$F,$A10,Capex!$V:$V,K$2)</f>
        <v>0</v>
      </c>
      <c r="L10" s="48">
        <f ca="1">SUMIFS(Capex!$W:$W,Capex!$F:$F,$A10,Capex!$V:$V,L$2)</f>
        <v>0</v>
      </c>
      <c r="M10" s="48">
        <f ca="1">SUMIFS(Capex!$W:$W,Capex!$F:$F,$A10,Capex!$V:$V,M$2)</f>
        <v>0</v>
      </c>
      <c r="N10" s="48">
        <f ca="1">SUMIFS(Capex!$W:$W,Capex!$F:$F,$A10,Capex!$V:$V,N$2)</f>
        <v>0</v>
      </c>
      <c r="O10" s="48">
        <f ca="1">SUMIFS(Capex!$W:$W,Capex!$F:$F,$A10,Capex!$V:$V,O$2)</f>
        <v>0</v>
      </c>
      <c r="P10" s="48">
        <f ca="1">SUMIFS(Capex!$W:$W,Capex!$F:$F,$A10,Capex!$V:$V,P$2)</f>
        <v>0</v>
      </c>
      <c r="Q10" s="48">
        <f ca="1">SUMIFS(Capex!$W:$W,Capex!$F:$F,$A10,Capex!$V:$V,Q$2)</f>
        <v>0</v>
      </c>
      <c r="R10" s="48">
        <f ca="1">SUMIFS(Capex!$W:$W,Capex!$F:$F,$A10,Capex!$V:$V,R$2)</f>
        <v>0</v>
      </c>
      <c r="S10" s="48">
        <f ca="1">SUMIFS(Capex!$W:$W,Capex!$F:$F,$A10,Capex!$V:$V,S$2)</f>
        <v>0</v>
      </c>
      <c r="T10" s="48">
        <f ca="1">SUMIFS(Capex!$W:$W,Capex!$F:$F,$A10,Capex!$V:$V,T$2)</f>
        <v>0</v>
      </c>
      <c r="U10" s="48">
        <f ca="1">SUMIFS(Capex!$W:$W,Capex!$F:$F,$A10,Capex!$V:$V,U$2)</f>
        <v>0</v>
      </c>
      <c r="V10" s="48">
        <f ca="1">SUMIFS(Capex!$W:$W,Capex!$F:$F,$A10,Capex!$V:$V,V$2)</f>
        <v>0</v>
      </c>
      <c r="W10" s="48">
        <f ca="1">SUMIFS(Capex!$W:$W,Capex!$F:$F,$A10,Capex!$V:$V,W$2)</f>
        <v>0</v>
      </c>
      <c r="X10" s="48">
        <f ca="1">SUMIFS(Capex!$W:$W,Capex!$F:$F,$A10,Capex!$V:$V,X$2)</f>
        <v>0</v>
      </c>
      <c r="Y10" s="48">
        <f ca="1">SUMIFS(Capex!$W:$W,Capex!$F:$F,$A10,Capex!$V:$V,Y$2)</f>
        <v>0</v>
      </c>
      <c r="Z10" s="48">
        <f t="shared" ca="1" si="0"/>
        <v>0</v>
      </c>
      <c r="AA10" s="48">
        <f ca="1">SUMIF(Capex!F:F,'Analysis-Level4'!A10,Capex!W:W)</f>
        <v>0</v>
      </c>
      <c r="AB10" s="32" t="e">
        <f t="shared" ca="1" si="1"/>
        <v>#DIV/0!</v>
      </c>
      <c r="AD10" s="76" t="e">
        <f t="shared" si="2"/>
        <v>#REF!</v>
      </c>
      <c r="AE10" s="92">
        <f t="shared" ca="1" si="3"/>
        <v>0</v>
      </c>
      <c r="AF10" s="92">
        <f t="shared" ca="1" si="4"/>
        <v>0</v>
      </c>
      <c r="AG10" s="92">
        <f t="shared" ca="1" si="5"/>
        <v>0</v>
      </c>
      <c r="AH10" s="92">
        <f t="shared" ca="1" si="6"/>
        <v>0</v>
      </c>
      <c r="AI10" s="92">
        <f t="shared" ca="1" si="7"/>
        <v>0</v>
      </c>
      <c r="AJ10" s="78">
        <f t="shared" ca="1" si="8"/>
        <v>0</v>
      </c>
    </row>
    <row r="11" spans="1:36" x14ac:dyDescent="0.35">
      <c r="A11" s="15" t="e">
        <f>#REF!</f>
        <v>#REF!</v>
      </c>
      <c r="B11" s="31" t="e">
        <f ca="1">AVERAGEIF(Capex!$F:$F,$A11,Capex!N:N)</f>
        <v>#DIV/0!</v>
      </c>
      <c r="C11" s="31" t="e">
        <f ca="1">AVERAGEIF(Capex!$F:$F,$A11,Capex!O:O)</f>
        <v>#DIV/0!</v>
      </c>
      <c r="D11" s="31"/>
      <c r="E11" s="48">
        <f ca="1">SUMIFS(Capex!$W:$W,Capex!$F:$F,$A11,Capex!$V:$V,E$2)</f>
        <v>0</v>
      </c>
      <c r="F11" s="48">
        <f ca="1">SUMIFS(Capex!$W:$W,Capex!$F:$F,$A11,Capex!$V:$V,F$2)</f>
        <v>0</v>
      </c>
      <c r="G11" s="48">
        <f ca="1">SUMIFS(Capex!$W:$W,Capex!$F:$F,$A11,Capex!$V:$V,G$2)</f>
        <v>0</v>
      </c>
      <c r="H11" s="48">
        <f ca="1">SUMIFS(Capex!$W:$W,Capex!$F:$F,$A11,Capex!$V:$V,H$2)</f>
        <v>0</v>
      </c>
      <c r="I11" s="48">
        <f ca="1">SUMIFS(Capex!$W:$W,Capex!$F:$F,$A11,Capex!$V:$V,I$2)</f>
        <v>0</v>
      </c>
      <c r="J11" s="48">
        <f ca="1">SUMIFS(Capex!$W:$W,Capex!$F:$F,$A11,Capex!$V:$V,J$2)</f>
        <v>0</v>
      </c>
      <c r="K11" s="48">
        <f ca="1">SUMIFS(Capex!$W:$W,Capex!$F:$F,$A11,Capex!$V:$V,K$2)</f>
        <v>0</v>
      </c>
      <c r="L11" s="48">
        <f ca="1">SUMIFS(Capex!$W:$W,Capex!$F:$F,$A11,Capex!$V:$V,L$2)</f>
        <v>0</v>
      </c>
      <c r="M11" s="48">
        <f ca="1">SUMIFS(Capex!$W:$W,Capex!$F:$F,$A11,Capex!$V:$V,M$2)</f>
        <v>0</v>
      </c>
      <c r="N11" s="48">
        <f ca="1">SUMIFS(Capex!$W:$W,Capex!$F:$F,$A11,Capex!$V:$V,N$2)</f>
        <v>0</v>
      </c>
      <c r="O11" s="48">
        <f ca="1">SUMIFS(Capex!$W:$W,Capex!$F:$F,$A11,Capex!$V:$V,O$2)</f>
        <v>0</v>
      </c>
      <c r="P11" s="48">
        <f ca="1">SUMIFS(Capex!$W:$W,Capex!$F:$F,$A11,Capex!$V:$V,P$2)</f>
        <v>0</v>
      </c>
      <c r="Q11" s="48">
        <f ca="1">SUMIFS(Capex!$W:$W,Capex!$F:$F,$A11,Capex!$V:$V,Q$2)</f>
        <v>0</v>
      </c>
      <c r="R11" s="48">
        <f ca="1">SUMIFS(Capex!$W:$W,Capex!$F:$F,$A11,Capex!$V:$V,R$2)</f>
        <v>0</v>
      </c>
      <c r="S11" s="48">
        <f ca="1">SUMIFS(Capex!$W:$W,Capex!$F:$F,$A11,Capex!$V:$V,S$2)</f>
        <v>0</v>
      </c>
      <c r="T11" s="48">
        <f ca="1">SUMIFS(Capex!$W:$W,Capex!$F:$F,$A11,Capex!$V:$V,T$2)</f>
        <v>0</v>
      </c>
      <c r="U11" s="48">
        <f ca="1">SUMIFS(Capex!$W:$W,Capex!$F:$F,$A11,Capex!$V:$V,U$2)</f>
        <v>0</v>
      </c>
      <c r="V11" s="48">
        <f ca="1">SUMIFS(Capex!$W:$W,Capex!$F:$F,$A11,Capex!$V:$V,V$2)</f>
        <v>0</v>
      </c>
      <c r="W11" s="48">
        <f ca="1">SUMIFS(Capex!$W:$W,Capex!$F:$F,$A11,Capex!$V:$V,W$2)</f>
        <v>0</v>
      </c>
      <c r="X11" s="48">
        <f ca="1">SUMIFS(Capex!$W:$W,Capex!$F:$F,$A11,Capex!$V:$V,X$2)</f>
        <v>0</v>
      </c>
      <c r="Y11" s="48">
        <f ca="1">SUMIFS(Capex!$W:$W,Capex!$F:$F,$A11,Capex!$V:$V,Y$2)</f>
        <v>0</v>
      </c>
      <c r="Z11" s="48">
        <f t="shared" ref="Z11" ca="1" si="9">SUM(P11:Y11)</f>
        <v>0</v>
      </c>
      <c r="AA11" s="48">
        <f ca="1">SUMIF(Capex!F:F,'Analysis-Level4'!A11,Capex!W:W)</f>
        <v>0</v>
      </c>
      <c r="AB11" s="32" t="e">
        <f t="shared" ca="1" si="1"/>
        <v>#DIV/0!</v>
      </c>
      <c r="AD11" s="76" t="e">
        <f t="shared" si="2"/>
        <v>#REF!</v>
      </c>
      <c r="AE11" s="92">
        <f t="shared" ca="1" si="3"/>
        <v>0</v>
      </c>
      <c r="AF11" s="92">
        <f t="shared" ca="1" si="4"/>
        <v>0</v>
      </c>
      <c r="AG11" s="92">
        <f t="shared" ca="1" si="5"/>
        <v>0</v>
      </c>
      <c r="AH11" s="92">
        <f t="shared" ca="1" si="6"/>
        <v>0</v>
      </c>
      <c r="AI11" s="92">
        <f t="shared" ca="1" si="7"/>
        <v>0</v>
      </c>
      <c r="AJ11" s="78">
        <f t="shared" ca="1" si="8"/>
        <v>0</v>
      </c>
    </row>
    <row r="12" spans="1:36" x14ac:dyDescent="0.35">
      <c r="A12" s="15" t="e">
        <f>#REF!</f>
        <v>#REF!</v>
      </c>
      <c r="B12" s="31"/>
      <c r="C12" s="31"/>
      <c r="D12" s="31"/>
      <c r="E12" s="48">
        <f ca="1">SUMIFS(Capex!$W:$W,Capex!$F:$F,$A12,Capex!$V:$V,E$2)</f>
        <v>0</v>
      </c>
      <c r="F12" s="48">
        <f ca="1">SUMIFS(Capex!$W:$W,Capex!$F:$F,$A12,Capex!$V:$V,F$2)</f>
        <v>0</v>
      </c>
      <c r="G12" s="48">
        <f ca="1">SUMIFS(Capex!$W:$W,Capex!$F:$F,$A12,Capex!$V:$V,G$2)</f>
        <v>0</v>
      </c>
      <c r="H12" s="48">
        <f ca="1">SUMIFS(Capex!$W:$W,Capex!$F:$F,$A12,Capex!$V:$V,H$2)</f>
        <v>0</v>
      </c>
      <c r="I12" s="48">
        <f ca="1">SUMIFS(Capex!$W:$W,Capex!$F:$F,$A12,Capex!$V:$V,I$2)</f>
        <v>0</v>
      </c>
      <c r="J12" s="48">
        <f ca="1">SUMIFS(Capex!$W:$W,Capex!$F:$F,$A12,Capex!$V:$V,J$2)</f>
        <v>0</v>
      </c>
      <c r="K12" s="48">
        <f ca="1">SUMIFS(Capex!$W:$W,Capex!$F:$F,$A12,Capex!$V:$V,K$2)</f>
        <v>0</v>
      </c>
      <c r="L12" s="48">
        <f ca="1">SUMIFS(Capex!$W:$W,Capex!$F:$F,$A12,Capex!$V:$V,L$2)</f>
        <v>0</v>
      </c>
      <c r="M12" s="48">
        <f ca="1">SUMIFS(Capex!$W:$W,Capex!$F:$F,$A12,Capex!$V:$V,M$2)</f>
        <v>0</v>
      </c>
      <c r="N12" s="48">
        <f ca="1">SUMIFS(Capex!$W:$W,Capex!$F:$F,$A12,Capex!$V:$V,N$2)</f>
        <v>0</v>
      </c>
      <c r="O12" s="48">
        <f ca="1">SUMIFS(Capex!$W:$W,Capex!$F:$F,$A12,Capex!$V:$V,O$2)</f>
        <v>0</v>
      </c>
      <c r="P12" s="48">
        <f ca="1">SUMIFS(Capex!$W:$W,Capex!$F:$F,$A12,Capex!$V:$V,P$2)</f>
        <v>0</v>
      </c>
      <c r="Q12" s="48">
        <f ca="1">SUMIFS(Capex!$W:$W,Capex!$F:$F,$A12,Capex!$V:$V,Q$2)</f>
        <v>0</v>
      </c>
      <c r="R12" s="48">
        <f ca="1">SUMIFS(Capex!$W:$W,Capex!$F:$F,$A12,Capex!$V:$V,R$2)</f>
        <v>0</v>
      </c>
      <c r="S12" s="48">
        <f ca="1">SUMIFS(Capex!$W:$W,Capex!$F:$F,$A12,Capex!$V:$V,S$2)</f>
        <v>0</v>
      </c>
      <c r="T12" s="48">
        <f ca="1">SUMIFS(Capex!$W:$W,Capex!$F:$F,$A12,Capex!$V:$V,T$2)</f>
        <v>0</v>
      </c>
      <c r="U12" s="48">
        <f ca="1">SUMIFS(Capex!$W:$W,Capex!$F:$F,$A12,Capex!$V:$V,U$2)</f>
        <v>0</v>
      </c>
      <c r="V12" s="48">
        <f ca="1">SUMIFS(Capex!$W:$W,Capex!$F:$F,$A12,Capex!$V:$V,V$2)</f>
        <v>0</v>
      </c>
      <c r="W12" s="48">
        <f ca="1">SUMIFS(Capex!$W:$W,Capex!$F:$F,$A12,Capex!$V:$V,W$2)</f>
        <v>0</v>
      </c>
      <c r="X12" s="48">
        <f ca="1">SUMIFS(Capex!$W:$W,Capex!$F:$F,$A12,Capex!$V:$V,X$2)</f>
        <v>0</v>
      </c>
      <c r="Y12" s="48">
        <f ca="1">SUMIFS(Capex!$W:$W,Capex!$F:$F,$A12,Capex!$V:$V,Y$2)</f>
        <v>0</v>
      </c>
      <c r="Z12" s="48">
        <f t="shared" ca="1" si="0"/>
        <v>0</v>
      </c>
      <c r="AA12" s="48">
        <f ca="1">SUMIF(Capex!F:F,'Analysis-Level4'!A12,Capex!W:W)</f>
        <v>0</v>
      </c>
      <c r="AB12" s="32" t="e">
        <f t="shared" ca="1" si="1"/>
        <v>#DIV/0!</v>
      </c>
      <c r="AD12" s="76" t="e">
        <f t="shared" si="2"/>
        <v>#REF!</v>
      </c>
      <c r="AE12" s="92">
        <f t="shared" ca="1" si="3"/>
        <v>0</v>
      </c>
      <c r="AF12" s="92">
        <f t="shared" ca="1" si="4"/>
        <v>0</v>
      </c>
      <c r="AG12" s="92">
        <f t="shared" ca="1" si="5"/>
        <v>0</v>
      </c>
      <c r="AH12" s="92">
        <f t="shared" ca="1" si="6"/>
        <v>0</v>
      </c>
      <c r="AI12" s="92">
        <f t="shared" ca="1" si="7"/>
        <v>0</v>
      </c>
      <c r="AJ12" s="78">
        <f t="shared" ca="1" si="8"/>
        <v>0</v>
      </c>
    </row>
    <row r="13" spans="1:36" x14ac:dyDescent="0.35">
      <c r="A13" s="28" t="s">
        <v>19</v>
      </c>
      <c r="B13" s="27" t="e">
        <f ca="1">AVERAGE(B3:B12)</f>
        <v>#DIV/0!</v>
      </c>
      <c r="C13" s="27" t="e">
        <f ca="1">AVERAGE(C3:C12)</f>
        <v>#DIV/0!</v>
      </c>
      <c r="D13" s="27"/>
      <c r="E13" s="50">
        <f t="shared" ref="E13:AA13" ca="1" si="10">SUM(E3:E12)</f>
        <v>0</v>
      </c>
      <c r="F13" s="50">
        <f t="shared" ca="1" si="10"/>
        <v>0</v>
      </c>
      <c r="G13" s="50">
        <f t="shared" ca="1" si="10"/>
        <v>0</v>
      </c>
      <c r="H13" s="50">
        <f t="shared" ca="1" si="10"/>
        <v>0</v>
      </c>
      <c r="I13" s="50">
        <f t="shared" ca="1" si="10"/>
        <v>0</v>
      </c>
      <c r="J13" s="50">
        <f t="shared" ca="1" si="10"/>
        <v>0</v>
      </c>
      <c r="K13" s="50">
        <f t="shared" ca="1" si="10"/>
        <v>0</v>
      </c>
      <c r="L13" s="50">
        <f t="shared" ca="1" si="10"/>
        <v>0</v>
      </c>
      <c r="M13" s="50">
        <f t="shared" ca="1" si="10"/>
        <v>0</v>
      </c>
      <c r="N13" s="50">
        <f t="shared" ca="1" si="10"/>
        <v>0</v>
      </c>
      <c r="O13" s="50">
        <f t="shared" ca="1" si="10"/>
        <v>0</v>
      </c>
      <c r="P13" s="50">
        <f t="shared" ca="1" si="10"/>
        <v>0</v>
      </c>
      <c r="Q13" s="50">
        <f t="shared" ca="1" si="10"/>
        <v>0</v>
      </c>
      <c r="R13" s="50">
        <f t="shared" ca="1" si="10"/>
        <v>0</v>
      </c>
      <c r="S13" s="50">
        <f t="shared" ca="1" si="10"/>
        <v>0</v>
      </c>
      <c r="T13" s="50">
        <f t="shared" ca="1" si="10"/>
        <v>0</v>
      </c>
      <c r="U13" s="50">
        <f t="shared" ca="1" si="10"/>
        <v>0</v>
      </c>
      <c r="V13" s="50">
        <f t="shared" ca="1" si="10"/>
        <v>0</v>
      </c>
      <c r="W13" s="50">
        <f t="shared" ca="1" si="10"/>
        <v>0</v>
      </c>
      <c r="X13" s="50">
        <f t="shared" ca="1" si="10"/>
        <v>0</v>
      </c>
      <c r="Y13" s="50">
        <f t="shared" ca="1" si="10"/>
        <v>0</v>
      </c>
      <c r="Z13" s="50">
        <f t="shared" ca="1" si="10"/>
        <v>0</v>
      </c>
      <c r="AA13" s="50">
        <f t="shared" ca="1" si="10"/>
        <v>0</v>
      </c>
      <c r="AB13" s="27"/>
      <c r="AD13" s="76"/>
      <c r="AE13" s="93"/>
      <c r="AF13" s="93"/>
      <c r="AG13" s="93"/>
      <c r="AH13" s="93"/>
      <c r="AI13" s="93"/>
      <c r="AJ13" s="76"/>
    </row>
    <row r="14" spans="1:36" x14ac:dyDescent="0.35">
      <c r="E14" s="58">
        <f ca="1">E13-'Analysis-Level1'!E14</f>
        <v>-117978</v>
      </c>
      <c r="F14" s="58">
        <f ca="1">F13-'Analysis-Level1'!F14</f>
        <v>-210944</v>
      </c>
      <c r="G14" s="58">
        <f ca="1">G13-'Analysis-Level1'!G14</f>
        <v>-68812</v>
      </c>
      <c r="H14" s="58">
        <f ca="1">H13-'Analysis-Level1'!H14</f>
        <v>-40510</v>
      </c>
      <c r="I14" s="58">
        <f ca="1">I13-'Analysis-Level1'!I14</f>
        <v>-67271</v>
      </c>
      <c r="J14" s="58">
        <f ca="1">J13-'Analysis-Level1'!J14</f>
        <v>-70985</v>
      </c>
      <c r="K14" s="58">
        <f ca="1">K13-'Analysis-Level1'!K14</f>
        <v>-42510</v>
      </c>
      <c r="L14" s="58">
        <f ca="1">L13-'Analysis-Level1'!L14</f>
        <v>-251984</v>
      </c>
      <c r="M14" s="58">
        <f ca="1">M13-'Analysis-Level1'!M14</f>
        <v>-130241</v>
      </c>
      <c r="N14" s="58">
        <f ca="1">N13-'Analysis-Level1'!N14</f>
        <v>-287212</v>
      </c>
      <c r="O14" s="58">
        <f ca="1">O13-'Analysis-Level1'!O14</f>
        <v>-87200</v>
      </c>
      <c r="P14" s="58">
        <f ca="1">P13-'Analysis-Level1'!P14</f>
        <v>0</v>
      </c>
      <c r="Q14" s="58">
        <f ca="1">Q13-'Analysis-Level1'!Q14</f>
        <v>0</v>
      </c>
      <c r="R14" s="58">
        <f ca="1">R13-'Analysis-Level1'!R14</f>
        <v>0</v>
      </c>
      <c r="S14" s="58">
        <f ca="1">S13-'Analysis-Level1'!S14</f>
        <v>0</v>
      </c>
      <c r="T14" s="58">
        <f ca="1">T13-'Analysis-Level1'!T14</f>
        <v>0</v>
      </c>
      <c r="U14" s="58">
        <f ca="1">U13-'Analysis-Level1'!U14</f>
        <v>0</v>
      </c>
      <c r="V14" s="58">
        <f ca="1">V13-'Analysis-Level1'!V14</f>
        <v>0</v>
      </c>
      <c r="W14" s="58">
        <f ca="1">W13-'Analysis-Level1'!W14</f>
        <v>0</v>
      </c>
      <c r="X14" s="58">
        <f ca="1">X13-'Analysis-Level1'!X14</f>
        <v>0</v>
      </c>
      <c r="Y14" s="58">
        <f ca="1">Y13-'Analysis-Level1'!Y14</f>
        <v>0</v>
      </c>
      <c r="Z14" s="58">
        <f ca="1">Z13-'Analysis-Level1'!Z14</f>
        <v>0</v>
      </c>
      <c r="AD14" s="85" t="s">
        <v>19</v>
      </c>
      <c r="AE14" s="94">
        <f t="shared" ref="AE14:AJ14" ca="1" si="11">SUM(AE3:AE12)</f>
        <v>0</v>
      </c>
      <c r="AF14" s="94">
        <f t="shared" ca="1" si="11"/>
        <v>0</v>
      </c>
      <c r="AG14" s="94">
        <f t="shared" ca="1" si="11"/>
        <v>0</v>
      </c>
      <c r="AH14" s="94">
        <f t="shared" ca="1" si="11"/>
        <v>0</v>
      </c>
      <c r="AI14" s="94">
        <f t="shared" ca="1" si="11"/>
        <v>0</v>
      </c>
      <c r="AJ14" s="94">
        <f t="shared" ca="1" si="11"/>
        <v>0</v>
      </c>
    </row>
  </sheetData>
  <sheetProtection algorithmName="SHA-512" hashValue="7YoHeG8Yy2NlrWXe2Kh0HoR0+z+415sJGtqueNzQt4JCyFtvJmKZbkbtGu8hmefaFds/NduhoWrashNbmPgKRA==" saltValue="sTVDSyNviK4By23KWiCqUw==" spinCount="100000" sheet="1" objects="1" scenarios="1"/>
  <pageMargins left="0.9055118110236221" right="0.70866141732283472" top="1.3385826771653544" bottom="0.74803149606299213" header="0.31496062992125984" footer="0.31496062992125984"/>
  <pageSetup paperSize="9" scale="26" fitToHeight="0" orientation="landscape" horizontalDpi="300" verticalDpi="300" r:id="rId1"/>
  <headerFooter>
    <oddHeader>&amp;L&amp;"-,Bold"&amp;18ANALYSIS - LEVEL 3
Project: XXX and YYY&amp;R&amp;G</oddHeader>
    <oddFooter>&amp;R&amp;P of &amp;N</oddFooter>
  </headerFooter>
  <rowBreaks count="1" manualBreakCount="1">
    <brk id="67" max="18" man="1"/>
  </rowBreaks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3A9B-CF7D-459B-9BC1-BCF284D1C53B}">
  <dimension ref="A1:B8"/>
  <sheetViews>
    <sheetView zoomScaleNormal="100" workbookViewId="0">
      <selection activeCell="B8" sqref="B8"/>
    </sheetView>
  </sheetViews>
  <sheetFormatPr defaultRowHeight="14.5" x14ac:dyDescent="0.35"/>
  <cols>
    <col min="1" max="1" width="2.81640625" bestFit="1" customWidth="1"/>
    <col min="2" max="2" width="22" customWidth="1"/>
    <col min="3" max="3" width="53.81640625" customWidth="1"/>
  </cols>
  <sheetData>
    <row r="1" spans="1:2" s="1" customFormat="1" x14ac:dyDescent="0.35">
      <c r="A1" s="1" t="s">
        <v>39</v>
      </c>
      <c r="B1" s="1" t="s">
        <v>40</v>
      </c>
    </row>
    <row r="2" spans="1:2" x14ac:dyDescent="0.35">
      <c r="A2">
        <v>1</v>
      </c>
      <c r="B2" t="s">
        <v>42</v>
      </c>
    </row>
    <row r="3" spans="1:2" x14ac:dyDescent="0.35">
      <c r="A3">
        <v>2</v>
      </c>
      <c r="B3" t="s">
        <v>44</v>
      </c>
    </row>
    <row r="4" spans="1:2" x14ac:dyDescent="0.35">
      <c r="A4">
        <v>3</v>
      </c>
      <c r="B4" t="s">
        <v>45</v>
      </c>
    </row>
    <row r="5" spans="1:2" x14ac:dyDescent="0.35">
      <c r="A5">
        <v>4</v>
      </c>
      <c r="B5" t="s">
        <v>46</v>
      </c>
    </row>
    <row r="6" spans="1:2" x14ac:dyDescent="0.35">
      <c r="A6">
        <v>5</v>
      </c>
      <c r="B6" t="s">
        <v>47</v>
      </c>
    </row>
    <row r="7" spans="1:2" x14ac:dyDescent="0.35">
      <c r="A7">
        <v>6</v>
      </c>
      <c r="B7" t="s">
        <v>48</v>
      </c>
    </row>
    <row r="8" spans="1:2" x14ac:dyDescent="0.35">
      <c r="A8">
        <v>7</v>
      </c>
      <c r="B8" t="s">
        <v>49</v>
      </c>
    </row>
  </sheetData>
  <pageMargins left="0.9055118110236221" right="0.70866141732283472" top="1.3385826771653544" bottom="0.74803149606299213" header="0.31496062992125984" footer="0.31496062992125984"/>
  <pageSetup paperSize="8" orientation="landscape" horizontalDpi="300" verticalDpi="300" r:id="rId1"/>
  <headerFooter>
    <oddHeader>&amp;L&amp;"-,Bold"&amp;18DEFINITION
Project: XXX and YYY&amp;R&amp;G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5C215-D43D-47E2-9487-A8D6D2D42E97}">
  <dimension ref="A1:G6"/>
  <sheetViews>
    <sheetView zoomScale="85" zoomScaleNormal="85" workbookViewId="0">
      <selection activeCell="C13" sqref="C13"/>
    </sheetView>
  </sheetViews>
  <sheetFormatPr defaultRowHeight="14.5" x14ac:dyDescent="0.35"/>
  <cols>
    <col min="1" max="1" width="2.81640625" bestFit="1" customWidth="1"/>
    <col min="2" max="2" width="22" customWidth="1"/>
    <col min="3" max="4" width="53.81640625" customWidth="1"/>
    <col min="5" max="5" width="7.1796875" customWidth="1"/>
    <col min="6" max="6" width="8" customWidth="1"/>
    <col min="7" max="7" width="11.1796875" customWidth="1"/>
  </cols>
  <sheetData>
    <row r="1" spans="1:7" s="1" customFormat="1" x14ac:dyDescent="0.35">
      <c r="A1" s="142" t="s">
        <v>25</v>
      </c>
      <c r="B1" s="143" t="s">
        <v>2</v>
      </c>
      <c r="C1" s="144" t="s">
        <v>26</v>
      </c>
      <c r="E1" s="102"/>
      <c r="F1" s="102"/>
      <c r="G1" s="102"/>
    </row>
    <row r="2" spans="1:7" x14ac:dyDescent="0.35">
      <c r="A2" s="136">
        <v>1</v>
      </c>
      <c r="B2" s="137" t="s">
        <v>28</v>
      </c>
      <c r="C2" s="138" t="s">
        <v>29</v>
      </c>
      <c r="E2" s="100"/>
      <c r="F2" s="100"/>
      <c r="G2" s="100"/>
    </row>
    <row r="3" spans="1:7" x14ac:dyDescent="0.35">
      <c r="A3" s="136">
        <v>2</v>
      </c>
      <c r="B3" s="137" t="s">
        <v>88</v>
      </c>
      <c r="C3" s="138" t="s">
        <v>30</v>
      </c>
      <c r="E3" s="100"/>
      <c r="F3" s="100"/>
      <c r="G3" s="100"/>
    </row>
    <row r="4" spans="1:7" x14ac:dyDescent="0.35">
      <c r="A4" s="136">
        <v>3</v>
      </c>
      <c r="B4" s="137" t="s">
        <v>89</v>
      </c>
      <c r="C4" s="138" t="s">
        <v>31</v>
      </c>
      <c r="E4" s="103"/>
      <c r="F4" s="100"/>
      <c r="G4" s="100"/>
    </row>
    <row r="5" spans="1:7" x14ac:dyDescent="0.35">
      <c r="A5" s="136">
        <v>4</v>
      </c>
      <c r="B5" s="137" t="s">
        <v>90</v>
      </c>
      <c r="C5" s="138" t="s">
        <v>35</v>
      </c>
      <c r="E5" s="100"/>
      <c r="F5" s="100"/>
      <c r="G5" s="100"/>
    </row>
    <row r="6" spans="1:7" x14ac:dyDescent="0.35">
      <c r="A6" s="139">
        <v>5</v>
      </c>
      <c r="B6" s="140" t="s">
        <v>91</v>
      </c>
      <c r="C6" s="141" t="s">
        <v>37</v>
      </c>
      <c r="E6" s="100"/>
      <c r="F6" s="100"/>
      <c r="G6" s="100"/>
    </row>
  </sheetData>
  <pageMargins left="0.9055118110236221" right="0.70866141732283472" top="1.3385826771653544" bottom="0.74803149606299213" header="0.31496062992125984" footer="0.31496062992125984"/>
  <pageSetup paperSize="8" orientation="landscape" horizontalDpi="300" verticalDpi="300" r:id="rId1"/>
  <headerFooter>
    <oddHeader>&amp;L&amp;"-,Bold"&amp;18DEFINITION
Project: XXX and YYY&amp;R&amp;G</oddHead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98DF-B8B6-4F1A-80E9-EDC625B5197D}">
  <dimension ref="A1:K33"/>
  <sheetViews>
    <sheetView zoomScale="130" zoomScaleNormal="130" workbookViewId="0">
      <selection activeCell="B4" sqref="B4"/>
    </sheetView>
  </sheetViews>
  <sheetFormatPr defaultRowHeight="14.5" x14ac:dyDescent="0.35"/>
  <cols>
    <col min="2" max="2" width="22" customWidth="1"/>
    <col min="3" max="4" width="53.81640625" customWidth="1"/>
    <col min="5" max="5" width="23.7265625" bestFit="1" customWidth="1"/>
    <col min="6" max="6" width="16" customWidth="1"/>
    <col min="7" max="7" width="10.7265625" bestFit="1" customWidth="1"/>
    <col min="9" max="9" width="7.1796875" customWidth="1"/>
    <col min="10" max="10" width="8" customWidth="1"/>
    <col min="11" max="11" width="11.1796875" customWidth="1"/>
  </cols>
  <sheetData>
    <row r="1" spans="1:11" x14ac:dyDescent="0.35">
      <c r="A1" s="1" t="s">
        <v>24</v>
      </c>
      <c r="E1" s="100"/>
      <c r="F1" s="100"/>
      <c r="G1" s="100"/>
      <c r="H1" s="100"/>
      <c r="I1" s="100"/>
      <c r="J1" s="100"/>
      <c r="K1" s="100"/>
    </row>
    <row r="2" spans="1:11" s="1" customFormat="1" x14ac:dyDescent="0.35">
      <c r="A2" s="1" t="s">
        <v>25</v>
      </c>
      <c r="B2" s="1" t="s">
        <v>2</v>
      </c>
      <c r="C2" s="1" t="s">
        <v>26</v>
      </c>
      <c r="E2" s="101"/>
      <c r="F2" s="101"/>
      <c r="G2" s="102"/>
      <c r="H2" s="102"/>
      <c r="I2" s="102"/>
      <c r="J2" s="102"/>
      <c r="K2" s="102"/>
    </row>
    <row r="3" spans="1:11" s="1" customFormat="1" x14ac:dyDescent="0.35">
      <c r="A3" s="1">
        <v>0</v>
      </c>
      <c r="E3" s="105" t="s">
        <v>27</v>
      </c>
      <c r="F3" s="101"/>
      <c r="G3" s="102"/>
      <c r="H3" s="102"/>
      <c r="I3" s="102"/>
      <c r="J3" s="102"/>
      <c r="K3" s="102"/>
    </row>
    <row r="4" spans="1:11" x14ac:dyDescent="0.35">
      <c r="A4">
        <v>1</v>
      </c>
      <c r="B4" t="s">
        <v>28</v>
      </c>
      <c r="C4" t="s">
        <v>29</v>
      </c>
      <c r="E4" s="104">
        <v>0</v>
      </c>
      <c r="F4" s="103"/>
      <c r="G4" s="100"/>
      <c r="H4" s="100"/>
      <c r="I4" s="100"/>
      <c r="J4" s="100"/>
      <c r="K4" s="100"/>
    </row>
    <row r="5" spans="1:11" x14ac:dyDescent="0.35">
      <c r="A5">
        <v>2</v>
      </c>
      <c r="B5" t="s">
        <v>88</v>
      </c>
      <c r="C5" t="s">
        <v>30</v>
      </c>
      <c r="E5" s="100"/>
      <c r="F5" s="100"/>
      <c r="G5" s="100"/>
      <c r="H5" s="100"/>
      <c r="I5" s="100"/>
      <c r="J5" s="100"/>
      <c r="K5" s="100"/>
    </row>
    <row r="6" spans="1:11" x14ac:dyDescent="0.35">
      <c r="A6">
        <v>3</v>
      </c>
      <c r="B6" t="s">
        <v>89</v>
      </c>
      <c r="C6" t="s">
        <v>31</v>
      </c>
      <c r="E6" s="121" t="s">
        <v>32</v>
      </c>
      <c r="F6" s="121" t="s">
        <v>33</v>
      </c>
      <c r="G6" s="121" t="s">
        <v>34</v>
      </c>
      <c r="H6" s="103"/>
      <c r="I6" s="103"/>
      <c r="J6" s="100"/>
      <c r="K6" s="100"/>
    </row>
    <row r="7" spans="1:11" x14ac:dyDescent="0.35">
      <c r="A7">
        <v>4</v>
      </c>
      <c r="B7" t="s">
        <v>90</v>
      </c>
      <c r="C7" t="s">
        <v>35</v>
      </c>
      <c r="E7" s="120" t="s">
        <v>36</v>
      </c>
      <c r="F7" s="120">
        <v>1</v>
      </c>
      <c r="G7" s="120"/>
      <c r="H7" s="103"/>
      <c r="I7" s="100"/>
      <c r="J7" s="100"/>
      <c r="K7" s="100"/>
    </row>
    <row r="8" spans="1:11" x14ac:dyDescent="0.35">
      <c r="A8">
        <v>5</v>
      </c>
      <c r="B8" t="s">
        <v>91</v>
      </c>
      <c r="C8" t="s">
        <v>37</v>
      </c>
      <c r="E8" s="120"/>
      <c r="F8" s="120"/>
      <c r="G8" s="120"/>
      <c r="H8" s="103"/>
      <c r="I8" s="100"/>
      <c r="J8" s="100"/>
      <c r="K8" s="100"/>
    </row>
    <row r="9" spans="1:11" x14ac:dyDescent="0.35">
      <c r="E9" s="120"/>
      <c r="F9" s="120"/>
      <c r="G9" s="120"/>
      <c r="H9" s="100"/>
      <c r="I9" s="100"/>
      <c r="J9" s="100"/>
      <c r="K9" s="100"/>
    </row>
    <row r="10" spans="1:11" x14ac:dyDescent="0.35">
      <c r="A10" s="1" t="s">
        <v>38</v>
      </c>
      <c r="E10" s="120"/>
      <c r="F10" s="120"/>
      <c r="G10" s="120"/>
      <c r="H10" s="100"/>
      <c r="I10" s="100"/>
      <c r="J10" s="100"/>
      <c r="K10" s="100"/>
    </row>
    <row r="11" spans="1:11" s="1" customFormat="1" x14ac:dyDescent="0.35">
      <c r="A11" s="1" t="s">
        <v>39</v>
      </c>
      <c r="B11" s="1" t="s">
        <v>40</v>
      </c>
      <c r="C11" s="1" t="s">
        <v>41</v>
      </c>
      <c r="E11" s="122"/>
      <c r="F11" s="121"/>
      <c r="G11" s="121"/>
      <c r="H11" s="102"/>
      <c r="I11" s="102"/>
      <c r="J11" s="102"/>
      <c r="K11" s="102"/>
    </row>
    <row r="12" spans="1:11" x14ac:dyDescent="0.35">
      <c r="A12">
        <v>1</v>
      </c>
      <c r="B12" t="s">
        <v>42</v>
      </c>
      <c r="C12" t="s">
        <v>43</v>
      </c>
      <c r="E12" s="122"/>
      <c r="F12" s="120"/>
      <c r="G12" s="120"/>
      <c r="H12" s="100"/>
      <c r="I12" s="100"/>
      <c r="J12" s="100"/>
      <c r="K12" s="100"/>
    </row>
    <row r="13" spans="1:11" x14ac:dyDescent="0.35">
      <c r="A13">
        <v>2</v>
      </c>
      <c r="B13" t="s">
        <v>44</v>
      </c>
      <c r="E13" s="123"/>
      <c r="F13" s="120"/>
      <c r="G13" s="120"/>
      <c r="H13" s="100"/>
      <c r="I13" s="100"/>
      <c r="J13" s="100"/>
      <c r="K13" s="100"/>
    </row>
    <row r="14" spans="1:11" x14ac:dyDescent="0.35">
      <c r="A14">
        <v>3</v>
      </c>
      <c r="B14" t="s">
        <v>45</v>
      </c>
      <c r="E14" s="120"/>
      <c r="F14" s="120"/>
      <c r="G14" s="120"/>
      <c r="H14" s="100"/>
      <c r="I14" s="100"/>
      <c r="J14" s="100"/>
      <c r="K14" s="100"/>
    </row>
    <row r="15" spans="1:11" x14ac:dyDescent="0.35">
      <c r="A15">
        <v>4</v>
      </c>
      <c r="B15" t="s">
        <v>46</v>
      </c>
      <c r="E15" s="124"/>
      <c r="F15" s="124"/>
      <c r="G15" s="124"/>
    </row>
    <row r="16" spans="1:11" x14ac:dyDescent="0.35">
      <c r="A16">
        <v>5</v>
      </c>
      <c r="B16" t="s">
        <v>47</v>
      </c>
      <c r="F16" s="124"/>
      <c r="G16" s="124"/>
    </row>
    <row r="17" spans="1:7" x14ac:dyDescent="0.35">
      <c r="A17">
        <v>6</v>
      </c>
      <c r="B17" t="s">
        <v>48</v>
      </c>
      <c r="F17" s="124"/>
      <c r="G17" s="124"/>
    </row>
    <row r="18" spans="1:7" x14ac:dyDescent="0.35">
      <c r="A18">
        <v>7</v>
      </c>
      <c r="B18" t="s">
        <v>49</v>
      </c>
      <c r="F18" s="124"/>
      <c r="G18" s="124"/>
    </row>
    <row r="19" spans="1:7" x14ac:dyDescent="0.35">
      <c r="F19" s="124"/>
      <c r="G19" s="124"/>
    </row>
    <row r="20" spans="1:7" x14ac:dyDescent="0.35">
      <c r="F20" s="124"/>
      <c r="G20" s="124"/>
    </row>
    <row r="21" spans="1:7" x14ac:dyDescent="0.35">
      <c r="A21" t="s">
        <v>50</v>
      </c>
      <c r="B21" t="s">
        <v>51</v>
      </c>
      <c r="F21" s="124"/>
      <c r="G21" s="124"/>
    </row>
    <row r="22" spans="1:7" x14ac:dyDescent="0.35">
      <c r="A22" s="5">
        <v>1</v>
      </c>
      <c r="B22" s="2" t="s">
        <v>52</v>
      </c>
      <c r="F22" s="124"/>
      <c r="G22" s="124"/>
    </row>
    <row r="23" spans="1:7" x14ac:dyDescent="0.35">
      <c r="A23" s="6">
        <v>2</v>
      </c>
      <c r="B23" s="3" t="s">
        <v>53</v>
      </c>
      <c r="F23" s="124"/>
      <c r="G23" s="124"/>
    </row>
    <row r="24" spans="1:7" x14ac:dyDescent="0.35">
      <c r="A24" s="7">
        <v>3</v>
      </c>
      <c r="B24" s="4" t="s">
        <v>54</v>
      </c>
      <c r="F24" s="124"/>
      <c r="G24" s="124"/>
    </row>
    <row r="25" spans="1:7" x14ac:dyDescent="0.35">
      <c r="F25" s="124"/>
      <c r="G25" s="124"/>
    </row>
    <row r="27" spans="1:7" x14ac:dyDescent="0.35">
      <c r="A27" t="s">
        <v>55</v>
      </c>
    </row>
    <row r="28" spans="1:7" x14ac:dyDescent="0.35">
      <c r="A28">
        <v>50</v>
      </c>
      <c r="B28" t="s">
        <v>56</v>
      </c>
    </row>
    <row r="31" spans="1:7" x14ac:dyDescent="0.35">
      <c r="A31" t="s">
        <v>57</v>
      </c>
    </row>
    <row r="32" spans="1:7" x14ac:dyDescent="0.35">
      <c r="A32">
        <v>0</v>
      </c>
    </row>
    <row r="33" spans="1:1" x14ac:dyDescent="0.35">
      <c r="A33">
        <v>1</v>
      </c>
    </row>
  </sheetData>
  <pageMargins left="0.9055118110236221" right="0.70866141732283472" top="1.3385826771653544" bottom="0.74803149606299213" header="0.31496062992125984" footer="0.31496062992125984"/>
  <pageSetup paperSize="8" orientation="landscape" horizontalDpi="300" verticalDpi="300" r:id="rId1"/>
  <headerFooter>
    <oddHeader>&amp;L&amp;"-,Bold"&amp;18DEFINITION
Project: XXX and YYY&amp;R&amp;G</oddHead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BB72-E755-44A7-8F80-0B6EC0A91F1E}">
  <sheetPr>
    <tabColor rgb="FFFF0000"/>
    <pageSetUpPr fitToPage="1"/>
  </sheetPr>
  <dimension ref="A1:W59"/>
  <sheetViews>
    <sheetView tabSelected="1" view="pageBreakPreview" topLeftCell="C45" zoomScale="115" zoomScaleNormal="70" zoomScaleSheetLayoutView="115" workbookViewId="0">
      <pane ySplit="2295" activePane="bottomLeft"/>
      <selection activeCell="X45" sqref="X1:AA1048576"/>
      <selection pane="bottomLeft" activeCell="F2" sqref="F2"/>
    </sheetView>
  </sheetViews>
  <sheetFormatPr defaultColWidth="9.1796875" defaultRowHeight="11.5" x14ac:dyDescent="0.35"/>
  <cols>
    <col min="1" max="1" width="5.54296875" style="129" customWidth="1"/>
    <col min="2" max="2" width="17.453125" style="10" customWidth="1"/>
    <col min="3" max="3" width="22.453125" style="11" customWidth="1"/>
    <col min="4" max="4" width="16.7265625" style="11" bestFit="1" customWidth="1"/>
    <col min="5" max="5" width="16.453125" style="11" bestFit="1" customWidth="1"/>
    <col min="6" max="10" width="15.7265625" style="11" customWidth="1"/>
    <col min="11" max="11" width="14.54296875" style="9" bestFit="1" customWidth="1"/>
    <col min="12" max="12" width="9.26953125" style="33" customWidth="1"/>
    <col min="13" max="13" width="9.26953125" style="11" customWidth="1"/>
    <col min="14" max="14" width="7.1796875" style="11" customWidth="1"/>
    <col min="15" max="15" width="11.1796875" style="11" customWidth="1"/>
    <col min="16" max="16" width="16.81640625" style="11" customWidth="1"/>
    <col min="17" max="17" width="9.54296875" style="11" bestFit="1" customWidth="1"/>
    <col min="18" max="18" width="10.26953125" style="11" customWidth="1"/>
    <col min="19" max="19" width="15" style="43" bestFit="1" customWidth="1"/>
    <col min="20" max="21" width="9.54296875" style="35" customWidth="1"/>
    <col min="22" max="22" width="8.453125" style="35" bestFit="1" customWidth="1"/>
    <col min="23" max="23" width="14.81640625" style="12" bestFit="1" customWidth="1"/>
    <col min="24" max="16384" width="9.1796875" style="8"/>
  </cols>
  <sheetData>
    <row r="1" spans="1:23" s="44" customFormat="1" ht="27" customHeight="1" x14ac:dyDescent="0.35">
      <c r="A1" s="127" t="s">
        <v>58</v>
      </c>
      <c r="B1" s="45" t="s">
        <v>59</v>
      </c>
      <c r="C1" s="44" t="s">
        <v>60</v>
      </c>
      <c r="D1" s="44" t="s">
        <v>61</v>
      </c>
      <c r="E1" s="44" t="s">
        <v>62</v>
      </c>
      <c r="F1" s="44" t="s">
        <v>63</v>
      </c>
      <c r="G1" s="44" t="s">
        <v>64</v>
      </c>
      <c r="H1" s="44" t="s">
        <v>65</v>
      </c>
      <c r="I1" s="44" t="s">
        <v>66</v>
      </c>
      <c r="J1" s="44" t="s">
        <v>67</v>
      </c>
      <c r="K1" s="44" t="s">
        <v>68</v>
      </c>
      <c r="L1" s="46" t="s">
        <v>69</v>
      </c>
      <c r="M1" s="44" t="s">
        <v>70</v>
      </c>
      <c r="N1" s="44" t="s">
        <v>6</v>
      </c>
      <c r="O1" s="44" t="s">
        <v>50</v>
      </c>
      <c r="P1" s="44" t="s">
        <v>71</v>
      </c>
      <c r="Q1" s="44" t="s">
        <v>72</v>
      </c>
      <c r="R1" s="44" t="s">
        <v>73</v>
      </c>
      <c r="S1" s="47" t="s">
        <v>74</v>
      </c>
      <c r="T1" s="44" t="s">
        <v>75</v>
      </c>
      <c r="U1" s="44" t="s">
        <v>76</v>
      </c>
      <c r="V1" s="44" t="s">
        <v>190</v>
      </c>
      <c r="W1" s="46" t="s">
        <v>77</v>
      </c>
    </row>
    <row r="2" spans="1:23" s="39" customFormat="1" x14ac:dyDescent="0.35">
      <c r="A2" s="128">
        <v>1</v>
      </c>
      <c r="B2" s="37" t="s">
        <v>132</v>
      </c>
      <c r="C2" s="37" t="str" cm="1">
        <f t="array" aca="1" ref="C2" ca="1">INDEX(Levels!$A$2:$A$11,RANDBETWEEN(1,COUNTA(Levels!$A$2:$A$4)),1)</f>
        <v>North</v>
      </c>
      <c r="D2" s="37" t="str" cm="1">
        <f t="array" aca="1" ref="D2" ca="1">INDEX(Levels!$B$2:$B$11,RANDBETWEEN(1,COUNTA(Levels!$B$2:$B$3)),1)</f>
        <v>Tenant 2</v>
      </c>
      <c r="E2" s="37" t="str" cm="1">
        <f t="array" aca="1" ref="E2" ca="1">INDEX(Levels!$C$2:$C$11,RANDBETWEEN(1,COUNTA(Levels!$C$2:$C$6)),1)</f>
        <v>Zone 2</v>
      </c>
      <c r="F2" s="37" t="str">
        <f ca="1">INDEX(Facilities!$A$2:$A$21,RANDBETWEEN(1,COUNTA(Facilities!$A$2:$A$21)),1)</f>
        <v>Facility 11</v>
      </c>
      <c r="G2" s="37" t="str">
        <f ca="1">INDEX(Levels!$G$2:$G$11,RANDBETWEEN(1,COUNTA(Levels!$G$2:$G$11)),1)</f>
        <v>Electrical</v>
      </c>
      <c r="H2" s="37" t="str" cm="1">
        <f t="array" aca="1" ref="H2" ca="1">INDEX(Levels!$D$2:$D$11,RANDBETWEEN(1,COUNTA(Levels!$D$2:$D$4)),1)</f>
        <v>User 2</v>
      </c>
      <c r="I2" s="37" t="str" cm="1">
        <f t="array" aca="1" ref="I2" ca="1">INDEX(Levels!$E$2:$E$11,RANDBETWEEN(1,COUNTA(Levels!$E$2:$E$3)),1)</f>
        <v>Owner 1</v>
      </c>
      <c r="J2" s="37" t="str" cm="1">
        <f t="array" aca="1" ref="J2" ca="1">INDEX(Levels!$F$2:$F$11,RANDBETWEEN(1,COUNTA(Levels!$F$2:$F$5)),1)</f>
        <v>Operator 2</v>
      </c>
      <c r="K2" s="34">
        <v>2006</v>
      </c>
      <c r="L2" s="38">
        <f t="shared" ref="L2:L33" ca="1" si="0">RANDBETWEEN(10,100)</f>
        <v>73</v>
      </c>
      <c r="M2" s="34"/>
      <c r="N2" s="34">
        <f t="shared" ref="N2:N33" ca="1" si="1">RANDBETWEEN(1,5)</f>
        <v>4</v>
      </c>
      <c r="O2" s="34">
        <f t="shared" ref="O2:O33" ca="1" si="2">RANDBETWEEN(1,3)</f>
        <v>1</v>
      </c>
      <c r="P2" s="34">
        <f t="shared" ref="P2:P33" ca="1" si="3">RANDBETWEEN(0,1)</f>
        <v>1</v>
      </c>
      <c r="Q2" s="34">
        <f t="shared" ref="Q2:Q59" ca="1" si="4">RANDBETWEEN(1,7)</f>
        <v>5</v>
      </c>
      <c r="R2" s="34">
        <v>1</v>
      </c>
      <c r="S2" s="42">
        <f ca="1">RANDBETWEEN(100,1000)</f>
        <v>496</v>
      </c>
      <c r="T2" s="34">
        <f t="shared" ref="T2:T59" ca="1" si="5">RANDBETWEEN(5,20)</f>
        <v>19</v>
      </c>
      <c r="U2" s="34">
        <v>1</v>
      </c>
      <c r="V2" s="34">
        <f ca="1">RANDBETWEEN(0,10)</f>
        <v>0</v>
      </c>
      <c r="W2" s="38">
        <f ca="1">S2*R2*L2*EXP(-Definitions!$E$4*Capex!V2)*U2</f>
        <v>36208</v>
      </c>
    </row>
    <row r="3" spans="1:23" s="39" customFormat="1" x14ac:dyDescent="0.35">
      <c r="A3" s="128">
        <v>2</v>
      </c>
      <c r="B3" s="37" t="s">
        <v>133</v>
      </c>
      <c r="C3" s="37" t="str" cm="1">
        <f t="array" aca="1" ref="C3" ca="1">INDEX(Levels!$A$2:$A$11,RANDBETWEEN(1,COUNTA(Levels!$A$2:$A$4)),1)</f>
        <v>North</v>
      </c>
      <c r="D3" s="37" t="str" cm="1">
        <f t="array" aca="1" ref="D3" ca="1">INDEX(Levels!$B$2:$B$11,RANDBETWEEN(1,COUNTA(Levels!$B$2:$B$3)),1)</f>
        <v>Tenant 1</v>
      </c>
      <c r="E3" s="37" t="str" cm="1">
        <f t="array" aca="1" ref="E3" ca="1">INDEX(Levels!$C$2:$C$11,RANDBETWEEN(1,COUNTA(Levels!$C$2:$C$6)),1)</f>
        <v>Zone 1</v>
      </c>
      <c r="F3" s="37" t="str">
        <f ca="1">INDEX(Facilities!$A$2:$A$21,RANDBETWEEN(1,COUNTA(Facilities!$A$2:$A$21)),1)</f>
        <v>Facility 8</v>
      </c>
      <c r="G3" s="37" t="str">
        <f ca="1">INDEX(Levels!$G$2:$G$11,RANDBETWEEN(1,COUNTA(Levels!$G$2:$G$11)),1)</f>
        <v>Mechanical</v>
      </c>
      <c r="H3" s="37" t="str" cm="1">
        <f t="array" aca="1" ref="H3" ca="1">INDEX(Levels!$D$2:$D$11,RANDBETWEEN(1,COUNTA(Levels!$D$2:$D$4)),1)</f>
        <v>User 3</v>
      </c>
      <c r="I3" s="37" t="str" cm="1">
        <f t="array" aca="1" ref="I3" ca="1">INDEX(Levels!$E$2:$E$11,RANDBETWEEN(1,COUNTA(Levels!$E$2:$E$3)),1)</f>
        <v>Owner 2</v>
      </c>
      <c r="J3" s="37" t="str" cm="1">
        <f t="array" aca="1" ref="J3" ca="1">INDEX(Levels!$F$2:$F$11,RANDBETWEEN(1,COUNTA(Levels!$F$2:$F$5)),1)</f>
        <v>Operator 3</v>
      </c>
      <c r="K3" s="34">
        <v>2006</v>
      </c>
      <c r="L3" s="38">
        <f t="shared" ca="1" si="0"/>
        <v>94</v>
      </c>
      <c r="M3" s="34"/>
      <c r="N3" s="34">
        <f t="shared" ca="1" si="1"/>
        <v>2</v>
      </c>
      <c r="O3" s="34">
        <f t="shared" ca="1" si="2"/>
        <v>2</v>
      </c>
      <c r="P3" s="34">
        <f t="shared" ca="1" si="3"/>
        <v>0</v>
      </c>
      <c r="Q3" s="34">
        <f t="shared" ca="1" si="4"/>
        <v>7</v>
      </c>
      <c r="R3" s="34">
        <v>1</v>
      </c>
      <c r="S3" s="42">
        <f t="shared" ref="S2:S59" ca="1" si="6">RANDBETWEEN(100,1000)</f>
        <v>868</v>
      </c>
      <c r="T3" s="34">
        <f t="shared" ca="1" si="5"/>
        <v>10</v>
      </c>
      <c r="U3" s="34">
        <v>1</v>
      </c>
      <c r="V3" s="34">
        <f t="shared" ref="V3:V59" ca="1" si="7">RANDBETWEEN(0,10)</f>
        <v>1</v>
      </c>
      <c r="W3" s="38">
        <f ca="1">S3*R3*L3*EXP(-Definitions!$E$4*Capex!V3)*U3</f>
        <v>81592</v>
      </c>
    </row>
    <row r="4" spans="1:23" s="135" customFormat="1" x14ac:dyDescent="0.35">
      <c r="A4" s="132">
        <v>3</v>
      </c>
      <c r="B4" s="37" t="s">
        <v>134</v>
      </c>
      <c r="C4" s="37" t="str" cm="1">
        <f t="array" aca="1" ref="C4" ca="1">INDEX(Levels!$A$2:$A$11,RANDBETWEEN(1,COUNTA(Levels!$A$2:$A$4)),1)</f>
        <v>South</v>
      </c>
      <c r="D4" s="37" t="str" cm="1">
        <f t="array" aca="1" ref="D4" ca="1">INDEX(Levels!$B$2:$B$11,RANDBETWEEN(1,COUNTA(Levels!$B$2:$B$3)),1)</f>
        <v>Tenant 1</v>
      </c>
      <c r="E4" s="37" t="str" cm="1">
        <f t="array" aca="1" ref="E4" ca="1">INDEX(Levels!$C$2:$C$11,RANDBETWEEN(1,COUNTA(Levels!$C$2:$C$6)),1)</f>
        <v>Zone 5</v>
      </c>
      <c r="F4" s="37" t="str">
        <f ca="1">INDEX(Facilities!$A$2:$A$21,RANDBETWEEN(1,COUNTA(Facilities!$A$2:$A$21)),1)</f>
        <v>Facility 19</v>
      </c>
      <c r="G4" s="37" t="str">
        <f ca="1">INDEX(Levels!$G$2:$G$11,RANDBETWEEN(1,COUNTA(Levels!$G$2:$G$11)),1)</f>
        <v>Mechanical</v>
      </c>
      <c r="H4" s="37" t="str" cm="1">
        <f t="array" aca="1" ref="H4" ca="1">INDEX(Levels!$D$2:$D$11,RANDBETWEEN(1,COUNTA(Levels!$D$2:$D$4)),1)</f>
        <v>User 1</v>
      </c>
      <c r="I4" s="37" t="str" cm="1">
        <f t="array" aca="1" ref="I4" ca="1">INDEX(Levels!$E$2:$E$11,RANDBETWEEN(1,COUNTA(Levels!$E$2:$E$3)),1)</f>
        <v>Owner 2</v>
      </c>
      <c r="J4" s="37" t="str" cm="1">
        <f t="array" aca="1" ref="J4" ca="1">INDEX(Levels!$F$2:$F$11,RANDBETWEEN(1,COUNTA(Levels!$F$2:$F$5)),1)</f>
        <v>Operator 2</v>
      </c>
      <c r="K4" s="133">
        <v>2006</v>
      </c>
      <c r="L4" s="38">
        <f t="shared" ca="1" si="0"/>
        <v>30</v>
      </c>
      <c r="M4" s="133"/>
      <c r="N4" s="34">
        <f t="shared" ca="1" si="1"/>
        <v>3</v>
      </c>
      <c r="O4" s="34">
        <f t="shared" ca="1" si="2"/>
        <v>1</v>
      </c>
      <c r="P4" s="34">
        <f t="shared" ca="1" si="3"/>
        <v>1</v>
      </c>
      <c r="Q4" s="34">
        <f t="shared" ca="1" si="4"/>
        <v>1</v>
      </c>
      <c r="R4" s="34">
        <v>1</v>
      </c>
      <c r="S4" s="42">
        <f t="shared" ca="1" si="6"/>
        <v>872</v>
      </c>
      <c r="T4" s="34">
        <f t="shared" ca="1" si="5"/>
        <v>17</v>
      </c>
      <c r="U4" s="34">
        <v>1</v>
      </c>
      <c r="V4" s="34">
        <f t="shared" ca="1" si="7"/>
        <v>4</v>
      </c>
      <c r="W4" s="134">
        <f ca="1">S4*R4*L4*EXP(-Definitions!$E$4*Capex!V4)*U4</f>
        <v>26160</v>
      </c>
    </row>
    <row r="5" spans="1:23" s="39" customFormat="1" x14ac:dyDescent="0.35">
      <c r="A5" s="128">
        <v>4</v>
      </c>
      <c r="B5" s="37" t="s">
        <v>135</v>
      </c>
      <c r="C5" s="37" t="str" cm="1">
        <f t="array" aca="1" ref="C5" ca="1">INDEX(Levels!$A$2:$A$11,RANDBETWEEN(1,COUNTA(Levels!$A$2:$A$4)),1)</f>
        <v>Common</v>
      </c>
      <c r="D5" s="37" t="str" cm="1">
        <f t="array" aca="1" ref="D5" ca="1">INDEX(Levels!$B$2:$B$11,RANDBETWEEN(1,COUNTA(Levels!$B$2:$B$3)),1)</f>
        <v>Tenant 1</v>
      </c>
      <c r="E5" s="37" t="str" cm="1">
        <f t="array" aca="1" ref="E5" ca="1">INDEX(Levels!$C$2:$C$11,RANDBETWEEN(1,COUNTA(Levels!$C$2:$C$6)),1)</f>
        <v>Zone 4</v>
      </c>
      <c r="F5" s="37" t="str">
        <f ca="1">INDEX(Facilities!$A$2:$A$21,RANDBETWEEN(1,COUNTA(Facilities!$A$2:$A$21)),1)</f>
        <v>Facility 2</v>
      </c>
      <c r="G5" s="37" t="str">
        <f ca="1">INDEX(Levels!$G$2:$G$11,RANDBETWEEN(1,COUNTA(Levels!$G$2:$G$11)),1)</f>
        <v>Environment</v>
      </c>
      <c r="H5" s="37" t="str" cm="1">
        <f t="array" aca="1" ref="H5" ca="1">INDEX(Levels!$D$2:$D$11,RANDBETWEEN(1,COUNTA(Levels!$D$2:$D$4)),1)</f>
        <v>User 3</v>
      </c>
      <c r="I5" s="37" t="str" cm="1">
        <f t="array" aca="1" ref="I5" ca="1">INDEX(Levels!$E$2:$E$11,RANDBETWEEN(1,COUNTA(Levels!$E$2:$E$3)),1)</f>
        <v>Owner 2</v>
      </c>
      <c r="J5" s="37" t="str" cm="1">
        <f t="array" aca="1" ref="J5" ca="1">INDEX(Levels!$F$2:$F$11,RANDBETWEEN(1,COUNTA(Levels!$F$2:$F$5)),1)</f>
        <v>Operator 2</v>
      </c>
      <c r="K5" s="34">
        <v>2006</v>
      </c>
      <c r="L5" s="130">
        <f t="shared" ca="1" si="0"/>
        <v>23</v>
      </c>
      <c r="M5" s="125"/>
      <c r="N5" s="131">
        <f t="shared" ca="1" si="1"/>
        <v>2</v>
      </c>
      <c r="O5" s="131">
        <f t="shared" ca="1" si="2"/>
        <v>1</v>
      </c>
      <c r="P5" s="131">
        <f t="shared" ca="1" si="3"/>
        <v>0</v>
      </c>
      <c r="Q5" s="34">
        <f t="shared" ca="1" si="4"/>
        <v>7</v>
      </c>
      <c r="R5" s="34">
        <v>1</v>
      </c>
      <c r="S5" s="42">
        <f t="shared" ca="1" si="6"/>
        <v>150</v>
      </c>
      <c r="T5" s="34">
        <f t="shared" ca="1" si="5"/>
        <v>11</v>
      </c>
      <c r="U5" s="34">
        <v>1</v>
      </c>
      <c r="V5" s="34">
        <f t="shared" ca="1" si="7"/>
        <v>8</v>
      </c>
      <c r="W5" s="126">
        <f ca="1">S5*R5*L5*EXP(-Definitions!$E$4*Capex!V5)*U5</f>
        <v>3450</v>
      </c>
    </row>
    <row r="6" spans="1:23" s="39" customFormat="1" ht="23" x14ac:dyDescent="0.35">
      <c r="A6" s="128">
        <v>5</v>
      </c>
      <c r="B6" s="37" t="s">
        <v>136</v>
      </c>
      <c r="C6" s="37" t="str" cm="1">
        <f t="array" aca="1" ref="C6" ca="1">INDEX(Levels!$A$2:$A$11,RANDBETWEEN(1,COUNTA(Levels!$A$2:$A$4)),1)</f>
        <v>South</v>
      </c>
      <c r="D6" s="37" t="str" cm="1">
        <f t="array" aca="1" ref="D6" ca="1">INDEX(Levels!$B$2:$B$11,RANDBETWEEN(1,COUNTA(Levels!$B$2:$B$3)),1)</f>
        <v>Tenant 2</v>
      </c>
      <c r="E6" s="37" t="str" cm="1">
        <f t="array" aca="1" ref="E6" ca="1">INDEX(Levels!$C$2:$C$11,RANDBETWEEN(1,COUNTA(Levels!$C$2:$C$6)),1)</f>
        <v>Zone 1</v>
      </c>
      <c r="F6" s="37" t="str">
        <f ca="1">INDEX(Facilities!$A$2:$A$21,RANDBETWEEN(1,COUNTA(Facilities!$A$2:$A$21)),1)</f>
        <v>Facility 3</v>
      </c>
      <c r="G6" s="37" t="str">
        <f ca="1">INDEX(Levels!$G$2:$G$11,RANDBETWEEN(1,COUNTA(Levels!$G$2:$G$11)),1)</f>
        <v>Environment</v>
      </c>
      <c r="H6" s="37" t="str" cm="1">
        <f t="array" aca="1" ref="H6" ca="1">INDEX(Levels!$D$2:$D$11,RANDBETWEEN(1,COUNTA(Levels!$D$2:$D$4)),1)</f>
        <v>User 2</v>
      </c>
      <c r="I6" s="37" t="str" cm="1">
        <f t="array" aca="1" ref="I6" ca="1">INDEX(Levels!$E$2:$E$11,RANDBETWEEN(1,COUNTA(Levels!$E$2:$E$3)),1)</f>
        <v>Owner 1</v>
      </c>
      <c r="J6" s="37" t="str" cm="1">
        <f t="array" aca="1" ref="J6" ca="1">INDEX(Levels!$F$2:$F$11,RANDBETWEEN(1,COUNTA(Levels!$F$2:$F$5)),1)</f>
        <v>Operator 3</v>
      </c>
      <c r="K6" s="34">
        <v>2006</v>
      </c>
      <c r="L6" s="130">
        <f t="shared" ca="1" si="0"/>
        <v>85</v>
      </c>
      <c r="M6" s="125"/>
      <c r="N6" s="131">
        <f t="shared" ca="1" si="1"/>
        <v>1</v>
      </c>
      <c r="O6" s="131">
        <f t="shared" ca="1" si="2"/>
        <v>2</v>
      </c>
      <c r="P6" s="131">
        <f t="shared" ca="1" si="3"/>
        <v>0</v>
      </c>
      <c r="Q6" s="34">
        <f t="shared" ca="1" si="4"/>
        <v>5</v>
      </c>
      <c r="R6" s="34">
        <v>1</v>
      </c>
      <c r="S6" s="42">
        <f t="shared" ca="1" si="6"/>
        <v>962</v>
      </c>
      <c r="T6" s="34">
        <f t="shared" ca="1" si="5"/>
        <v>20</v>
      </c>
      <c r="U6" s="34">
        <v>1</v>
      </c>
      <c r="V6" s="34">
        <f t="shared" ca="1" si="7"/>
        <v>0</v>
      </c>
      <c r="W6" s="126">
        <f ca="1">S6*R6*L6*EXP(-Definitions!$E$4*Capex!V6)*U6</f>
        <v>81770</v>
      </c>
    </row>
    <row r="7" spans="1:23" s="36" customFormat="1" x14ac:dyDescent="0.35">
      <c r="A7" s="128">
        <v>6</v>
      </c>
      <c r="B7" s="37" t="s">
        <v>137</v>
      </c>
      <c r="C7" s="37" t="str" cm="1">
        <f t="array" aca="1" ref="C7" ca="1">INDEX(Levels!$A$2:$A$11,RANDBETWEEN(1,COUNTA(Levels!$A$2:$A$4)),1)</f>
        <v>Common</v>
      </c>
      <c r="D7" s="37" t="str" cm="1">
        <f t="array" aca="1" ref="D7" ca="1">INDEX(Levels!$B$2:$B$11,RANDBETWEEN(1,COUNTA(Levels!$B$2:$B$3)),1)</f>
        <v>Tenant 2</v>
      </c>
      <c r="E7" s="37" t="str" cm="1">
        <f t="array" aca="1" ref="E7" ca="1">INDEX(Levels!$C$2:$C$11,RANDBETWEEN(1,COUNTA(Levels!$C$2:$C$6)),1)</f>
        <v>Zone 2</v>
      </c>
      <c r="F7" s="37" t="str">
        <f ca="1">INDEX(Facilities!$A$2:$A$21,RANDBETWEEN(1,COUNTA(Facilities!$A$2:$A$21)),1)</f>
        <v>Facility 14</v>
      </c>
      <c r="G7" s="37" t="str">
        <f ca="1">INDEX(Levels!$G$2:$G$11,RANDBETWEEN(1,COUNTA(Levels!$G$2:$G$11)),1)</f>
        <v>Mechanical</v>
      </c>
      <c r="H7" s="37" t="str" cm="1">
        <f t="array" aca="1" ref="H7" ca="1">INDEX(Levels!$D$2:$D$11,RANDBETWEEN(1,COUNTA(Levels!$D$2:$D$4)),1)</f>
        <v>User 2</v>
      </c>
      <c r="I7" s="37" t="str" cm="1">
        <f t="array" aca="1" ref="I7" ca="1">INDEX(Levels!$E$2:$E$11,RANDBETWEEN(1,COUNTA(Levels!$E$2:$E$3)),1)</f>
        <v>Owner 1</v>
      </c>
      <c r="J7" s="37" t="str" cm="1">
        <f t="array" aca="1" ref="J7" ca="1">INDEX(Levels!$F$2:$F$11,RANDBETWEEN(1,COUNTA(Levels!$F$2:$F$5)),1)</f>
        <v>Operator 3</v>
      </c>
      <c r="K7" s="34">
        <v>2006</v>
      </c>
      <c r="L7" s="130">
        <f t="shared" ca="1" si="0"/>
        <v>33</v>
      </c>
      <c r="M7" s="9"/>
      <c r="N7" s="131">
        <f t="shared" ca="1" si="1"/>
        <v>3</v>
      </c>
      <c r="O7" s="131">
        <f t="shared" ca="1" si="2"/>
        <v>3</v>
      </c>
      <c r="P7" s="131">
        <f t="shared" ca="1" si="3"/>
        <v>1</v>
      </c>
      <c r="Q7" s="34">
        <f t="shared" ca="1" si="4"/>
        <v>7</v>
      </c>
      <c r="R7" s="34">
        <v>1</v>
      </c>
      <c r="S7" s="42">
        <f t="shared" ca="1" si="6"/>
        <v>272</v>
      </c>
      <c r="T7" s="34">
        <f t="shared" ca="1" si="5"/>
        <v>15</v>
      </c>
      <c r="U7" s="34">
        <v>1</v>
      </c>
      <c r="V7" s="34">
        <f t="shared" ca="1" si="7"/>
        <v>4</v>
      </c>
      <c r="W7" s="126">
        <f ca="1">S7*R7*L7*EXP(-Definitions!$E$4*Capex!V7)*U7</f>
        <v>8976</v>
      </c>
    </row>
    <row r="8" spans="1:23" s="36" customFormat="1" x14ac:dyDescent="0.35">
      <c r="A8" s="128">
        <v>7</v>
      </c>
      <c r="B8" s="37" t="s">
        <v>138</v>
      </c>
      <c r="C8" s="37" t="str" cm="1">
        <f t="array" aca="1" ref="C8" ca="1">INDEX(Levels!$A$2:$A$11,RANDBETWEEN(1,COUNTA(Levels!$A$2:$A$4)),1)</f>
        <v>North</v>
      </c>
      <c r="D8" s="37" t="str" cm="1">
        <f t="array" aca="1" ref="D8" ca="1">INDEX(Levels!$B$2:$B$11,RANDBETWEEN(1,COUNTA(Levels!$B$2:$B$3)),1)</f>
        <v>Tenant 2</v>
      </c>
      <c r="E8" s="37" t="str" cm="1">
        <f t="array" aca="1" ref="E8" ca="1">INDEX(Levels!$C$2:$C$11,RANDBETWEEN(1,COUNTA(Levels!$C$2:$C$6)),1)</f>
        <v>Zone 1</v>
      </c>
      <c r="F8" s="37" t="str">
        <f ca="1">INDEX(Facilities!$A$2:$A$21,RANDBETWEEN(1,COUNTA(Facilities!$A$2:$A$21)),1)</f>
        <v>Facility 3</v>
      </c>
      <c r="G8" s="37" t="str">
        <f ca="1">INDEX(Levels!$G$2:$G$11,RANDBETWEEN(1,COUNTA(Levels!$G$2:$G$11)),1)</f>
        <v>Engineering and Management</v>
      </c>
      <c r="H8" s="37" t="str" cm="1">
        <f t="array" aca="1" ref="H8" ca="1">INDEX(Levels!$D$2:$D$11,RANDBETWEEN(1,COUNTA(Levels!$D$2:$D$4)),1)</f>
        <v>User 1</v>
      </c>
      <c r="I8" s="37" t="str" cm="1">
        <f t="array" aca="1" ref="I8" ca="1">INDEX(Levels!$E$2:$E$11,RANDBETWEEN(1,COUNTA(Levels!$E$2:$E$3)),1)</f>
        <v>Owner 2</v>
      </c>
      <c r="J8" s="37" t="str" cm="1">
        <f t="array" aca="1" ref="J8" ca="1">INDEX(Levels!$F$2:$F$11,RANDBETWEEN(1,COUNTA(Levels!$F$2:$F$5)),1)</f>
        <v>Operator 2</v>
      </c>
      <c r="K8" s="34">
        <v>2006</v>
      </c>
      <c r="L8" s="130">
        <f t="shared" ca="1" si="0"/>
        <v>34</v>
      </c>
      <c r="M8" s="9"/>
      <c r="N8" s="131">
        <f t="shared" ca="1" si="1"/>
        <v>2</v>
      </c>
      <c r="O8" s="131">
        <f t="shared" ca="1" si="2"/>
        <v>1</v>
      </c>
      <c r="P8" s="131">
        <f t="shared" ca="1" si="3"/>
        <v>0</v>
      </c>
      <c r="Q8" s="34">
        <f t="shared" ca="1" si="4"/>
        <v>3</v>
      </c>
      <c r="R8" s="34">
        <v>1</v>
      </c>
      <c r="S8" s="42">
        <f t="shared" ca="1" si="6"/>
        <v>558</v>
      </c>
      <c r="T8" s="34">
        <f t="shared" ca="1" si="5"/>
        <v>10</v>
      </c>
      <c r="U8" s="34">
        <v>1</v>
      </c>
      <c r="V8" s="34">
        <f t="shared" ca="1" si="7"/>
        <v>4</v>
      </c>
      <c r="W8" s="126">
        <f ca="1">S8*R8*L8*EXP(-Definitions!$E$4*Capex!V8)*U8</f>
        <v>18972</v>
      </c>
    </row>
    <row r="9" spans="1:23" s="36" customFormat="1" x14ac:dyDescent="0.35">
      <c r="A9" s="128">
        <v>8</v>
      </c>
      <c r="B9" s="37" t="s">
        <v>139</v>
      </c>
      <c r="C9" s="37" t="str" cm="1">
        <f t="array" aca="1" ref="C9" ca="1">INDEX(Levels!$A$2:$A$11,RANDBETWEEN(1,COUNTA(Levels!$A$2:$A$4)),1)</f>
        <v>South</v>
      </c>
      <c r="D9" s="37" t="str" cm="1">
        <f t="array" aca="1" ref="D9" ca="1">INDEX(Levels!$B$2:$B$11,RANDBETWEEN(1,COUNTA(Levels!$B$2:$B$3)),1)</f>
        <v>Tenant 2</v>
      </c>
      <c r="E9" s="37" t="str" cm="1">
        <f t="array" aca="1" ref="E9" ca="1">INDEX(Levels!$C$2:$C$11,RANDBETWEEN(1,COUNTA(Levels!$C$2:$C$6)),1)</f>
        <v>Zone 5</v>
      </c>
      <c r="F9" s="37" t="str">
        <f ca="1">INDEX(Facilities!$A$2:$A$21,RANDBETWEEN(1,COUNTA(Facilities!$A$2:$A$21)),1)</f>
        <v>Facility 2</v>
      </c>
      <c r="G9" s="37" t="str">
        <f ca="1">INDEX(Levels!$G$2:$G$11,RANDBETWEEN(1,COUNTA(Levels!$G$2:$G$11)),1)</f>
        <v>Structural</v>
      </c>
      <c r="H9" s="37" t="str" cm="1">
        <f t="array" aca="1" ref="H9" ca="1">INDEX(Levels!$D$2:$D$11,RANDBETWEEN(1,COUNTA(Levels!$D$2:$D$4)),1)</f>
        <v>User 2</v>
      </c>
      <c r="I9" s="37" t="str" cm="1">
        <f t="array" aca="1" ref="I9" ca="1">INDEX(Levels!$E$2:$E$11,RANDBETWEEN(1,COUNTA(Levels!$E$2:$E$3)),1)</f>
        <v>Owner 2</v>
      </c>
      <c r="J9" s="37" t="str" cm="1">
        <f t="array" aca="1" ref="J9" ca="1">INDEX(Levels!$F$2:$F$11,RANDBETWEEN(1,COUNTA(Levels!$F$2:$F$5)),1)</f>
        <v>Operator 1</v>
      </c>
      <c r="K9" s="34">
        <v>2006</v>
      </c>
      <c r="L9" s="130">
        <f t="shared" ca="1" si="0"/>
        <v>37</v>
      </c>
      <c r="M9" s="9"/>
      <c r="N9" s="131">
        <f t="shared" ca="1" si="1"/>
        <v>1</v>
      </c>
      <c r="O9" s="131">
        <f t="shared" ca="1" si="2"/>
        <v>1</v>
      </c>
      <c r="P9" s="131">
        <f t="shared" ca="1" si="3"/>
        <v>1</v>
      </c>
      <c r="Q9" s="34">
        <f t="shared" ca="1" si="4"/>
        <v>4</v>
      </c>
      <c r="R9" s="34">
        <v>1</v>
      </c>
      <c r="S9" s="42">
        <f t="shared" ca="1" si="6"/>
        <v>352</v>
      </c>
      <c r="T9" s="34">
        <f t="shared" ca="1" si="5"/>
        <v>8</v>
      </c>
      <c r="U9" s="34">
        <v>1</v>
      </c>
      <c r="V9" s="34">
        <f t="shared" ca="1" si="7"/>
        <v>9</v>
      </c>
      <c r="W9" s="126">
        <f ca="1">S9*R9*L9*EXP(-Definitions!$E$4*Capex!V9)*U9</f>
        <v>13024</v>
      </c>
    </row>
    <row r="10" spans="1:23" s="36" customFormat="1" x14ac:dyDescent="0.35">
      <c r="A10" s="128">
        <v>9</v>
      </c>
      <c r="B10" s="37" t="s">
        <v>140</v>
      </c>
      <c r="C10" s="37" t="str" cm="1">
        <f t="array" aca="1" ref="C10" ca="1">INDEX(Levels!$A$2:$A$11,RANDBETWEEN(1,COUNTA(Levels!$A$2:$A$4)),1)</f>
        <v>North</v>
      </c>
      <c r="D10" s="37" t="str" cm="1">
        <f t="array" aca="1" ref="D10" ca="1">INDEX(Levels!$B$2:$B$11,RANDBETWEEN(1,COUNTA(Levels!$B$2:$B$3)),1)</f>
        <v>Tenant 2</v>
      </c>
      <c r="E10" s="37" t="str" cm="1">
        <f t="array" aca="1" ref="E10" ca="1">INDEX(Levels!$C$2:$C$11,RANDBETWEEN(1,COUNTA(Levels!$C$2:$C$6)),1)</f>
        <v>Zone 4</v>
      </c>
      <c r="F10" s="37" t="str">
        <f ca="1">INDEX(Facilities!$A$2:$A$21,RANDBETWEEN(1,COUNTA(Facilities!$A$2:$A$21)),1)</f>
        <v>Facility 15</v>
      </c>
      <c r="G10" s="37" t="str">
        <f ca="1">INDEX(Levels!$G$2:$G$11,RANDBETWEEN(1,COUNTA(Levels!$G$2:$G$11)),1)</f>
        <v>Fire Protection</v>
      </c>
      <c r="H10" s="37" t="str" cm="1">
        <f t="array" aca="1" ref="H10" ca="1">INDEX(Levels!$D$2:$D$11,RANDBETWEEN(1,COUNTA(Levels!$D$2:$D$4)),1)</f>
        <v>User 3</v>
      </c>
      <c r="I10" s="37" t="str" cm="1">
        <f t="array" aca="1" ref="I10" ca="1">INDEX(Levels!$E$2:$E$11,RANDBETWEEN(1,COUNTA(Levels!$E$2:$E$3)),1)</f>
        <v>Owner 1</v>
      </c>
      <c r="J10" s="37" t="str" cm="1">
        <f t="array" aca="1" ref="J10" ca="1">INDEX(Levels!$F$2:$F$11,RANDBETWEEN(1,COUNTA(Levels!$F$2:$F$5)),1)</f>
        <v>Operator 1</v>
      </c>
      <c r="K10" s="34">
        <v>2006</v>
      </c>
      <c r="L10" s="130">
        <f t="shared" ca="1" si="0"/>
        <v>37</v>
      </c>
      <c r="M10" s="35"/>
      <c r="N10" s="131">
        <f t="shared" ca="1" si="1"/>
        <v>4</v>
      </c>
      <c r="O10" s="131">
        <f t="shared" ca="1" si="2"/>
        <v>2</v>
      </c>
      <c r="P10" s="131">
        <f t="shared" ca="1" si="3"/>
        <v>0</v>
      </c>
      <c r="Q10" s="34">
        <f t="shared" ca="1" si="4"/>
        <v>6</v>
      </c>
      <c r="R10" s="34">
        <v>1</v>
      </c>
      <c r="S10" s="42">
        <f t="shared" ca="1" si="6"/>
        <v>944</v>
      </c>
      <c r="T10" s="34">
        <f t="shared" ca="1" si="5"/>
        <v>11</v>
      </c>
      <c r="U10" s="34">
        <v>1</v>
      </c>
      <c r="V10" s="34">
        <f t="shared" ca="1" si="7"/>
        <v>9</v>
      </c>
      <c r="W10" s="126">
        <f ca="1">S10*R10*L10*EXP(-Definitions!$E$4*Capex!V10)*U10</f>
        <v>34928</v>
      </c>
    </row>
    <row r="11" spans="1:23" s="36" customFormat="1" ht="23" x14ac:dyDescent="0.35">
      <c r="A11" s="128">
        <v>10</v>
      </c>
      <c r="B11" s="37" t="s">
        <v>141</v>
      </c>
      <c r="C11" s="37" t="str" cm="1">
        <f t="array" aca="1" ref="C11" ca="1">INDEX(Levels!$A$2:$A$11,RANDBETWEEN(1,COUNTA(Levels!$A$2:$A$4)),1)</f>
        <v>North</v>
      </c>
      <c r="D11" s="37" t="str" cm="1">
        <f t="array" aca="1" ref="D11" ca="1">INDEX(Levels!$B$2:$B$11,RANDBETWEEN(1,COUNTA(Levels!$B$2:$B$3)),1)</f>
        <v>Tenant 1</v>
      </c>
      <c r="E11" s="37" t="str" cm="1">
        <f t="array" aca="1" ref="E11" ca="1">INDEX(Levels!$C$2:$C$11,RANDBETWEEN(1,COUNTA(Levels!$C$2:$C$6)),1)</f>
        <v>Zone 5</v>
      </c>
      <c r="F11" s="37" t="str">
        <f ca="1">INDEX(Facilities!$A$2:$A$21,RANDBETWEEN(1,COUNTA(Facilities!$A$2:$A$21)),1)</f>
        <v>Facility 1</v>
      </c>
      <c r="G11" s="37" t="str">
        <f ca="1">INDEX(Levels!$G$2:$G$11,RANDBETWEEN(1,COUNTA(Levels!$G$2:$G$11)),1)</f>
        <v>Engineering and Management</v>
      </c>
      <c r="H11" s="37" t="str" cm="1">
        <f t="array" aca="1" ref="H11" ca="1">INDEX(Levels!$D$2:$D$11,RANDBETWEEN(1,COUNTA(Levels!$D$2:$D$4)),1)</f>
        <v>User 2</v>
      </c>
      <c r="I11" s="37" t="str" cm="1">
        <f t="array" aca="1" ref="I11" ca="1">INDEX(Levels!$E$2:$E$11,RANDBETWEEN(1,COUNTA(Levels!$E$2:$E$3)),1)</f>
        <v>Owner 1</v>
      </c>
      <c r="J11" s="37" t="str" cm="1">
        <f t="array" aca="1" ref="J11" ca="1">INDEX(Levels!$F$2:$F$11,RANDBETWEEN(1,COUNTA(Levels!$F$2:$F$5)),1)</f>
        <v>Operator 2</v>
      </c>
      <c r="K11" s="34">
        <v>2006</v>
      </c>
      <c r="L11" s="130">
        <f t="shared" ca="1" si="0"/>
        <v>60</v>
      </c>
      <c r="M11" s="35"/>
      <c r="N11" s="131">
        <f t="shared" ca="1" si="1"/>
        <v>5</v>
      </c>
      <c r="O11" s="131">
        <f t="shared" ca="1" si="2"/>
        <v>2</v>
      </c>
      <c r="P11" s="131">
        <f t="shared" ca="1" si="3"/>
        <v>0</v>
      </c>
      <c r="Q11" s="34">
        <f t="shared" ca="1" si="4"/>
        <v>4</v>
      </c>
      <c r="R11" s="34">
        <v>1</v>
      </c>
      <c r="S11" s="42">
        <f t="shared" ca="1" si="6"/>
        <v>221</v>
      </c>
      <c r="T11" s="34">
        <f t="shared" ca="1" si="5"/>
        <v>6</v>
      </c>
      <c r="U11" s="34">
        <v>1</v>
      </c>
      <c r="V11" s="34">
        <f t="shared" ca="1" si="7"/>
        <v>10</v>
      </c>
      <c r="W11" s="126">
        <f ca="1">S11*R11*L11*EXP(-Definitions!$E$4*Capex!V11)*U11</f>
        <v>13260</v>
      </c>
    </row>
    <row r="12" spans="1:23" s="36" customFormat="1" x14ac:dyDescent="0.35">
      <c r="A12" s="128">
        <v>11</v>
      </c>
      <c r="B12" s="37" t="s">
        <v>142</v>
      </c>
      <c r="C12" s="37" t="str" cm="1">
        <f t="array" aca="1" ref="C12" ca="1">INDEX(Levels!$A$2:$A$11,RANDBETWEEN(1,COUNTA(Levels!$A$2:$A$4)),1)</f>
        <v>South</v>
      </c>
      <c r="D12" s="37" t="str" cm="1">
        <f t="array" aca="1" ref="D12" ca="1">INDEX(Levels!$B$2:$B$11,RANDBETWEEN(1,COUNTA(Levels!$B$2:$B$3)),1)</f>
        <v>Tenant 2</v>
      </c>
      <c r="E12" s="37" t="str" cm="1">
        <f t="array" aca="1" ref="E12" ca="1">INDEX(Levels!$C$2:$C$11,RANDBETWEEN(1,COUNTA(Levels!$C$2:$C$6)),1)</f>
        <v>Zone 4</v>
      </c>
      <c r="F12" s="37" t="str">
        <f ca="1">INDEX(Facilities!$A$2:$A$21,RANDBETWEEN(1,COUNTA(Facilities!$A$2:$A$21)),1)</f>
        <v>Facility 17</v>
      </c>
      <c r="G12" s="37" t="str">
        <f ca="1">INDEX(Levels!$G$2:$G$11,RANDBETWEEN(1,COUNTA(Levels!$G$2:$G$11)),1)</f>
        <v>Fire Protection</v>
      </c>
      <c r="H12" s="37" t="str" cm="1">
        <f t="array" aca="1" ref="H12" ca="1">INDEX(Levels!$D$2:$D$11,RANDBETWEEN(1,COUNTA(Levels!$D$2:$D$4)),1)</f>
        <v>User 1</v>
      </c>
      <c r="I12" s="37" t="str" cm="1">
        <f t="array" aca="1" ref="I12" ca="1">INDEX(Levels!$E$2:$E$11,RANDBETWEEN(1,COUNTA(Levels!$E$2:$E$3)),1)</f>
        <v>Owner 1</v>
      </c>
      <c r="J12" s="37" t="str" cm="1">
        <f t="array" aca="1" ref="J12" ca="1">INDEX(Levels!$F$2:$F$11,RANDBETWEEN(1,COUNTA(Levels!$F$2:$F$5)),1)</f>
        <v>Operator 2</v>
      </c>
      <c r="K12" s="34">
        <v>2006</v>
      </c>
      <c r="L12" s="130">
        <f t="shared" ca="1" si="0"/>
        <v>46</v>
      </c>
      <c r="M12" s="35"/>
      <c r="N12" s="131">
        <f t="shared" ca="1" si="1"/>
        <v>1</v>
      </c>
      <c r="O12" s="131">
        <f t="shared" ca="1" si="2"/>
        <v>1</v>
      </c>
      <c r="P12" s="131">
        <f t="shared" ca="1" si="3"/>
        <v>1</v>
      </c>
      <c r="Q12" s="34">
        <f t="shared" ca="1" si="4"/>
        <v>3</v>
      </c>
      <c r="R12" s="34">
        <v>1</v>
      </c>
      <c r="S12" s="42">
        <f t="shared" ca="1" si="6"/>
        <v>240</v>
      </c>
      <c r="T12" s="34">
        <f t="shared" ca="1" si="5"/>
        <v>11</v>
      </c>
      <c r="U12" s="34">
        <v>1</v>
      </c>
      <c r="V12" s="34">
        <f t="shared" ca="1" si="7"/>
        <v>3</v>
      </c>
      <c r="W12" s="126">
        <f ca="1">S12*R12*L12*EXP(-Definitions!$E$4*Capex!V12)*U12</f>
        <v>11040</v>
      </c>
    </row>
    <row r="13" spans="1:23" s="36" customFormat="1" ht="23" x14ac:dyDescent="0.35">
      <c r="A13" s="128">
        <v>12</v>
      </c>
      <c r="B13" s="37" t="s">
        <v>143</v>
      </c>
      <c r="C13" s="37" t="str" cm="1">
        <f t="array" aca="1" ref="C13" ca="1">INDEX(Levels!$A$2:$A$11,RANDBETWEEN(1,COUNTA(Levels!$A$2:$A$4)),1)</f>
        <v>South</v>
      </c>
      <c r="D13" s="37" t="str" cm="1">
        <f t="array" aca="1" ref="D13" ca="1">INDEX(Levels!$B$2:$B$11,RANDBETWEEN(1,COUNTA(Levels!$B$2:$B$3)),1)</f>
        <v>Tenant 2</v>
      </c>
      <c r="E13" s="37" t="str" cm="1">
        <f t="array" aca="1" ref="E13" ca="1">INDEX(Levels!$C$2:$C$11,RANDBETWEEN(1,COUNTA(Levels!$C$2:$C$6)),1)</f>
        <v>Zone 1</v>
      </c>
      <c r="F13" s="37" t="str">
        <f ca="1">INDEX(Facilities!$A$2:$A$21,RANDBETWEEN(1,COUNTA(Facilities!$A$2:$A$21)),1)</f>
        <v>Facility 5</v>
      </c>
      <c r="G13" s="37" t="str">
        <f ca="1">INDEX(Levels!$G$2:$G$11,RANDBETWEEN(1,COUNTA(Levels!$G$2:$G$11)),1)</f>
        <v>Civil</v>
      </c>
      <c r="H13" s="37" t="str" cm="1">
        <f t="array" aca="1" ref="H13" ca="1">INDEX(Levels!$D$2:$D$11,RANDBETWEEN(1,COUNTA(Levels!$D$2:$D$4)),1)</f>
        <v>User 1</v>
      </c>
      <c r="I13" s="37" t="str" cm="1">
        <f t="array" aca="1" ref="I13" ca="1">INDEX(Levels!$E$2:$E$11,RANDBETWEEN(1,COUNTA(Levels!$E$2:$E$3)),1)</f>
        <v>Owner 1</v>
      </c>
      <c r="J13" s="37" t="str" cm="1">
        <f t="array" aca="1" ref="J13" ca="1">INDEX(Levels!$F$2:$F$11,RANDBETWEEN(1,COUNTA(Levels!$F$2:$F$5)),1)</f>
        <v>Operator 3</v>
      </c>
      <c r="K13" s="34">
        <v>2006</v>
      </c>
      <c r="L13" s="130">
        <f t="shared" ca="1" si="0"/>
        <v>16</v>
      </c>
      <c r="M13" s="35"/>
      <c r="N13" s="131">
        <f t="shared" ca="1" si="1"/>
        <v>5</v>
      </c>
      <c r="O13" s="131">
        <f t="shared" ca="1" si="2"/>
        <v>2</v>
      </c>
      <c r="P13" s="131">
        <f t="shared" ca="1" si="3"/>
        <v>0</v>
      </c>
      <c r="Q13" s="34">
        <f t="shared" ca="1" si="4"/>
        <v>4</v>
      </c>
      <c r="R13" s="34">
        <v>1</v>
      </c>
      <c r="S13" s="42">
        <f t="shared" ca="1" si="6"/>
        <v>428</v>
      </c>
      <c r="T13" s="34">
        <f t="shared" ca="1" si="5"/>
        <v>16</v>
      </c>
      <c r="U13" s="34">
        <v>1</v>
      </c>
      <c r="V13" s="34">
        <f t="shared" ca="1" si="7"/>
        <v>5</v>
      </c>
      <c r="W13" s="38">
        <f ca="1">S13*R13*L13*EXP(-Definitions!$E$4*Capex!V13)*U13</f>
        <v>6848</v>
      </c>
    </row>
    <row r="14" spans="1:23" s="40" customFormat="1" x14ac:dyDescent="0.35">
      <c r="A14" s="128">
        <v>13</v>
      </c>
      <c r="B14" s="37" t="s">
        <v>144</v>
      </c>
      <c r="C14" s="37" t="str" cm="1">
        <f t="array" aca="1" ref="C14" ca="1">INDEX(Levels!$A$2:$A$11,RANDBETWEEN(1,COUNTA(Levels!$A$2:$A$4)),1)</f>
        <v>South</v>
      </c>
      <c r="D14" s="37" t="str" cm="1">
        <f t="array" aca="1" ref="D14" ca="1">INDEX(Levels!$B$2:$B$11,RANDBETWEEN(1,COUNTA(Levels!$B$2:$B$3)),1)</f>
        <v>Tenant 2</v>
      </c>
      <c r="E14" s="37" t="str" cm="1">
        <f t="array" aca="1" ref="E14" ca="1">INDEX(Levels!$C$2:$C$11,RANDBETWEEN(1,COUNTA(Levels!$C$2:$C$6)),1)</f>
        <v>Zone 5</v>
      </c>
      <c r="F14" s="37" t="str">
        <f ca="1">INDEX(Facilities!$A$2:$A$21,RANDBETWEEN(1,COUNTA(Facilities!$A$2:$A$21)),1)</f>
        <v>Facility 7</v>
      </c>
      <c r="G14" s="37" t="str">
        <f ca="1">INDEX(Levels!$G$2:$G$11,RANDBETWEEN(1,COUNTA(Levels!$G$2:$G$11)),1)</f>
        <v>Structural</v>
      </c>
      <c r="H14" s="37" t="str" cm="1">
        <f t="array" aca="1" ref="H14" ca="1">INDEX(Levels!$D$2:$D$11,RANDBETWEEN(1,COUNTA(Levels!$D$2:$D$4)),1)</f>
        <v>User 3</v>
      </c>
      <c r="I14" s="37" t="str" cm="1">
        <f t="array" aca="1" ref="I14" ca="1">INDEX(Levels!$E$2:$E$11,RANDBETWEEN(1,COUNTA(Levels!$E$2:$E$3)),1)</f>
        <v>Owner 1</v>
      </c>
      <c r="J14" s="37" t="str" cm="1">
        <f t="array" aca="1" ref="J14" ca="1">INDEX(Levels!$F$2:$F$11,RANDBETWEEN(1,COUNTA(Levels!$F$2:$F$5)),1)</f>
        <v>Operator 3</v>
      </c>
      <c r="K14" s="34">
        <v>2006</v>
      </c>
      <c r="L14" s="130">
        <f t="shared" ca="1" si="0"/>
        <v>35</v>
      </c>
      <c r="M14" s="9"/>
      <c r="N14" s="131">
        <f t="shared" ca="1" si="1"/>
        <v>3</v>
      </c>
      <c r="O14" s="131">
        <f t="shared" ca="1" si="2"/>
        <v>3</v>
      </c>
      <c r="P14" s="131">
        <f t="shared" ca="1" si="3"/>
        <v>0</v>
      </c>
      <c r="Q14" s="34">
        <f t="shared" ca="1" si="4"/>
        <v>7</v>
      </c>
      <c r="R14" s="34">
        <v>1</v>
      </c>
      <c r="S14" s="42">
        <f t="shared" ca="1" si="6"/>
        <v>715</v>
      </c>
      <c r="T14" s="34">
        <f t="shared" ca="1" si="5"/>
        <v>18</v>
      </c>
      <c r="U14" s="34">
        <v>1</v>
      </c>
      <c r="V14" s="34">
        <f t="shared" ca="1" si="7"/>
        <v>5</v>
      </c>
      <c r="W14" s="126">
        <f ca="1">S14*R14*L14*EXP(-Definitions!$E$4*Capex!V14)*U14</f>
        <v>25025</v>
      </c>
    </row>
    <row r="15" spans="1:23" s="36" customFormat="1" x14ac:dyDescent="0.35">
      <c r="A15" s="128">
        <v>14</v>
      </c>
      <c r="B15" s="37" t="s">
        <v>145</v>
      </c>
      <c r="C15" s="37" t="str" cm="1">
        <f t="array" aca="1" ref="C15" ca="1">INDEX(Levels!$A$2:$A$11,RANDBETWEEN(1,COUNTA(Levels!$A$2:$A$4)),1)</f>
        <v>South</v>
      </c>
      <c r="D15" s="37" t="str" cm="1">
        <f t="array" aca="1" ref="D15" ca="1">INDEX(Levels!$B$2:$B$11,RANDBETWEEN(1,COUNTA(Levels!$B$2:$B$3)),1)</f>
        <v>Tenant 1</v>
      </c>
      <c r="E15" s="37" t="str" cm="1">
        <f t="array" aca="1" ref="E15" ca="1">INDEX(Levels!$C$2:$C$11,RANDBETWEEN(1,COUNTA(Levels!$C$2:$C$6)),1)</f>
        <v>Zone 3</v>
      </c>
      <c r="F15" s="37" t="str">
        <f ca="1">INDEX(Facilities!$A$2:$A$21,RANDBETWEEN(1,COUNTA(Facilities!$A$2:$A$21)),1)</f>
        <v>Facility 7</v>
      </c>
      <c r="G15" s="37" t="str">
        <f ca="1">INDEX(Levels!$G$2:$G$11,RANDBETWEEN(1,COUNTA(Levels!$G$2:$G$11)),1)</f>
        <v>Hydraulic</v>
      </c>
      <c r="H15" s="37" t="str" cm="1">
        <f t="array" aca="1" ref="H15" ca="1">INDEX(Levels!$D$2:$D$11,RANDBETWEEN(1,COUNTA(Levels!$D$2:$D$4)),1)</f>
        <v>User 2</v>
      </c>
      <c r="I15" s="37" t="str" cm="1">
        <f t="array" aca="1" ref="I15" ca="1">INDEX(Levels!$E$2:$E$11,RANDBETWEEN(1,COUNTA(Levels!$E$2:$E$3)),1)</f>
        <v>Owner 1</v>
      </c>
      <c r="J15" s="37" t="str" cm="1">
        <f t="array" aca="1" ref="J15" ca="1">INDEX(Levels!$F$2:$F$11,RANDBETWEEN(1,COUNTA(Levels!$F$2:$F$5)),1)</f>
        <v>Operator 3</v>
      </c>
      <c r="K15" s="34">
        <v>2006</v>
      </c>
      <c r="L15" s="130">
        <f t="shared" ca="1" si="0"/>
        <v>22</v>
      </c>
      <c r="M15" s="35"/>
      <c r="N15" s="131">
        <f t="shared" ca="1" si="1"/>
        <v>1</v>
      </c>
      <c r="O15" s="131">
        <f t="shared" ca="1" si="2"/>
        <v>3</v>
      </c>
      <c r="P15" s="131">
        <f t="shared" ca="1" si="3"/>
        <v>1</v>
      </c>
      <c r="Q15" s="34">
        <f t="shared" ca="1" si="4"/>
        <v>4</v>
      </c>
      <c r="R15" s="34">
        <v>1</v>
      </c>
      <c r="S15" s="42">
        <f t="shared" ca="1" si="6"/>
        <v>470</v>
      </c>
      <c r="T15" s="34">
        <f t="shared" ca="1" si="5"/>
        <v>6</v>
      </c>
      <c r="U15" s="34">
        <v>1</v>
      </c>
      <c r="V15" s="34">
        <f t="shared" ca="1" si="7"/>
        <v>4</v>
      </c>
      <c r="W15" s="126">
        <f ca="1">S15*R15*L15*EXP(-Definitions!$E$4*Capex!V15)*U15</f>
        <v>10340</v>
      </c>
    </row>
    <row r="16" spans="1:23" s="36" customFormat="1" ht="23" x14ac:dyDescent="0.35">
      <c r="A16" s="128">
        <v>15</v>
      </c>
      <c r="B16" s="37" t="s">
        <v>146</v>
      </c>
      <c r="C16" s="37" t="str" cm="1">
        <f t="array" aca="1" ref="C16" ca="1">INDEX(Levels!$A$2:$A$11,RANDBETWEEN(1,COUNTA(Levels!$A$2:$A$4)),1)</f>
        <v>North</v>
      </c>
      <c r="D16" s="37" t="str" cm="1">
        <f t="array" aca="1" ref="D16" ca="1">INDEX(Levels!$B$2:$B$11,RANDBETWEEN(1,COUNTA(Levels!$B$2:$B$3)),1)</f>
        <v>Tenant 1</v>
      </c>
      <c r="E16" s="37" t="str" cm="1">
        <f t="array" aca="1" ref="E16" ca="1">INDEX(Levels!$C$2:$C$11,RANDBETWEEN(1,COUNTA(Levels!$C$2:$C$6)),1)</f>
        <v>Zone 4</v>
      </c>
      <c r="F16" s="37" t="str">
        <f ca="1">INDEX(Facilities!$A$2:$A$21,RANDBETWEEN(1,COUNTA(Facilities!$A$2:$A$21)),1)</f>
        <v>Facility 16</v>
      </c>
      <c r="G16" s="37" t="str">
        <f ca="1">INDEX(Levels!$G$2:$G$11,RANDBETWEEN(1,COUNTA(Levels!$G$2:$G$11)),1)</f>
        <v>Engineering and Management</v>
      </c>
      <c r="H16" s="37" t="str" cm="1">
        <f t="array" aca="1" ref="H16" ca="1">INDEX(Levels!$D$2:$D$11,RANDBETWEEN(1,COUNTA(Levels!$D$2:$D$4)),1)</f>
        <v>User 1</v>
      </c>
      <c r="I16" s="37" t="str" cm="1">
        <f t="array" aca="1" ref="I16" ca="1">INDEX(Levels!$E$2:$E$11,RANDBETWEEN(1,COUNTA(Levels!$E$2:$E$3)),1)</f>
        <v>Owner 2</v>
      </c>
      <c r="J16" s="37" t="str" cm="1">
        <f t="array" aca="1" ref="J16" ca="1">INDEX(Levels!$F$2:$F$11,RANDBETWEEN(1,COUNTA(Levels!$F$2:$F$5)),1)</f>
        <v>Operator 1</v>
      </c>
      <c r="K16" s="34">
        <v>2006</v>
      </c>
      <c r="L16" s="130">
        <f t="shared" ca="1" si="0"/>
        <v>81</v>
      </c>
      <c r="M16" s="35"/>
      <c r="N16" s="131">
        <f t="shared" ca="1" si="1"/>
        <v>3</v>
      </c>
      <c r="O16" s="131">
        <f t="shared" ca="1" si="2"/>
        <v>2</v>
      </c>
      <c r="P16" s="131">
        <f t="shared" ca="1" si="3"/>
        <v>0</v>
      </c>
      <c r="Q16" s="34">
        <f t="shared" ca="1" si="4"/>
        <v>5</v>
      </c>
      <c r="R16" s="34">
        <v>1</v>
      </c>
      <c r="S16" s="42">
        <f t="shared" ca="1" si="6"/>
        <v>172</v>
      </c>
      <c r="T16" s="34">
        <f t="shared" ca="1" si="5"/>
        <v>15</v>
      </c>
      <c r="U16" s="34">
        <v>1</v>
      </c>
      <c r="V16" s="34">
        <f t="shared" ca="1" si="7"/>
        <v>1</v>
      </c>
      <c r="W16" s="126">
        <f ca="1">S16*R16*L16*EXP(-Definitions!$E$4*Capex!V16)*U16</f>
        <v>13932</v>
      </c>
    </row>
    <row r="17" spans="1:23" s="36" customFormat="1" x14ac:dyDescent="0.35">
      <c r="A17" s="128">
        <v>16</v>
      </c>
      <c r="B17" s="37" t="s">
        <v>147</v>
      </c>
      <c r="C17" s="37" t="str" cm="1">
        <f t="array" aca="1" ref="C17" ca="1">INDEX(Levels!$A$2:$A$11,RANDBETWEEN(1,COUNTA(Levels!$A$2:$A$4)),1)</f>
        <v>North</v>
      </c>
      <c r="D17" s="37" t="str" cm="1">
        <f t="array" aca="1" ref="D17" ca="1">INDEX(Levels!$B$2:$B$11,RANDBETWEEN(1,COUNTA(Levels!$B$2:$B$3)),1)</f>
        <v>Tenant 1</v>
      </c>
      <c r="E17" s="37" t="str" cm="1">
        <f t="array" aca="1" ref="E17" ca="1">INDEX(Levels!$C$2:$C$11,RANDBETWEEN(1,COUNTA(Levels!$C$2:$C$6)),1)</f>
        <v>Zone 2</v>
      </c>
      <c r="F17" s="37" t="str">
        <f ca="1">INDEX(Facilities!$A$2:$A$21,RANDBETWEEN(1,COUNTA(Facilities!$A$2:$A$21)),1)</f>
        <v>Facility 19</v>
      </c>
      <c r="G17" s="37" t="str">
        <f ca="1">INDEX(Levels!$G$2:$G$11,RANDBETWEEN(1,COUNTA(Levels!$G$2:$G$11)),1)</f>
        <v>Fire Protection</v>
      </c>
      <c r="H17" s="37" t="str" cm="1">
        <f t="array" aca="1" ref="H17" ca="1">INDEX(Levels!$D$2:$D$11,RANDBETWEEN(1,COUNTA(Levels!$D$2:$D$4)),1)</f>
        <v>User 2</v>
      </c>
      <c r="I17" s="37" t="str" cm="1">
        <f t="array" aca="1" ref="I17" ca="1">INDEX(Levels!$E$2:$E$11,RANDBETWEEN(1,COUNTA(Levels!$E$2:$E$3)),1)</f>
        <v>Owner 2</v>
      </c>
      <c r="J17" s="37" t="str" cm="1">
        <f t="array" aca="1" ref="J17" ca="1">INDEX(Levels!$F$2:$F$11,RANDBETWEEN(1,COUNTA(Levels!$F$2:$F$5)),1)</f>
        <v>Operator 2</v>
      </c>
      <c r="K17" s="34">
        <v>2006</v>
      </c>
      <c r="L17" s="130">
        <f t="shared" ca="1" si="0"/>
        <v>12</v>
      </c>
      <c r="M17" s="35"/>
      <c r="N17" s="131">
        <f t="shared" ca="1" si="1"/>
        <v>1</v>
      </c>
      <c r="O17" s="131">
        <f t="shared" ca="1" si="2"/>
        <v>1</v>
      </c>
      <c r="P17" s="131">
        <f t="shared" ca="1" si="3"/>
        <v>1</v>
      </c>
      <c r="Q17" s="34">
        <f t="shared" ca="1" si="4"/>
        <v>4</v>
      </c>
      <c r="R17" s="34">
        <v>1</v>
      </c>
      <c r="S17" s="42">
        <f t="shared" ca="1" si="6"/>
        <v>967</v>
      </c>
      <c r="T17" s="34">
        <f t="shared" ca="1" si="5"/>
        <v>9</v>
      </c>
      <c r="U17" s="34">
        <v>1</v>
      </c>
      <c r="V17" s="34">
        <f t="shared" ca="1" si="7"/>
        <v>8</v>
      </c>
      <c r="W17" s="126">
        <f ca="1">S17*R17*L17*EXP(-Definitions!$E$4*Capex!V17)*U17</f>
        <v>11604</v>
      </c>
    </row>
    <row r="18" spans="1:23" s="40" customFormat="1" x14ac:dyDescent="0.35">
      <c r="A18" s="128">
        <v>17</v>
      </c>
      <c r="B18" s="37" t="s">
        <v>148</v>
      </c>
      <c r="C18" s="37" t="str" cm="1">
        <f t="array" aca="1" ref="C18" ca="1">INDEX(Levels!$A$2:$A$11,RANDBETWEEN(1,COUNTA(Levels!$A$2:$A$4)),1)</f>
        <v>North</v>
      </c>
      <c r="D18" s="37" t="str" cm="1">
        <f t="array" aca="1" ref="D18" ca="1">INDEX(Levels!$B$2:$B$11,RANDBETWEEN(1,COUNTA(Levels!$B$2:$B$3)),1)</f>
        <v>Tenant 1</v>
      </c>
      <c r="E18" s="37" t="str" cm="1">
        <f t="array" aca="1" ref="E18" ca="1">INDEX(Levels!$C$2:$C$11,RANDBETWEEN(1,COUNTA(Levels!$C$2:$C$6)),1)</f>
        <v>Zone 1</v>
      </c>
      <c r="F18" s="37" t="str">
        <f ca="1">INDEX(Facilities!$A$2:$A$21,RANDBETWEEN(1,COUNTA(Facilities!$A$2:$A$21)),1)</f>
        <v>Facility 9</v>
      </c>
      <c r="G18" s="37" t="str">
        <f ca="1">INDEX(Levels!$G$2:$G$11,RANDBETWEEN(1,COUNTA(Levels!$G$2:$G$11)),1)</f>
        <v>Fire Protection</v>
      </c>
      <c r="H18" s="37" t="str" cm="1">
        <f t="array" aca="1" ref="H18" ca="1">INDEX(Levels!$D$2:$D$11,RANDBETWEEN(1,COUNTA(Levels!$D$2:$D$4)),1)</f>
        <v>User 3</v>
      </c>
      <c r="I18" s="37" t="str" cm="1">
        <f t="array" aca="1" ref="I18" ca="1">INDEX(Levels!$E$2:$E$11,RANDBETWEEN(1,COUNTA(Levels!$E$2:$E$3)),1)</f>
        <v>Owner 2</v>
      </c>
      <c r="J18" s="37" t="str" cm="1">
        <f t="array" aca="1" ref="J18" ca="1">INDEX(Levels!$F$2:$F$11,RANDBETWEEN(1,COUNTA(Levels!$F$2:$F$5)),1)</f>
        <v>Operator 2</v>
      </c>
      <c r="K18" s="34">
        <v>2006</v>
      </c>
      <c r="L18" s="130">
        <f t="shared" ca="1" si="0"/>
        <v>34</v>
      </c>
      <c r="M18" s="9"/>
      <c r="N18" s="131">
        <f t="shared" ca="1" si="1"/>
        <v>2</v>
      </c>
      <c r="O18" s="131">
        <f t="shared" ca="1" si="2"/>
        <v>3</v>
      </c>
      <c r="P18" s="131">
        <f t="shared" ca="1" si="3"/>
        <v>0</v>
      </c>
      <c r="Q18" s="34">
        <f t="shared" ca="1" si="4"/>
        <v>4</v>
      </c>
      <c r="R18" s="34">
        <v>1</v>
      </c>
      <c r="S18" s="42">
        <f t="shared" ca="1" si="6"/>
        <v>172</v>
      </c>
      <c r="T18" s="34">
        <f t="shared" ca="1" si="5"/>
        <v>8</v>
      </c>
      <c r="U18" s="34">
        <v>1</v>
      </c>
      <c r="V18" s="34">
        <f t="shared" ca="1" si="7"/>
        <v>2</v>
      </c>
      <c r="W18" s="126">
        <f ca="1">S18*R18*L18*EXP(-Definitions!$E$4*Capex!V18)*U18</f>
        <v>5848</v>
      </c>
    </row>
    <row r="19" spans="1:23" s="40" customFormat="1" x14ac:dyDescent="0.35">
      <c r="A19" s="128">
        <v>18</v>
      </c>
      <c r="B19" s="37" t="s">
        <v>149</v>
      </c>
      <c r="C19" s="37" t="str" cm="1">
        <f t="array" aca="1" ref="C19" ca="1">INDEX(Levels!$A$2:$A$11,RANDBETWEEN(1,COUNTA(Levels!$A$2:$A$4)),1)</f>
        <v>North</v>
      </c>
      <c r="D19" s="37" t="str" cm="1">
        <f t="array" aca="1" ref="D19" ca="1">INDEX(Levels!$B$2:$B$11,RANDBETWEEN(1,COUNTA(Levels!$B$2:$B$3)),1)</f>
        <v>Tenant 1</v>
      </c>
      <c r="E19" s="37" t="str" cm="1">
        <f t="array" aca="1" ref="E19" ca="1">INDEX(Levels!$C$2:$C$11,RANDBETWEEN(1,COUNTA(Levels!$C$2:$C$6)),1)</f>
        <v>Zone 2</v>
      </c>
      <c r="F19" s="37" t="str">
        <f ca="1">INDEX(Facilities!$A$2:$A$21,RANDBETWEEN(1,COUNTA(Facilities!$A$2:$A$21)),1)</f>
        <v>Facility 19</v>
      </c>
      <c r="G19" s="37" t="str">
        <f ca="1">INDEX(Levels!$G$2:$G$11,RANDBETWEEN(1,COUNTA(Levels!$G$2:$G$11)),1)</f>
        <v>Mechanical</v>
      </c>
      <c r="H19" s="37" t="str" cm="1">
        <f t="array" aca="1" ref="H19" ca="1">INDEX(Levels!$D$2:$D$11,RANDBETWEEN(1,COUNTA(Levels!$D$2:$D$4)),1)</f>
        <v>User 2</v>
      </c>
      <c r="I19" s="37" t="str" cm="1">
        <f t="array" aca="1" ref="I19" ca="1">INDEX(Levels!$E$2:$E$11,RANDBETWEEN(1,COUNTA(Levels!$E$2:$E$3)),1)</f>
        <v>Owner 2</v>
      </c>
      <c r="J19" s="37" t="str" cm="1">
        <f t="array" aca="1" ref="J19" ca="1">INDEX(Levels!$F$2:$F$11,RANDBETWEEN(1,COUNTA(Levels!$F$2:$F$5)),1)</f>
        <v>Operator 2</v>
      </c>
      <c r="K19" s="34">
        <v>2006</v>
      </c>
      <c r="L19" s="130">
        <f t="shared" ca="1" si="0"/>
        <v>70</v>
      </c>
      <c r="M19" s="9"/>
      <c r="N19" s="131">
        <f t="shared" ca="1" si="1"/>
        <v>3</v>
      </c>
      <c r="O19" s="131">
        <f t="shared" ca="1" si="2"/>
        <v>3</v>
      </c>
      <c r="P19" s="131">
        <f t="shared" ca="1" si="3"/>
        <v>1</v>
      </c>
      <c r="Q19" s="34">
        <f t="shared" ca="1" si="4"/>
        <v>7</v>
      </c>
      <c r="R19" s="34">
        <v>1</v>
      </c>
      <c r="S19" s="42">
        <f t="shared" ca="1" si="6"/>
        <v>421</v>
      </c>
      <c r="T19" s="34">
        <f t="shared" ca="1" si="5"/>
        <v>7</v>
      </c>
      <c r="U19" s="34">
        <v>1</v>
      </c>
      <c r="V19" s="34">
        <f t="shared" ca="1" si="7"/>
        <v>3</v>
      </c>
      <c r="W19" s="126">
        <f ca="1">S19*R19*L19*EXP(-Definitions!$E$4*Capex!V19)*U19</f>
        <v>29470</v>
      </c>
    </row>
    <row r="20" spans="1:23" s="40" customFormat="1" x14ac:dyDescent="0.35">
      <c r="A20" s="128">
        <v>19</v>
      </c>
      <c r="B20" s="37" t="s">
        <v>150</v>
      </c>
      <c r="C20" s="37" t="str" cm="1">
        <f t="array" aca="1" ref="C20" ca="1">INDEX(Levels!$A$2:$A$11,RANDBETWEEN(1,COUNTA(Levels!$A$2:$A$4)),1)</f>
        <v>South</v>
      </c>
      <c r="D20" s="37" t="str" cm="1">
        <f t="array" aca="1" ref="D20" ca="1">INDEX(Levels!$B$2:$B$11,RANDBETWEEN(1,COUNTA(Levels!$B$2:$B$3)),1)</f>
        <v>Tenant 2</v>
      </c>
      <c r="E20" s="37" t="str" cm="1">
        <f t="array" aca="1" ref="E20" ca="1">INDEX(Levels!$C$2:$C$11,RANDBETWEEN(1,COUNTA(Levels!$C$2:$C$6)),1)</f>
        <v>Zone 5</v>
      </c>
      <c r="F20" s="37" t="str">
        <f ca="1">INDEX(Facilities!$A$2:$A$21,RANDBETWEEN(1,COUNTA(Facilities!$A$2:$A$21)),1)</f>
        <v>Facility 16</v>
      </c>
      <c r="G20" s="37" t="str">
        <f ca="1">INDEX(Levels!$G$2:$G$11,RANDBETWEEN(1,COUNTA(Levels!$G$2:$G$11)),1)</f>
        <v>Electrical</v>
      </c>
      <c r="H20" s="37" t="str" cm="1">
        <f t="array" aca="1" ref="H20" ca="1">INDEX(Levels!$D$2:$D$11,RANDBETWEEN(1,COUNTA(Levels!$D$2:$D$4)),1)</f>
        <v>User 1</v>
      </c>
      <c r="I20" s="37" t="str" cm="1">
        <f t="array" aca="1" ref="I20" ca="1">INDEX(Levels!$E$2:$E$11,RANDBETWEEN(1,COUNTA(Levels!$E$2:$E$3)),1)</f>
        <v>Owner 1</v>
      </c>
      <c r="J20" s="37" t="str" cm="1">
        <f t="array" aca="1" ref="J20" ca="1">INDEX(Levels!$F$2:$F$11,RANDBETWEEN(1,COUNTA(Levels!$F$2:$F$5)),1)</f>
        <v>Operator 1</v>
      </c>
      <c r="K20" s="34">
        <v>2006</v>
      </c>
      <c r="L20" s="130">
        <f t="shared" ca="1" si="0"/>
        <v>21</v>
      </c>
      <c r="M20" s="9"/>
      <c r="N20" s="131">
        <f t="shared" ca="1" si="1"/>
        <v>4</v>
      </c>
      <c r="O20" s="131">
        <f t="shared" ca="1" si="2"/>
        <v>1</v>
      </c>
      <c r="P20" s="131">
        <f t="shared" ca="1" si="3"/>
        <v>1</v>
      </c>
      <c r="Q20" s="34">
        <f t="shared" ca="1" si="4"/>
        <v>6</v>
      </c>
      <c r="R20" s="34">
        <v>1</v>
      </c>
      <c r="S20" s="42">
        <f t="shared" ca="1" si="6"/>
        <v>338</v>
      </c>
      <c r="T20" s="34">
        <f t="shared" ca="1" si="5"/>
        <v>14</v>
      </c>
      <c r="U20" s="34">
        <v>1</v>
      </c>
      <c r="V20" s="34">
        <f t="shared" ca="1" si="7"/>
        <v>5</v>
      </c>
      <c r="W20" s="126">
        <f ca="1">S20*R20*L20*EXP(-Definitions!$E$4*Capex!V20)*U20</f>
        <v>7098</v>
      </c>
    </row>
    <row r="21" spans="1:23" s="36" customFormat="1" x14ac:dyDescent="0.35">
      <c r="A21" s="128">
        <v>20</v>
      </c>
      <c r="B21" s="37" t="s">
        <v>151</v>
      </c>
      <c r="C21" s="37" t="str" cm="1">
        <f t="array" aca="1" ref="C21" ca="1">INDEX(Levels!$A$2:$A$11,RANDBETWEEN(1,COUNTA(Levels!$A$2:$A$4)),1)</f>
        <v>South</v>
      </c>
      <c r="D21" s="37" t="str" cm="1">
        <f t="array" aca="1" ref="D21" ca="1">INDEX(Levels!$B$2:$B$11,RANDBETWEEN(1,COUNTA(Levels!$B$2:$B$3)),1)</f>
        <v>Tenant 1</v>
      </c>
      <c r="E21" s="37" t="str" cm="1">
        <f t="array" aca="1" ref="E21" ca="1">INDEX(Levels!$C$2:$C$11,RANDBETWEEN(1,COUNTA(Levels!$C$2:$C$6)),1)</f>
        <v>Zone 2</v>
      </c>
      <c r="F21" s="37" t="str">
        <f ca="1">INDEX(Facilities!$A$2:$A$21,RANDBETWEEN(1,COUNTA(Facilities!$A$2:$A$21)),1)</f>
        <v>Facility 15</v>
      </c>
      <c r="G21" s="37" t="str">
        <f ca="1">INDEX(Levels!$G$2:$G$11,RANDBETWEEN(1,COUNTA(Levels!$G$2:$G$11)),1)</f>
        <v>Building</v>
      </c>
      <c r="H21" s="37" t="str" cm="1">
        <f t="array" aca="1" ref="H21" ca="1">INDEX(Levels!$D$2:$D$11,RANDBETWEEN(1,COUNTA(Levels!$D$2:$D$4)),1)</f>
        <v>User 3</v>
      </c>
      <c r="I21" s="37" t="str" cm="1">
        <f t="array" aca="1" ref="I21" ca="1">INDEX(Levels!$E$2:$E$11,RANDBETWEEN(1,COUNTA(Levels!$E$2:$E$3)),1)</f>
        <v>Owner 2</v>
      </c>
      <c r="J21" s="37" t="str" cm="1">
        <f t="array" aca="1" ref="J21" ca="1">INDEX(Levels!$F$2:$F$11,RANDBETWEEN(1,COUNTA(Levels!$F$2:$F$5)),1)</f>
        <v>Operator 3</v>
      </c>
      <c r="K21" s="34">
        <v>2006</v>
      </c>
      <c r="L21" s="130">
        <f t="shared" ca="1" si="0"/>
        <v>57</v>
      </c>
      <c r="M21" s="35"/>
      <c r="N21" s="131">
        <f t="shared" ca="1" si="1"/>
        <v>1</v>
      </c>
      <c r="O21" s="131">
        <f t="shared" ca="1" si="2"/>
        <v>2</v>
      </c>
      <c r="P21" s="131">
        <f t="shared" ca="1" si="3"/>
        <v>1</v>
      </c>
      <c r="Q21" s="34">
        <f t="shared" ca="1" si="4"/>
        <v>2</v>
      </c>
      <c r="R21" s="34">
        <v>1</v>
      </c>
      <c r="S21" s="42">
        <f t="shared" ca="1" si="6"/>
        <v>207</v>
      </c>
      <c r="T21" s="34">
        <f t="shared" ca="1" si="5"/>
        <v>17</v>
      </c>
      <c r="U21" s="34">
        <v>1</v>
      </c>
      <c r="V21" s="34">
        <f t="shared" ca="1" si="7"/>
        <v>4</v>
      </c>
      <c r="W21" s="38">
        <f ca="1">S21*R21*L21*EXP(-Definitions!$E$4*Capex!V21)*U21</f>
        <v>11799</v>
      </c>
    </row>
    <row r="22" spans="1:23" s="36" customFormat="1" x14ac:dyDescent="0.35">
      <c r="A22" s="128">
        <v>21</v>
      </c>
      <c r="B22" s="37" t="s">
        <v>152</v>
      </c>
      <c r="C22" s="37" t="str" cm="1">
        <f t="array" aca="1" ref="C22" ca="1">INDEX(Levels!$A$2:$A$11,RANDBETWEEN(1,COUNTA(Levels!$A$2:$A$4)),1)</f>
        <v>South</v>
      </c>
      <c r="D22" s="37" t="str" cm="1">
        <f t="array" aca="1" ref="D22" ca="1">INDEX(Levels!$B$2:$B$11,RANDBETWEEN(1,COUNTA(Levels!$B$2:$B$3)),1)</f>
        <v>Tenant 2</v>
      </c>
      <c r="E22" s="37" t="str" cm="1">
        <f t="array" aca="1" ref="E22" ca="1">INDEX(Levels!$C$2:$C$11,RANDBETWEEN(1,COUNTA(Levels!$C$2:$C$6)),1)</f>
        <v>Zone 1</v>
      </c>
      <c r="F22" s="37" t="str">
        <f ca="1">INDEX(Facilities!$A$2:$A$21,RANDBETWEEN(1,COUNTA(Facilities!$A$2:$A$21)),1)</f>
        <v>Facility 20</v>
      </c>
      <c r="G22" s="37" t="str">
        <f ca="1">INDEX(Levels!$G$2:$G$11,RANDBETWEEN(1,COUNTA(Levels!$G$2:$G$11)),1)</f>
        <v>Architectural</v>
      </c>
      <c r="H22" s="37" t="str" cm="1">
        <f t="array" aca="1" ref="H22" ca="1">INDEX(Levels!$D$2:$D$11,RANDBETWEEN(1,COUNTA(Levels!$D$2:$D$4)),1)</f>
        <v>User 2</v>
      </c>
      <c r="I22" s="37" t="str" cm="1">
        <f t="array" aca="1" ref="I22" ca="1">INDEX(Levels!$E$2:$E$11,RANDBETWEEN(1,COUNTA(Levels!$E$2:$E$3)),1)</f>
        <v>Owner 1</v>
      </c>
      <c r="J22" s="37" t="str" cm="1">
        <f t="array" aca="1" ref="J22" ca="1">INDEX(Levels!$F$2:$F$11,RANDBETWEEN(1,COUNTA(Levels!$F$2:$F$5)),1)</f>
        <v>Operator 3</v>
      </c>
      <c r="K22" s="34">
        <v>2006</v>
      </c>
      <c r="L22" s="130">
        <f t="shared" ca="1" si="0"/>
        <v>36</v>
      </c>
      <c r="M22" s="35"/>
      <c r="N22" s="131">
        <f t="shared" ca="1" si="1"/>
        <v>1</v>
      </c>
      <c r="O22" s="131">
        <f t="shared" ca="1" si="2"/>
        <v>1</v>
      </c>
      <c r="P22" s="131">
        <f t="shared" ca="1" si="3"/>
        <v>0</v>
      </c>
      <c r="Q22" s="34">
        <f t="shared" ca="1" si="4"/>
        <v>6</v>
      </c>
      <c r="R22" s="34">
        <v>1</v>
      </c>
      <c r="S22" s="42">
        <f t="shared" ca="1" si="6"/>
        <v>297</v>
      </c>
      <c r="T22" s="34">
        <f t="shared" ca="1" si="5"/>
        <v>14</v>
      </c>
      <c r="U22" s="34">
        <v>1</v>
      </c>
      <c r="V22" s="34">
        <f t="shared" ca="1" si="7"/>
        <v>7</v>
      </c>
      <c r="W22" s="38">
        <f ca="1">S22*R22*L22*EXP(-Definitions!$E$4*Capex!V22)*U22</f>
        <v>10692</v>
      </c>
    </row>
    <row r="23" spans="1:23" s="36" customFormat="1" x14ac:dyDescent="0.35">
      <c r="A23" s="128">
        <v>22</v>
      </c>
      <c r="B23" s="37" t="s">
        <v>153</v>
      </c>
      <c r="C23" s="37" t="str" cm="1">
        <f t="array" aca="1" ref="C23" ca="1">INDEX(Levels!$A$2:$A$11,RANDBETWEEN(1,COUNTA(Levels!$A$2:$A$4)),1)</f>
        <v>South</v>
      </c>
      <c r="D23" s="37" t="str" cm="1">
        <f t="array" aca="1" ref="D23" ca="1">INDEX(Levels!$B$2:$B$11,RANDBETWEEN(1,COUNTA(Levels!$B$2:$B$3)),1)</f>
        <v>Tenant 2</v>
      </c>
      <c r="E23" s="37" t="str" cm="1">
        <f t="array" aca="1" ref="E23" ca="1">INDEX(Levels!$C$2:$C$11,RANDBETWEEN(1,COUNTA(Levels!$C$2:$C$6)),1)</f>
        <v>Zone 3</v>
      </c>
      <c r="F23" s="37" t="str">
        <f ca="1">INDEX(Facilities!$A$2:$A$21,RANDBETWEEN(1,COUNTA(Facilities!$A$2:$A$21)),1)</f>
        <v>Facility 7</v>
      </c>
      <c r="G23" s="37" t="str">
        <f ca="1">INDEX(Levels!$G$2:$G$11,RANDBETWEEN(1,COUNTA(Levels!$G$2:$G$11)),1)</f>
        <v>Civil</v>
      </c>
      <c r="H23" s="37" t="str" cm="1">
        <f t="array" aca="1" ref="H23" ca="1">INDEX(Levels!$D$2:$D$11,RANDBETWEEN(1,COUNTA(Levels!$D$2:$D$4)),1)</f>
        <v>User 3</v>
      </c>
      <c r="I23" s="37" t="str" cm="1">
        <f t="array" aca="1" ref="I23" ca="1">INDEX(Levels!$E$2:$E$11,RANDBETWEEN(1,COUNTA(Levels!$E$2:$E$3)),1)</f>
        <v>Owner 1</v>
      </c>
      <c r="J23" s="37" t="str" cm="1">
        <f t="array" aca="1" ref="J23" ca="1">INDEX(Levels!$F$2:$F$11,RANDBETWEEN(1,COUNTA(Levels!$F$2:$F$5)),1)</f>
        <v>Operator 3</v>
      </c>
      <c r="K23" s="34">
        <v>2006</v>
      </c>
      <c r="L23" s="130">
        <f t="shared" ca="1" si="0"/>
        <v>99</v>
      </c>
      <c r="M23" s="35"/>
      <c r="N23" s="131">
        <f t="shared" ca="1" si="1"/>
        <v>5</v>
      </c>
      <c r="O23" s="131">
        <f t="shared" ca="1" si="2"/>
        <v>3</v>
      </c>
      <c r="P23" s="131">
        <f t="shared" ca="1" si="3"/>
        <v>0</v>
      </c>
      <c r="Q23" s="34">
        <f t="shared" ca="1" si="4"/>
        <v>1</v>
      </c>
      <c r="R23" s="34">
        <v>1</v>
      </c>
      <c r="S23" s="42">
        <f t="shared" ca="1" si="6"/>
        <v>997</v>
      </c>
      <c r="T23" s="34">
        <f t="shared" ca="1" si="5"/>
        <v>17</v>
      </c>
      <c r="U23" s="34">
        <v>1</v>
      </c>
      <c r="V23" s="34">
        <f t="shared" ca="1" si="7"/>
        <v>9</v>
      </c>
      <c r="W23" s="38">
        <f ca="1">S23*R23*L23*EXP(-Definitions!$E$4*Capex!V23)*U23</f>
        <v>98703</v>
      </c>
    </row>
    <row r="24" spans="1:23" s="36" customFormat="1" ht="23" x14ac:dyDescent="0.35">
      <c r="A24" s="128">
        <v>23</v>
      </c>
      <c r="B24" s="37" t="s">
        <v>154</v>
      </c>
      <c r="C24" s="37" t="str" cm="1">
        <f t="array" aca="1" ref="C24" ca="1">INDEX(Levels!$A$2:$A$11,RANDBETWEEN(1,COUNTA(Levels!$A$2:$A$4)),1)</f>
        <v>South</v>
      </c>
      <c r="D24" s="37" t="str" cm="1">
        <f t="array" aca="1" ref="D24" ca="1">INDEX(Levels!$B$2:$B$11,RANDBETWEEN(1,COUNTA(Levels!$B$2:$B$3)),1)</f>
        <v>Tenant 2</v>
      </c>
      <c r="E24" s="37" t="str" cm="1">
        <f t="array" aca="1" ref="E24" ca="1">INDEX(Levels!$C$2:$C$11,RANDBETWEEN(1,COUNTA(Levels!$C$2:$C$6)),1)</f>
        <v>Zone 4</v>
      </c>
      <c r="F24" s="37" t="str">
        <f ca="1">INDEX(Facilities!$A$2:$A$21,RANDBETWEEN(1,COUNTA(Facilities!$A$2:$A$21)),1)</f>
        <v>Facility 19</v>
      </c>
      <c r="G24" s="37" t="str">
        <f ca="1">INDEX(Levels!$G$2:$G$11,RANDBETWEEN(1,COUNTA(Levels!$G$2:$G$11)),1)</f>
        <v>Fire Protection</v>
      </c>
      <c r="H24" s="37" t="str" cm="1">
        <f t="array" aca="1" ref="H24" ca="1">INDEX(Levels!$D$2:$D$11,RANDBETWEEN(1,COUNTA(Levels!$D$2:$D$4)),1)</f>
        <v>User 1</v>
      </c>
      <c r="I24" s="37" t="str" cm="1">
        <f t="array" aca="1" ref="I24" ca="1">INDEX(Levels!$E$2:$E$11,RANDBETWEEN(1,COUNTA(Levels!$E$2:$E$3)),1)</f>
        <v>Owner 1</v>
      </c>
      <c r="J24" s="37" t="str" cm="1">
        <f t="array" aca="1" ref="J24" ca="1">INDEX(Levels!$F$2:$F$11,RANDBETWEEN(1,COUNTA(Levels!$F$2:$F$5)),1)</f>
        <v>Operator 3</v>
      </c>
      <c r="K24" s="34">
        <v>2006</v>
      </c>
      <c r="L24" s="130">
        <f t="shared" ca="1" si="0"/>
        <v>43</v>
      </c>
      <c r="M24" s="35"/>
      <c r="N24" s="131">
        <f t="shared" ca="1" si="1"/>
        <v>3</v>
      </c>
      <c r="O24" s="131">
        <f t="shared" ca="1" si="2"/>
        <v>3</v>
      </c>
      <c r="P24" s="131">
        <f t="shared" ca="1" si="3"/>
        <v>0</v>
      </c>
      <c r="Q24" s="34">
        <f t="shared" ca="1" si="4"/>
        <v>3</v>
      </c>
      <c r="R24" s="34">
        <v>1</v>
      </c>
      <c r="S24" s="42">
        <f t="shared" ca="1" si="6"/>
        <v>161</v>
      </c>
      <c r="T24" s="34">
        <f t="shared" ca="1" si="5"/>
        <v>19</v>
      </c>
      <c r="U24" s="34">
        <v>1</v>
      </c>
      <c r="V24" s="34">
        <f t="shared" ca="1" si="7"/>
        <v>8</v>
      </c>
      <c r="W24" s="38">
        <f ca="1">S24*R24*L24*EXP(-Definitions!$E$4*Capex!V24)*U24</f>
        <v>6923</v>
      </c>
    </row>
    <row r="25" spans="1:23" s="36" customFormat="1" x14ac:dyDescent="0.35">
      <c r="A25" s="128">
        <v>24</v>
      </c>
      <c r="B25" s="37" t="s">
        <v>155</v>
      </c>
      <c r="C25" s="37" t="str" cm="1">
        <f t="array" aca="1" ref="C25" ca="1">INDEX(Levels!$A$2:$A$11,RANDBETWEEN(1,COUNTA(Levels!$A$2:$A$4)),1)</f>
        <v>North</v>
      </c>
      <c r="D25" s="37" t="str" cm="1">
        <f t="array" aca="1" ref="D25" ca="1">INDEX(Levels!$B$2:$B$11,RANDBETWEEN(1,COUNTA(Levels!$B$2:$B$3)),1)</f>
        <v>Tenant 1</v>
      </c>
      <c r="E25" s="37" t="str" cm="1">
        <f t="array" aca="1" ref="E25" ca="1">INDEX(Levels!$C$2:$C$11,RANDBETWEEN(1,COUNTA(Levels!$C$2:$C$6)),1)</f>
        <v>Zone 4</v>
      </c>
      <c r="F25" s="37" t="str">
        <f ca="1">INDEX(Facilities!$A$2:$A$21,RANDBETWEEN(1,COUNTA(Facilities!$A$2:$A$21)),1)</f>
        <v>Facility 18</v>
      </c>
      <c r="G25" s="37" t="str">
        <f ca="1">INDEX(Levels!$G$2:$G$11,RANDBETWEEN(1,COUNTA(Levels!$G$2:$G$11)),1)</f>
        <v>Environment</v>
      </c>
      <c r="H25" s="37" t="str" cm="1">
        <f t="array" aca="1" ref="H25" ca="1">INDEX(Levels!$D$2:$D$11,RANDBETWEEN(1,COUNTA(Levels!$D$2:$D$4)),1)</f>
        <v>User 2</v>
      </c>
      <c r="I25" s="37" t="str" cm="1">
        <f t="array" aca="1" ref="I25" ca="1">INDEX(Levels!$E$2:$E$11,RANDBETWEEN(1,COUNTA(Levels!$E$2:$E$3)),1)</f>
        <v>Owner 1</v>
      </c>
      <c r="J25" s="37" t="str" cm="1">
        <f t="array" aca="1" ref="J25" ca="1">INDEX(Levels!$F$2:$F$11,RANDBETWEEN(1,COUNTA(Levels!$F$2:$F$5)),1)</f>
        <v>Operator 3</v>
      </c>
      <c r="K25" s="34">
        <v>2006</v>
      </c>
      <c r="L25" s="130">
        <f t="shared" ca="1" si="0"/>
        <v>10</v>
      </c>
      <c r="M25" s="35"/>
      <c r="N25" s="131">
        <f t="shared" ca="1" si="1"/>
        <v>5</v>
      </c>
      <c r="O25" s="131">
        <f t="shared" ca="1" si="2"/>
        <v>3</v>
      </c>
      <c r="P25" s="131">
        <f t="shared" ca="1" si="3"/>
        <v>0</v>
      </c>
      <c r="Q25" s="34">
        <f t="shared" ca="1" si="4"/>
        <v>2</v>
      </c>
      <c r="R25" s="34">
        <v>1</v>
      </c>
      <c r="S25" s="42">
        <f t="shared" ca="1" si="6"/>
        <v>903</v>
      </c>
      <c r="T25" s="34">
        <f t="shared" ca="1" si="5"/>
        <v>19</v>
      </c>
      <c r="U25" s="34">
        <v>1</v>
      </c>
      <c r="V25" s="34">
        <f t="shared" ca="1" si="7"/>
        <v>5</v>
      </c>
      <c r="W25" s="38">
        <f ca="1">S25*R25*L25*EXP(-Definitions!$E$4*Capex!V25)*U25</f>
        <v>9030</v>
      </c>
    </row>
    <row r="26" spans="1:23" s="36" customFormat="1" x14ac:dyDescent="0.35">
      <c r="A26" s="128">
        <v>25</v>
      </c>
      <c r="B26" s="37" t="s">
        <v>156</v>
      </c>
      <c r="C26" s="37" t="str" cm="1">
        <f t="array" aca="1" ref="C26" ca="1">INDEX(Levels!$A$2:$A$11,RANDBETWEEN(1,COUNTA(Levels!$A$2:$A$4)),1)</f>
        <v>South</v>
      </c>
      <c r="D26" s="37" t="str" cm="1">
        <f t="array" aca="1" ref="D26" ca="1">INDEX(Levels!$B$2:$B$11,RANDBETWEEN(1,COUNTA(Levels!$B$2:$B$3)),1)</f>
        <v>Tenant 1</v>
      </c>
      <c r="E26" s="37" t="str" cm="1">
        <f t="array" aca="1" ref="E26" ca="1">INDEX(Levels!$C$2:$C$11,RANDBETWEEN(1,COUNTA(Levels!$C$2:$C$6)),1)</f>
        <v>Zone 1</v>
      </c>
      <c r="F26" s="37" t="str">
        <f ca="1">INDEX(Facilities!$A$2:$A$21,RANDBETWEEN(1,COUNTA(Facilities!$A$2:$A$21)),1)</f>
        <v>Facility 1</v>
      </c>
      <c r="G26" s="37" t="str">
        <f ca="1">INDEX(Levels!$G$2:$G$11,RANDBETWEEN(1,COUNTA(Levels!$G$2:$G$11)),1)</f>
        <v>Building</v>
      </c>
      <c r="H26" s="37" t="str" cm="1">
        <f t="array" aca="1" ref="H26" ca="1">INDEX(Levels!$D$2:$D$11,RANDBETWEEN(1,COUNTA(Levels!$D$2:$D$4)),1)</f>
        <v>User 3</v>
      </c>
      <c r="I26" s="37" t="str" cm="1">
        <f t="array" aca="1" ref="I26" ca="1">INDEX(Levels!$E$2:$E$11,RANDBETWEEN(1,COUNTA(Levels!$E$2:$E$3)),1)</f>
        <v>Owner 1</v>
      </c>
      <c r="J26" s="37" t="str" cm="1">
        <f t="array" aca="1" ref="J26" ca="1">INDEX(Levels!$F$2:$F$11,RANDBETWEEN(1,COUNTA(Levels!$F$2:$F$5)),1)</f>
        <v>Operator 2</v>
      </c>
      <c r="K26" s="34">
        <v>2006</v>
      </c>
      <c r="L26" s="130">
        <f t="shared" ca="1" si="0"/>
        <v>76</v>
      </c>
      <c r="M26" s="9"/>
      <c r="N26" s="131">
        <f t="shared" ca="1" si="1"/>
        <v>2</v>
      </c>
      <c r="O26" s="131">
        <f t="shared" ca="1" si="2"/>
        <v>1</v>
      </c>
      <c r="P26" s="131">
        <f t="shared" ca="1" si="3"/>
        <v>1</v>
      </c>
      <c r="Q26" s="34">
        <f t="shared" ca="1" si="4"/>
        <v>3</v>
      </c>
      <c r="R26" s="34">
        <v>1</v>
      </c>
      <c r="S26" s="42">
        <f t="shared" ca="1" si="6"/>
        <v>849</v>
      </c>
      <c r="T26" s="34">
        <f t="shared" ca="1" si="5"/>
        <v>9</v>
      </c>
      <c r="U26" s="34">
        <v>1</v>
      </c>
      <c r="V26" s="34">
        <f t="shared" ca="1" si="7"/>
        <v>8</v>
      </c>
      <c r="W26" s="126">
        <f ca="1">S26*R26*L26*EXP(-Definitions!$E$4*Capex!V26)*U26</f>
        <v>64524</v>
      </c>
    </row>
    <row r="27" spans="1:23" s="36" customFormat="1" x14ac:dyDescent="0.35">
      <c r="A27" s="128">
        <v>26</v>
      </c>
      <c r="B27" s="37" t="s">
        <v>157</v>
      </c>
      <c r="C27" s="37" t="str" cm="1">
        <f t="array" aca="1" ref="C27" ca="1">INDEX(Levels!$A$2:$A$11,RANDBETWEEN(1,COUNTA(Levels!$A$2:$A$4)),1)</f>
        <v>Common</v>
      </c>
      <c r="D27" s="37" t="str" cm="1">
        <f t="array" aca="1" ref="D27" ca="1">INDEX(Levels!$B$2:$B$11,RANDBETWEEN(1,COUNTA(Levels!$B$2:$B$3)),1)</f>
        <v>Tenant 1</v>
      </c>
      <c r="E27" s="37" t="str" cm="1">
        <f t="array" aca="1" ref="E27" ca="1">INDEX(Levels!$C$2:$C$11,RANDBETWEEN(1,COUNTA(Levels!$C$2:$C$6)),1)</f>
        <v>Zone 5</v>
      </c>
      <c r="F27" s="37" t="str">
        <f ca="1">INDEX(Facilities!$A$2:$A$21,RANDBETWEEN(1,COUNTA(Facilities!$A$2:$A$21)),1)</f>
        <v>Facility 14</v>
      </c>
      <c r="G27" s="37" t="str">
        <f ca="1">INDEX(Levels!$G$2:$G$11,RANDBETWEEN(1,COUNTA(Levels!$G$2:$G$11)),1)</f>
        <v>Engineering and Management</v>
      </c>
      <c r="H27" s="37" t="str" cm="1">
        <f t="array" aca="1" ref="H27" ca="1">INDEX(Levels!$D$2:$D$11,RANDBETWEEN(1,COUNTA(Levels!$D$2:$D$4)),1)</f>
        <v>User 1</v>
      </c>
      <c r="I27" s="37" t="str" cm="1">
        <f t="array" aca="1" ref="I27" ca="1">INDEX(Levels!$E$2:$E$11,RANDBETWEEN(1,COUNTA(Levels!$E$2:$E$3)),1)</f>
        <v>Owner 1</v>
      </c>
      <c r="J27" s="37" t="str" cm="1">
        <f t="array" aca="1" ref="J27" ca="1">INDEX(Levels!$F$2:$F$11,RANDBETWEEN(1,COUNTA(Levels!$F$2:$F$5)),1)</f>
        <v>Operator 3</v>
      </c>
      <c r="K27" s="34">
        <v>2006</v>
      </c>
      <c r="L27" s="130">
        <f t="shared" ca="1" si="0"/>
        <v>20</v>
      </c>
      <c r="M27" s="9"/>
      <c r="N27" s="131">
        <f t="shared" ca="1" si="1"/>
        <v>4</v>
      </c>
      <c r="O27" s="131">
        <f t="shared" ca="1" si="2"/>
        <v>2</v>
      </c>
      <c r="P27" s="131">
        <f t="shared" ca="1" si="3"/>
        <v>0</v>
      </c>
      <c r="Q27" s="34">
        <f t="shared" ca="1" si="4"/>
        <v>1</v>
      </c>
      <c r="R27" s="34">
        <v>1</v>
      </c>
      <c r="S27" s="42">
        <f t="shared" ca="1" si="6"/>
        <v>212</v>
      </c>
      <c r="T27" s="34">
        <f t="shared" ca="1" si="5"/>
        <v>6</v>
      </c>
      <c r="U27" s="34">
        <v>1</v>
      </c>
      <c r="V27" s="34">
        <f t="shared" ca="1" si="7"/>
        <v>10</v>
      </c>
      <c r="W27" s="126">
        <f ca="1">S27*R27*L27*EXP(-Definitions!$E$4*Capex!V27)*U27</f>
        <v>4240</v>
      </c>
    </row>
    <row r="28" spans="1:23" s="36" customFormat="1" x14ac:dyDescent="0.35">
      <c r="A28" s="128">
        <v>27</v>
      </c>
      <c r="B28" s="37" t="s">
        <v>158</v>
      </c>
      <c r="C28" s="37" t="str" cm="1">
        <f t="array" aca="1" ref="C28" ca="1">INDEX(Levels!$A$2:$A$11,RANDBETWEEN(1,COUNTA(Levels!$A$2:$A$4)),1)</f>
        <v>South</v>
      </c>
      <c r="D28" s="37" t="str" cm="1">
        <f t="array" aca="1" ref="D28" ca="1">INDEX(Levels!$B$2:$B$11,RANDBETWEEN(1,COUNTA(Levels!$B$2:$B$3)),1)</f>
        <v>Tenant 2</v>
      </c>
      <c r="E28" s="37" t="str" cm="1">
        <f t="array" aca="1" ref="E28" ca="1">INDEX(Levels!$C$2:$C$11,RANDBETWEEN(1,COUNTA(Levels!$C$2:$C$6)),1)</f>
        <v>Zone 4</v>
      </c>
      <c r="F28" s="37" t="str">
        <f ca="1">INDEX(Facilities!$A$2:$A$21,RANDBETWEEN(1,COUNTA(Facilities!$A$2:$A$21)),1)</f>
        <v>Facility 13</v>
      </c>
      <c r="G28" s="37" t="str">
        <f ca="1">INDEX(Levels!$G$2:$G$11,RANDBETWEEN(1,COUNTA(Levels!$G$2:$G$11)),1)</f>
        <v>Fire Protection</v>
      </c>
      <c r="H28" s="37" t="str" cm="1">
        <f t="array" aca="1" ref="H28" ca="1">INDEX(Levels!$D$2:$D$11,RANDBETWEEN(1,COUNTA(Levels!$D$2:$D$4)),1)</f>
        <v>User 3</v>
      </c>
      <c r="I28" s="37" t="str" cm="1">
        <f t="array" aca="1" ref="I28" ca="1">INDEX(Levels!$E$2:$E$11,RANDBETWEEN(1,COUNTA(Levels!$E$2:$E$3)),1)</f>
        <v>Owner 2</v>
      </c>
      <c r="J28" s="37" t="str" cm="1">
        <f t="array" aca="1" ref="J28" ca="1">INDEX(Levels!$F$2:$F$11,RANDBETWEEN(1,COUNTA(Levels!$F$2:$F$5)),1)</f>
        <v>Operator 2</v>
      </c>
      <c r="K28" s="34">
        <v>2006</v>
      </c>
      <c r="L28" s="130">
        <f t="shared" ca="1" si="0"/>
        <v>39</v>
      </c>
      <c r="M28" s="9"/>
      <c r="N28" s="131">
        <f t="shared" ca="1" si="1"/>
        <v>4</v>
      </c>
      <c r="O28" s="131">
        <f t="shared" ca="1" si="2"/>
        <v>2</v>
      </c>
      <c r="P28" s="131">
        <f t="shared" ca="1" si="3"/>
        <v>1</v>
      </c>
      <c r="Q28" s="34">
        <f t="shared" ca="1" si="4"/>
        <v>3</v>
      </c>
      <c r="R28" s="34">
        <v>1</v>
      </c>
      <c r="S28" s="42">
        <f t="shared" ca="1" si="6"/>
        <v>425</v>
      </c>
      <c r="T28" s="34">
        <f t="shared" ca="1" si="5"/>
        <v>5</v>
      </c>
      <c r="U28" s="34">
        <v>1</v>
      </c>
      <c r="V28" s="34">
        <f t="shared" ca="1" si="7"/>
        <v>2</v>
      </c>
      <c r="W28" s="126">
        <f ca="1">S28*R28*L28*EXP(-Definitions!$E$4*Capex!V28)*U28</f>
        <v>16575</v>
      </c>
    </row>
    <row r="29" spans="1:23" s="36" customFormat="1" x14ac:dyDescent="0.35">
      <c r="A29" s="128">
        <v>28</v>
      </c>
      <c r="B29" s="37" t="s">
        <v>159</v>
      </c>
      <c r="C29" s="37" t="str" cm="1">
        <f t="array" aca="1" ref="C29" ca="1">INDEX(Levels!$A$2:$A$11,RANDBETWEEN(1,COUNTA(Levels!$A$2:$A$4)),1)</f>
        <v>South</v>
      </c>
      <c r="D29" s="37" t="str" cm="1">
        <f t="array" aca="1" ref="D29" ca="1">INDEX(Levels!$B$2:$B$11,RANDBETWEEN(1,COUNTA(Levels!$B$2:$B$3)),1)</f>
        <v>Tenant 2</v>
      </c>
      <c r="E29" s="37" t="str" cm="1">
        <f t="array" aca="1" ref="E29" ca="1">INDEX(Levels!$C$2:$C$11,RANDBETWEEN(1,COUNTA(Levels!$C$2:$C$6)),1)</f>
        <v>Zone 1</v>
      </c>
      <c r="F29" s="37" t="str">
        <f ca="1">INDEX(Facilities!$A$2:$A$21,RANDBETWEEN(1,COUNTA(Facilities!$A$2:$A$21)),1)</f>
        <v>Facility 15</v>
      </c>
      <c r="G29" s="37" t="str">
        <f ca="1">INDEX(Levels!$G$2:$G$11,RANDBETWEEN(1,COUNTA(Levels!$G$2:$G$11)),1)</f>
        <v>Architectural</v>
      </c>
      <c r="H29" s="37" t="str" cm="1">
        <f t="array" aca="1" ref="H29" ca="1">INDEX(Levels!$D$2:$D$11,RANDBETWEEN(1,COUNTA(Levels!$D$2:$D$4)),1)</f>
        <v>User 3</v>
      </c>
      <c r="I29" s="37" t="str" cm="1">
        <f t="array" aca="1" ref="I29" ca="1">INDEX(Levels!$E$2:$E$11,RANDBETWEEN(1,COUNTA(Levels!$E$2:$E$3)),1)</f>
        <v>Owner 2</v>
      </c>
      <c r="J29" s="37" t="str" cm="1">
        <f t="array" aca="1" ref="J29" ca="1">INDEX(Levels!$F$2:$F$11,RANDBETWEEN(1,COUNTA(Levels!$F$2:$F$5)),1)</f>
        <v>Operator 2</v>
      </c>
      <c r="K29" s="34">
        <v>2006</v>
      </c>
      <c r="L29" s="130">
        <f t="shared" ca="1" si="0"/>
        <v>34</v>
      </c>
      <c r="M29" s="9"/>
      <c r="N29" s="131">
        <f t="shared" ca="1" si="1"/>
        <v>3</v>
      </c>
      <c r="O29" s="131">
        <f t="shared" ca="1" si="2"/>
        <v>1</v>
      </c>
      <c r="P29" s="131">
        <f t="shared" ca="1" si="3"/>
        <v>1</v>
      </c>
      <c r="Q29" s="34">
        <f t="shared" ca="1" si="4"/>
        <v>7</v>
      </c>
      <c r="R29" s="34">
        <v>1</v>
      </c>
      <c r="S29" s="42">
        <f t="shared" ca="1" si="6"/>
        <v>935</v>
      </c>
      <c r="T29" s="34">
        <f t="shared" ca="1" si="5"/>
        <v>18</v>
      </c>
      <c r="U29" s="34">
        <v>1</v>
      </c>
      <c r="V29" s="34">
        <f t="shared" ca="1" si="7"/>
        <v>10</v>
      </c>
      <c r="W29" s="126">
        <f ca="1">S29*R29*L29*EXP(-Definitions!$E$4*Capex!V29)*U29</f>
        <v>31790</v>
      </c>
    </row>
    <row r="30" spans="1:23" s="36" customFormat="1" x14ac:dyDescent="0.35">
      <c r="A30" s="128">
        <v>29</v>
      </c>
      <c r="B30" s="37" t="s">
        <v>160</v>
      </c>
      <c r="C30" s="37" t="str" cm="1">
        <f t="array" aca="1" ref="C30" ca="1">INDEX(Levels!$A$2:$A$11,RANDBETWEEN(1,COUNTA(Levels!$A$2:$A$4)),1)</f>
        <v>North</v>
      </c>
      <c r="D30" s="37" t="str" cm="1">
        <f t="array" aca="1" ref="D30" ca="1">INDEX(Levels!$B$2:$B$11,RANDBETWEEN(1,COUNTA(Levels!$B$2:$B$3)),1)</f>
        <v>Tenant 1</v>
      </c>
      <c r="E30" s="37" t="str" cm="1">
        <f t="array" aca="1" ref="E30" ca="1">INDEX(Levels!$C$2:$C$11,RANDBETWEEN(1,COUNTA(Levels!$C$2:$C$6)),1)</f>
        <v>Zone 2</v>
      </c>
      <c r="F30" s="37" t="str">
        <f ca="1">INDEX(Facilities!$A$2:$A$21,RANDBETWEEN(1,COUNTA(Facilities!$A$2:$A$21)),1)</f>
        <v>Facility 11</v>
      </c>
      <c r="G30" s="37" t="str">
        <f ca="1">INDEX(Levels!$G$2:$G$11,RANDBETWEEN(1,COUNTA(Levels!$G$2:$G$11)),1)</f>
        <v>Building</v>
      </c>
      <c r="H30" s="37" t="str" cm="1">
        <f t="array" aca="1" ref="H30" ca="1">INDEX(Levels!$D$2:$D$11,RANDBETWEEN(1,COUNTA(Levels!$D$2:$D$4)),1)</f>
        <v>User 3</v>
      </c>
      <c r="I30" s="37" t="str" cm="1">
        <f t="array" aca="1" ref="I30" ca="1">INDEX(Levels!$E$2:$E$11,RANDBETWEEN(1,COUNTA(Levels!$E$2:$E$3)),1)</f>
        <v>Owner 1</v>
      </c>
      <c r="J30" s="37" t="str" cm="1">
        <f t="array" aca="1" ref="J30" ca="1">INDEX(Levels!$F$2:$F$11,RANDBETWEEN(1,COUNTA(Levels!$F$2:$F$5)),1)</f>
        <v>Operator 3</v>
      </c>
      <c r="K30" s="34">
        <v>2006</v>
      </c>
      <c r="L30" s="130">
        <f t="shared" ca="1" si="0"/>
        <v>26</v>
      </c>
      <c r="M30" s="35"/>
      <c r="N30" s="131">
        <f t="shared" ca="1" si="1"/>
        <v>3</v>
      </c>
      <c r="O30" s="131">
        <f t="shared" ca="1" si="2"/>
        <v>2</v>
      </c>
      <c r="P30" s="131">
        <f t="shared" ca="1" si="3"/>
        <v>1</v>
      </c>
      <c r="Q30" s="34">
        <f t="shared" ca="1" si="4"/>
        <v>7</v>
      </c>
      <c r="R30" s="34">
        <v>1</v>
      </c>
      <c r="S30" s="42">
        <f t="shared" ca="1" si="6"/>
        <v>561</v>
      </c>
      <c r="T30" s="34">
        <f t="shared" ca="1" si="5"/>
        <v>6</v>
      </c>
      <c r="U30" s="34">
        <v>1</v>
      </c>
      <c r="V30" s="34">
        <f t="shared" ca="1" si="7"/>
        <v>9</v>
      </c>
      <c r="W30" s="38">
        <f ca="1">S30*R30*L30*EXP(-Definitions!$E$4*Capex!V30)*U30</f>
        <v>14586</v>
      </c>
    </row>
    <row r="31" spans="1:23" s="36" customFormat="1" x14ac:dyDescent="0.35">
      <c r="A31" s="128">
        <v>30</v>
      </c>
      <c r="B31" s="37" t="s">
        <v>161</v>
      </c>
      <c r="C31" s="37" t="str" cm="1">
        <f t="array" aca="1" ref="C31" ca="1">INDEX(Levels!$A$2:$A$11,RANDBETWEEN(1,COUNTA(Levels!$A$2:$A$4)),1)</f>
        <v>North</v>
      </c>
      <c r="D31" s="37" t="str" cm="1">
        <f t="array" aca="1" ref="D31" ca="1">INDEX(Levels!$B$2:$B$11,RANDBETWEEN(1,COUNTA(Levels!$B$2:$B$3)),1)</f>
        <v>Tenant 2</v>
      </c>
      <c r="E31" s="37" t="str" cm="1">
        <f t="array" aca="1" ref="E31" ca="1">INDEX(Levels!$C$2:$C$11,RANDBETWEEN(1,COUNTA(Levels!$C$2:$C$6)),1)</f>
        <v>Zone 3</v>
      </c>
      <c r="F31" s="37" t="str">
        <f ca="1">INDEX(Facilities!$A$2:$A$21,RANDBETWEEN(1,COUNTA(Facilities!$A$2:$A$21)),1)</f>
        <v>Facility 9</v>
      </c>
      <c r="G31" s="37" t="str">
        <f ca="1">INDEX(Levels!$G$2:$G$11,RANDBETWEEN(1,COUNTA(Levels!$G$2:$G$11)),1)</f>
        <v>Mechanical</v>
      </c>
      <c r="H31" s="37" t="str" cm="1">
        <f t="array" aca="1" ref="H31" ca="1">INDEX(Levels!$D$2:$D$11,RANDBETWEEN(1,COUNTA(Levels!$D$2:$D$4)),1)</f>
        <v>User 2</v>
      </c>
      <c r="I31" s="37" t="str" cm="1">
        <f t="array" aca="1" ref="I31" ca="1">INDEX(Levels!$E$2:$E$11,RANDBETWEEN(1,COUNTA(Levels!$E$2:$E$3)),1)</f>
        <v>Owner 1</v>
      </c>
      <c r="J31" s="37" t="str" cm="1">
        <f t="array" aca="1" ref="J31" ca="1">INDEX(Levels!$F$2:$F$11,RANDBETWEEN(1,COUNTA(Levels!$F$2:$F$5)),1)</f>
        <v>Operator 3</v>
      </c>
      <c r="K31" s="34">
        <v>2006</v>
      </c>
      <c r="L31" s="130">
        <f t="shared" ca="1" si="0"/>
        <v>14</v>
      </c>
      <c r="M31" s="35"/>
      <c r="N31" s="131">
        <f t="shared" ca="1" si="1"/>
        <v>1</v>
      </c>
      <c r="O31" s="131">
        <f t="shared" ca="1" si="2"/>
        <v>3</v>
      </c>
      <c r="P31" s="131">
        <f t="shared" ca="1" si="3"/>
        <v>0</v>
      </c>
      <c r="Q31" s="34">
        <f t="shared" ca="1" si="4"/>
        <v>3</v>
      </c>
      <c r="R31" s="34">
        <v>1</v>
      </c>
      <c r="S31" s="42">
        <f t="shared" ca="1" si="6"/>
        <v>461</v>
      </c>
      <c r="T31" s="34">
        <f t="shared" ca="1" si="5"/>
        <v>16</v>
      </c>
      <c r="U31" s="34">
        <v>1</v>
      </c>
      <c r="V31" s="34">
        <f t="shared" ca="1" si="7"/>
        <v>2</v>
      </c>
      <c r="W31" s="38">
        <f ca="1">S31*R31*L31*EXP(-Definitions!$E$4*Capex!V31)*U31</f>
        <v>6454</v>
      </c>
    </row>
    <row r="32" spans="1:23" s="36" customFormat="1" x14ac:dyDescent="0.35">
      <c r="A32" s="128">
        <v>31</v>
      </c>
      <c r="B32" s="37" t="s">
        <v>162</v>
      </c>
      <c r="C32" s="37" t="str" cm="1">
        <f t="array" aca="1" ref="C32" ca="1">INDEX(Levels!$A$2:$A$11,RANDBETWEEN(1,COUNTA(Levels!$A$2:$A$4)),1)</f>
        <v>South</v>
      </c>
      <c r="D32" s="37" t="str" cm="1">
        <f t="array" aca="1" ref="D32" ca="1">INDEX(Levels!$B$2:$B$11,RANDBETWEEN(1,COUNTA(Levels!$B$2:$B$3)),1)</f>
        <v>Tenant 2</v>
      </c>
      <c r="E32" s="37" t="str" cm="1">
        <f t="array" aca="1" ref="E32" ca="1">INDEX(Levels!$C$2:$C$11,RANDBETWEEN(1,COUNTA(Levels!$C$2:$C$6)),1)</f>
        <v>Zone 5</v>
      </c>
      <c r="F32" s="37" t="str">
        <f ca="1">INDEX(Facilities!$A$2:$A$21,RANDBETWEEN(1,COUNTA(Facilities!$A$2:$A$21)),1)</f>
        <v>Facility 11</v>
      </c>
      <c r="G32" s="37" t="str">
        <f ca="1">INDEX(Levels!$G$2:$G$11,RANDBETWEEN(1,COUNTA(Levels!$G$2:$G$11)),1)</f>
        <v>Civil</v>
      </c>
      <c r="H32" s="37" t="str" cm="1">
        <f t="array" aca="1" ref="H32" ca="1">INDEX(Levels!$D$2:$D$11,RANDBETWEEN(1,COUNTA(Levels!$D$2:$D$4)),1)</f>
        <v>User 2</v>
      </c>
      <c r="I32" s="37" t="str" cm="1">
        <f t="array" aca="1" ref="I32" ca="1">INDEX(Levels!$E$2:$E$11,RANDBETWEEN(1,COUNTA(Levels!$E$2:$E$3)),1)</f>
        <v>Owner 1</v>
      </c>
      <c r="J32" s="37" t="str" cm="1">
        <f t="array" aca="1" ref="J32" ca="1">INDEX(Levels!$F$2:$F$11,RANDBETWEEN(1,COUNTA(Levels!$F$2:$F$5)),1)</f>
        <v>Operator 1</v>
      </c>
      <c r="K32" s="34">
        <v>2006</v>
      </c>
      <c r="L32" s="130">
        <f t="shared" ca="1" si="0"/>
        <v>47</v>
      </c>
      <c r="M32" s="35"/>
      <c r="N32" s="131">
        <f t="shared" ca="1" si="1"/>
        <v>2</v>
      </c>
      <c r="O32" s="131">
        <f t="shared" ca="1" si="2"/>
        <v>2</v>
      </c>
      <c r="P32" s="131">
        <f t="shared" ca="1" si="3"/>
        <v>0</v>
      </c>
      <c r="Q32" s="34">
        <f t="shared" ca="1" si="4"/>
        <v>3</v>
      </c>
      <c r="R32" s="34">
        <v>1</v>
      </c>
      <c r="S32" s="42">
        <f t="shared" ca="1" si="6"/>
        <v>361</v>
      </c>
      <c r="T32" s="34">
        <f t="shared" ca="1" si="5"/>
        <v>9</v>
      </c>
      <c r="U32" s="34">
        <v>1</v>
      </c>
      <c r="V32" s="34">
        <f t="shared" ca="1" si="7"/>
        <v>2</v>
      </c>
      <c r="W32" s="38">
        <f ca="1">S32*R32*L32*EXP(-Definitions!$E$4*Capex!V32)*U32</f>
        <v>16967</v>
      </c>
    </row>
    <row r="33" spans="1:23" s="36" customFormat="1" x14ac:dyDescent="0.35">
      <c r="A33" s="128">
        <v>32</v>
      </c>
      <c r="B33" s="37" t="s">
        <v>163</v>
      </c>
      <c r="C33" s="37" t="str" cm="1">
        <f t="array" aca="1" ref="C33" ca="1">INDEX(Levels!$A$2:$A$11,RANDBETWEEN(1,COUNTA(Levels!$A$2:$A$4)),1)</f>
        <v>Common</v>
      </c>
      <c r="D33" s="37" t="str" cm="1">
        <f t="array" aca="1" ref="D33" ca="1">INDEX(Levels!$B$2:$B$11,RANDBETWEEN(1,COUNTA(Levels!$B$2:$B$3)),1)</f>
        <v>Tenant 2</v>
      </c>
      <c r="E33" s="37" t="str" cm="1">
        <f t="array" aca="1" ref="E33" ca="1">INDEX(Levels!$C$2:$C$11,RANDBETWEEN(1,COUNTA(Levels!$C$2:$C$6)),1)</f>
        <v>Zone 3</v>
      </c>
      <c r="F33" s="37" t="str">
        <f ca="1">INDEX(Facilities!$A$2:$A$21,RANDBETWEEN(1,COUNTA(Facilities!$A$2:$A$21)),1)</f>
        <v>Facility 17</v>
      </c>
      <c r="G33" s="37" t="str">
        <f ca="1">INDEX(Levels!$G$2:$G$11,RANDBETWEEN(1,COUNTA(Levels!$G$2:$G$11)),1)</f>
        <v>Environment</v>
      </c>
      <c r="H33" s="37" t="str" cm="1">
        <f t="array" aca="1" ref="H33" ca="1">INDEX(Levels!$D$2:$D$11,RANDBETWEEN(1,COUNTA(Levels!$D$2:$D$4)),1)</f>
        <v>User 3</v>
      </c>
      <c r="I33" s="37" t="str" cm="1">
        <f t="array" aca="1" ref="I33" ca="1">INDEX(Levels!$E$2:$E$11,RANDBETWEEN(1,COUNTA(Levels!$E$2:$E$3)),1)</f>
        <v>Owner 2</v>
      </c>
      <c r="J33" s="37" t="str" cm="1">
        <f t="array" aca="1" ref="J33" ca="1">INDEX(Levels!$F$2:$F$11,RANDBETWEEN(1,COUNTA(Levels!$F$2:$F$5)),1)</f>
        <v>Operator 2</v>
      </c>
      <c r="K33" s="34">
        <v>2006</v>
      </c>
      <c r="L33" s="130">
        <f t="shared" ca="1" si="0"/>
        <v>93</v>
      </c>
      <c r="M33" s="35"/>
      <c r="N33" s="131">
        <f t="shared" ca="1" si="1"/>
        <v>1</v>
      </c>
      <c r="O33" s="131">
        <f t="shared" ca="1" si="2"/>
        <v>2</v>
      </c>
      <c r="P33" s="131">
        <f t="shared" ca="1" si="3"/>
        <v>0</v>
      </c>
      <c r="Q33" s="34">
        <f t="shared" ca="1" si="4"/>
        <v>4</v>
      </c>
      <c r="R33" s="34">
        <v>1</v>
      </c>
      <c r="S33" s="42">
        <f t="shared" ca="1" si="6"/>
        <v>554</v>
      </c>
      <c r="T33" s="34">
        <f t="shared" ca="1" si="5"/>
        <v>19</v>
      </c>
      <c r="U33" s="34">
        <v>1</v>
      </c>
      <c r="V33" s="34">
        <f t="shared" ca="1" si="7"/>
        <v>7</v>
      </c>
      <c r="W33" s="38">
        <f ca="1">S33*R33*L33*EXP(-Definitions!$E$4*Capex!V33)*U33</f>
        <v>51522</v>
      </c>
    </row>
    <row r="34" spans="1:23" s="36" customFormat="1" x14ac:dyDescent="0.35">
      <c r="A34" s="128">
        <v>33</v>
      </c>
      <c r="B34" s="37" t="s">
        <v>164</v>
      </c>
      <c r="C34" s="37" t="str" cm="1">
        <f t="array" aca="1" ref="C34" ca="1">INDEX(Levels!$A$2:$A$11,RANDBETWEEN(1,COUNTA(Levels!$A$2:$A$4)),1)</f>
        <v>South</v>
      </c>
      <c r="D34" s="37" t="str" cm="1">
        <f t="array" aca="1" ref="D34" ca="1">INDEX(Levels!$B$2:$B$11,RANDBETWEEN(1,COUNTA(Levels!$B$2:$B$3)),1)</f>
        <v>Tenant 1</v>
      </c>
      <c r="E34" s="37" t="str" cm="1">
        <f t="array" aca="1" ref="E34" ca="1">INDEX(Levels!$C$2:$C$11,RANDBETWEEN(1,COUNTA(Levels!$C$2:$C$6)),1)</f>
        <v>Zone 2</v>
      </c>
      <c r="F34" s="37" t="str">
        <f ca="1">INDEX(Facilities!$A$2:$A$21,RANDBETWEEN(1,COUNTA(Facilities!$A$2:$A$21)),1)</f>
        <v>Facility 20</v>
      </c>
      <c r="G34" s="37" t="str">
        <f ca="1">INDEX(Levels!$G$2:$G$11,RANDBETWEEN(1,COUNTA(Levels!$G$2:$G$11)),1)</f>
        <v>Civil</v>
      </c>
      <c r="H34" s="37" t="str" cm="1">
        <f t="array" aca="1" ref="H34" ca="1">INDEX(Levels!$D$2:$D$11,RANDBETWEEN(1,COUNTA(Levels!$D$2:$D$4)),1)</f>
        <v>User 1</v>
      </c>
      <c r="I34" s="37" t="str" cm="1">
        <f t="array" aca="1" ref="I34" ca="1">INDEX(Levels!$E$2:$E$11,RANDBETWEEN(1,COUNTA(Levels!$E$2:$E$3)),1)</f>
        <v>Owner 1</v>
      </c>
      <c r="J34" s="37" t="str" cm="1">
        <f t="array" aca="1" ref="J34" ca="1">INDEX(Levels!$F$2:$F$11,RANDBETWEEN(1,COUNTA(Levels!$F$2:$F$5)),1)</f>
        <v>Operator 2</v>
      </c>
      <c r="K34" s="34">
        <v>2006</v>
      </c>
      <c r="L34" s="130">
        <f t="shared" ref="L34:L59" ca="1" si="8">RANDBETWEEN(10,100)</f>
        <v>57</v>
      </c>
      <c r="M34" s="9"/>
      <c r="N34" s="131">
        <f t="shared" ref="N34:N59" ca="1" si="9">RANDBETWEEN(1,5)</f>
        <v>4</v>
      </c>
      <c r="O34" s="131">
        <f t="shared" ref="O34:O59" ca="1" si="10">RANDBETWEEN(1,3)</f>
        <v>3</v>
      </c>
      <c r="P34" s="131">
        <f t="shared" ref="P34:P59" ca="1" si="11">RANDBETWEEN(0,1)</f>
        <v>1</v>
      </c>
      <c r="Q34" s="34">
        <f t="shared" ca="1" si="4"/>
        <v>6</v>
      </c>
      <c r="R34" s="34">
        <v>1</v>
      </c>
      <c r="S34" s="42">
        <f t="shared" ca="1" si="6"/>
        <v>790</v>
      </c>
      <c r="T34" s="34">
        <f t="shared" ca="1" si="5"/>
        <v>19</v>
      </c>
      <c r="U34" s="34">
        <v>1</v>
      </c>
      <c r="V34" s="34">
        <f t="shared" ca="1" si="7"/>
        <v>7</v>
      </c>
      <c r="W34" s="38">
        <f ca="1">S34*R34*L34*EXP(-Definitions!$E$4*Capex!V34)*U34</f>
        <v>45030</v>
      </c>
    </row>
    <row r="35" spans="1:23" s="36" customFormat="1" x14ac:dyDescent="0.35">
      <c r="A35" s="128">
        <v>34</v>
      </c>
      <c r="B35" s="37" t="s">
        <v>165</v>
      </c>
      <c r="C35" s="37" t="str" cm="1">
        <f t="array" aca="1" ref="C35" ca="1">INDEX(Levels!$A$2:$A$11,RANDBETWEEN(1,COUNTA(Levels!$A$2:$A$4)),1)</f>
        <v>North</v>
      </c>
      <c r="D35" s="37" t="str" cm="1">
        <f t="array" aca="1" ref="D35" ca="1">INDEX(Levels!$B$2:$B$11,RANDBETWEEN(1,COUNTA(Levels!$B$2:$B$3)),1)</f>
        <v>Tenant 1</v>
      </c>
      <c r="E35" s="37" t="str" cm="1">
        <f t="array" aca="1" ref="E35" ca="1">INDEX(Levels!$C$2:$C$11,RANDBETWEEN(1,COUNTA(Levels!$C$2:$C$6)),1)</f>
        <v>Zone 2</v>
      </c>
      <c r="F35" s="37" t="str">
        <f ca="1">INDEX(Facilities!$A$2:$A$21,RANDBETWEEN(1,COUNTA(Facilities!$A$2:$A$21)),1)</f>
        <v>Facility 18</v>
      </c>
      <c r="G35" s="37" t="str">
        <f ca="1">INDEX(Levels!$G$2:$G$11,RANDBETWEEN(1,COUNTA(Levels!$G$2:$G$11)),1)</f>
        <v>Mechanical</v>
      </c>
      <c r="H35" s="37" t="str" cm="1">
        <f t="array" aca="1" ref="H35" ca="1">INDEX(Levels!$D$2:$D$11,RANDBETWEEN(1,COUNTA(Levels!$D$2:$D$4)),1)</f>
        <v>User 1</v>
      </c>
      <c r="I35" s="37" t="str" cm="1">
        <f t="array" aca="1" ref="I35" ca="1">INDEX(Levels!$E$2:$E$11,RANDBETWEEN(1,COUNTA(Levels!$E$2:$E$3)),1)</f>
        <v>Owner 2</v>
      </c>
      <c r="J35" s="37" t="str" cm="1">
        <f t="array" aca="1" ref="J35" ca="1">INDEX(Levels!$F$2:$F$11,RANDBETWEEN(1,COUNTA(Levels!$F$2:$F$5)),1)</f>
        <v>Operator 1</v>
      </c>
      <c r="K35" s="34">
        <v>2006</v>
      </c>
      <c r="L35" s="130">
        <f t="shared" ca="1" si="8"/>
        <v>82</v>
      </c>
      <c r="M35" s="35"/>
      <c r="N35" s="131">
        <f t="shared" ca="1" si="9"/>
        <v>2</v>
      </c>
      <c r="O35" s="131">
        <f t="shared" ca="1" si="10"/>
        <v>1</v>
      </c>
      <c r="P35" s="131">
        <f t="shared" ca="1" si="11"/>
        <v>1</v>
      </c>
      <c r="Q35" s="34">
        <f t="shared" ca="1" si="4"/>
        <v>4</v>
      </c>
      <c r="R35" s="34">
        <v>1</v>
      </c>
      <c r="S35" s="42">
        <f t="shared" ca="1" si="6"/>
        <v>196</v>
      </c>
      <c r="T35" s="34">
        <f t="shared" ca="1" si="5"/>
        <v>14</v>
      </c>
      <c r="U35" s="34">
        <v>1</v>
      </c>
      <c r="V35" s="34">
        <f t="shared" ca="1" si="7"/>
        <v>5</v>
      </c>
      <c r="W35" s="38">
        <f ca="1">S35*R35*L35*EXP(-Definitions!$E$4*Capex!V35)*U35</f>
        <v>16072</v>
      </c>
    </row>
    <row r="36" spans="1:23" s="36" customFormat="1" x14ac:dyDescent="0.35">
      <c r="A36" s="128">
        <v>35</v>
      </c>
      <c r="B36" s="37" t="s">
        <v>166</v>
      </c>
      <c r="C36" s="37" t="str" cm="1">
        <f t="array" aca="1" ref="C36" ca="1">INDEX(Levels!$A$2:$A$11,RANDBETWEEN(1,COUNTA(Levels!$A$2:$A$4)),1)</f>
        <v>Common</v>
      </c>
      <c r="D36" s="37" t="str" cm="1">
        <f t="array" aca="1" ref="D36" ca="1">INDEX(Levels!$B$2:$B$11,RANDBETWEEN(1,COUNTA(Levels!$B$2:$B$3)),1)</f>
        <v>Tenant 1</v>
      </c>
      <c r="E36" s="37" t="str" cm="1">
        <f t="array" aca="1" ref="E36" ca="1">INDEX(Levels!$C$2:$C$11,RANDBETWEEN(1,COUNTA(Levels!$C$2:$C$6)),1)</f>
        <v>Zone 1</v>
      </c>
      <c r="F36" s="37" t="str">
        <f ca="1">INDEX(Facilities!$A$2:$A$21,RANDBETWEEN(1,COUNTA(Facilities!$A$2:$A$21)),1)</f>
        <v>Facility 3</v>
      </c>
      <c r="G36" s="37" t="str">
        <f ca="1">INDEX(Levels!$G$2:$G$11,RANDBETWEEN(1,COUNTA(Levels!$G$2:$G$11)),1)</f>
        <v>Building</v>
      </c>
      <c r="H36" s="37" t="str" cm="1">
        <f t="array" aca="1" ref="H36" ca="1">INDEX(Levels!$D$2:$D$11,RANDBETWEEN(1,COUNTA(Levels!$D$2:$D$4)),1)</f>
        <v>User 1</v>
      </c>
      <c r="I36" s="37" t="str" cm="1">
        <f t="array" aca="1" ref="I36" ca="1">INDEX(Levels!$E$2:$E$11,RANDBETWEEN(1,COUNTA(Levels!$E$2:$E$3)),1)</f>
        <v>Owner 2</v>
      </c>
      <c r="J36" s="37" t="str" cm="1">
        <f t="array" aca="1" ref="J36" ca="1">INDEX(Levels!$F$2:$F$11,RANDBETWEEN(1,COUNTA(Levels!$F$2:$F$5)),1)</f>
        <v>Operator 1</v>
      </c>
      <c r="K36" s="34">
        <v>2006</v>
      </c>
      <c r="L36" s="130">
        <f t="shared" ca="1" si="8"/>
        <v>98</v>
      </c>
      <c r="M36" s="35"/>
      <c r="N36" s="131">
        <f t="shared" ca="1" si="9"/>
        <v>3</v>
      </c>
      <c r="O36" s="131">
        <f t="shared" ca="1" si="10"/>
        <v>1</v>
      </c>
      <c r="P36" s="131">
        <f t="shared" ca="1" si="11"/>
        <v>0</v>
      </c>
      <c r="Q36" s="34">
        <f t="shared" ca="1" si="4"/>
        <v>4</v>
      </c>
      <c r="R36" s="34">
        <v>1</v>
      </c>
      <c r="S36" s="42">
        <f t="shared" ca="1" si="6"/>
        <v>215</v>
      </c>
      <c r="T36" s="34">
        <f t="shared" ca="1" si="5"/>
        <v>19</v>
      </c>
      <c r="U36" s="34">
        <v>1</v>
      </c>
      <c r="V36" s="34">
        <f t="shared" ca="1" si="7"/>
        <v>2</v>
      </c>
      <c r="W36" s="38">
        <f ca="1">S36*R36*L36*EXP(-Definitions!$E$4*Capex!V36)*U36</f>
        <v>21070</v>
      </c>
    </row>
    <row r="37" spans="1:23" s="36" customFormat="1" x14ac:dyDescent="0.35">
      <c r="A37" s="128">
        <v>36</v>
      </c>
      <c r="B37" s="37" t="s">
        <v>167</v>
      </c>
      <c r="C37" s="37" t="str" cm="1">
        <f t="array" aca="1" ref="C37" ca="1">INDEX(Levels!$A$2:$A$11,RANDBETWEEN(1,COUNTA(Levels!$A$2:$A$4)),1)</f>
        <v>South</v>
      </c>
      <c r="D37" s="37" t="str" cm="1">
        <f t="array" aca="1" ref="D37" ca="1">INDEX(Levels!$B$2:$B$11,RANDBETWEEN(1,COUNTA(Levels!$B$2:$B$3)),1)</f>
        <v>Tenant 1</v>
      </c>
      <c r="E37" s="37" t="str" cm="1">
        <f t="array" aca="1" ref="E37" ca="1">INDEX(Levels!$C$2:$C$11,RANDBETWEEN(1,COUNTA(Levels!$C$2:$C$6)),1)</f>
        <v>Zone 3</v>
      </c>
      <c r="F37" s="37" t="str">
        <f ca="1">INDEX(Facilities!$A$2:$A$21,RANDBETWEEN(1,COUNTA(Facilities!$A$2:$A$21)),1)</f>
        <v>Facility 15</v>
      </c>
      <c r="G37" s="37" t="str">
        <f ca="1">INDEX(Levels!$G$2:$G$11,RANDBETWEEN(1,COUNTA(Levels!$G$2:$G$11)),1)</f>
        <v>Architectural</v>
      </c>
      <c r="H37" s="37" t="str" cm="1">
        <f t="array" aca="1" ref="H37" ca="1">INDEX(Levels!$D$2:$D$11,RANDBETWEEN(1,COUNTA(Levels!$D$2:$D$4)),1)</f>
        <v>User 1</v>
      </c>
      <c r="I37" s="37" t="str" cm="1">
        <f t="array" aca="1" ref="I37" ca="1">INDEX(Levels!$E$2:$E$11,RANDBETWEEN(1,COUNTA(Levels!$E$2:$E$3)),1)</f>
        <v>Owner 2</v>
      </c>
      <c r="J37" s="37" t="str" cm="1">
        <f t="array" aca="1" ref="J37" ca="1">INDEX(Levels!$F$2:$F$11,RANDBETWEEN(1,COUNTA(Levels!$F$2:$F$5)),1)</f>
        <v>Operator 1</v>
      </c>
      <c r="K37" s="34">
        <v>2006</v>
      </c>
      <c r="L37" s="130">
        <f t="shared" ca="1" si="8"/>
        <v>78</v>
      </c>
      <c r="M37" s="35"/>
      <c r="N37" s="131">
        <f t="shared" ca="1" si="9"/>
        <v>4</v>
      </c>
      <c r="O37" s="131">
        <f t="shared" ca="1" si="10"/>
        <v>3</v>
      </c>
      <c r="P37" s="131">
        <f t="shared" ca="1" si="11"/>
        <v>1</v>
      </c>
      <c r="Q37" s="34">
        <f t="shared" ca="1" si="4"/>
        <v>4</v>
      </c>
      <c r="R37" s="34">
        <v>1</v>
      </c>
      <c r="S37" s="42">
        <f t="shared" ca="1" si="6"/>
        <v>605</v>
      </c>
      <c r="T37" s="34">
        <f t="shared" ca="1" si="5"/>
        <v>7</v>
      </c>
      <c r="U37" s="34">
        <v>1</v>
      </c>
      <c r="V37" s="34">
        <f t="shared" ca="1" si="7"/>
        <v>8</v>
      </c>
      <c r="W37" s="38">
        <f ca="1">S37*R37*L37*EXP(-Definitions!$E$4*Capex!V37)*U37</f>
        <v>47190</v>
      </c>
    </row>
    <row r="38" spans="1:23" s="36" customFormat="1" x14ac:dyDescent="0.35">
      <c r="A38" s="128">
        <v>37</v>
      </c>
      <c r="B38" s="37" t="s">
        <v>168</v>
      </c>
      <c r="C38" s="37" t="str" cm="1">
        <f t="array" aca="1" ref="C38" ca="1">INDEX(Levels!$A$2:$A$11,RANDBETWEEN(1,COUNTA(Levels!$A$2:$A$4)),1)</f>
        <v>South</v>
      </c>
      <c r="D38" s="37" t="str" cm="1">
        <f t="array" aca="1" ref="D38" ca="1">INDEX(Levels!$B$2:$B$11,RANDBETWEEN(1,COUNTA(Levels!$B$2:$B$3)),1)</f>
        <v>Tenant 1</v>
      </c>
      <c r="E38" s="37" t="str" cm="1">
        <f t="array" aca="1" ref="E38" ca="1">INDEX(Levels!$C$2:$C$11,RANDBETWEEN(1,COUNTA(Levels!$C$2:$C$6)),1)</f>
        <v>Zone 1</v>
      </c>
      <c r="F38" s="37" t="str">
        <f ca="1">INDEX(Facilities!$A$2:$A$21,RANDBETWEEN(1,COUNTA(Facilities!$A$2:$A$21)),1)</f>
        <v>Facility 12</v>
      </c>
      <c r="G38" s="37" t="str">
        <f ca="1">INDEX(Levels!$G$2:$G$11,RANDBETWEEN(1,COUNTA(Levels!$G$2:$G$11)),1)</f>
        <v>Engineering and Management</v>
      </c>
      <c r="H38" s="37" t="str" cm="1">
        <f t="array" aca="1" ref="H38" ca="1">INDEX(Levels!$D$2:$D$11,RANDBETWEEN(1,COUNTA(Levels!$D$2:$D$4)),1)</f>
        <v>User 1</v>
      </c>
      <c r="I38" s="37" t="str" cm="1">
        <f t="array" aca="1" ref="I38" ca="1">INDEX(Levels!$E$2:$E$11,RANDBETWEEN(1,COUNTA(Levels!$E$2:$E$3)),1)</f>
        <v>Owner 1</v>
      </c>
      <c r="J38" s="37" t="str" cm="1">
        <f t="array" aca="1" ref="J38" ca="1">INDEX(Levels!$F$2:$F$11,RANDBETWEEN(1,COUNTA(Levels!$F$2:$F$5)),1)</f>
        <v>Operator 2</v>
      </c>
      <c r="K38" s="34">
        <v>2006</v>
      </c>
      <c r="L38" s="130">
        <f t="shared" ca="1" si="8"/>
        <v>91</v>
      </c>
      <c r="M38" s="35"/>
      <c r="N38" s="131">
        <f t="shared" ca="1" si="9"/>
        <v>4</v>
      </c>
      <c r="O38" s="131">
        <f t="shared" ca="1" si="10"/>
        <v>3</v>
      </c>
      <c r="P38" s="131">
        <f t="shared" ca="1" si="11"/>
        <v>0</v>
      </c>
      <c r="Q38" s="34">
        <f t="shared" ca="1" si="4"/>
        <v>5</v>
      </c>
      <c r="R38" s="34">
        <v>1</v>
      </c>
      <c r="S38" s="42">
        <f t="shared" ca="1" si="6"/>
        <v>872</v>
      </c>
      <c r="T38" s="34">
        <f t="shared" ca="1" si="5"/>
        <v>9</v>
      </c>
      <c r="U38" s="34">
        <v>1</v>
      </c>
      <c r="V38" s="34">
        <f t="shared" ca="1" si="7"/>
        <v>7</v>
      </c>
      <c r="W38" s="38">
        <f ca="1">S38*R38*L38*EXP(-Definitions!$E$4*Capex!V38)*U38</f>
        <v>79352</v>
      </c>
    </row>
    <row r="39" spans="1:23" s="36" customFormat="1" x14ac:dyDescent="0.35">
      <c r="A39" s="128">
        <v>38</v>
      </c>
      <c r="B39" s="37" t="s">
        <v>169</v>
      </c>
      <c r="C39" s="37" t="str" cm="1">
        <f t="array" aca="1" ref="C39" ca="1">INDEX(Levels!$A$2:$A$11,RANDBETWEEN(1,COUNTA(Levels!$A$2:$A$4)),1)</f>
        <v>South</v>
      </c>
      <c r="D39" s="37" t="str" cm="1">
        <f t="array" aca="1" ref="D39" ca="1">INDEX(Levels!$B$2:$B$11,RANDBETWEEN(1,COUNTA(Levels!$B$2:$B$3)),1)</f>
        <v>Tenant 2</v>
      </c>
      <c r="E39" s="37" t="str" cm="1">
        <f t="array" aca="1" ref="E39" ca="1">INDEX(Levels!$C$2:$C$11,RANDBETWEEN(1,COUNTA(Levels!$C$2:$C$6)),1)</f>
        <v>Zone 2</v>
      </c>
      <c r="F39" s="37" t="str">
        <f ca="1">INDEX(Facilities!$A$2:$A$21,RANDBETWEEN(1,COUNTA(Facilities!$A$2:$A$21)),1)</f>
        <v>Facility 8</v>
      </c>
      <c r="G39" s="37" t="str">
        <f ca="1">INDEX(Levels!$G$2:$G$11,RANDBETWEEN(1,COUNTA(Levels!$G$2:$G$11)),1)</f>
        <v>Civil</v>
      </c>
      <c r="H39" s="37" t="str" cm="1">
        <f t="array" aca="1" ref="H39" ca="1">INDEX(Levels!$D$2:$D$11,RANDBETWEEN(1,COUNTA(Levels!$D$2:$D$4)),1)</f>
        <v>User 2</v>
      </c>
      <c r="I39" s="37" t="str" cm="1">
        <f t="array" aca="1" ref="I39" ca="1">INDEX(Levels!$E$2:$E$11,RANDBETWEEN(1,COUNTA(Levels!$E$2:$E$3)),1)</f>
        <v>Owner 2</v>
      </c>
      <c r="J39" s="37" t="str" cm="1">
        <f t="array" aca="1" ref="J39" ca="1">INDEX(Levels!$F$2:$F$11,RANDBETWEEN(1,COUNTA(Levels!$F$2:$F$5)),1)</f>
        <v>Operator 2</v>
      </c>
      <c r="K39" s="34">
        <v>2006</v>
      </c>
      <c r="L39" s="130">
        <f t="shared" ca="1" si="8"/>
        <v>58</v>
      </c>
      <c r="M39" s="35"/>
      <c r="N39" s="131">
        <f t="shared" ca="1" si="9"/>
        <v>2</v>
      </c>
      <c r="O39" s="131">
        <f t="shared" ca="1" si="10"/>
        <v>1</v>
      </c>
      <c r="P39" s="131">
        <f t="shared" ca="1" si="11"/>
        <v>0</v>
      </c>
      <c r="Q39" s="34">
        <f t="shared" ca="1" si="4"/>
        <v>1</v>
      </c>
      <c r="R39" s="34">
        <v>1</v>
      </c>
      <c r="S39" s="42">
        <f t="shared" ca="1" si="6"/>
        <v>845</v>
      </c>
      <c r="T39" s="34">
        <f t="shared" ca="1" si="5"/>
        <v>5</v>
      </c>
      <c r="U39" s="34">
        <v>1</v>
      </c>
      <c r="V39" s="34">
        <f t="shared" ca="1" si="7"/>
        <v>9</v>
      </c>
      <c r="W39" s="38">
        <f ca="1">S39*R39*L39*EXP(-Definitions!$E$4*Capex!V39)*U39</f>
        <v>49010</v>
      </c>
    </row>
    <row r="40" spans="1:23" s="36" customFormat="1" x14ac:dyDescent="0.35">
      <c r="A40" s="128">
        <v>39</v>
      </c>
      <c r="B40" s="37" t="s">
        <v>170</v>
      </c>
      <c r="C40" s="37" t="str" cm="1">
        <f t="array" aca="1" ref="C40" ca="1">INDEX(Levels!$A$2:$A$11,RANDBETWEEN(1,COUNTA(Levels!$A$2:$A$4)),1)</f>
        <v>South</v>
      </c>
      <c r="D40" s="37" t="str" cm="1">
        <f t="array" aca="1" ref="D40" ca="1">INDEX(Levels!$B$2:$B$11,RANDBETWEEN(1,COUNTA(Levels!$B$2:$B$3)),1)</f>
        <v>Tenant 2</v>
      </c>
      <c r="E40" s="37" t="str" cm="1">
        <f t="array" aca="1" ref="E40" ca="1">INDEX(Levels!$C$2:$C$11,RANDBETWEEN(1,COUNTA(Levels!$C$2:$C$6)),1)</f>
        <v>Zone 1</v>
      </c>
      <c r="F40" s="37" t="str">
        <f ca="1">INDEX(Facilities!$A$2:$A$21,RANDBETWEEN(1,COUNTA(Facilities!$A$2:$A$21)),1)</f>
        <v>Facility 10</v>
      </c>
      <c r="G40" s="37" t="str">
        <f ca="1">INDEX(Levels!$G$2:$G$11,RANDBETWEEN(1,COUNTA(Levels!$G$2:$G$11)),1)</f>
        <v>Electrical</v>
      </c>
      <c r="H40" s="37" t="str" cm="1">
        <f t="array" aca="1" ref="H40" ca="1">INDEX(Levels!$D$2:$D$11,RANDBETWEEN(1,COUNTA(Levels!$D$2:$D$4)),1)</f>
        <v>User 2</v>
      </c>
      <c r="I40" s="37" t="str" cm="1">
        <f t="array" aca="1" ref="I40" ca="1">INDEX(Levels!$E$2:$E$11,RANDBETWEEN(1,COUNTA(Levels!$E$2:$E$3)),1)</f>
        <v>Owner 2</v>
      </c>
      <c r="J40" s="37" t="str" cm="1">
        <f t="array" aca="1" ref="J40" ca="1">INDEX(Levels!$F$2:$F$11,RANDBETWEEN(1,COUNTA(Levels!$F$2:$F$5)),1)</f>
        <v>Operator 1</v>
      </c>
      <c r="K40" s="34">
        <v>2006</v>
      </c>
      <c r="L40" s="130">
        <f t="shared" ca="1" si="8"/>
        <v>31</v>
      </c>
      <c r="M40" s="35"/>
      <c r="N40" s="131">
        <f t="shared" ca="1" si="9"/>
        <v>3</v>
      </c>
      <c r="O40" s="131">
        <f t="shared" ca="1" si="10"/>
        <v>3</v>
      </c>
      <c r="P40" s="131">
        <f t="shared" ca="1" si="11"/>
        <v>0</v>
      </c>
      <c r="Q40" s="34">
        <f t="shared" ca="1" si="4"/>
        <v>7</v>
      </c>
      <c r="R40" s="34">
        <v>1</v>
      </c>
      <c r="S40" s="42">
        <f t="shared" ca="1" si="6"/>
        <v>551</v>
      </c>
      <c r="T40" s="34">
        <f t="shared" ca="1" si="5"/>
        <v>6</v>
      </c>
      <c r="U40" s="34">
        <v>1</v>
      </c>
      <c r="V40" s="34">
        <f t="shared" ca="1" si="7"/>
        <v>9</v>
      </c>
      <c r="W40" s="38">
        <f ca="1">S40*R40*L40*EXP(-Definitions!$E$4*Capex!V40)*U40</f>
        <v>17081</v>
      </c>
    </row>
    <row r="41" spans="1:23" s="36" customFormat="1" x14ac:dyDescent="0.35">
      <c r="A41" s="128">
        <v>40</v>
      </c>
      <c r="B41" s="37" t="s">
        <v>171</v>
      </c>
      <c r="C41" s="37" t="str" cm="1">
        <f t="array" aca="1" ref="C41" ca="1">INDEX(Levels!$A$2:$A$11,RANDBETWEEN(1,COUNTA(Levels!$A$2:$A$4)),1)</f>
        <v>Common</v>
      </c>
      <c r="D41" s="37" t="str" cm="1">
        <f t="array" aca="1" ref="D41" ca="1">INDEX(Levels!$B$2:$B$11,RANDBETWEEN(1,COUNTA(Levels!$B$2:$B$3)),1)</f>
        <v>Tenant 1</v>
      </c>
      <c r="E41" s="37" t="str" cm="1">
        <f t="array" aca="1" ref="E41" ca="1">INDEX(Levels!$C$2:$C$11,RANDBETWEEN(1,COUNTA(Levels!$C$2:$C$6)),1)</f>
        <v>Zone 5</v>
      </c>
      <c r="F41" s="37" t="str">
        <f ca="1">INDEX(Facilities!$A$2:$A$21,RANDBETWEEN(1,COUNTA(Facilities!$A$2:$A$21)),1)</f>
        <v>Facility 11</v>
      </c>
      <c r="G41" s="37" t="str">
        <f ca="1">INDEX(Levels!$G$2:$G$11,RANDBETWEEN(1,COUNTA(Levels!$G$2:$G$11)),1)</f>
        <v>Fire Protection</v>
      </c>
      <c r="H41" s="37" t="str" cm="1">
        <f t="array" aca="1" ref="H41" ca="1">INDEX(Levels!$D$2:$D$11,RANDBETWEEN(1,COUNTA(Levels!$D$2:$D$4)),1)</f>
        <v>User 1</v>
      </c>
      <c r="I41" s="37" t="str" cm="1">
        <f t="array" aca="1" ref="I41" ca="1">INDEX(Levels!$E$2:$E$11,RANDBETWEEN(1,COUNTA(Levels!$E$2:$E$3)),1)</f>
        <v>Owner 1</v>
      </c>
      <c r="J41" s="37" t="str" cm="1">
        <f t="array" aca="1" ref="J41" ca="1">INDEX(Levels!$F$2:$F$11,RANDBETWEEN(1,COUNTA(Levels!$F$2:$F$5)),1)</f>
        <v>Operator 2</v>
      </c>
      <c r="K41" s="34">
        <v>2006</v>
      </c>
      <c r="L41" s="130">
        <f t="shared" ca="1" si="8"/>
        <v>48</v>
      </c>
      <c r="M41" s="35"/>
      <c r="N41" s="131">
        <f t="shared" ca="1" si="9"/>
        <v>4</v>
      </c>
      <c r="O41" s="131">
        <f t="shared" ca="1" si="10"/>
        <v>2</v>
      </c>
      <c r="P41" s="131">
        <f t="shared" ca="1" si="11"/>
        <v>1</v>
      </c>
      <c r="Q41" s="34">
        <f t="shared" ca="1" si="4"/>
        <v>5</v>
      </c>
      <c r="R41" s="34">
        <v>1</v>
      </c>
      <c r="S41" s="42">
        <f t="shared" ca="1" si="6"/>
        <v>192</v>
      </c>
      <c r="T41" s="34">
        <f t="shared" ca="1" si="5"/>
        <v>20</v>
      </c>
      <c r="U41" s="34">
        <v>1</v>
      </c>
      <c r="V41" s="34">
        <f t="shared" ca="1" si="7"/>
        <v>7</v>
      </c>
      <c r="W41" s="38">
        <f ca="1">S41*R41*L41*EXP(-Definitions!$E$4*Capex!V41)*U41</f>
        <v>9216</v>
      </c>
    </row>
    <row r="42" spans="1:23" s="36" customFormat="1" ht="14.5" x14ac:dyDescent="0.35">
      <c r="A42" s="128">
        <v>41</v>
      </c>
      <c r="B42" s="37" t="s">
        <v>172</v>
      </c>
      <c r="C42" s="37" t="str" cm="1">
        <f t="array" aca="1" ref="C42" ca="1">INDEX(Levels!$A$2:$A$11,RANDBETWEEN(1,COUNTA(Levels!$A$2:$A$4)),1)</f>
        <v>North</v>
      </c>
      <c r="D42" s="37" t="str" cm="1">
        <f t="array" aca="1" ref="D42" ca="1">INDEX(Levels!$B$2:$B$11,RANDBETWEEN(1,COUNTA(Levels!$B$2:$B$3)),1)</f>
        <v>Tenant 1</v>
      </c>
      <c r="E42" s="37" t="str" cm="1">
        <f t="array" aca="1" ref="E42" ca="1">INDEX(Levels!$C$2:$C$11,RANDBETWEEN(1,COUNTA(Levels!$C$2:$C$6)),1)</f>
        <v>Zone 3</v>
      </c>
      <c r="F42" s="37" t="str">
        <f ca="1">INDEX(Facilities!$A$2:$A$21,RANDBETWEEN(1,COUNTA(Facilities!$A$2:$A$21)),1)</f>
        <v>Facility 12</v>
      </c>
      <c r="G42" s="37" t="str">
        <f ca="1">INDEX(Levels!$G$2:$G$11,RANDBETWEEN(1,COUNTA(Levels!$G$2:$G$11)),1)</f>
        <v>Engineering and Management</v>
      </c>
      <c r="H42" s="37" t="str" cm="1">
        <f t="array" aca="1" ref="H42" ca="1">INDEX(Levels!$D$2:$D$11,RANDBETWEEN(1,COUNTA(Levels!$D$2:$D$4)),1)</f>
        <v>User 2</v>
      </c>
      <c r="I42" s="37" t="str" cm="1">
        <f t="array" aca="1" ref="I42" ca="1">INDEX(Levels!$E$2:$E$11,RANDBETWEEN(1,COUNTA(Levels!$E$2:$E$3)),1)</f>
        <v>Owner 2</v>
      </c>
      <c r="J42" s="37" t="str" cm="1">
        <f t="array" aca="1" ref="J42" ca="1">INDEX(Levels!$F$2:$F$11,RANDBETWEEN(1,COUNTA(Levels!$F$2:$F$5)),1)</f>
        <v>Operator 2</v>
      </c>
      <c r="K42" s="34">
        <v>2006</v>
      </c>
      <c r="L42" s="130">
        <f t="shared" ca="1" si="8"/>
        <v>81</v>
      </c>
      <c r="M42" s="41"/>
      <c r="N42" s="131">
        <f t="shared" ca="1" si="9"/>
        <v>3</v>
      </c>
      <c r="O42" s="131">
        <f t="shared" ca="1" si="10"/>
        <v>2</v>
      </c>
      <c r="P42" s="131">
        <f t="shared" ca="1" si="11"/>
        <v>1</v>
      </c>
      <c r="Q42" s="34">
        <f t="shared" ca="1" si="4"/>
        <v>4</v>
      </c>
      <c r="R42" s="34">
        <v>1</v>
      </c>
      <c r="S42" s="42">
        <f t="shared" ca="1" si="6"/>
        <v>762</v>
      </c>
      <c r="T42" s="34">
        <f t="shared" ca="1" si="5"/>
        <v>8</v>
      </c>
      <c r="U42" s="34">
        <v>1</v>
      </c>
      <c r="V42" s="34">
        <f t="shared" ca="1" si="7"/>
        <v>7</v>
      </c>
      <c r="W42" s="38">
        <f ca="1">S42*R42*L42*EXP(-Definitions!$E$4*Capex!V42)*U42</f>
        <v>61722</v>
      </c>
    </row>
    <row r="43" spans="1:23" s="36" customFormat="1" x14ac:dyDescent="0.35">
      <c r="A43" s="128">
        <v>42</v>
      </c>
      <c r="B43" s="37" t="s">
        <v>173</v>
      </c>
      <c r="C43" s="37" t="str" cm="1">
        <f t="array" aca="1" ref="C43" ca="1">INDEX(Levels!$A$2:$A$11,RANDBETWEEN(1,COUNTA(Levels!$A$2:$A$4)),1)</f>
        <v>Common</v>
      </c>
      <c r="D43" s="37" t="str" cm="1">
        <f t="array" aca="1" ref="D43" ca="1">INDEX(Levels!$B$2:$B$11,RANDBETWEEN(1,COUNTA(Levels!$B$2:$B$3)),1)</f>
        <v>Tenant 2</v>
      </c>
      <c r="E43" s="37" t="str" cm="1">
        <f t="array" aca="1" ref="E43" ca="1">INDEX(Levels!$C$2:$C$11,RANDBETWEEN(1,COUNTA(Levels!$C$2:$C$6)),1)</f>
        <v>Zone 3</v>
      </c>
      <c r="F43" s="37" t="str">
        <f ca="1">INDEX(Facilities!$A$2:$A$21,RANDBETWEEN(1,COUNTA(Facilities!$A$2:$A$21)),1)</f>
        <v>Facility 4</v>
      </c>
      <c r="G43" s="37" t="str">
        <f ca="1">INDEX(Levels!$G$2:$G$11,RANDBETWEEN(1,COUNTA(Levels!$G$2:$G$11)),1)</f>
        <v>Architectural</v>
      </c>
      <c r="H43" s="37" t="str" cm="1">
        <f t="array" aca="1" ref="H43" ca="1">INDEX(Levels!$D$2:$D$11,RANDBETWEEN(1,COUNTA(Levels!$D$2:$D$4)),1)</f>
        <v>User 3</v>
      </c>
      <c r="I43" s="37" t="str" cm="1">
        <f t="array" aca="1" ref="I43" ca="1">INDEX(Levels!$E$2:$E$11,RANDBETWEEN(1,COUNTA(Levels!$E$2:$E$3)),1)</f>
        <v>Owner 2</v>
      </c>
      <c r="J43" s="37" t="str" cm="1">
        <f t="array" aca="1" ref="J43" ca="1">INDEX(Levels!$F$2:$F$11,RANDBETWEEN(1,COUNTA(Levels!$F$2:$F$5)),1)</f>
        <v>Operator 2</v>
      </c>
      <c r="K43" s="34">
        <v>2006</v>
      </c>
      <c r="L43" s="130">
        <f t="shared" ca="1" si="8"/>
        <v>93</v>
      </c>
      <c r="M43" s="35"/>
      <c r="N43" s="131">
        <f t="shared" ca="1" si="9"/>
        <v>2</v>
      </c>
      <c r="O43" s="131">
        <f t="shared" ca="1" si="10"/>
        <v>3</v>
      </c>
      <c r="P43" s="131">
        <f t="shared" ca="1" si="11"/>
        <v>0</v>
      </c>
      <c r="Q43" s="34">
        <f t="shared" ca="1" si="4"/>
        <v>6</v>
      </c>
      <c r="R43" s="34">
        <v>1</v>
      </c>
      <c r="S43" s="42">
        <f t="shared" ca="1" si="6"/>
        <v>198</v>
      </c>
      <c r="T43" s="34">
        <f t="shared" ca="1" si="5"/>
        <v>9</v>
      </c>
      <c r="U43" s="34">
        <v>1</v>
      </c>
      <c r="V43" s="34">
        <f t="shared" ca="1" si="7"/>
        <v>5</v>
      </c>
      <c r="W43" s="38">
        <f ca="1">S43*R43*L43*EXP(-Definitions!$E$4*Capex!V43)*U43</f>
        <v>18414</v>
      </c>
    </row>
    <row r="44" spans="1:23" s="36" customFormat="1" x14ac:dyDescent="0.35">
      <c r="A44" s="128">
        <v>43</v>
      </c>
      <c r="B44" s="37" t="s">
        <v>174</v>
      </c>
      <c r="C44" s="37" t="str" cm="1">
        <f t="array" aca="1" ref="C44" ca="1">INDEX(Levels!$A$2:$A$11,RANDBETWEEN(1,COUNTA(Levels!$A$2:$A$4)),1)</f>
        <v>Common</v>
      </c>
      <c r="D44" s="37" t="str" cm="1">
        <f t="array" aca="1" ref="D44" ca="1">INDEX(Levels!$B$2:$B$11,RANDBETWEEN(1,COUNTA(Levels!$B$2:$B$3)),1)</f>
        <v>Tenant 2</v>
      </c>
      <c r="E44" s="37" t="str" cm="1">
        <f t="array" aca="1" ref="E44" ca="1">INDEX(Levels!$C$2:$C$11,RANDBETWEEN(1,COUNTA(Levels!$C$2:$C$6)),1)</f>
        <v>Zone 4</v>
      </c>
      <c r="F44" s="37" t="str">
        <f ca="1">INDEX(Facilities!$A$2:$A$21,RANDBETWEEN(1,COUNTA(Facilities!$A$2:$A$21)),1)</f>
        <v>Facility 3</v>
      </c>
      <c r="G44" s="37" t="str">
        <f ca="1">INDEX(Levels!$G$2:$G$11,RANDBETWEEN(1,COUNTA(Levels!$G$2:$G$11)),1)</f>
        <v>Environment</v>
      </c>
      <c r="H44" s="37" t="str" cm="1">
        <f t="array" aca="1" ref="H44" ca="1">INDEX(Levels!$D$2:$D$11,RANDBETWEEN(1,COUNTA(Levels!$D$2:$D$4)),1)</f>
        <v>User 3</v>
      </c>
      <c r="I44" s="37" t="str" cm="1">
        <f t="array" aca="1" ref="I44" ca="1">INDEX(Levels!$E$2:$E$11,RANDBETWEEN(1,COUNTA(Levels!$E$2:$E$3)),1)</f>
        <v>Owner 1</v>
      </c>
      <c r="J44" s="37" t="str" cm="1">
        <f t="array" aca="1" ref="J44" ca="1">INDEX(Levels!$F$2:$F$11,RANDBETWEEN(1,COUNTA(Levels!$F$2:$F$5)),1)</f>
        <v>Operator 1</v>
      </c>
      <c r="K44" s="34">
        <v>2006</v>
      </c>
      <c r="L44" s="130">
        <f t="shared" ca="1" si="8"/>
        <v>98</v>
      </c>
      <c r="M44" s="35"/>
      <c r="N44" s="131">
        <f t="shared" ca="1" si="9"/>
        <v>3</v>
      </c>
      <c r="O44" s="131">
        <f t="shared" ca="1" si="10"/>
        <v>3</v>
      </c>
      <c r="P44" s="131">
        <f t="shared" ca="1" si="11"/>
        <v>0</v>
      </c>
      <c r="Q44" s="34">
        <f t="shared" ca="1" si="4"/>
        <v>5</v>
      </c>
      <c r="R44" s="34">
        <v>1</v>
      </c>
      <c r="S44" s="42">
        <f t="shared" ca="1" si="6"/>
        <v>280</v>
      </c>
      <c r="T44" s="34">
        <f t="shared" ca="1" si="5"/>
        <v>20</v>
      </c>
      <c r="U44" s="34">
        <v>1</v>
      </c>
      <c r="V44" s="34">
        <f t="shared" ca="1" si="7"/>
        <v>3</v>
      </c>
      <c r="W44" s="38">
        <f ca="1">S44*R44*L44*EXP(-Definitions!$E$4*Capex!V44)*U44</f>
        <v>27440</v>
      </c>
    </row>
    <row r="45" spans="1:23" s="36" customFormat="1" x14ac:dyDescent="0.35">
      <c r="A45" s="128">
        <v>44</v>
      </c>
      <c r="B45" s="37" t="s">
        <v>175</v>
      </c>
      <c r="C45" s="37" t="str" cm="1">
        <f t="array" aca="1" ref="C45" ca="1">INDEX(Levels!$A$2:$A$11,RANDBETWEEN(1,COUNTA(Levels!$A$2:$A$4)),1)</f>
        <v>South</v>
      </c>
      <c r="D45" s="37" t="str" cm="1">
        <f t="array" aca="1" ref="D45" ca="1">INDEX(Levels!$B$2:$B$11,RANDBETWEEN(1,COUNTA(Levels!$B$2:$B$3)),1)</f>
        <v>Tenant 1</v>
      </c>
      <c r="E45" s="37" t="str" cm="1">
        <f t="array" aca="1" ref="E45" ca="1">INDEX(Levels!$C$2:$C$11,RANDBETWEEN(1,COUNTA(Levels!$C$2:$C$6)),1)</f>
        <v>Zone 1</v>
      </c>
      <c r="F45" s="37" t="str">
        <f ca="1">INDEX(Facilities!$A$2:$A$21,RANDBETWEEN(1,COUNTA(Facilities!$A$2:$A$21)),1)</f>
        <v>Facility 13</v>
      </c>
      <c r="G45" s="37" t="str">
        <f ca="1">INDEX(Levels!$G$2:$G$11,RANDBETWEEN(1,COUNTA(Levels!$G$2:$G$11)),1)</f>
        <v>Mechanical</v>
      </c>
      <c r="H45" s="37" t="str" cm="1">
        <f t="array" aca="1" ref="H45" ca="1">INDEX(Levels!$D$2:$D$11,RANDBETWEEN(1,COUNTA(Levels!$D$2:$D$4)),1)</f>
        <v>User 1</v>
      </c>
      <c r="I45" s="37" t="str" cm="1">
        <f t="array" aca="1" ref="I45" ca="1">INDEX(Levels!$E$2:$E$11,RANDBETWEEN(1,COUNTA(Levels!$E$2:$E$3)),1)</f>
        <v>Owner 1</v>
      </c>
      <c r="J45" s="37" t="str" cm="1">
        <f t="array" aca="1" ref="J45" ca="1">INDEX(Levels!$F$2:$F$11,RANDBETWEEN(1,COUNTA(Levels!$F$2:$F$5)),1)</f>
        <v>Operator 1</v>
      </c>
      <c r="K45" s="34">
        <v>2006</v>
      </c>
      <c r="L45" s="130">
        <f t="shared" ca="1" si="8"/>
        <v>27</v>
      </c>
      <c r="M45" s="35"/>
      <c r="N45" s="131">
        <f t="shared" ca="1" si="9"/>
        <v>2</v>
      </c>
      <c r="O45" s="131">
        <f t="shared" ca="1" si="10"/>
        <v>3</v>
      </c>
      <c r="P45" s="131">
        <f t="shared" ca="1" si="11"/>
        <v>1</v>
      </c>
      <c r="Q45" s="34">
        <f t="shared" ca="1" si="4"/>
        <v>6</v>
      </c>
      <c r="R45" s="34">
        <v>1</v>
      </c>
      <c r="S45" s="42">
        <f t="shared" ca="1" si="6"/>
        <v>186</v>
      </c>
      <c r="T45" s="34">
        <f t="shared" ca="1" si="5"/>
        <v>6</v>
      </c>
      <c r="U45" s="34">
        <v>1</v>
      </c>
      <c r="V45" s="34">
        <f t="shared" ca="1" si="7"/>
        <v>10</v>
      </c>
      <c r="W45" s="38">
        <f ca="1">S45*R45*L45*EXP(-Definitions!$E$4*Capex!V45)*U45</f>
        <v>5022</v>
      </c>
    </row>
    <row r="46" spans="1:23" s="36" customFormat="1" ht="23" x14ac:dyDescent="0.35">
      <c r="A46" s="128">
        <v>45</v>
      </c>
      <c r="B46" s="37" t="s">
        <v>176</v>
      </c>
      <c r="C46" s="37" t="str" cm="1">
        <f t="array" aca="1" ref="C46" ca="1">INDEX(Levels!$A$2:$A$11,RANDBETWEEN(1,COUNTA(Levels!$A$2:$A$4)),1)</f>
        <v>South</v>
      </c>
      <c r="D46" s="37" t="str" cm="1">
        <f t="array" aca="1" ref="D46" ca="1">INDEX(Levels!$B$2:$B$11,RANDBETWEEN(1,COUNTA(Levels!$B$2:$B$3)),1)</f>
        <v>Tenant 2</v>
      </c>
      <c r="E46" s="37" t="str" cm="1">
        <f t="array" aca="1" ref="E46" ca="1">INDEX(Levels!$C$2:$C$11,RANDBETWEEN(1,COUNTA(Levels!$C$2:$C$6)),1)</f>
        <v>Zone 5</v>
      </c>
      <c r="F46" s="37" t="str">
        <f ca="1">INDEX(Facilities!$A$2:$A$21,RANDBETWEEN(1,COUNTA(Facilities!$A$2:$A$21)),1)</f>
        <v>Facility 12</v>
      </c>
      <c r="G46" s="37" t="str">
        <f ca="1">INDEX(Levels!$G$2:$G$11,RANDBETWEEN(1,COUNTA(Levels!$G$2:$G$11)),1)</f>
        <v>Engineering and Management</v>
      </c>
      <c r="H46" s="37" t="str" cm="1">
        <f t="array" aca="1" ref="H46" ca="1">INDEX(Levels!$D$2:$D$11,RANDBETWEEN(1,COUNTA(Levels!$D$2:$D$4)),1)</f>
        <v>User 1</v>
      </c>
      <c r="I46" s="37" t="str" cm="1">
        <f t="array" aca="1" ref="I46" ca="1">INDEX(Levels!$E$2:$E$11,RANDBETWEEN(1,COUNTA(Levels!$E$2:$E$3)),1)</f>
        <v>Owner 2</v>
      </c>
      <c r="J46" s="37" t="str" cm="1">
        <f t="array" aca="1" ref="J46" ca="1">INDEX(Levels!$F$2:$F$11,RANDBETWEEN(1,COUNTA(Levels!$F$2:$F$5)),1)</f>
        <v>Operator 1</v>
      </c>
      <c r="K46" s="34">
        <v>2006</v>
      </c>
      <c r="L46" s="130">
        <f t="shared" ca="1" si="8"/>
        <v>57</v>
      </c>
      <c r="M46" s="9"/>
      <c r="N46" s="131">
        <f t="shared" ca="1" si="9"/>
        <v>3</v>
      </c>
      <c r="O46" s="131">
        <f t="shared" ca="1" si="10"/>
        <v>2</v>
      </c>
      <c r="P46" s="131">
        <f t="shared" ca="1" si="11"/>
        <v>0</v>
      </c>
      <c r="Q46" s="34">
        <f t="shared" ca="1" si="4"/>
        <v>6</v>
      </c>
      <c r="R46" s="34">
        <v>1</v>
      </c>
      <c r="S46" s="42">
        <f t="shared" ca="1" si="6"/>
        <v>410</v>
      </c>
      <c r="T46" s="34">
        <f t="shared" ca="1" si="5"/>
        <v>7</v>
      </c>
      <c r="U46" s="34">
        <v>1</v>
      </c>
      <c r="V46" s="34">
        <f t="shared" ca="1" si="7"/>
        <v>6</v>
      </c>
      <c r="W46" s="126">
        <f ca="1">S46*R46*L46*EXP(-Definitions!$E$4*Capex!V46)*U46</f>
        <v>23370</v>
      </c>
    </row>
    <row r="47" spans="1:23" s="36" customFormat="1" x14ac:dyDescent="0.35">
      <c r="A47" s="128">
        <v>46</v>
      </c>
      <c r="B47" s="37" t="s">
        <v>177</v>
      </c>
      <c r="C47" s="37" t="str" cm="1">
        <f t="array" aca="1" ref="C47" ca="1">INDEX(Levels!$A$2:$A$11,RANDBETWEEN(1,COUNTA(Levels!$A$2:$A$4)),1)</f>
        <v>South</v>
      </c>
      <c r="D47" s="37" t="str" cm="1">
        <f t="array" aca="1" ref="D47" ca="1">INDEX(Levels!$B$2:$B$11,RANDBETWEEN(1,COUNTA(Levels!$B$2:$B$3)),1)</f>
        <v>Tenant 2</v>
      </c>
      <c r="E47" s="37" t="str" cm="1">
        <f t="array" aca="1" ref="E47" ca="1">INDEX(Levels!$C$2:$C$11,RANDBETWEEN(1,COUNTA(Levels!$C$2:$C$6)),1)</f>
        <v>Zone 3</v>
      </c>
      <c r="F47" s="37" t="str">
        <f ca="1">INDEX(Facilities!$A$2:$A$21,RANDBETWEEN(1,COUNTA(Facilities!$A$2:$A$21)),1)</f>
        <v>Facility 17</v>
      </c>
      <c r="G47" s="37" t="str">
        <f ca="1">INDEX(Levels!$G$2:$G$11,RANDBETWEEN(1,COUNTA(Levels!$G$2:$G$11)),1)</f>
        <v>Mechanical</v>
      </c>
      <c r="H47" s="37" t="str" cm="1">
        <f t="array" aca="1" ref="H47" ca="1">INDEX(Levels!$D$2:$D$11,RANDBETWEEN(1,COUNTA(Levels!$D$2:$D$4)),1)</f>
        <v>User 1</v>
      </c>
      <c r="I47" s="37" t="str" cm="1">
        <f t="array" aca="1" ref="I47" ca="1">INDEX(Levels!$E$2:$E$11,RANDBETWEEN(1,COUNTA(Levels!$E$2:$E$3)),1)</f>
        <v>Owner 2</v>
      </c>
      <c r="J47" s="37" t="str" cm="1">
        <f t="array" aca="1" ref="J47" ca="1">INDEX(Levels!$F$2:$F$11,RANDBETWEEN(1,COUNTA(Levels!$F$2:$F$5)),1)</f>
        <v>Operator 2</v>
      </c>
      <c r="K47" s="34">
        <v>2006</v>
      </c>
      <c r="L47" s="130">
        <f t="shared" ca="1" si="8"/>
        <v>69</v>
      </c>
      <c r="M47" s="9"/>
      <c r="N47" s="131">
        <f t="shared" ca="1" si="9"/>
        <v>1</v>
      </c>
      <c r="O47" s="131">
        <f t="shared" ca="1" si="10"/>
        <v>2</v>
      </c>
      <c r="P47" s="131">
        <f t="shared" ca="1" si="11"/>
        <v>1</v>
      </c>
      <c r="Q47" s="34">
        <f t="shared" ca="1" si="4"/>
        <v>6</v>
      </c>
      <c r="R47" s="34">
        <v>1</v>
      </c>
      <c r="S47" s="42">
        <f t="shared" ca="1" si="6"/>
        <v>696</v>
      </c>
      <c r="T47" s="34">
        <f t="shared" ca="1" si="5"/>
        <v>9</v>
      </c>
      <c r="U47" s="34">
        <v>1</v>
      </c>
      <c r="V47" s="34">
        <f t="shared" ca="1" si="7"/>
        <v>9</v>
      </c>
      <c r="W47" s="126">
        <f ca="1">S47*R47*L47*EXP(-Definitions!$E$4*Capex!V47)*U47</f>
        <v>48024</v>
      </c>
    </row>
    <row r="48" spans="1:23" s="36" customFormat="1" x14ac:dyDescent="0.35">
      <c r="A48" s="128">
        <v>47</v>
      </c>
      <c r="B48" s="37" t="s">
        <v>178</v>
      </c>
      <c r="C48" s="37" t="str" cm="1">
        <f t="array" aca="1" ref="C48" ca="1">INDEX(Levels!$A$2:$A$11,RANDBETWEEN(1,COUNTA(Levels!$A$2:$A$4)),1)</f>
        <v>Common</v>
      </c>
      <c r="D48" s="37" t="str" cm="1">
        <f t="array" aca="1" ref="D48" ca="1">INDEX(Levels!$B$2:$B$11,RANDBETWEEN(1,COUNTA(Levels!$B$2:$B$3)),1)</f>
        <v>Tenant 1</v>
      </c>
      <c r="E48" s="37" t="str" cm="1">
        <f t="array" aca="1" ref="E48" ca="1">INDEX(Levels!$C$2:$C$11,RANDBETWEEN(1,COUNTA(Levels!$C$2:$C$6)),1)</f>
        <v>Zone 2</v>
      </c>
      <c r="F48" s="37" t="str">
        <f ca="1">INDEX(Facilities!$A$2:$A$21,RANDBETWEEN(1,COUNTA(Facilities!$A$2:$A$21)),1)</f>
        <v>Facility 20</v>
      </c>
      <c r="G48" s="37" t="str">
        <f ca="1">INDEX(Levels!$G$2:$G$11,RANDBETWEEN(1,COUNTA(Levels!$G$2:$G$11)),1)</f>
        <v>Mechanical</v>
      </c>
      <c r="H48" s="37" t="str" cm="1">
        <f t="array" aca="1" ref="H48" ca="1">INDEX(Levels!$D$2:$D$11,RANDBETWEEN(1,COUNTA(Levels!$D$2:$D$4)),1)</f>
        <v>User 2</v>
      </c>
      <c r="I48" s="37" t="str" cm="1">
        <f t="array" aca="1" ref="I48" ca="1">INDEX(Levels!$E$2:$E$11,RANDBETWEEN(1,COUNTA(Levels!$E$2:$E$3)),1)</f>
        <v>Owner 1</v>
      </c>
      <c r="J48" s="37" t="str" cm="1">
        <f t="array" aca="1" ref="J48" ca="1">INDEX(Levels!$F$2:$F$11,RANDBETWEEN(1,COUNTA(Levels!$F$2:$F$5)),1)</f>
        <v>Operator 2</v>
      </c>
      <c r="K48" s="34">
        <v>2006</v>
      </c>
      <c r="L48" s="130">
        <f t="shared" ca="1" si="8"/>
        <v>55</v>
      </c>
      <c r="M48" s="9"/>
      <c r="N48" s="131">
        <f t="shared" ca="1" si="9"/>
        <v>4</v>
      </c>
      <c r="O48" s="131">
        <f t="shared" ca="1" si="10"/>
        <v>3</v>
      </c>
      <c r="P48" s="131">
        <f t="shared" ca="1" si="11"/>
        <v>1</v>
      </c>
      <c r="Q48" s="34">
        <f t="shared" ca="1" si="4"/>
        <v>2</v>
      </c>
      <c r="R48" s="34">
        <v>1</v>
      </c>
      <c r="S48" s="42">
        <f t="shared" ca="1" si="6"/>
        <v>290</v>
      </c>
      <c r="T48" s="34">
        <f t="shared" ca="1" si="5"/>
        <v>12</v>
      </c>
      <c r="U48" s="34">
        <v>1</v>
      </c>
      <c r="V48" s="34">
        <f t="shared" ca="1" si="7"/>
        <v>10</v>
      </c>
      <c r="W48" s="126">
        <f ca="1">S48*R48*L48*EXP(-Definitions!$E$4*Capex!V48)*U48</f>
        <v>15950</v>
      </c>
    </row>
    <row r="49" spans="1:23" s="36" customFormat="1" x14ac:dyDescent="0.35">
      <c r="A49" s="128">
        <v>48</v>
      </c>
      <c r="B49" s="37" t="s">
        <v>179</v>
      </c>
      <c r="C49" s="37" t="str" cm="1">
        <f t="array" aca="1" ref="C49" ca="1">INDEX(Levels!$A$2:$A$11,RANDBETWEEN(1,COUNTA(Levels!$A$2:$A$4)),1)</f>
        <v>Common</v>
      </c>
      <c r="D49" s="37" t="str" cm="1">
        <f t="array" aca="1" ref="D49" ca="1">INDEX(Levels!$B$2:$B$11,RANDBETWEEN(1,COUNTA(Levels!$B$2:$B$3)),1)</f>
        <v>Tenant 1</v>
      </c>
      <c r="E49" s="37" t="str" cm="1">
        <f t="array" aca="1" ref="E49" ca="1">INDEX(Levels!$C$2:$C$11,RANDBETWEEN(1,COUNTA(Levels!$C$2:$C$6)),1)</f>
        <v>Zone 1</v>
      </c>
      <c r="F49" s="37" t="str">
        <f ca="1">INDEX(Facilities!$A$2:$A$21,RANDBETWEEN(1,COUNTA(Facilities!$A$2:$A$21)),1)</f>
        <v>Facility 9</v>
      </c>
      <c r="G49" s="37" t="str">
        <f ca="1">INDEX(Levels!$G$2:$G$11,RANDBETWEEN(1,COUNTA(Levels!$G$2:$G$11)),1)</f>
        <v>Environment</v>
      </c>
      <c r="H49" s="37" t="str" cm="1">
        <f t="array" aca="1" ref="H49" ca="1">INDEX(Levels!$D$2:$D$11,RANDBETWEEN(1,COUNTA(Levels!$D$2:$D$4)),1)</f>
        <v>User 3</v>
      </c>
      <c r="I49" s="37" t="str" cm="1">
        <f t="array" aca="1" ref="I49" ca="1">INDEX(Levels!$E$2:$E$11,RANDBETWEEN(1,COUNTA(Levels!$E$2:$E$3)),1)</f>
        <v>Owner 1</v>
      </c>
      <c r="J49" s="37" t="str" cm="1">
        <f t="array" aca="1" ref="J49" ca="1">INDEX(Levels!$F$2:$F$11,RANDBETWEEN(1,COUNTA(Levels!$F$2:$F$5)),1)</f>
        <v>Operator 2</v>
      </c>
      <c r="K49" s="34">
        <v>2006</v>
      </c>
      <c r="L49" s="130">
        <f t="shared" ca="1" si="8"/>
        <v>99</v>
      </c>
      <c r="M49" s="9"/>
      <c r="N49" s="131">
        <f t="shared" ca="1" si="9"/>
        <v>3</v>
      </c>
      <c r="O49" s="131">
        <f t="shared" ca="1" si="10"/>
        <v>1</v>
      </c>
      <c r="P49" s="131">
        <f t="shared" ca="1" si="11"/>
        <v>1</v>
      </c>
      <c r="Q49" s="34">
        <f t="shared" ca="1" si="4"/>
        <v>1</v>
      </c>
      <c r="R49" s="34">
        <v>1</v>
      </c>
      <c r="S49" s="42">
        <f t="shared" ca="1" si="6"/>
        <v>234</v>
      </c>
      <c r="T49" s="34">
        <f t="shared" ca="1" si="5"/>
        <v>12</v>
      </c>
      <c r="U49" s="34">
        <v>1</v>
      </c>
      <c r="V49" s="34">
        <f t="shared" ca="1" si="7"/>
        <v>9</v>
      </c>
      <c r="W49" s="126">
        <f ca="1">S49*R49*L49*EXP(-Definitions!$E$4*Capex!V49)*U49</f>
        <v>23166</v>
      </c>
    </row>
    <row r="50" spans="1:23" s="36" customFormat="1" x14ac:dyDescent="0.35">
      <c r="A50" s="128">
        <v>49</v>
      </c>
      <c r="B50" s="37" t="s">
        <v>180</v>
      </c>
      <c r="C50" s="37" t="str" cm="1">
        <f t="array" aca="1" ref="C50" ca="1">INDEX(Levels!$A$2:$A$11,RANDBETWEEN(1,COUNTA(Levels!$A$2:$A$4)),1)</f>
        <v>North</v>
      </c>
      <c r="D50" s="37" t="str" cm="1">
        <f t="array" aca="1" ref="D50" ca="1">INDEX(Levels!$B$2:$B$11,RANDBETWEEN(1,COUNTA(Levels!$B$2:$B$3)),1)</f>
        <v>Tenant 2</v>
      </c>
      <c r="E50" s="37" t="str" cm="1">
        <f t="array" aca="1" ref="E50" ca="1">INDEX(Levels!$C$2:$C$11,RANDBETWEEN(1,COUNTA(Levels!$C$2:$C$6)),1)</f>
        <v>Zone 5</v>
      </c>
      <c r="F50" s="37" t="str">
        <f ca="1">INDEX(Facilities!$A$2:$A$21,RANDBETWEEN(1,COUNTA(Facilities!$A$2:$A$21)),1)</f>
        <v>Facility 4</v>
      </c>
      <c r="G50" s="37" t="str">
        <f ca="1">INDEX(Levels!$G$2:$G$11,RANDBETWEEN(1,COUNTA(Levels!$G$2:$G$11)),1)</f>
        <v>Civil</v>
      </c>
      <c r="H50" s="37" t="str" cm="1">
        <f t="array" aca="1" ref="H50" ca="1">INDEX(Levels!$D$2:$D$11,RANDBETWEEN(1,COUNTA(Levels!$D$2:$D$4)),1)</f>
        <v>User 2</v>
      </c>
      <c r="I50" s="37" t="str" cm="1">
        <f t="array" aca="1" ref="I50" ca="1">INDEX(Levels!$E$2:$E$11,RANDBETWEEN(1,COUNTA(Levels!$E$2:$E$3)),1)</f>
        <v>Owner 2</v>
      </c>
      <c r="J50" s="37" t="str" cm="1">
        <f t="array" aca="1" ref="J50" ca="1">INDEX(Levels!$F$2:$F$11,RANDBETWEEN(1,COUNTA(Levels!$F$2:$F$5)),1)</f>
        <v>Operator 1</v>
      </c>
      <c r="K50" s="34">
        <v>2006</v>
      </c>
      <c r="L50" s="130">
        <f t="shared" ca="1" si="8"/>
        <v>68</v>
      </c>
      <c r="M50" s="9"/>
      <c r="N50" s="131">
        <f t="shared" ca="1" si="9"/>
        <v>3</v>
      </c>
      <c r="O50" s="131">
        <f t="shared" ca="1" si="10"/>
        <v>2</v>
      </c>
      <c r="P50" s="131">
        <f t="shared" ca="1" si="11"/>
        <v>0</v>
      </c>
      <c r="Q50" s="34">
        <f t="shared" ca="1" si="4"/>
        <v>7</v>
      </c>
      <c r="R50" s="34">
        <v>1</v>
      </c>
      <c r="S50" s="42">
        <f t="shared" ca="1" si="6"/>
        <v>546</v>
      </c>
      <c r="T50" s="34">
        <f t="shared" ca="1" si="5"/>
        <v>13</v>
      </c>
      <c r="U50" s="34">
        <v>1</v>
      </c>
      <c r="V50" s="34">
        <f t="shared" ca="1" si="7"/>
        <v>10</v>
      </c>
      <c r="W50" s="126">
        <f ca="1">S50*R50*L50*EXP(-Definitions!$E$4*Capex!V50)*U50</f>
        <v>37128</v>
      </c>
    </row>
    <row r="51" spans="1:23" s="36" customFormat="1" x14ac:dyDescent="0.35">
      <c r="A51" s="128">
        <v>50</v>
      </c>
      <c r="B51" s="37" t="s">
        <v>181</v>
      </c>
      <c r="C51" s="37" t="str" cm="1">
        <f t="array" aca="1" ref="C51" ca="1">INDEX(Levels!$A$2:$A$11,RANDBETWEEN(1,COUNTA(Levels!$A$2:$A$4)),1)</f>
        <v>North</v>
      </c>
      <c r="D51" s="37" t="str" cm="1">
        <f t="array" aca="1" ref="D51" ca="1">INDEX(Levels!$B$2:$B$11,RANDBETWEEN(1,COUNTA(Levels!$B$2:$B$3)),1)</f>
        <v>Tenant 1</v>
      </c>
      <c r="E51" s="37" t="str" cm="1">
        <f t="array" aca="1" ref="E51" ca="1">INDEX(Levels!$C$2:$C$11,RANDBETWEEN(1,COUNTA(Levels!$C$2:$C$6)),1)</f>
        <v>Zone 2</v>
      </c>
      <c r="F51" s="37" t="str">
        <f ca="1">INDEX(Facilities!$A$2:$A$21,RANDBETWEEN(1,COUNTA(Facilities!$A$2:$A$21)),1)</f>
        <v>Facility 1</v>
      </c>
      <c r="G51" s="37" t="str">
        <f ca="1">INDEX(Levels!$G$2:$G$11,RANDBETWEEN(1,COUNTA(Levels!$G$2:$G$11)),1)</f>
        <v>Environment</v>
      </c>
      <c r="H51" s="37" t="str" cm="1">
        <f t="array" aca="1" ref="H51" ca="1">INDEX(Levels!$D$2:$D$11,RANDBETWEEN(1,COUNTA(Levels!$D$2:$D$4)),1)</f>
        <v>User 1</v>
      </c>
      <c r="I51" s="37" t="str" cm="1">
        <f t="array" aca="1" ref="I51" ca="1">INDEX(Levels!$E$2:$E$11,RANDBETWEEN(1,COUNTA(Levels!$E$2:$E$3)),1)</f>
        <v>Owner 2</v>
      </c>
      <c r="J51" s="37" t="str" cm="1">
        <f t="array" aca="1" ref="J51" ca="1">INDEX(Levels!$F$2:$F$11,RANDBETWEEN(1,COUNTA(Levels!$F$2:$F$5)),1)</f>
        <v>Operator 3</v>
      </c>
      <c r="K51" s="34">
        <v>2006</v>
      </c>
      <c r="L51" s="130">
        <f t="shared" ca="1" si="8"/>
        <v>88</v>
      </c>
      <c r="M51" s="9"/>
      <c r="N51" s="131">
        <f t="shared" ca="1" si="9"/>
        <v>5</v>
      </c>
      <c r="O51" s="131">
        <f t="shared" ca="1" si="10"/>
        <v>2</v>
      </c>
      <c r="P51" s="131">
        <f t="shared" ca="1" si="11"/>
        <v>0</v>
      </c>
      <c r="Q51" s="34">
        <f t="shared" ca="1" si="4"/>
        <v>5</v>
      </c>
      <c r="R51" s="34">
        <v>1</v>
      </c>
      <c r="S51" s="42">
        <f t="shared" ca="1" si="6"/>
        <v>261</v>
      </c>
      <c r="T51" s="34">
        <f t="shared" ca="1" si="5"/>
        <v>17</v>
      </c>
      <c r="U51" s="34">
        <v>1</v>
      </c>
      <c r="V51" s="34">
        <f t="shared" ca="1" si="7"/>
        <v>2</v>
      </c>
      <c r="W51" s="126">
        <f ca="1">S51*R51*L51*EXP(-Definitions!$E$4*Capex!V51)*U51</f>
        <v>22968</v>
      </c>
    </row>
    <row r="52" spans="1:23" s="36" customFormat="1" x14ac:dyDescent="0.35">
      <c r="A52" s="128">
        <v>51</v>
      </c>
      <c r="B52" s="37" t="s">
        <v>182</v>
      </c>
      <c r="C52" s="37" t="str" cm="1">
        <f t="array" aca="1" ref="C52" ca="1">INDEX(Levels!$A$2:$A$11,RANDBETWEEN(1,COUNTA(Levels!$A$2:$A$4)),1)</f>
        <v>Common</v>
      </c>
      <c r="D52" s="37" t="str" cm="1">
        <f t="array" aca="1" ref="D52" ca="1">INDEX(Levels!$B$2:$B$11,RANDBETWEEN(1,COUNTA(Levels!$B$2:$B$3)),1)</f>
        <v>Tenant 1</v>
      </c>
      <c r="E52" s="37" t="str" cm="1">
        <f t="array" aca="1" ref="E52" ca="1">INDEX(Levels!$C$2:$C$11,RANDBETWEEN(1,COUNTA(Levels!$C$2:$C$6)),1)</f>
        <v>Zone 1</v>
      </c>
      <c r="F52" s="37" t="str">
        <f ca="1">INDEX(Facilities!$A$2:$A$21,RANDBETWEEN(1,COUNTA(Facilities!$A$2:$A$21)),1)</f>
        <v>Facility 5</v>
      </c>
      <c r="G52" s="37" t="str">
        <f ca="1">INDEX(Levels!$G$2:$G$11,RANDBETWEEN(1,COUNTA(Levels!$G$2:$G$11)),1)</f>
        <v>Building</v>
      </c>
      <c r="H52" s="37" t="str" cm="1">
        <f t="array" aca="1" ref="H52" ca="1">INDEX(Levels!$D$2:$D$11,RANDBETWEEN(1,COUNTA(Levels!$D$2:$D$4)),1)</f>
        <v>User 3</v>
      </c>
      <c r="I52" s="37" t="str" cm="1">
        <f t="array" aca="1" ref="I52" ca="1">INDEX(Levels!$E$2:$E$11,RANDBETWEEN(1,COUNTA(Levels!$E$2:$E$3)),1)</f>
        <v>Owner 1</v>
      </c>
      <c r="J52" s="37" t="str" cm="1">
        <f t="array" aca="1" ref="J52" ca="1">INDEX(Levels!$F$2:$F$11,RANDBETWEEN(1,COUNTA(Levels!$F$2:$F$5)),1)</f>
        <v>Operator 3</v>
      </c>
      <c r="K52" s="34">
        <v>2006</v>
      </c>
      <c r="L52" s="130">
        <f t="shared" ca="1" si="8"/>
        <v>52</v>
      </c>
      <c r="M52" s="9"/>
      <c r="N52" s="131">
        <f t="shared" ca="1" si="9"/>
        <v>5</v>
      </c>
      <c r="O52" s="131">
        <f t="shared" ca="1" si="10"/>
        <v>2</v>
      </c>
      <c r="P52" s="131">
        <f t="shared" ca="1" si="11"/>
        <v>0</v>
      </c>
      <c r="Q52" s="34">
        <f t="shared" ca="1" si="4"/>
        <v>6</v>
      </c>
      <c r="R52" s="34">
        <v>1</v>
      </c>
      <c r="S52" s="42">
        <f t="shared" ca="1" si="6"/>
        <v>564</v>
      </c>
      <c r="T52" s="34">
        <f t="shared" ca="1" si="5"/>
        <v>11</v>
      </c>
      <c r="U52" s="34">
        <v>1</v>
      </c>
      <c r="V52" s="34">
        <f t="shared" ca="1" si="7"/>
        <v>8</v>
      </c>
      <c r="W52" s="126">
        <f ca="1">S52*R52*L52*EXP(-Definitions!$E$4*Capex!V52)*U52</f>
        <v>29328</v>
      </c>
    </row>
    <row r="53" spans="1:23" s="36" customFormat="1" x14ac:dyDescent="0.35">
      <c r="A53" s="128">
        <v>52</v>
      </c>
      <c r="B53" s="37" t="s">
        <v>183</v>
      </c>
      <c r="C53" s="37" t="str" cm="1">
        <f t="array" aca="1" ref="C53" ca="1">INDEX(Levels!$A$2:$A$11,RANDBETWEEN(1,COUNTA(Levels!$A$2:$A$4)),1)</f>
        <v>South</v>
      </c>
      <c r="D53" s="37" t="str" cm="1">
        <f t="array" aca="1" ref="D53" ca="1">INDEX(Levels!$B$2:$B$11,RANDBETWEEN(1,COUNTA(Levels!$B$2:$B$3)),1)</f>
        <v>Tenant 2</v>
      </c>
      <c r="E53" s="37" t="str" cm="1">
        <f t="array" aca="1" ref="E53" ca="1">INDEX(Levels!$C$2:$C$11,RANDBETWEEN(1,COUNTA(Levels!$C$2:$C$6)),1)</f>
        <v>Zone 1</v>
      </c>
      <c r="F53" s="37" t="str">
        <f ca="1">INDEX(Facilities!$A$2:$A$21,RANDBETWEEN(1,COUNTA(Facilities!$A$2:$A$21)),1)</f>
        <v>Facility 13</v>
      </c>
      <c r="G53" s="37" t="str">
        <f ca="1">INDEX(Levels!$G$2:$G$11,RANDBETWEEN(1,COUNTA(Levels!$G$2:$G$11)),1)</f>
        <v>Engineering and Management</v>
      </c>
      <c r="H53" s="37" t="str" cm="1">
        <f t="array" aca="1" ref="H53" ca="1">INDEX(Levels!$D$2:$D$11,RANDBETWEEN(1,COUNTA(Levels!$D$2:$D$4)),1)</f>
        <v>User 1</v>
      </c>
      <c r="I53" s="37" t="str" cm="1">
        <f t="array" aca="1" ref="I53" ca="1">INDEX(Levels!$E$2:$E$11,RANDBETWEEN(1,COUNTA(Levels!$E$2:$E$3)),1)</f>
        <v>Owner 1</v>
      </c>
      <c r="J53" s="37" t="str" cm="1">
        <f t="array" aca="1" ref="J53" ca="1">INDEX(Levels!$F$2:$F$11,RANDBETWEEN(1,COUNTA(Levels!$F$2:$F$5)),1)</f>
        <v>Operator 1</v>
      </c>
      <c r="K53" s="34">
        <v>2006</v>
      </c>
      <c r="L53" s="130">
        <f t="shared" ca="1" si="8"/>
        <v>39</v>
      </c>
      <c r="M53" s="9"/>
      <c r="N53" s="131">
        <f t="shared" ca="1" si="9"/>
        <v>4</v>
      </c>
      <c r="O53" s="131">
        <f t="shared" ca="1" si="10"/>
        <v>2</v>
      </c>
      <c r="P53" s="131">
        <f t="shared" ca="1" si="11"/>
        <v>1</v>
      </c>
      <c r="Q53" s="34">
        <f t="shared" ca="1" si="4"/>
        <v>2</v>
      </c>
      <c r="R53" s="34">
        <v>1</v>
      </c>
      <c r="S53" s="42">
        <f t="shared" ca="1" si="6"/>
        <v>304</v>
      </c>
      <c r="T53" s="34">
        <f t="shared" ca="1" si="5"/>
        <v>14</v>
      </c>
      <c r="U53" s="34">
        <v>1</v>
      </c>
      <c r="V53" s="34">
        <f t="shared" ca="1" si="7"/>
        <v>9</v>
      </c>
      <c r="W53" s="126">
        <f ca="1">S53*R53*L53*EXP(-Definitions!$E$4*Capex!V53)*U53</f>
        <v>11856</v>
      </c>
    </row>
    <row r="54" spans="1:23" s="36" customFormat="1" x14ac:dyDescent="0.35">
      <c r="A54" s="128">
        <v>53</v>
      </c>
      <c r="B54" s="37" t="s">
        <v>184</v>
      </c>
      <c r="C54" s="37" t="str" cm="1">
        <f t="array" aca="1" ref="C54" ca="1">INDEX(Levels!$A$2:$A$11,RANDBETWEEN(1,COUNTA(Levels!$A$2:$A$4)),1)</f>
        <v>North</v>
      </c>
      <c r="D54" s="37" t="str" cm="1">
        <f t="array" aca="1" ref="D54" ca="1">INDEX(Levels!$B$2:$B$11,RANDBETWEEN(1,COUNTA(Levels!$B$2:$B$3)),1)</f>
        <v>Tenant 1</v>
      </c>
      <c r="E54" s="37" t="str" cm="1">
        <f t="array" aca="1" ref="E54" ca="1">INDEX(Levels!$C$2:$C$11,RANDBETWEEN(1,COUNTA(Levels!$C$2:$C$6)),1)</f>
        <v>Zone 4</v>
      </c>
      <c r="F54" s="37" t="str">
        <f ca="1">INDEX(Facilities!$A$2:$A$21,RANDBETWEEN(1,COUNTA(Facilities!$A$2:$A$21)),1)</f>
        <v>Facility 16</v>
      </c>
      <c r="G54" s="37" t="str">
        <f ca="1">INDEX(Levels!$G$2:$G$11,RANDBETWEEN(1,COUNTA(Levels!$G$2:$G$11)),1)</f>
        <v>Civil</v>
      </c>
      <c r="H54" s="37" t="str" cm="1">
        <f t="array" aca="1" ref="H54" ca="1">INDEX(Levels!$D$2:$D$11,RANDBETWEEN(1,COUNTA(Levels!$D$2:$D$4)),1)</f>
        <v>User 3</v>
      </c>
      <c r="I54" s="37" t="str" cm="1">
        <f t="array" aca="1" ref="I54" ca="1">INDEX(Levels!$E$2:$E$11,RANDBETWEEN(1,COUNTA(Levels!$E$2:$E$3)),1)</f>
        <v>Owner 1</v>
      </c>
      <c r="J54" s="37" t="str" cm="1">
        <f t="array" aca="1" ref="J54" ca="1">INDEX(Levels!$F$2:$F$11,RANDBETWEEN(1,COUNTA(Levels!$F$2:$F$5)),1)</f>
        <v>Operator 1</v>
      </c>
      <c r="K54" s="34">
        <v>2006</v>
      </c>
      <c r="L54" s="130">
        <f t="shared" ca="1" si="8"/>
        <v>98</v>
      </c>
      <c r="M54" s="9"/>
      <c r="N54" s="131">
        <f t="shared" ca="1" si="9"/>
        <v>3</v>
      </c>
      <c r="O54" s="131">
        <f t="shared" ca="1" si="10"/>
        <v>1</v>
      </c>
      <c r="P54" s="131">
        <f t="shared" ca="1" si="11"/>
        <v>0</v>
      </c>
      <c r="Q54" s="34">
        <f t="shared" ca="1" si="4"/>
        <v>4</v>
      </c>
      <c r="R54" s="34">
        <v>1</v>
      </c>
      <c r="S54" s="42">
        <f t="shared" ca="1" si="6"/>
        <v>810</v>
      </c>
      <c r="T54" s="34">
        <f t="shared" ca="1" si="5"/>
        <v>15</v>
      </c>
      <c r="U54" s="34">
        <v>1</v>
      </c>
      <c r="V54" s="34">
        <f t="shared" ca="1" si="7"/>
        <v>1</v>
      </c>
      <c r="W54" s="126">
        <f ca="1">S54*R54*L54*EXP(-Definitions!$E$4*Capex!V54)*U54</f>
        <v>79380</v>
      </c>
    </row>
    <row r="55" spans="1:23" s="36" customFormat="1" x14ac:dyDescent="0.35">
      <c r="A55" s="128">
        <v>54</v>
      </c>
      <c r="B55" s="37" t="s">
        <v>185</v>
      </c>
      <c r="C55" s="37" t="str" cm="1">
        <f t="array" aca="1" ref="C55" ca="1">INDEX(Levels!$A$2:$A$11,RANDBETWEEN(1,COUNTA(Levels!$A$2:$A$4)),1)</f>
        <v>Common</v>
      </c>
      <c r="D55" s="37" t="str" cm="1">
        <f t="array" aca="1" ref="D55" ca="1">INDEX(Levels!$B$2:$B$11,RANDBETWEEN(1,COUNTA(Levels!$B$2:$B$3)),1)</f>
        <v>Tenant 2</v>
      </c>
      <c r="E55" s="37" t="str" cm="1">
        <f t="array" aca="1" ref="E55" ca="1">INDEX(Levels!$C$2:$C$11,RANDBETWEEN(1,COUNTA(Levels!$C$2:$C$6)),1)</f>
        <v>Zone 1</v>
      </c>
      <c r="F55" s="37" t="str">
        <f ca="1">INDEX(Facilities!$A$2:$A$21,RANDBETWEEN(1,COUNTA(Facilities!$A$2:$A$21)),1)</f>
        <v>Facility 9</v>
      </c>
      <c r="G55" s="37" t="str">
        <f ca="1">INDEX(Levels!$G$2:$G$11,RANDBETWEEN(1,COUNTA(Levels!$G$2:$G$11)),1)</f>
        <v>Structural</v>
      </c>
      <c r="H55" s="37" t="str" cm="1">
        <f t="array" aca="1" ref="H55" ca="1">INDEX(Levels!$D$2:$D$11,RANDBETWEEN(1,COUNTA(Levels!$D$2:$D$4)),1)</f>
        <v>User 1</v>
      </c>
      <c r="I55" s="37" t="str" cm="1">
        <f t="array" aca="1" ref="I55" ca="1">INDEX(Levels!$E$2:$E$11,RANDBETWEEN(1,COUNTA(Levels!$E$2:$E$3)),1)</f>
        <v>Owner 2</v>
      </c>
      <c r="J55" s="37" t="str" cm="1">
        <f t="array" aca="1" ref="J55" ca="1">INDEX(Levels!$F$2:$F$11,RANDBETWEEN(1,COUNTA(Levels!$F$2:$F$5)),1)</f>
        <v>Operator 2</v>
      </c>
      <c r="K55" s="34">
        <v>2006</v>
      </c>
      <c r="L55" s="130">
        <f t="shared" ca="1" si="8"/>
        <v>95</v>
      </c>
      <c r="M55" s="9"/>
      <c r="N55" s="131">
        <f t="shared" ca="1" si="9"/>
        <v>1</v>
      </c>
      <c r="O55" s="131">
        <f t="shared" ca="1" si="10"/>
        <v>1</v>
      </c>
      <c r="P55" s="131">
        <f t="shared" ca="1" si="11"/>
        <v>1</v>
      </c>
      <c r="Q55" s="34">
        <f t="shared" ca="1" si="4"/>
        <v>7</v>
      </c>
      <c r="R55" s="34">
        <v>1</v>
      </c>
      <c r="S55" s="42">
        <f t="shared" ca="1" si="6"/>
        <v>502</v>
      </c>
      <c r="T55" s="34">
        <f t="shared" ca="1" si="5"/>
        <v>10</v>
      </c>
      <c r="U55" s="34">
        <v>1</v>
      </c>
      <c r="V55" s="34">
        <f t="shared" ca="1" si="7"/>
        <v>10</v>
      </c>
      <c r="W55" s="126">
        <f ca="1">S55*R55*L55*EXP(-Definitions!$E$4*Capex!V55)*U55</f>
        <v>47690</v>
      </c>
    </row>
    <row r="56" spans="1:23" s="36" customFormat="1" x14ac:dyDescent="0.35">
      <c r="A56" s="128">
        <v>55</v>
      </c>
      <c r="B56" s="37" t="s">
        <v>186</v>
      </c>
      <c r="C56" s="37" t="str" cm="1">
        <f t="array" aca="1" ref="C56" ca="1">INDEX(Levels!$A$2:$A$11,RANDBETWEEN(1,COUNTA(Levels!$A$2:$A$4)),1)</f>
        <v>South</v>
      </c>
      <c r="D56" s="37" t="str" cm="1">
        <f t="array" aca="1" ref="D56" ca="1">INDEX(Levels!$B$2:$B$11,RANDBETWEEN(1,COUNTA(Levels!$B$2:$B$3)),1)</f>
        <v>Tenant 1</v>
      </c>
      <c r="E56" s="37" t="str" cm="1">
        <f t="array" aca="1" ref="E56" ca="1">INDEX(Levels!$C$2:$C$11,RANDBETWEEN(1,COUNTA(Levels!$C$2:$C$6)),1)</f>
        <v>Zone 2</v>
      </c>
      <c r="F56" s="37" t="str">
        <f ca="1">INDEX(Facilities!$A$2:$A$21,RANDBETWEEN(1,COUNTA(Facilities!$A$2:$A$21)),1)</f>
        <v>Facility 1</v>
      </c>
      <c r="G56" s="37" t="str">
        <f ca="1">INDEX(Levels!$G$2:$G$11,RANDBETWEEN(1,COUNTA(Levels!$G$2:$G$11)),1)</f>
        <v>Building</v>
      </c>
      <c r="H56" s="37" t="str" cm="1">
        <f t="array" aca="1" ref="H56" ca="1">INDEX(Levels!$D$2:$D$11,RANDBETWEEN(1,COUNTA(Levels!$D$2:$D$4)),1)</f>
        <v>User 3</v>
      </c>
      <c r="I56" s="37" t="str" cm="1">
        <f t="array" aca="1" ref="I56" ca="1">INDEX(Levels!$E$2:$E$11,RANDBETWEEN(1,COUNTA(Levels!$E$2:$E$3)),1)</f>
        <v>Owner 1</v>
      </c>
      <c r="J56" s="37" t="str" cm="1">
        <f t="array" aca="1" ref="J56" ca="1">INDEX(Levels!$F$2:$F$11,RANDBETWEEN(1,COUNTA(Levels!$F$2:$F$5)),1)</f>
        <v>Operator 2</v>
      </c>
      <c r="K56" s="34">
        <v>2006</v>
      </c>
      <c r="L56" s="130">
        <f t="shared" ca="1" si="8"/>
        <v>48</v>
      </c>
      <c r="M56" s="9"/>
      <c r="N56" s="131">
        <f t="shared" ca="1" si="9"/>
        <v>4</v>
      </c>
      <c r="O56" s="131">
        <f t="shared" ca="1" si="10"/>
        <v>2</v>
      </c>
      <c r="P56" s="131">
        <f t="shared" ca="1" si="11"/>
        <v>0</v>
      </c>
      <c r="Q56" s="34">
        <f t="shared" ca="1" si="4"/>
        <v>6</v>
      </c>
      <c r="R56" s="34">
        <v>1</v>
      </c>
      <c r="S56" s="42">
        <f t="shared" ca="1" si="6"/>
        <v>144</v>
      </c>
      <c r="T56" s="34">
        <f t="shared" ca="1" si="5"/>
        <v>16</v>
      </c>
      <c r="U56" s="34">
        <v>1</v>
      </c>
      <c r="V56" s="34">
        <f t="shared" ca="1" si="7"/>
        <v>5</v>
      </c>
      <c r="W56" s="126">
        <f ca="1">S56*R56*L56*EXP(-Definitions!$E$4*Capex!V56)*U56</f>
        <v>6912</v>
      </c>
    </row>
    <row r="57" spans="1:23" s="36" customFormat="1" x14ac:dyDescent="0.35">
      <c r="A57" s="128">
        <v>56</v>
      </c>
      <c r="B57" s="37" t="s">
        <v>187</v>
      </c>
      <c r="C57" s="37" t="str" cm="1">
        <f t="array" aca="1" ref="C57" ca="1">INDEX(Levels!$A$2:$A$11,RANDBETWEEN(1,COUNTA(Levels!$A$2:$A$4)),1)</f>
        <v>North</v>
      </c>
      <c r="D57" s="37" t="str" cm="1">
        <f t="array" aca="1" ref="D57" ca="1">INDEX(Levels!$B$2:$B$11,RANDBETWEEN(1,COUNTA(Levels!$B$2:$B$3)),1)</f>
        <v>Tenant 2</v>
      </c>
      <c r="E57" s="37" t="str" cm="1">
        <f t="array" aca="1" ref="E57" ca="1">INDEX(Levels!$C$2:$C$11,RANDBETWEEN(1,COUNTA(Levels!$C$2:$C$6)),1)</f>
        <v>Zone 1</v>
      </c>
      <c r="F57" s="37" t="str">
        <f ca="1">INDEX(Facilities!$A$2:$A$21,RANDBETWEEN(1,COUNTA(Facilities!$A$2:$A$21)),1)</f>
        <v>Facility 3</v>
      </c>
      <c r="G57" s="37" t="str">
        <f ca="1">INDEX(Levels!$G$2:$G$11,RANDBETWEEN(1,COUNTA(Levels!$G$2:$G$11)),1)</f>
        <v>Civil</v>
      </c>
      <c r="H57" s="37" t="str" cm="1">
        <f t="array" aca="1" ref="H57" ca="1">INDEX(Levels!$D$2:$D$11,RANDBETWEEN(1,COUNTA(Levels!$D$2:$D$4)),1)</f>
        <v>User 3</v>
      </c>
      <c r="I57" s="37" t="str" cm="1">
        <f t="array" aca="1" ref="I57" ca="1">INDEX(Levels!$E$2:$E$11,RANDBETWEEN(1,COUNTA(Levels!$E$2:$E$3)),1)</f>
        <v>Owner 1</v>
      </c>
      <c r="J57" s="37" t="str" cm="1">
        <f t="array" aca="1" ref="J57" ca="1">INDEX(Levels!$F$2:$F$11,RANDBETWEEN(1,COUNTA(Levels!$F$2:$F$5)),1)</f>
        <v>Operator 2</v>
      </c>
      <c r="K57" s="34">
        <v>2006</v>
      </c>
      <c r="L57" s="130">
        <f t="shared" ca="1" si="8"/>
        <v>29</v>
      </c>
      <c r="M57" s="9"/>
      <c r="N57" s="131">
        <f t="shared" ca="1" si="9"/>
        <v>4</v>
      </c>
      <c r="O57" s="131">
        <f t="shared" ca="1" si="10"/>
        <v>2</v>
      </c>
      <c r="P57" s="131">
        <f t="shared" ca="1" si="11"/>
        <v>1</v>
      </c>
      <c r="Q57" s="34">
        <f t="shared" ca="1" si="4"/>
        <v>1</v>
      </c>
      <c r="R57" s="34">
        <v>1</v>
      </c>
      <c r="S57" s="42">
        <f t="shared" ca="1" si="6"/>
        <v>660</v>
      </c>
      <c r="T57" s="34">
        <f t="shared" ca="1" si="5"/>
        <v>19</v>
      </c>
      <c r="U57" s="34">
        <v>1</v>
      </c>
      <c r="V57" s="34">
        <f t="shared" ca="1" si="7"/>
        <v>6</v>
      </c>
      <c r="W57" s="126">
        <f ca="1">S57*R57*L57*EXP(-Definitions!$E$4*Capex!V57)*U57</f>
        <v>19140</v>
      </c>
    </row>
    <row r="58" spans="1:23" s="36" customFormat="1" ht="23" x14ac:dyDescent="0.35">
      <c r="A58" s="128">
        <v>57</v>
      </c>
      <c r="B58" s="37" t="s">
        <v>188</v>
      </c>
      <c r="C58" s="37" t="str" cm="1">
        <f t="array" aca="1" ref="C58" ca="1">INDEX(Levels!$A$2:$A$11,RANDBETWEEN(1,COUNTA(Levels!$A$2:$A$4)),1)</f>
        <v>North</v>
      </c>
      <c r="D58" s="37" t="str" cm="1">
        <f t="array" aca="1" ref="D58" ca="1">INDEX(Levels!$B$2:$B$11,RANDBETWEEN(1,COUNTA(Levels!$B$2:$B$3)),1)</f>
        <v>Tenant 1</v>
      </c>
      <c r="E58" s="37" t="str" cm="1">
        <f t="array" aca="1" ref="E58" ca="1">INDEX(Levels!$C$2:$C$11,RANDBETWEEN(1,COUNTA(Levels!$C$2:$C$6)),1)</f>
        <v>Zone 1</v>
      </c>
      <c r="F58" s="37" t="str">
        <f ca="1">INDEX(Facilities!$A$2:$A$21,RANDBETWEEN(1,COUNTA(Facilities!$A$2:$A$21)),1)</f>
        <v>Facility 3</v>
      </c>
      <c r="G58" s="37" t="str">
        <f ca="1">INDEX(Levels!$G$2:$G$11,RANDBETWEEN(1,COUNTA(Levels!$G$2:$G$11)),1)</f>
        <v>Mechanical</v>
      </c>
      <c r="H58" s="37" t="str" cm="1">
        <f t="array" aca="1" ref="H58" ca="1">INDEX(Levels!$D$2:$D$11,RANDBETWEEN(1,COUNTA(Levels!$D$2:$D$4)),1)</f>
        <v>User 2</v>
      </c>
      <c r="I58" s="37" t="str" cm="1">
        <f t="array" aca="1" ref="I58" ca="1">INDEX(Levels!$E$2:$E$11,RANDBETWEEN(1,COUNTA(Levels!$E$2:$E$3)),1)</f>
        <v>Owner 2</v>
      </c>
      <c r="J58" s="37" t="str" cm="1">
        <f t="array" aca="1" ref="J58" ca="1">INDEX(Levels!$F$2:$F$11,RANDBETWEEN(1,COUNTA(Levels!$F$2:$F$5)),1)</f>
        <v>Operator 1</v>
      </c>
      <c r="K58" s="34">
        <v>2006</v>
      </c>
      <c r="L58" s="130">
        <f t="shared" ca="1" si="8"/>
        <v>85</v>
      </c>
      <c r="M58" s="9"/>
      <c r="N58" s="131">
        <f t="shared" ca="1" si="9"/>
        <v>4</v>
      </c>
      <c r="O58" s="131">
        <f t="shared" ca="1" si="10"/>
        <v>2</v>
      </c>
      <c r="P58" s="131">
        <f t="shared" ca="1" si="11"/>
        <v>1</v>
      </c>
      <c r="Q58" s="34">
        <f t="shared" ca="1" si="4"/>
        <v>7</v>
      </c>
      <c r="R58" s="34">
        <v>1</v>
      </c>
      <c r="S58" s="42">
        <f t="shared" ca="1" si="6"/>
        <v>424</v>
      </c>
      <c r="T58" s="34">
        <f t="shared" ca="1" si="5"/>
        <v>13</v>
      </c>
      <c r="U58" s="34">
        <v>1</v>
      </c>
      <c r="V58" s="34">
        <f t="shared" ca="1" si="7"/>
        <v>1</v>
      </c>
      <c r="W58" s="126">
        <f ca="1">S58*R58*L58*EXP(-Definitions!$E$4*Capex!V58)*U58</f>
        <v>36040</v>
      </c>
    </row>
    <row r="59" spans="1:23" s="36" customFormat="1" x14ac:dyDescent="0.35">
      <c r="A59" s="128">
        <v>58</v>
      </c>
      <c r="B59" s="37" t="s">
        <v>189</v>
      </c>
      <c r="C59" s="37" t="str" cm="1">
        <f t="array" aca="1" ref="C59" ca="1">INDEX(Levels!$A$2:$A$11,RANDBETWEEN(1,COUNTA(Levels!$A$2:$A$4)),1)</f>
        <v>South</v>
      </c>
      <c r="D59" s="37" t="str" cm="1">
        <f t="array" aca="1" ref="D59" ca="1">INDEX(Levels!$B$2:$B$11,RANDBETWEEN(1,COUNTA(Levels!$B$2:$B$3)),1)</f>
        <v>Tenant 1</v>
      </c>
      <c r="E59" s="37" t="str" cm="1">
        <f t="array" aca="1" ref="E59" ca="1">INDEX(Levels!$C$2:$C$11,RANDBETWEEN(1,COUNTA(Levels!$C$2:$C$6)),1)</f>
        <v>Zone 5</v>
      </c>
      <c r="F59" s="37" t="str">
        <f ca="1">INDEX(Facilities!$A$2:$A$21,RANDBETWEEN(1,COUNTA(Facilities!$A$2:$A$21)),1)</f>
        <v>Facility 4</v>
      </c>
      <c r="G59" s="37" t="str">
        <f ca="1">INDEX(Levels!$G$2:$G$11,RANDBETWEEN(1,COUNTA(Levels!$G$2:$G$11)),1)</f>
        <v>Engineering and Management</v>
      </c>
      <c r="H59" s="37" t="str" cm="1">
        <f t="array" aca="1" ref="H59" ca="1">INDEX(Levels!$D$2:$D$11,RANDBETWEEN(1,COUNTA(Levels!$D$2:$D$4)),1)</f>
        <v>User 2</v>
      </c>
      <c r="I59" s="37" t="str" cm="1">
        <f t="array" aca="1" ref="I59" ca="1">INDEX(Levels!$E$2:$E$11,RANDBETWEEN(1,COUNTA(Levels!$E$2:$E$3)),1)</f>
        <v>Owner 2</v>
      </c>
      <c r="J59" s="37" t="str" cm="1">
        <f t="array" aca="1" ref="J59" ca="1">INDEX(Levels!$F$2:$F$11,RANDBETWEEN(1,COUNTA(Levels!$F$2:$F$5)),1)</f>
        <v>Operator 3</v>
      </c>
      <c r="K59" s="34">
        <v>2006</v>
      </c>
      <c r="L59" s="130">
        <f t="shared" ca="1" si="8"/>
        <v>73</v>
      </c>
      <c r="M59" s="9"/>
      <c r="N59" s="131">
        <f t="shared" ca="1" si="9"/>
        <v>2</v>
      </c>
      <c r="O59" s="131">
        <f t="shared" ca="1" si="10"/>
        <v>2</v>
      </c>
      <c r="P59" s="131">
        <f t="shared" ca="1" si="11"/>
        <v>0</v>
      </c>
      <c r="Q59" s="34">
        <f t="shared" ca="1" si="4"/>
        <v>4</v>
      </c>
      <c r="R59" s="34">
        <v>1</v>
      </c>
      <c r="S59" s="42">
        <f t="shared" ca="1" si="6"/>
        <v>756</v>
      </c>
      <c r="T59" s="34">
        <f t="shared" ca="1" si="5"/>
        <v>14</v>
      </c>
      <c r="U59" s="34">
        <v>1</v>
      </c>
      <c r="V59" s="34">
        <f t="shared" ca="1" si="7"/>
        <v>7</v>
      </c>
      <c r="W59" s="126">
        <f ca="1">S59*R59*L59*EXP(-Definitions!$E$4*Capex!V59)*U59</f>
        <v>55188</v>
      </c>
    </row>
  </sheetData>
  <autoFilter ref="A1:W59" xr:uid="{60F1471F-5826-40EC-8F93-7BA7370DA994}"/>
  <phoneticPr fontId="7" type="noConversion"/>
  <printOptions horizontalCentered="1"/>
  <pageMargins left="0.9055118110236221" right="0.70866141732283472" top="1.3385826771653544" bottom="0.74803149606299213" header="0.31496062992125984" footer="0.31496062992125984"/>
  <pageSetup paperSize="8" scale="62" fitToHeight="0" orientation="landscape" horizontalDpi="300" verticalDpi="300" r:id="rId1"/>
  <headerFooter>
    <oddHeader>&amp;L&amp;"-,Bold"&amp;18TDD DATABASE
Project: HANJIN SHIPYARD&amp;R&amp;G</oddHeader>
    <oddFooter>&amp;R&amp;P of &amp;N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3754631D-6B22-466F-B745-5E1F33CC5595}">
          <x14:formula1>
            <xm:f>Definitions!$A$12:$A$18</xm:f>
          </x14:formula1>
          <xm:sqref>Q2:Q59</xm:sqref>
        </x14:dataValidation>
        <x14:dataValidation type="list" allowBlank="1" showInputMessage="1" showErrorMessage="1" xr:uid="{B0882C50-16F5-492A-9FBB-653D2452F386}">
          <x14:formula1>
            <xm:f>Definitions!$A$4:$A$8</xm:f>
          </x14:formula1>
          <xm:sqref>N2:N59</xm:sqref>
        </x14:dataValidation>
        <x14:dataValidation type="list" allowBlank="1" showInputMessage="1" showErrorMessage="1" xr:uid="{53E872B8-2363-4F23-85C4-403F01A1C9F8}">
          <x14:formula1>
            <xm:f>Definitions!$A$22:$A$24</xm:f>
          </x14:formula1>
          <xm:sqref>O2:O59</xm:sqref>
        </x14:dataValidation>
        <x14:dataValidation type="list" allowBlank="1" showInputMessage="1" showErrorMessage="1" xr:uid="{93DC6297-096F-45BE-9436-48205A20746C}">
          <x14:formula1>
            <xm:f>Definitions!$A$32:$A$33</xm:f>
          </x14:formula1>
          <xm:sqref>P2:P59</xm:sqref>
        </x14:dataValidation>
        <x14:dataValidation type="list" allowBlank="1" showInputMessage="1" showErrorMessage="1" xr:uid="{61F7B8CD-72EB-4B81-82B0-461DCBC32F4C}">
          <x14:formula1>
            <xm:f>Levels!$B$2:$B$9</xm:f>
          </x14:formula1>
          <xm:sqref>D2:D59</xm:sqref>
        </x14:dataValidation>
        <x14:dataValidation type="list" allowBlank="1" showInputMessage="1" showErrorMessage="1" xr:uid="{02085C53-6041-4B58-BBD3-6DD424F99AA2}">
          <x14:formula1>
            <xm:f>Levels!$D$2:$D$11</xm:f>
          </x14:formula1>
          <xm:sqref>H2:H59</xm:sqref>
        </x14:dataValidation>
        <x14:dataValidation type="list" allowBlank="1" showInputMessage="1" showErrorMessage="1" xr:uid="{9AEFBFEB-A20B-4D77-B807-A04A1FF982F1}">
          <x14:formula1>
            <xm:f>Levels!$E$2:$E$11</xm:f>
          </x14:formula1>
          <xm:sqref>I2:I59</xm:sqref>
        </x14:dataValidation>
        <x14:dataValidation type="list" allowBlank="1" showInputMessage="1" showErrorMessage="1" xr:uid="{28E5A81F-5F93-4D92-88D8-559066F9366E}">
          <x14:formula1>
            <xm:f>Levels!$F$2:$F$11</xm:f>
          </x14:formula1>
          <xm:sqref>J2:J59</xm:sqref>
        </x14:dataValidation>
        <x14:dataValidation type="list" allowBlank="1" showInputMessage="1" showErrorMessage="1" xr:uid="{BA88A880-9B3A-4F41-8F89-0DC321C20ABD}">
          <x14:formula1>
            <xm:f>Levels!$G$2:$G$23</xm:f>
          </x14:formula1>
          <xm:sqref>G2:G59</xm:sqref>
        </x14:dataValidation>
        <x14:dataValidation type="list" allowBlank="1" showInputMessage="1" showErrorMessage="1" xr:uid="{D4734B29-D44C-4E02-9ABD-4260CEE3976D}">
          <x14:formula1>
            <xm:f>Levels!$A$2:$A$12</xm:f>
          </x14:formula1>
          <xm:sqref>C2:C59</xm:sqref>
        </x14:dataValidation>
        <x14:dataValidation type="list" allowBlank="1" showInputMessage="1" showErrorMessage="1" xr:uid="{7483179E-4C57-4876-B4F1-352F814D56E3}">
          <x14:formula1>
            <xm:f>Levels!$C$2:$C$15</xm:f>
          </x14:formula1>
          <xm:sqref>E2:E59</xm:sqref>
        </x14:dataValidation>
        <x14:dataValidation type="list" allowBlank="1" showInputMessage="1" showErrorMessage="1" xr:uid="{CA4B28F6-B41B-42D3-8477-38AEA8C0FB9F}">
          <x14:formula1>
            <xm:f>Facilities!$A$2:$A$303</xm:f>
          </x14:formula1>
          <xm:sqref>F2:F59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1F237-AF6E-4F15-9A2B-401ADDA0C221}">
  <sheetPr>
    <pageSetUpPr fitToPage="1"/>
  </sheetPr>
  <dimension ref="A1:H21"/>
  <sheetViews>
    <sheetView workbookViewId="0">
      <selection activeCell="G16" sqref="G16"/>
    </sheetView>
  </sheetViews>
  <sheetFormatPr defaultColWidth="9.1796875" defaultRowHeight="14.5" x14ac:dyDescent="0.35"/>
  <cols>
    <col min="1" max="1" width="8.453125" style="114" bestFit="1" customWidth="1"/>
    <col min="2" max="2" width="8.08984375" style="114" bestFit="1" customWidth="1"/>
    <col min="3" max="3" width="6.36328125" style="114" bestFit="1" customWidth="1"/>
    <col min="4" max="4" width="6.08984375" style="114" bestFit="1" customWidth="1"/>
    <col min="5" max="5" width="7.90625" style="114" bestFit="1" customWidth="1"/>
    <col min="6" max="6" width="9.90625" style="114" bestFit="1" customWidth="1"/>
    <col min="7" max="7" width="26.08984375" style="114" bestFit="1" customWidth="1"/>
    <col min="8" max="8" width="19.54296875" style="114" customWidth="1"/>
    <col min="9" max="9" width="7.1796875" style="114" customWidth="1"/>
    <col min="10" max="10" width="8" style="114" customWidth="1"/>
    <col min="11" max="11" width="11.1796875" style="114" customWidth="1"/>
    <col min="12" max="16384" width="9.1796875" style="114"/>
  </cols>
  <sheetData>
    <row r="1" spans="1:8" s="110" customFormat="1" ht="18.75" customHeight="1" x14ac:dyDescent="0.35">
      <c r="A1" s="107" t="s">
        <v>60</v>
      </c>
      <c r="B1" s="108" t="s">
        <v>61</v>
      </c>
      <c r="C1" s="108" t="s">
        <v>62</v>
      </c>
      <c r="D1" s="109" t="s">
        <v>65</v>
      </c>
      <c r="E1" s="109" t="s">
        <v>66</v>
      </c>
      <c r="F1" s="109" t="s">
        <v>67</v>
      </c>
      <c r="G1" s="109" t="s">
        <v>64</v>
      </c>
      <c r="H1" s="110" t="s">
        <v>63</v>
      </c>
    </row>
    <row r="2" spans="1:8" x14ac:dyDescent="0.35">
      <c r="A2" s="111" t="s">
        <v>92</v>
      </c>
      <c r="B2" s="112" t="s">
        <v>99</v>
      </c>
      <c r="C2" s="112" t="s">
        <v>94</v>
      </c>
      <c r="D2" s="113" t="s">
        <v>104</v>
      </c>
      <c r="E2" s="113" t="s">
        <v>107</v>
      </c>
      <c r="F2" s="113" t="s">
        <v>109</v>
      </c>
      <c r="G2" s="113" t="s">
        <v>78</v>
      </c>
      <c r="H2" s="114" t="s">
        <v>112</v>
      </c>
    </row>
    <row r="3" spans="1:8" x14ac:dyDescent="0.35">
      <c r="A3" s="111" t="s">
        <v>93</v>
      </c>
      <c r="B3" s="112" t="s">
        <v>100</v>
      </c>
      <c r="C3" s="112" t="s">
        <v>95</v>
      </c>
      <c r="D3" s="113" t="s">
        <v>105</v>
      </c>
      <c r="E3" s="113" t="s">
        <v>108</v>
      </c>
      <c r="F3" s="113" t="s">
        <v>110</v>
      </c>
      <c r="G3" s="113" t="s">
        <v>79</v>
      </c>
      <c r="H3" s="114" t="s">
        <v>113</v>
      </c>
    </row>
    <row r="4" spans="1:8" x14ac:dyDescent="0.35">
      <c r="A4" s="111" t="s">
        <v>103</v>
      </c>
      <c r="B4" s="112" t="s">
        <v>101</v>
      </c>
      <c r="C4" s="112" t="s">
        <v>96</v>
      </c>
      <c r="D4" s="113" t="s">
        <v>106</v>
      </c>
      <c r="E4" s="113"/>
      <c r="F4" s="113" t="s">
        <v>111</v>
      </c>
      <c r="G4" s="113" t="s">
        <v>80</v>
      </c>
      <c r="H4" s="114" t="s">
        <v>114</v>
      </c>
    </row>
    <row r="5" spans="1:8" x14ac:dyDescent="0.35">
      <c r="A5" s="111"/>
      <c r="B5" s="112" t="s">
        <v>102</v>
      </c>
      <c r="C5" s="112" t="s">
        <v>97</v>
      </c>
      <c r="D5" s="113"/>
      <c r="E5" s="113"/>
      <c r="F5" s="113"/>
      <c r="G5" s="113" t="s">
        <v>81</v>
      </c>
      <c r="H5" s="114" t="s">
        <v>115</v>
      </c>
    </row>
    <row r="6" spans="1:8" x14ac:dyDescent="0.35">
      <c r="A6" s="111"/>
      <c r="B6" s="112"/>
      <c r="C6" s="112" t="s">
        <v>98</v>
      </c>
      <c r="D6" s="113"/>
      <c r="E6" s="113"/>
      <c r="F6" s="113"/>
      <c r="G6" s="113" t="s">
        <v>82</v>
      </c>
      <c r="H6" s="114" t="s">
        <v>116</v>
      </c>
    </row>
    <row r="7" spans="1:8" x14ac:dyDescent="0.35">
      <c r="A7" s="111"/>
      <c r="B7" s="112"/>
      <c r="C7" s="112"/>
      <c r="D7" s="113"/>
      <c r="E7" s="113"/>
      <c r="F7" s="113"/>
      <c r="G7" s="113" t="s">
        <v>83</v>
      </c>
      <c r="H7" s="114" t="s">
        <v>117</v>
      </c>
    </row>
    <row r="8" spans="1:8" x14ac:dyDescent="0.35">
      <c r="A8" s="111"/>
      <c r="B8" s="112"/>
      <c r="C8" s="112"/>
      <c r="D8" s="113"/>
      <c r="E8" s="113"/>
      <c r="F8" s="113"/>
      <c r="G8" s="113" t="s">
        <v>84</v>
      </c>
      <c r="H8" s="114" t="s">
        <v>118</v>
      </c>
    </row>
    <row r="9" spans="1:8" x14ac:dyDescent="0.35">
      <c r="A9" s="111"/>
      <c r="B9" s="112"/>
      <c r="C9" s="112"/>
      <c r="D9" s="113"/>
      <c r="E9" s="113"/>
      <c r="F9" s="113"/>
      <c r="G9" s="113" t="s">
        <v>85</v>
      </c>
      <c r="H9" s="114" t="s">
        <v>119</v>
      </c>
    </row>
    <row r="10" spans="1:8" x14ac:dyDescent="0.35">
      <c r="A10" s="111"/>
      <c r="B10" s="112"/>
      <c r="C10" s="112"/>
      <c r="D10" s="113"/>
      <c r="E10" s="113"/>
      <c r="F10" s="113"/>
      <c r="G10" s="113" t="s">
        <v>86</v>
      </c>
      <c r="H10" s="114" t="s">
        <v>120</v>
      </c>
    </row>
    <row r="11" spans="1:8" x14ac:dyDescent="0.35">
      <c r="A11" s="115"/>
      <c r="B11" s="116"/>
      <c r="C11" s="116"/>
      <c r="D11" s="117"/>
      <c r="E11" s="117"/>
      <c r="F11" s="117"/>
      <c r="G11" s="117" t="s">
        <v>87</v>
      </c>
      <c r="H11" s="114" t="s">
        <v>121</v>
      </c>
    </row>
    <row r="12" spans="1:8" x14ac:dyDescent="0.35">
      <c r="H12" s="114" t="s">
        <v>122</v>
      </c>
    </row>
    <row r="13" spans="1:8" x14ac:dyDescent="0.35">
      <c r="H13" s="114" t="s">
        <v>123</v>
      </c>
    </row>
    <row r="14" spans="1:8" x14ac:dyDescent="0.35">
      <c r="H14" s="114" t="s">
        <v>124</v>
      </c>
    </row>
    <row r="15" spans="1:8" x14ac:dyDescent="0.35">
      <c r="H15" s="114" t="s">
        <v>125</v>
      </c>
    </row>
    <row r="16" spans="1:8" x14ac:dyDescent="0.35">
      <c r="H16" s="114" t="s">
        <v>126</v>
      </c>
    </row>
    <row r="17" spans="8:8" x14ac:dyDescent="0.35">
      <c r="H17" s="114" t="s">
        <v>127</v>
      </c>
    </row>
    <row r="18" spans="8:8" x14ac:dyDescent="0.35">
      <c r="H18" s="114" t="s">
        <v>128</v>
      </c>
    </row>
    <row r="19" spans="8:8" x14ac:dyDescent="0.35">
      <c r="H19" s="114" t="s">
        <v>129</v>
      </c>
    </row>
    <row r="20" spans="8:8" x14ac:dyDescent="0.35">
      <c r="H20" s="114" t="s">
        <v>130</v>
      </c>
    </row>
    <row r="21" spans="8:8" x14ac:dyDescent="0.35">
      <c r="H21" s="114" t="s">
        <v>131</v>
      </c>
    </row>
  </sheetData>
  <phoneticPr fontId="7" type="noConversion"/>
  <pageMargins left="0.9055118110236221" right="0.70866141732283472" top="1.3385826771653544" bottom="0.74803149606299213" header="0.31496062992125984" footer="0.31496062992125984"/>
  <pageSetup paperSize="9" scale="87" orientation="landscape" horizontalDpi="300" verticalDpi="300" r:id="rId1"/>
  <headerFooter>
    <oddHeader>&amp;L&amp;"-,Bold"&amp;18ASSET HIERARCHY
Project: TDD for Hanjin Shipyard&amp;R&amp;G</oddHead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9515-06F9-4373-8242-361DFB511568}">
  <dimension ref="A1:A21"/>
  <sheetViews>
    <sheetView view="pageBreakPreview" zoomScale="60" zoomScaleNormal="70" workbookViewId="0">
      <selection activeCell="A2" sqref="A2:A21"/>
    </sheetView>
  </sheetViews>
  <sheetFormatPr defaultColWidth="9.1796875" defaultRowHeight="14.5" x14ac:dyDescent="0.35"/>
  <cols>
    <col min="1" max="1" width="44.54296875" style="119" customWidth="1"/>
    <col min="2" max="16384" width="9.1796875" style="41"/>
  </cols>
  <sheetData>
    <row r="1" spans="1:1" s="106" customFormat="1" ht="16" customHeight="1" x14ac:dyDescent="0.35">
      <c r="A1" s="118" t="s">
        <v>63</v>
      </c>
    </row>
    <row r="2" spans="1:1" x14ac:dyDescent="0.35">
      <c r="A2" s="119" t="s">
        <v>112</v>
      </c>
    </row>
    <row r="3" spans="1:1" x14ac:dyDescent="0.35">
      <c r="A3" s="119" t="s">
        <v>113</v>
      </c>
    </row>
    <row r="4" spans="1:1" x14ac:dyDescent="0.35">
      <c r="A4" s="119" t="s">
        <v>114</v>
      </c>
    </row>
    <row r="5" spans="1:1" x14ac:dyDescent="0.35">
      <c r="A5" s="119" t="s">
        <v>115</v>
      </c>
    </row>
    <row r="6" spans="1:1" x14ac:dyDescent="0.35">
      <c r="A6" s="119" t="s">
        <v>116</v>
      </c>
    </row>
    <row r="7" spans="1:1" x14ac:dyDescent="0.35">
      <c r="A7" s="119" t="s">
        <v>117</v>
      </c>
    </row>
    <row r="8" spans="1:1" x14ac:dyDescent="0.35">
      <c r="A8" s="119" t="s">
        <v>118</v>
      </c>
    </row>
    <row r="9" spans="1:1" x14ac:dyDescent="0.35">
      <c r="A9" s="119" t="s">
        <v>119</v>
      </c>
    </row>
    <row r="10" spans="1:1" x14ac:dyDescent="0.35">
      <c r="A10" s="119" t="s">
        <v>120</v>
      </c>
    </row>
    <row r="11" spans="1:1" x14ac:dyDescent="0.35">
      <c r="A11" s="119" t="s">
        <v>121</v>
      </c>
    </row>
    <row r="12" spans="1:1" x14ac:dyDescent="0.35">
      <c r="A12" s="119" t="s">
        <v>122</v>
      </c>
    </row>
    <row r="13" spans="1:1" x14ac:dyDescent="0.35">
      <c r="A13" s="119" t="s">
        <v>123</v>
      </c>
    </row>
    <row r="14" spans="1:1" x14ac:dyDescent="0.35">
      <c r="A14" s="119" t="s">
        <v>124</v>
      </c>
    </row>
    <row r="15" spans="1:1" x14ac:dyDescent="0.35">
      <c r="A15" s="119" t="s">
        <v>125</v>
      </c>
    </row>
    <row r="16" spans="1:1" x14ac:dyDescent="0.35">
      <c r="A16" s="119" t="s">
        <v>126</v>
      </c>
    </row>
    <row r="17" spans="1:1" x14ac:dyDescent="0.35">
      <c r="A17" s="119" t="s">
        <v>127</v>
      </c>
    </row>
    <row r="18" spans="1:1" x14ac:dyDescent="0.35">
      <c r="A18" s="119" t="s">
        <v>128</v>
      </c>
    </row>
    <row r="19" spans="1:1" x14ac:dyDescent="0.35">
      <c r="A19" s="119" t="s">
        <v>129</v>
      </c>
    </row>
    <row r="20" spans="1:1" x14ac:dyDescent="0.35">
      <c r="A20" s="119" t="s">
        <v>130</v>
      </c>
    </row>
    <row r="21" spans="1:1" x14ac:dyDescent="0.35">
      <c r="A21" s="119" t="s">
        <v>131</v>
      </c>
    </row>
  </sheetData>
  <phoneticPr fontId="7" type="noConversion"/>
  <pageMargins left="0.9055118110236221" right="0.70866141732283472" top="1.3385826771653544" bottom="0.74803149606299213" header="0.31496062992125984" footer="0.31496062992125984"/>
  <pageSetup paperSize="8" scale="44" orientation="landscape" horizontalDpi="300" verticalDpi="300" r:id="rId1"/>
  <headerFooter>
    <oddHeader>&amp;L&amp;"-,Bold"&amp;18TDD DATABASE
Project: XXX and YYY&amp;R&amp;G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C7D76071410D42A1A9FC4C9D5989DE" ma:contentTypeVersion="10" ma:contentTypeDescription="Create a new document." ma:contentTypeScope="" ma:versionID="bdd18e91737168169919d235b1031f67">
  <xsd:schema xmlns:xsd="http://www.w3.org/2001/XMLSchema" xmlns:xs="http://www.w3.org/2001/XMLSchema" xmlns:p="http://schemas.microsoft.com/office/2006/metadata/properties" xmlns:ns2="cb3fad9c-1084-429f-8d47-7ce952c0455c" targetNamespace="http://schemas.microsoft.com/office/2006/metadata/properties" ma:root="true" ma:fieldsID="628e773aa5a07a6e351ddde7f10fb4e0" ns2:_="">
    <xsd:import namespace="cb3fad9c-1084-429f-8d47-7ce952c045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fad9c-1084-429f-8d47-7ce952c045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845DBB-2FBA-4248-8AFE-86388D7C1A0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D54F47-AC0F-42D4-A9A1-B846DE1091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3fad9c-1084-429f-8d47-7ce952c045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D7D2CB-1622-4044-85F7-3D23215FA6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Analysis-Level1</vt:lpstr>
      <vt:lpstr>Analysis-Level2</vt:lpstr>
      <vt:lpstr>Analysis-Level3</vt:lpstr>
      <vt:lpstr>Analysis-Level4</vt:lpstr>
      <vt:lpstr>IS</vt:lpstr>
      <vt:lpstr>CS</vt:lpstr>
      <vt:lpstr>Definitions</vt:lpstr>
      <vt:lpstr>Capex</vt:lpstr>
      <vt:lpstr>Levels</vt:lpstr>
      <vt:lpstr>Facilities</vt:lpstr>
      <vt:lpstr>'Analysis-Level1'!Print_Area</vt:lpstr>
      <vt:lpstr>'Analysis-Level2'!Print_Area</vt:lpstr>
      <vt:lpstr>'Analysis-Level3'!Print_Area</vt:lpstr>
      <vt:lpstr>'Analysis-Level4'!Print_Area</vt:lpstr>
      <vt:lpstr>Capex!Print_Area</vt:lpstr>
      <vt:lpstr>Capex!Print_Titles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Nam Le</dc:creator>
  <cp:keywords/>
  <dc:description/>
  <cp:lastModifiedBy>Nam Le</cp:lastModifiedBy>
  <cp:revision/>
  <dcterms:created xsi:type="dcterms:W3CDTF">2020-01-15T02:47:32Z</dcterms:created>
  <dcterms:modified xsi:type="dcterms:W3CDTF">2020-02-07T16:39:45Z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0x0101006EC7D76071410D42A1A9FC4C9D5989DE</vt:lpwstr>
  </property>
</Properties>
</file>