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6" windowWidth="17220" windowHeight="8556"/>
  </bookViews>
  <sheets>
    <sheet name="deterministic" sheetId="1" r:id="rId1"/>
    <sheet name="mtp-method1" sheetId="4" r:id="rId2"/>
    <sheet name="Curve-method1" sheetId="8" r:id="rId3"/>
    <sheet name="mtp-method2" sheetId="5" r:id="rId4"/>
    <sheet name="Curve-method2" sheetId="9" r:id="rId5"/>
    <sheet name="exercise2" sheetId="10" r:id="rId6"/>
    <sheet name="exercise2-Curve" sheetId="11" r:id="rId7"/>
    <sheet name="exercise2-mtp" sheetId="12" r:id="rId8"/>
  </sheets>
  <calcPr calcId="145621"/>
</workbook>
</file>

<file path=xl/calcChain.xml><?xml version="1.0" encoding="utf-8"?>
<calcChain xmlns="http://schemas.openxmlformats.org/spreadsheetml/2006/main">
  <c r="E6" i="12" l="1"/>
  <c r="F6" i="12" s="1"/>
  <c r="J7" i="12" s="1"/>
  <c r="D5" i="12"/>
  <c r="C4" i="12"/>
  <c r="D4" i="12" s="1"/>
  <c r="B3" i="12"/>
  <c r="G7" i="12"/>
  <c r="E3" i="11"/>
  <c r="J3" i="11" s="1"/>
  <c r="D3" i="11"/>
  <c r="I3" i="11" s="1"/>
  <c r="C3" i="11"/>
  <c r="H3" i="11" s="1"/>
  <c r="B3" i="11"/>
  <c r="R15" i="11"/>
  <c r="G3" i="11"/>
  <c r="M3" i="11" s="1"/>
  <c r="F10" i="10"/>
  <c r="F9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D2" i="10"/>
  <c r="C3" i="10" s="1"/>
  <c r="D3" i="10" s="1"/>
  <c r="C4" i="10" s="1"/>
  <c r="D4" i="10" s="1"/>
  <c r="C5" i="10" s="1"/>
  <c r="D5" i="10" s="1"/>
  <c r="C6" i="10" s="1"/>
  <c r="D6" i="10" s="1"/>
  <c r="C7" i="10" s="1"/>
  <c r="D7" i="10" s="1"/>
  <c r="G5" i="12" l="1"/>
  <c r="E5" i="12"/>
  <c r="J6" i="12" s="1"/>
  <c r="J5" i="12"/>
  <c r="G4" i="12"/>
  <c r="C3" i="12"/>
  <c r="G6" i="12"/>
  <c r="J3" i="12"/>
  <c r="N3" i="11"/>
  <c r="O3" i="11" s="1"/>
  <c r="P3" i="11" s="1"/>
  <c r="E2" i="10"/>
  <c r="C8" i="10"/>
  <c r="D8" i="10" s="1"/>
  <c r="E7" i="10"/>
  <c r="E4" i="10"/>
  <c r="E5" i="10"/>
  <c r="E6" i="10"/>
  <c r="E3" i="10"/>
  <c r="G32" i="10"/>
  <c r="E6" i="5"/>
  <c r="F6" i="5" s="1"/>
  <c r="D5" i="5"/>
  <c r="E5" i="5" s="1"/>
  <c r="C4" i="5"/>
  <c r="D4" i="5" s="1"/>
  <c r="B3" i="5"/>
  <c r="C3" i="5" s="1"/>
  <c r="B3" i="9"/>
  <c r="C3" i="9"/>
  <c r="H3" i="9" s="1"/>
  <c r="D3" i="9"/>
  <c r="I3" i="9" s="1"/>
  <c r="E3" i="9"/>
  <c r="J3" i="9" s="1"/>
  <c r="R15" i="9"/>
  <c r="G3" i="9"/>
  <c r="M3" i="9" s="1"/>
  <c r="J4" i="12" l="1"/>
  <c r="K7" i="12" s="1"/>
  <c r="G3" i="12"/>
  <c r="E8" i="10"/>
  <c r="C9" i="10"/>
  <c r="D9" i="10" s="1"/>
  <c r="N3" i="9"/>
  <c r="O3" i="9" s="1"/>
  <c r="P3" i="9" s="1"/>
  <c r="E3" i="8"/>
  <c r="J3" i="8" s="1"/>
  <c r="D3" i="8"/>
  <c r="I3" i="8" s="1"/>
  <c r="C3" i="8"/>
  <c r="H3" i="8" s="1"/>
  <c r="B3" i="8"/>
  <c r="G3" i="8" s="1"/>
  <c r="M3" i="8" s="1"/>
  <c r="R15" i="8"/>
  <c r="F21" i="1"/>
  <c r="K6" i="12" l="1"/>
  <c r="K5" i="12"/>
  <c r="J8" i="12"/>
  <c r="K4" i="12"/>
  <c r="K3" i="12"/>
  <c r="E9" i="10"/>
  <c r="C10" i="10"/>
  <c r="D10" i="10" s="1"/>
  <c r="N3" i="8"/>
  <c r="O3" i="8" s="1"/>
  <c r="P3" i="8" s="1"/>
  <c r="K8" i="12" l="1"/>
  <c r="L6" i="12"/>
  <c r="L7" i="12"/>
  <c r="L5" i="12"/>
  <c r="L3" i="12"/>
  <c r="L4" i="12"/>
  <c r="E10" i="10"/>
  <c r="C11" i="10"/>
  <c r="D11" i="10" s="1"/>
  <c r="J7" i="5"/>
  <c r="G7" i="5"/>
  <c r="J6" i="5"/>
  <c r="G6" i="5"/>
  <c r="J5" i="5"/>
  <c r="G5" i="5"/>
  <c r="J4" i="5"/>
  <c r="G4" i="5"/>
  <c r="J3" i="5"/>
  <c r="G3" i="5"/>
  <c r="F18" i="1"/>
  <c r="G14" i="1"/>
  <c r="G32" i="1"/>
  <c r="G21" i="1"/>
  <c r="G18" i="1"/>
  <c r="G7" i="1"/>
  <c r="F14" i="1"/>
  <c r="F7" i="1"/>
  <c r="D2" i="1"/>
  <c r="C3" i="1" s="1"/>
  <c r="L8" i="12" l="1"/>
  <c r="M5" i="12"/>
  <c r="M6" i="12"/>
  <c r="M7" i="12"/>
  <c r="M3" i="12"/>
  <c r="M4" i="12"/>
  <c r="E11" i="10"/>
  <c r="C12" i="10"/>
  <c r="D12" i="10" s="1"/>
  <c r="K4" i="5"/>
  <c r="K7" i="5"/>
  <c r="K3" i="5"/>
  <c r="J8" i="5"/>
  <c r="K5" i="5"/>
  <c r="K6" i="5"/>
  <c r="G7" i="4"/>
  <c r="G6" i="4"/>
  <c r="G5" i="4"/>
  <c r="J7" i="4"/>
  <c r="J3" i="4"/>
  <c r="E2" i="1"/>
  <c r="N7" i="12" l="1"/>
  <c r="N6" i="12"/>
  <c r="M8" i="12"/>
  <c r="N5" i="12"/>
  <c r="N3" i="12"/>
  <c r="N4" i="12"/>
  <c r="E12" i="10"/>
  <c r="C13" i="10"/>
  <c r="D13" i="10" s="1"/>
  <c r="K8" i="5"/>
  <c r="L6" i="5"/>
  <c r="L4" i="5"/>
  <c r="L7" i="5"/>
  <c r="L3" i="5"/>
  <c r="L5" i="5"/>
  <c r="J4" i="4"/>
  <c r="J5" i="4"/>
  <c r="G4" i="4"/>
  <c r="G3" i="4"/>
  <c r="J6" i="4"/>
  <c r="O7" i="12" l="1"/>
  <c r="O5" i="12"/>
  <c r="N8" i="12"/>
  <c r="O6" i="12"/>
  <c r="O3" i="12"/>
  <c r="O4" i="12"/>
  <c r="E13" i="10"/>
  <c r="C14" i="10"/>
  <c r="D14" i="10" s="1"/>
  <c r="M5" i="5"/>
  <c r="M7" i="5"/>
  <c r="M3" i="5"/>
  <c r="L8" i="5"/>
  <c r="M4" i="5"/>
  <c r="M6" i="5"/>
  <c r="J8" i="4"/>
  <c r="K5" i="4"/>
  <c r="K3" i="4"/>
  <c r="K7" i="4"/>
  <c r="K4" i="4"/>
  <c r="K6" i="4"/>
  <c r="O8" i="12" l="1"/>
  <c r="P6" i="12"/>
  <c r="P3" i="12"/>
  <c r="P7" i="12"/>
  <c r="P5" i="12"/>
  <c r="P4" i="12"/>
  <c r="C15" i="10"/>
  <c r="D15" i="10" s="1"/>
  <c r="E14" i="10"/>
  <c r="N4" i="5"/>
  <c r="N7" i="5"/>
  <c r="M8" i="5"/>
  <c r="N6" i="5"/>
  <c r="N5" i="5"/>
  <c r="N3" i="5"/>
  <c r="K8" i="4"/>
  <c r="L6" i="4"/>
  <c r="L4" i="4"/>
  <c r="L3" i="4"/>
  <c r="L5" i="4"/>
  <c r="L7" i="4"/>
  <c r="Q6" i="12" l="1"/>
  <c r="Q7" i="12"/>
  <c r="Q5" i="12"/>
  <c r="P8" i="12"/>
  <c r="Q3" i="12"/>
  <c r="Q4" i="12"/>
  <c r="C16" i="10"/>
  <c r="D16" i="10" s="1"/>
  <c r="E15" i="10"/>
  <c r="O7" i="5"/>
  <c r="O3" i="5"/>
  <c r="N8" i="5"/>
  <c r="O5" i="5"/>
  <c r="O4" i="5"/>
  <c r="O6" i="5"/>
  <c r="L8" i="4"/>
  <c r="M5" i="4"/>
  <c r="M3" i="4"/>
  <c r="M7" i="4"/>
  <c r="M6" i="4"/>
  <c r="M4" i="4"/>
  <c r="R7" i="12" l="1"/>
  <c r="R5" i="12"/>
  <c r="Q8" i="12"/>
  <c r="R6" i="12"/>
  <c r="R3" i="12"/>
  <c r="R4" i="12"/>
  <c r="E16" i="10"/>
  <c r="O8" i="5"/>
  <c r="P6" i="5"/>
  <c r="P4" i="5"/>
  <c r="P7" i="5"/>
  <c r="P3" i="5"/>
  <c r="P5" i="5"/>
  <c r="N7" i="4"/>
  <c r="N3" i="4"/>
  <c r="M8" i="4"/>
  <c r="N4" i="4"/>
  <c r="N6" i="4"/>
  <c r="N5" i="4"/>
  <c r="S7" i="12" l="1"/>
  <c r="S5" i="12"/>
  <c r="R8" i="12"/>
  <c r="S6" i="12"/>
  <c r="S3" i="12"/>
  <c r="S4" i="12"/>
  <c r="Q5" i="5"/>
  <c r="Q7" i="5"/>
  <c r="Q3" i="5"/>
  <c r="P8" i="5"/>
  <c r="Q4" i="5"/>
  <c r="Q6" i="5"/>
  <c r="N8" i="4"/>
  <c r="O6" i="4"/>
  <c r="O3" i="4"/>
  <c r="O7" i="4"/>
  <c r="O5" i="4"/>
  <c r="O4" i="4"/>
  <c r="S8" i="12" l="1"/>
  <c r="T6" i="12"/>
  <c r="T7" i="12"/>
  <c r="T5" i="12"/>
  <c r="T3" i="12"/>
  <c r="T4" i="12"/>
  <c r="R4" i="5"/>
  <c r="R7" i="5"/>
  <c r="Q8" i="5"/>
  <c r="R6" i="5"/>
  <c r="R3" i="5"/>
  <c r="R5" i="5"/>
  <c r="P6" i="4"/>
  <c r="O8" i="4"/>
  <c r="P5" i="4"/>
  <c r="P4" i="4"/>
  <c r="P3" i="4"/>
  <c r="P7" i="4"/>
  <c r="T8" i="12" l="1"/>
  <c r="U6" i="12"/>
  <c r="U5" i="12"/>
  <c r="U7" i="12"/>
  <c r="U3" i="12"/>
  <c r="U4" i="12"/>
  <c r="S7" i="5"/>
  <c r="S3" i="5"/>
  <c r="R8" i="5"/>
  <c r="S5" i="5"/>
  <c r="S6" i="5"/>
  <c r="S4" i="5"/>
  <c r="P8" i="4"/>
  <c r="Q7" i="4"/>
  <c r="Q5" i="4"/>
  <c r="Q3" i="4"/>
  <c r="Q4" i="4"/>
  <c r="Q6" i="4"/>
  <c r="V7" i="12" l="1"/>
  <c r="V5" i="12"/>
  <c r="V6" i="12"/>
  <c r="V3" i="12"/>
  <c r="V4" i="12"/>
  <c r="S8" i="5"/>
  <c r="T6" i="5"/>
  <c r="T4" i="5"/>
  <c r="T7" i="5"/>
  <c r="T3" i="5"/>
  <c r="T5" i="5"/>
  <c r="R7" i="4"/>
  <c r="Q8" i="4"/>
  <c r="R3" i="4"/>
  <c r="R5" i="4"/>
  <c r="R6" i="4"/>
  <c r="R4" i="4"/>
  <c r="W7" i="12" l="1"/>
  <c r="W5" i="12"/>
  <c r="W6" i="12"/>
  <c r="W3" i="12"/>
  <c r="W4" i="12"/>
  <c r="U5" i="5"/>
  <c r="U7" i="5"/>
  <c r="U3" i="5"/>
  <c r="T8" i="5"/>
  <c r="U4" i="5"/>
  <c r="U6" i="5"/>
  <c r="R8" i="4"/>
  <c r="S6" i="4"/>
  <c r="S5" i="4"/>
  <c r="S4" i="4"/>
  <c r="S3" i="4"/>
  <c r="S7" i="4"/>
  <c r="X6" i="12" l="1"/>
  <c r="X5" i="12"/>
  <c r="X7" i="12"/>
  <c r="X3" i="12"/>
  <c r="X4" i="12"/>
  <c r="V4" i="5"/>
  <c r="V7" i="5"/>
  <c r="V6" i="5"/>
  <c r="V5" i="5"/>
  <c r="V3" i="5"/>
  <c r="S8" i="4"/>
  <c r="T6" i="4"/>
  <c r="T4" i="4"/>
  <c r="T5" i="4"/>
  <c r="T7" i="4"/>
  <c r="T3" i="4"/>
  <c r="Y7" i="12" l="1"/>
  <c r="Y6" i="12"/>
  <c r="Y5" i="12"/>
  <c r="Y3" i="12"/>
  <c r="Y4" i="12"/>
  <c r="W7" i="5"/>
  <c r="W3" i="5"/>
  <c r="W6" i="5"/>
  <c r="W5" i="5"/>
  <c r="W4" i="5"/>
  <c r="T8" i="4"/>
  <c r="U3" i="4"/>
  <c r="U5" i="4"/>
  <c r="U7" i="4"/>
  <c r="U4" i="4"/>
  <c r="U6" i="4"/>
  <c r="Z7" i="12" l="1"/>
  <c r="Z6" i="12"/>
  <c r="Z5" i="12"/>
  <c r="Z3" i="12"/>
  <c r="Z4" i="12"/>
  <c r="X6" i="5"/>
  <c r="X4" i="5"/>
  <c r="X7" i="5"/>
  <c r="X5" i="5"/>
  <c r="X3" i="5"/>
  <c r="V7" i="4"/>
  <c r="V3" i="4"/>
  <c r="V4" i="4"/>
  <c r="V5" i="4"/>
  <c r="V6" i="4"/>
  <c r="AA7" i="12" l="1"/>
  <c r="AA5" i="12"/>
  <c r="AA6" i="12"/>
  <c r="AA3" i="12"/>
  <c r="AA4" i="12"/>
  <c r="Y5" i="5"/>
  <c r="Y7" i="5"/>
  <c r="Y3" i="5"/>
  <c r="Y4" i="5"/>
  <c r="Y6" i="5"/>
  <c r="W6" i="4"/>
  <c r="W4" i="4"/>
  <c r="W5" i="4"/>
  <c r="W3" i="4"/>
  <c r="W7" i="4"/>
  <c r="AB6" i="12" l="1"/>
  <c r="AB7" i="12"/>
  <c r="AB5" i="12"/>
  <c r="AB3" i="12"/>
  <c r="AB4" i="12"/>
  <c r="Z4" i="5"/>
  <c r="Z7" i="5"/>
  <c r="Z6" i="5"/>
  <c r="Z3" i="5"/>
  <c r="Z5" i="5"/>
  <c r="X6" i="4"/>
  <c r="X7" i="4"/>
  <c r="X4" i="4"/>
  <c r="X5" i="4"/>
  <c r="X3" i="4"/>
  <c r="AC5" i="12" l="1"/>
  <c r="AC7" i="12"/>
  <c r="AC6" i="12"/>
  <c r="AC3" i="12"/>
  <c r="AC4" i="12"/>
  <c r="AA7" i="5"/>
  <c r="AA3" i="5"/>
  <c r="AA6" i="5"/>
  <c r="AA5" i="5"/>
  <c r="AA4" i="5"/>
  <c r="Y3" i="4"/>
  <c r="Y7" i="4"/>
  <c r="Y5" i="4"/>
  <c r="Y4" i="4"/>
  <c r="Y6" i="4"/>
  <c r="AD7" i="12" l="1"/>
  <c r="AD5" i="12"/>
  <c r="AD6" i="12"/>
  <c r="AD3" i="12"/>
  <c r="AD4" i="12"/>
  <c r="AB6" i="5"/>
  <c r="AB4" i="5"/>
  <c r="AB7" i="5"/>
  <c r="AB3" i="5"/>
  <c r="AB5" i="5"/>
  <c r="Z7" i="4"/>
  <c r="Z3" i="4"/>
  <c r="Z5" i="4"/>
  <c r="Z4" i="4"/>
  <c r="Z6" i="4"/>
  <c r="AE7" i="12" l="1"/>
  <c r="AE5" i="12"/>
  <c r="AE6" i="12"/>
  <c r="AE3" i="12"/>
  <c r="AE4" i="12"/>
  <c r="AC5" i="5"/>
  <c r="AC7" i="5"/>
  <c r="AC3" i="5"/>
  <c r="AC4" i="5"/>
  <c r="AC6" i="5"/>
  <c r="AA6" i="4"/>
  <c r="AA3" i="4"/>
  <c r="AA7" i="4"/>
  <c r="AA4" i="4"/>
  <c r="AA5" i="4"/>
  <c r="AF6" i="12" l="1"/>
  <c r="AF3" i="12"/>
  <c r="AF7" i="12"/>
  <c r="AF5" i="12"/>
  <c r="AF4" i="12"/>
  <c r="AD4" i="5"/>
  <c r="AD7" i="5"/>
  <c r="AD6" i="5"/>
  <c r="AD5" i="5"/>
  <c r="AD3" i="5"/>
  <c r="AB6" i="4"/>
  <c r="AB4" i="4"/>
  <c r="AB3" i="4"/>
  <c r="AB5" i="4"/>
  <c r="AB7" i="4"/>
  <c r="AG7" i="12" l="1"/>
  <c r="AG5" i="12"/>
  <c r="AG6" i="12"/>
  <c r="AG3" i="12"/>
  <c r="AG4" i="12"/>
  <c r="AE7" i="5"/>
  <c r="AE3" i="5"/>
  <c r="AE6" i="5"/>
  <c r="AE5" i="5"/>
  <c r="AE4" i="5"/>
  <c r="AC5" i="4"/>
  <c r="AC3" i="4"/>
  <c r="AC7" i="4"/>
  <c r="AC6" i="4"/>
  <c r="AC4" i="4"/>
  <c r="AH7" i="12" l="1"/>
  <c r="AH5" i="12"/>
  <c r="AH6" i="12"/>
  <c r="AH3" i="12"/>
  <c r="AH4" i="12"/>
  <c r="AF6" i="5"/>
  <c r="AF4" i="5"/>
  <c r="AF7" i="5"/>
  <c r="AF3" i="5"/>
  <c r="AF5" i="5"/>
  <c r="AD7" i="4"/>
  <c r="AD3" i="4"/>
  <c r="AD4" i="4"/>
  <c r="AD6" i="4"/>
  <c r="AD5" i="4"/>
  <c r="AI7" i="12" l="1"/>
  <c r="AI5" i="12"/>
  <c r="AI6" i="12"/>
  <c r="AI3" i="12"/>
  <c r="AI4" i="12"/>
  <c r="AG5" i="5"/>
  <c r="AG7" i="5"/>
  <c r="AG3" i="5"/>
  <c r="AG6" i="5"/>
  <c r="AG4" i="5"/>
  <c r="AE6" i="4"/>
  <c r="AE4" i="4"/>
  <c r="AE3" i="4"/>
  <c r="AE7" i="4"/>
  <c r="AE5" i="4"/>
  <c r="AJ6" i="12" l="1"/>
  <c r="AJ7" i="12"/>
  <c r="AJ5" i="12"/>
  <c r="AJ3" i="12"/>
  <c r="AJ4" i="12"/>
  <c r="AH4" i="5"/>
  <c r="AH7" i="5"/>
  <c r="AH6" i="5"/>
  <c r="AH3" i="5"/>
  <c r="AH5" i="5"/>
  <c r="AF6" i="4"/>
  <c r="AF5" i="4"/>
  <c r="AF3" i="4"/>
  <c r="AF4" i="4"/>
  <c r="AF7" i="4"/>
  <c r="AK6" i="12" l="1"/>
  <c r="AK5" i="12"/>
  <c r="AK7" i="12"/>
  <c r="AK3" i="12"/>
  <c r="AK4" i="12"/>
  <c r="AI7" i="5"/>
  <c r="AI3" i="5"/>
  <c r="AI6" i="5"/>
  <c r="AI5" i="5"/>
  <c r="AI4" i="5"/>
  <c r="AG7" i="4"/>
  <c r="AG3" i="4"/>
  <c r="AG5" i="4"/>
  <c r="AG4" i="4"/>
  <c r="AG6" i="4"/>
  <c r="AL7" i="12" l="1"/>
  <c r="AL5" i="12"/>
  <c r="AL6" i="12"/>
  <c r="AL3" i="12"/>
  <c r="AL4" i="12"/>
  <c r="AJ6" i="5"/>
  <c r="AJ4" i="5"/>
  <c r="AJ7" i="5"/>
  <c r="AJ3" i="5"/>
  <c r="AJ5" i="5"/>
  <c r="AH7" i="4"/>
  <c r="AH3" i="4"/>
  <c r="AH6" i="4"/>
  <c r="AH4" i="4"/>
  <c r="AH5" i="4"/>
  <c r="AM7" i="12" l="1"/>
  <c r="AM5" i="12"/>
  <c r="AM6" i="12"/>
  <c r="AM3" i="12"/>
  <c r="AM4" i="12"/>
  <c r="AK5" i="5"/>
  <c r="AK7" i="5"/>
  <c r="AK3" i="5"/>
  <c r="AK4" i="5"/>
  <c r="AK6" i="5"/>
  <c r="AI6" i="4"/>
  <c r="AI4" i="4"/>
  <c r="AI5" i="4"/>
  <c r="AI3" i="4"/>
  <c r="AI7" i="4"/>
  <c r="AN6" i="12" l="1"/>
  <c r="AN5" i="12"/>
  <c r="AN7" i="12"/>
  <c r="AN3" i="12"/>
  <c r="AN4" i="12"/>
  <c r="AL4" i="5"/>
  <c r="AL7" i="5"/>
  <c r="AL6" i="5"/>
  <c r="AL5" i="5"/>
  <c r="AL3" i="5"/>
  <c r="AJ6" i="4"/>
  <c r="AJ4" i="4"/>
  <c r="AJ5" i="4"/>
  <c r="AJ7" i="4"/>
  <c r="AJ3" i="4"/>
  <c r="AO5" i="12" l="1"/>
  <c r="AO7" i="12"/>
  <c r="AO6" i="12"/>
  <c r="AO3" i="12"/>
  <c r="AO4" i="12"/>
  <c r="AM7" i="5"/>
  <c r="AM3" i="5"/>
  <c r="AM6" i="5"/>
  <c r="AM5" i="5"/>
  <c r="AM4" i="5"/>
  <c r="AK3" i="4"/>
  <c r="AK5" i="4"/>
  <c r="AK7" i="4"/>
  <c r="AK4" i="4"/>
  <c r="AK6" i="4"/>
  <c r="AP7" i="12" l="1"/>
  <c r="AP6" i="12"/>
  <c r="AP5" i="12"/>
  <c r="AP3" i="12"/>
  <c r="AP4" i="12"/>
  <c r="AN6" i="5"/>
  <c r="AN4" i="5"/>
  <c r="AN7" i="5"/>
  <c r="AN5" i="5"/>
  <c r="AN3" i="5"/>
  <c r="AL7" i="4"/>
  <c r="AL3" i="4"/>
  <c r="AL5" i="4"/>
  <c r="AL4" i="4"/>
  <c r="AL6" i="4"/>
  <c r="AQ7" i="12" l="1"/>
  <c r="AQ5" i="12"/>
  <c r="AQ6" i="12"/>
  <c r="AQ3" i="12"/>
  <c r="AQ4" i="12"/>
  <c r="AO5" i="5"/>
  <c r="AO7" i="5"/>
  <c r="AO3" i="5"/>
  <c r="AO4" i="5"/>
  <c r="AO6" i="5"/>
  <c r="AM6" i="4"/>
  <c r="AM5" i="4"/>
  <c r="AM7" i="4"/>
  <c r="AM4" i="4"/>
  <c r="AM3" i="4"/>
  <c r="AR6" i="12" l="1"/>
  <c r="AR7" i="12"/>
  <c r="AR5" i="12"/>
  <c r="AR3" i="12"/>
  <c r="AR4" i="12"/>
  <c r="AP4" i="5"/>
  <c r="AP7" i="5"/>
  <c r="AP6" i="5"/>
  <c r="AP3" i="5"/>
  <c r="AP5" i="5"/>
  <c r="AN6" i="4"/>
  <c r="AN4" i="4"/>
  <c r="AN5" i="4"/>
  <c r="AN7" i="4"/>
  <c r="AN3" i="4"/>
  <c r="AS6" i="12" l="1"/>
  <c r="AS5" i="12"/>
  <c r="AS7" i="12"/>
  <c r="AS3" i="12"/>
  <c r="AS4" i="12"/>
  <c r="AQ7" i="5"/>
  <c r="AQ3" i="5"/>
  <c r="AQ6" i="5"/>
  <c r="AQ5" i="5"/>
  <c r="AQ4" i="5"/>
  <c r="AO3" i="4"/>
  <c r="AO7" i="4"/>
  <c r="AO4" i="4"/>
  <c r="AO5" i="4"/>
  <c r="AO6" i="4"/>
  <c r="AT7" i="12" l="1"/>
  <c r="AT6" i="12"/>
  <c r="AT5" i="12"/>
  <c r="AT3" i="12"/>
  <c r="AT4" i="12"/>
  <c r="AR6" i="5"/>
  <c r="AR4" i="5"/>
  <c r="AR7" i="5"/>
  <c r="AR3" i="5"/>
  <c r="AR5" i="5"/>
  <c r="AP7" i="4"/>
  <c r="AP3" i="4"/>
  <c r="AP4" i="4"/>
  <c r="AP5" i="4"/>
  <c r="AP6" i="4"/>
  <c r="AU7" i="12" l="1"/>
  <c r="AU5" i="12"/>
  <c r="AU6" i="12"/>
  <c r="AU3" i="12"/>
  <c r="AU4" i="12"/>
  <c r="AS5" i="5"/>
  <c r="AS7" i="5"/>
  <c r="AS3" i="5"/>
  <c r="AS6" i="5"/>
  <c r="AS4" i="5"/>
  <c r="AQ6" i="4"/>
  <c r="AQ3" i="4"/>
  <c r="AQ7" i="4"/>
  <c r="AQ4" i="4"/>
  <c r="AQ5" i="4"/>
  <c r="AV6" i="12" l="1"/>
  <c r="AV7" i="12"/>
  <c r="AV5" i="12"/>
  <c r="AV3" i="12"/>
  <c r="AV4" i="12"/>
  <c r="AT4" i="5"/>
  <c r="AT7" i="5"/>
  <c r="AT6" i="5"/>
  <c r="AT5" i="5"/>
  <c r="AT3" i="5"/>
  <c r="AR6" i="4"/>
  <c r="AR4" i="4"/>
  <c r="AR3" i="4"/>
  <c r="AR5" i="4"/>
  <c r="AR7" i="4"/>
  <c r="AW7" i="12" l="1"/>
  <c r="AW5" i="12"/>
  <c r="AW6" i="12"/>
  <c r="AW3" i="12"/>
  <c r="AW4" i="12"/>
  <c r="AU7" i="5"/>
  <c r="AU3" i="5"/>
  <c r="AU6" i="5"/>
  <c r="AU5" i="5"/>
  <c r="AU4" i="5"/>
  <c r="AS3" i="4"/>
  <c r="AS7" i="4"/>
  <c r="AS6" i="4"/>
  <c r="AS4" i="4"/>
  <c r="AS5" i="4"/>
  <c r="AX7" i="12" l="1"/>
  <c r="AX5" i="12"/>
  <c r="AX6" i="12"/>
  <c r="AX3" i="12"/>
  <c r="AX4" i="12"/>
  <c r="AV6" i="5"/>
  <c r="AV4" i="5"/>
  <c r="AV7" i="5"/>
  <c r="AV3" i="5"/>
  <c r="AV5" i="5"/>
  <c r="AT7" i="4"/>
  <c r="AT3" i="4"/>
  <c r="AT4" i="4"/>
  <c r="AT6" i="4"/>
  <c r="AT5" i="4"/>
  <c r="AY7" i="12" l="1"/>
  <c r="AY5" i="12"/>
  <c r="AY6" i="12"/>
  <c r="AY3" i="12"/>
  <c r="AY4" i="12"/>
  <c r="AW5" i="5"/>
  <c r="AW7" i="5"/>
  <c r="AW3" i="5"/>
  <c r="AW6" i="5"/>
  <c r="AW4" i="5"/>
  <c r="AU6" i="4"/>
  <c r="AU3" i="4"/>
  <c r="AU7" i="4"/>
  <c r="AU4" i="4"/>
  <c r="AU5" i="4"/>
  <c r="AZ6" i="12" l="1"/>
  <c r="AZ7" i="12"/>
  <c r="AZ5" i="12"/>
  <c r="AZ3" i="12"/>
  <c r="AZ4" i="12"/>
  <c r="AX4" i="5"/>
  <c r="AX7" i="5"/>
  <c r="AX6" i="5"/>
  <c r="AX3" i="5"/>
  <c r="AX5" i="5"/>
  <c r="AV6" i="4"/>
  <c r="AV5" i="4"/>
  <c r="AV4" i="4"/>
  <c r="AV3" i="4"/>
  <c r="AV7" i="4"/>
  <c r="BA6" i="12" l="1"/>
  <c r="BA5" i="12"/>
  <c r="BA7" i="12"/>
  <c r="BA3" i="12"/>
  <c r="BA4" i="12"/>
  <c r="AY7" i="5"/>
  <c r="AY3" i="5"/>
  <c r="AY6" i="5"/>
  <c r="AY5" i="5"/>
  <c r="AY4" i="5"/>
  <c r="AW7" i="4"/>
  <c r="AW5" i="4"/>
  <c r="AW3" i="4"/>
  <c r="AW4" i="4"/>
  <c r="AW6" i="4"/>
  <c r="BB7" i="12" l="1"/>
  <c r="BB3" i="12"/>
  <c r="BB5" i="12"/>
  <c r="BB6" i="12"/>
  <c r="BB4" i="12"/>
  <c r="AZ6" i="5"/>
  <c r="AZ4" i="5"/>
  <c r="AZ7" i="5"/>
  <c r="AZ3" i="5"/>
  <c r="AZ5" i="5"/>
  <c r="AX7" i="4"/>
  <c r="AX3" i="4"/>
  <c r="AX6" i="4"/>
  <c r="AX4" i="4"/>
  <c r="AX5" i="4"/>
  <c r="BC7" i="12" l="1"/>
  <c r="BC5" i="12"/>
  <c r="BC6" i="12"/>
  <c r="BC3" i="12"/>
  <c r="BC4" i="12"/>
  <c r="BA5" i="5"/>
  <c r="BA7" i="5"/>
  <c r="BA3" i="5"/>
  <c r="BA6" i="5"/>
  <c r="BA4" i="5"/>
  <c r="AY6" i="4"/>
  <c r="AY5" i="4"/>
  <c r="AY4" i="4"/>
  <c r="AY3" i="4"/>
  <c r="AY7" i="4"/>
  <c r="BD6" i="12" l="1"/>
  <c r="BD5" i="12"/>
  <c r="BD7" i="12"/>
  <c r="BD3" i="12"/>
  <c r="BD4" i="12"/>
  <c r="BB4" i="5"/>
  <c r="BB7" i="5"/>
  <c r="BB6" i="5"/>
  <c r="BB5" i="5"/>
  <c r="BB3" i="5"/>
  <c r="AZ6" i="4"/>
  <c r="AZ5" i="4"/>
  <c r="AZ7" i="4"/>
  <c r="AZ3" i="4"/>
  <c r="AZ4" i="4"/>
  <c r="BE5" i="12" l="1"/>
  <c r="BE7" i="12"/>
  <c r="BE6" i="12"/>
  <c r="BE3" i="12"/>
  <c r="BE4" i="12"/>
  <c r="BC7" i="5"/>
  <c r="BC3" i="5"/>
  <c r="BC6" i="5"/>
  <c r="BC5" i="5"/>
  <c r="BC4" i="5"/>
  <c r="BA3" i="4"/>
  <c r="BA7" i="4"/>
  <c r="BA5" i="4"/>
  <c r="BA4" i="4"/>
  <c r="BA6" i="4"/>
  <c r="BD6" i="5" l="1"/>
  <c r="BD4" i="5"/>
  <c r="BD7" i="5"/>
  <c r="BD5" i="5"/>
  <c r="BD3" i="5"/>
  <c r="BB7" i="4"/>
  <c r="BB3" i="4"/>
  <c r="BB5" i="4"/>
  <c r="BB6" i="4"/>
  <c r="BB4" i="4"/>
  <c r="BE5" i="5" l="1"/>
  <c r="BE7" i="5"/>
  <c r="BE3" i="5"/>
  <c r="BE6" i="5"/>
  <c r="BE4" i="5"/>
  <c r="BC6" i="4"/>
  <c r="BC4" i="4"/>
  <c r="BC5" i="4"/>
  <c r="BC3" i="4"/>
  <c r="BC7" i="4"/>
  <c r="BD6" i="4" l="1"/>
  <c r="BD3" i="4"/>
  <c r="BD7" i="4"/>
  <c r="BD4" i="4"/>
  <c r="BD5" i="4"/>
  <c r="BE3" i="4" l="1"/>
  <c r="BE7" i="4"/>
  <c r="BE5" i="4"/>
  <c r="BE4" i="4"/>
  <c r="BE6" i="4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3" i="1"/>
  <c r="C4" i="1" l="1"/>
  <c r="D4" i="1" s="1"/>
  <c r="E3" i="1"/>
  <c r="C5" i="1" l="1"/>
  <c r="D5" i="1" s="1"/>
  <c r="E4" i="1"/>
  <c r="E5" i="1" l="1"/>
  <c r="C6" i="1"/>
  <c r="D6" i="1" s="1"/>
  <c r="C7" i="1" l="1"/>
  <c r="D7" i="1" s="1"/>
  <c r="E6" i="1"/>
  <c r="C8" i="1" l="1"/>
  <c r="D8" i="1" s="1"/>
  <c r="E7" i="1"/>
  <c r="C9" i="1" l="1"/>
  <c r="D9" i="1" s="1"/>
  <c r="E8" i="1"/>
  <c r="C10" i="1" l="1"/>
  <c r="D10" i="1" s="1"/>
  <c r="E9" i="1"/>
  <c r="C11" i="1" l="1"/>
  <c r="D11" i="1" s="1"/>
  <c r="E10" i="1"/>
  <c r="C12" i="1" l="1"/>
  <c r="D12" i="1" s="1"/>
  <c r="E11" i="1"/>
  <c r="C13" i="1" l="1"/>
  <c r="D13" i="1" s="1"/>
  <c r="E12" i="1"/>
  <c r="C14" i="1" l="1"/>
  <c r="D14" i="1" s="1"/>
  <c r="E13" i="1"/>
  <c r="C15" i="1" l="1"/>
  <c r="D15" i="1" s="1"/>
  <c r="E14" i="1"/>
  <c r="C16" i="1" l="1"/>
  <c r="D16" i="1" s="1"/>
  <c r="E15" i="1"/>
  <c r="C17" i="1" l="1"/>
  <c r="D17" i="1" s="1"/>
  <c r="E16" i="1"/>
  <c r="C18" i="1" l="1"/>
  <c r="D18" i="1" s="1"/>
  <c r="E17" i="1"/>
  <c r="C19" i="1" l="1"/>
  <c r="D19" i="1" s="1"/>
  <c r="E18" i="1"/>
  <c r="C20" i="1" l="1"/>
  <c r="D20" i="1" s="1"/>
  <c r="E19" i="1"/>
  <c r="C21" i="1" l="1"/>
  <c r="D21" i="1" s="1"/>
  <c r="E20" i="1"/>
  <c r="C22" i="1" l="1"/>
  <c r="D22" i="1" s="1"/>
  <c r="E21" i="1"/>
  <c r="C23" i="1" l="1"/>
  <c r="D23" i="1" s="1"/>
  <c r="E22" i="1"/>
  <c r="C24" i="1" l="1"/>
  <c r="D24" i="1" s="1"/>
  <c r="E23" i="1"/>
  <c r="E24" i="1" l="1"/>
  <c r="C25" i="1"/>
  <c r="D25" i="1" s="1"/>
  <c r="C26" i="1" l="1"/>
  <c r="D26" i="1" s="1"/>
  <c r="E25" i="1"/>
  <c r="C27" i="1" l="1"/>
  <c r="D27" i="1" s="1"/>
  <c r="E26" i="1"/>
  <c r="C28" i="1" l="1"/>
  <c r="D28" i="1" s="1"/>
  <c r="E27" i="1"/>
  <c r="C29" i="1" l="1"/>
  <c r="D29" i="1" s="1"/>
  <c r="E28" i="1"/>
  <c r="C30" i="1" l="1"/>
  <c r="D30" i="1" s="1"/>
  <c r="E29" i="1"/>
  <c r="C31" i="1" l="1"/>
  <c r="D31" i="1" s="1"/>
  <c r="E30" i="1"/>
  <c r="E31" i="1" l="1"/>
</calcChain>
</file>

<file path=xl/sharedStrings.xml><?xml version="1.0" encoding="utf-8"?>
<sst xmlns="http://schemas.openxmlformats.org/spreadsheetml/2006/main" count="82" uniqueCount="19">
  <si>
    <t>t</t>
  </si>
  <si>
    <t>beta</t>
  </si>
  <si>
    <t>CS</t>
  </si>
  <si>
    <t>Equivalent</t>
  </si>
  <si>
    <t>Transition probability</t>
  </si>
  <si>
    <t>CS1</t>
  </si>
  <si>
    <t>CS2</t>
  </si>
  <si>
    <t>CS3</t>
  </si>
  <si>
    <t>CS4</t>
  </si>
  <si>
    <t>CS5</t>
  </si>
  <si>
    <t>year</t>
  </si>
  <si>
    <t>f(t)</t>
  </si>
  <si>
    <t>f(t+1)</t>
  </si>
  <si>
    <t>hazard rate</t>
  </si>
  <si>
    <t>MSMM</t>
  </si>
  <si>
    <t>Cumulative expectation</t>
    <phoneticPr fontId="4"/>
  </si>
  <si>
    <t>Everage life expectancy</t>
    <phoneticPr fontId="4"/>
  </si>
  <si>
    <t>Hazard rate</t>
    <phoneticPr fontId="4"/>
  </si>
  <si>
    <t>Group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</si>
</sst>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ＭＳ Ｐゴシック"/>
      <family val="3"/>
      <charset val="128"/>
    </font>
    <font>
      <sz val="10"/>
      <color rgb="FF000000"/>
      <name val="Lucida Console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2">
    <xf numFmtId="0" fontId="0" fillId="0" borderId="0"/>
    <xf numFmtId="0" fontId="1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8" fillId="0" borderId="0" applyNumberFormat="0" applyFont="0" applyFill="0" applyBorder="0" applyAlignment="0">
      <protection locked="0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8" fillId="34" borderId="0" applyNumberFormat="0" applyBorder="0" applyAlignment="0">
      <protection locked="0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1"/>
    <xf numFmtId="0" fontId="18" fillId="0" borderId="0" xfId="1" applyAlignment="1">
      <alignment horizontal="center"/>
    </xf>
    <xf numFmtId="0" fontId="18" fillId="0" borderId="0" xfId="1" applyNumberFormat="1"/>
    <xf numFmtId="164" fontId="18" fillId="0" borderId="0" xfId="1" applyNumberFormat="1"/>
    <xf numFmtId="0" fontId="19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16" fillId="33" borderId="10" xfId="0" applyFont="1" applyFill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0" xfId="0" applyNumberFormat="1"/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16" fillId="0" borderId="0" xfId="0" applyFont="1" applyFill="1" applyBorder="1"/>
    <xf numFmtId="0" fontId="0" fillId="0" borderId="0" xfId="0" applyNumberFormat="1"/>
    <xf numFmtId="0" fontId="18" fillId="35" borderId="0" xfId="281" applyFill="1" applyAlignment="1">
      <alignment horizontal="centerContinuous"/>
    </xf>
    <xf numFmtId="0" fontId="18" fillId="35" borderId="0" xfId="281" applyFill="1"/>
    <xf numFmtId="0" fontId="18" fillId="37" borderId="0" xfId="281" applyFill="1"/>
    <xf numFmtId="0" fontId="18" fillId="36" borderId="0" xfId="281" applyFill="1"/>
    <xf numFmtId="0" fontId="18" fillId="0" borderId="0" xfId="281"/>
    <xf numFmtId="0" fontId="18" fillId="35" borderId="0" xfId="281" applyFill="1" applyAlignment="1">
      <alignment horizontal="center" vertical="center"/>
    </xf>
    <xf numFmtId="0" fontId="18" fillId="35" borderId="0" xfId="281" applyFill="1" applyAlignment="1">
      <alignment vertical="center"/>
    </xf>
    <xf numFmtId="0" fontId="18" fillId="0" borderId="0" xfId="281" applyAlignment="1">
      <alignment vertical="center"/>
    </xf>
    <xf numFmtId="0" fontId="18" fillId="0" borderId="0" xfId="281" applyAlignment="1">
      <alignment horizontal="center"/>
    </xf>
    <xf numFmtId="0" fontId="18" fillId="35" borderId="0" xfId="28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6" fillId="0" borderId="10" xfId="0" applyFont="1" applyFill="1" applyBorder="1"/>
    <xf numFmtId="0" fontId="18" fillId="35" borderId="0" xfId="281" applyFill="1" applyAlignment="1">
      <alignment horizontal="center" vertical="center"/>
    </xf>
  </cellXfs>
  <cellStyles count="282">
    <cellStyle name="20% - Accent1 2" xfId="2"/>
    <cellStyle name="20% - Accent1 2 2" xfId="3"/>
    <cellStyle name="20% - Accent1 2_bridge-risk" xfId="4"/>
    <cellStyle name="20% - Accent1 3" xfId="5"/>
    <cellStyle name="20% - Accent1 3 2" xfId="6"/>
    <cellStyle name="20% - Accent1 3_bridge-risk" xfId="7"/>
    <cellStyle name="20% - Accent1 4" xfId="8"/>
    <cellStyle name="20% - Accent1 4 2" xfId="9"/>
    <cellStyle name="20% - Accent1 4_bridge-risk" xfId="10"/>
    <cellStyle name="20% - Accent1 5" xfId="11"/>
    <cellStyle name="20% - Accent1 5 2" xfId="12"/>
    <cellStyle name="20% - Accent1 5_bridge-risk" xfId="13"/>
    <cellStyle name="20% - Accent2 2" xfId="14"/>
    <cellStyle name="20% - Accent2 2 2" xfId="15"/>
    <cellStyle name="20% - Accent2 2_bridge-risk" xfId="16"/>
    <cellStyle name="20% - Accent2 3" xfId="17"/>
    <cellStyle name="20% - Accent2 3 2" xfId="18"/>
    <cellStyle name="20% - Accent2 3_bridge-risk" xfId="19"/>
    <cellStyle name="20% - Accent2 4" xfId="20"/>
    <cellStyle name="20% - Accent2 4 2" xfId="21"/>
    <cellStyle name="20% - Accent2 4_bridge-risk" xfId="22"/>
    <cellStyle name="20% - Accent2 5" xfId="23"/>
    <cellStyle name="20% - Accent2 5 2" xfId="24"/>
    <cellStyle name="20% - Accent2 5_bridge-risk" xfId="25"/>
    <cellStyle name="20% - Accent3 2" xfId="26"/>
    <cellStyle name="20% - Accent3 2 2" xfId="27"/>
    <cellStyle name="20% - Accent3 2_bridge-risk" xfId="28"/>
    <cellStyle name="20% - Accent3 3" xfId="29"/>
    <cellStyle name="20% - Accent3 3 2" xfId="30"/>
    <cellStyle name="20% - Accent3 3_bridge-risk" xfId="31"/>
    <cellStyle name="20% - Accent3 4" xfId="32"/>
    <cellStyle name="20% - Accent3 4 2" xfId="33"/>
    <cellStyle name="20% - Accent3 4_bridge-risk" xfId="34"/>
    <cellStyle name="20% - Accent3 5" xfId="35"/>
    <cellStyle name="20% - Accent3 5 2" xfId="36"/>
    <cellStyle name="20% - Accent3 5_bridge-risk" xfId="37"/>
    <cellStyle name="20% - Accent4 2" xfId="38"/>
    <cellStyle name="20% - Accent4 2 2" xfId="39"/>
    <cellStyle name="20% - Accent4 2_bridge-risk" xfId="40"/>
    <cellStyle name="20% - Accent4 3" xfId="41"/>
    <cellStyle name="20% - Accent4 3 2" xfId="42"/>
    <cellStyle name="20% - Accent4 3_bridge-risk" xfId="43"/>
    <cellStyle name="20% - Accent4 4" xfId="44"/>
    <cellStyle name="20% - Accent4 4 2" xfId="45"/>
    <cellStyle name="20% - Accent4 4_bridge-risk" xfId="46"/>
    <cellStyle name="20% - Accent4 5" xfId="47"/>
    <cellStyle name="20% - Accent4 5 2" xfId="48"/>
    <cellStyle name="20% - Accent4 5_bridge-risk" xfId="49"/>
    <cellStyle name="20% - Accent5 2" xfId="50"/>
    <cellStyle name="20% - Accent5 2 2" xfId="51"/>
    <cellStyle name="20% - Accent5 2_bridge-risk" xfId="52"/>
    <cellStyle name="20% - Accent5 3" xfId="53"/>
    <cellStyle name="20% - Accent5 3 2" xfId="54"/>
    <cellStyle name="20% - Accent5 3_bridge-risk" xfId="55"/>
    <cellStyle name="20% - Accent5 4" xfId="56"/>
    <cellStyle name="20% - Accent5 4 2" xfId="57"/>
    <cellStyle name="20% - Accent5 4_bridge-risk" xfId="58"/>
    <cellStyle name="20% - Accent5 5" xfId="59"/>
    <cellStyle name="20% - Accent5 5 2" xfId="60"/>
    <cellStyle name="20% - Accent5 5_bridge-risk" xfId="61"/>
    <cellStyle name="20% - Accent6 2" xfId="62"/>
    <cellStyle name="20% - Accent6 2 2" xfId="63"/>
    <cellStyle name="20% - Accent6 2_bridge-risk" xfId="64"/>
    <cellStyle name="20% - Accent6 3" xfId="65"/>
    <cellStyle name="20% - Accent6 3 2" xfId="66"/>
    <cellStyle name="20% - Accent6 3_bridge-risk" xfId="67"/>
    <cellStyle name="20% - Accent6 4" xfId="68"/>
    <cellStyle name="20% - Accent6 4 2" xfId="69"/>
    <cellStyle name="20% - Accent6 4_bridge-risk" xfId="70"/>
    <cellStyle name="20% - Accent6 5" xfId="71"/>
    <cellStyle name="20% - Accent6 5 2" xfId="72"/>
    <cellStyle name="20% - Accent6 5_bridge-risk" xfId="73"/>
    <cellStyle name="40% - Accent1 2" xfId="74"/>
    <cellStyle name="40% - Accent1 2 2" xfId="75"/>
    <cellStyle name="40% - Accent1 2_bridge-risk" xfId="76"/>
    <cellStyle name="40% - Accent1 3" xfId="77"/>
    <cellStyle name="40% - Accent1 3 2" xfId="78"/>
    <cellStyle name="40% - Accent1 3_bridge-risk" xfId="79"/>
    <cellStyle name="40% - Accent1 4" xfId="80"/>
    <cellStyle name="40% - Accent1 4 2" xfId="81"/>
    <cellStyle name="40% - Accent1 4_bridge-risk" xfId="82"/>
    <cellStyle name="40% - Accent1 5" xfId="83"/>
    <cellStyle name="40% - Accent1 5 2" xfId="84"/>
    <cellStyle name="40% - Accent1 5_bridge-risk" xfId="85"/>
    <cellStyle name="40% - Accent2 2" xfId="86"/>
    <cellStyle name="40% - Accent2 2 2" xfId="87"/>
    <cellStyle name="40% - Accent2 2_bridge-risk" xfId="88"/>
    <cellStyle name="40% - Accent2 3" xfId="89"/>
    <cellStyle name="40% - Accent2 3 2" xfId="90"/>
    <cellStyle name="40% - Accent2 3_bridge-risk" xfId="91"/>
    <cellStyle name="40% - Accent2 4" xfId="92"/>
    <cellStyle name="40% - Accent2 4 2" xfId="93"/>
    <cellStyle name="40% - Accent2 4_bridge-risk" xfId="94"/>
    <cellStyle name="40% - Accent2 5" xfId="95"/>
    <cellStyle name="40% - Accent2 5 2" xfId="96"/>
    <cellStyle name="40% - Accent2 5_bridge-risk" xfId="97"/>
    <cellStyle name="40% - Accent3 2" xfId="98"/>
    <cellStyle name="40% - Accent3 2 2" xfId="99"/>
    <cellStyle name="40% - Accent3 2_bridge-risk" xfId="100"/>
    <cellStyle name="40% - Accent3 3" xfId="101"/>
    <cellStyle name="40% - Accent3 3 2" xfId="102"/>
    <cellStyle name="40% - Accent3 3_bridge-risk" xfId="103"/>
    <cellStyle name="40% - Accent3 4" xfId="104"/>
    <cellStyle name="40% - Accent3 4 2" xfId="105"/>
    <cellStyle name="40% - Accent3 4_bridge-risk" xfId="106"/>
    <cellStyle name="40% - Accent3 5" xfId="107"/>
    <cellStyle name="40% - Accent3 5 2" xfId="108"/>
    <cellStyle name="40% - Accent3 5_bridge-risk" xfId="109"/>
    <cellStyle name="40% - Accent4 2" xfId="110"/>
    <cellStyle name="40% - Accent4 2 2" xfId="111"/>
    <cellStyle name="40% - Accent4 2_bridge-risk" xfId="112"/>
    <cellStyle name="40% - Accent4 3" xfId="113"/>
    <cellStyle name="40% - Accent4 3 2" xfId="114"/>
    <cellStyle name="40% - Accent4 3_bridge-risk" xfId="115"/>
    <cellStyle name="40% - Accent4 4" xfId="116"/>
    <cellStyle name="40% - Accent4 4 2" xfId="117"/>
    <cellStyle name="40% - Accent4 4_bridge-risk" xfId="118"/>
    <cellStyle name="40% - Accent4 5" xfId="119"/>
    <cellStyle name="40% - Accent4 5 2" xfId="120"/>
    <cellStyle name="40% - Accent4 5_bridge-risk" xfId="121"/>
    <cellStyle name="40% - Accent5 2" xfId="122"/>
    <cellStyle name="40% - Accent5 2 2" xfId="123"/>
    <cellStyle name="40% - Accent5 2_bridge-risk" xfId="124"/>
    <cellStyle name="40% - Accent5 3" xfId="125"/>
    <cellStyle name="40% - Accent5 3 2" xfId="126"/>
    <cellStyle name="40% - Accent5 3_bridge-risk" xfId="127"/>
    <cellStyle name="40% - Accent5 4" xfId="128"/>
    <cellStyle name="40% - Accent5 4 2" xfId="129"/>
    <cellStyle name="40% - Accent5 4_bridge-risk" xfId="130"/>
    <cellStyle name="40% - Accent5 5" xfId="131"/>
    <cellStyle name="40% - Accent5 5 2" xfId="132"/>
    <cellStyle name="40% - Accent5 5_bridge-risk" xfId="133"/>
    <cellStyle name="40% - Accent6 2" xfId="134"/>
    <cellStyle name="40% - Accent6 2 2" xfId="135"/>
    <cellStyle name="40% - Accent6 2_bridge-risk" xfId="136"/>
    <cellStyle name="40% - Accent6 3" xfId="137"/>
    <cellStyle name="40% - Accent6 3 2" xfId="138"/>
    <cellStyle name="40% - Accent6 3_bridge-risk" xfId="139"/>
    <cellStyle name="40% - Accent6 4" xfId="140"/>
    <cellStyle name="40% - Accent6 4 2" xfId="141"/>
    <cellStyle name="40% - Accent6 4_bridge-risk" xfId="142"/>
    <cellStyle name="40% - Accent6 5" xfId="143"/>
    <cellStyle name="40% - Accent6 5 2" xfId="144"/>
    <cellStyle name="40% - Accent6 5_bridge-risk" xfId="145"/>
    <cellStyle name="60% - Accent1 2" xfId="146"/>
    <cellStyle name="60% - Accent1 3" xfId="147"/>
    <cellStyle name="60% - Accent1 4" xfId="148"/>
    <cellStyle name="60% - Accent1 5" xfId="149"/>
    <cellStyle name="60% - Accent2 2" xfId="150"/>
    <cellStyle name="60% - Accent2 3" xfId="151"/>
    <cellStyle name="60% - Accent2 4" xfId="152"/>
    <cellStyle name="60% - Accent2 5" xfId="153"/>
    <cellStyle name="60% - Accent3 2" xfId="154"/>
    <cellStyle name="60% - Accent3 3" xfId="155"/>
    <cellStyle name="60% - Accent3 4" xfId="156"/>
    <cellStyle name="60% - Accent3 5" xfId="157"/>
    <cellStyle name="60% - Accent4 2" xfId="158"/>
    <cellStyle name="60% - Accent4 3" xfId="159"/>
    <cellStyle name="60% - Accent4 4" xfId="160"/>
    <cellStyle name="60% - Accent4 5" xfId="161"/>
    <cellStyle name="60% - Accent5 2" xfId="162"/>
    <cellStyle name="60% - Accent5 3" xfId="163"/>
    <cellStyle name="60% - Accent5 4" xfId="164"/>
    <cellStyle name="60% - Accent5 5" xfId="165"/>
    <cellStyle name="60% - Accent6 2" xfId="166"/>
    <cellStyle name="60% - Accent6 3" xfId="167"/>
    <cellStyle name="60% - Accent6 4" xfId="168"/>
    <cellStyle name="60% - Accent6 5" xfId="169"/>
    <cellStyle name="Accent1 2" xfId="170"/>
    <cellStyle name="Accent1 3" xfId="171"/>
    <cellStyle name="Accent1 4" xfId="172"/>
    <cellStyle name="Accent1 5" xfId="173"/>
    <cellStyle name="Accent2 2" xfId="174"/>
    <cellStyle name="Accent2 3" xfId="175"/>
    <cellStyle name="Accent2 4" xfId="176"/>
    <cellStyle name="Accent2 5" xfId="177"/>
    <cellStyle name="Accent3 2" xfId="178"/>
    <cellStyle name="Accent3 3" xfId="179"/>
    <cellStyle name="Accent3 4" xfId="180"/>
    <cellStyle name="Accent3 5" xfId="181"/>
    <cellStyle name="Accent4 2" xfId="182"/>
    <cellStyle name="Accent4 3" xfId="183"/>
    <cellStyle name="Accent4 4" xfId="184"/>
    <cellStyle name="Accent4 5" xfId="185"/>
    <cellStyle name="Accent5 2" xfId="186"/>
    <cellStyle name="Accent5 3" xfId="187"/>
    <cellStyle name="Accent5 4" xfId="188"/>
    <cellStyle name="Accent5 5" xfId="189"/>
    <cellStyle name="Accent6 2" xfId="190"/>
    <cellStyle name="Accent6 3" xfId="191"/>
    <cellStyle name="Accent6 4" xfId="192"/>
    <cellStyle name="Accent6 5" xfId="193"/>
    <cellStyle name="Adjustable" xfId="194"/>
    <cellStyle name="Bad 2" xfId="195"/>
    <cellStyle name="Bad 3" xfId="196"/>
    <cellStyle name="Bad 4" xfId="197"/>
    <cellStyle name="Bad 5" xfId="198"/>
    <cellStyle name="Best" xfId="199"/>
    <cellStyle name="Calculation 2" xfId="200"/>
    <cellStyle name="Calculation 3" xfId="201"/>
    <cellStyle name="Calculation 4" xfId="202"/>
    <cellStyle name="Calculation 5" xfId="203"/>
    <cellStyle name="Check Cell 2" xfId="204"/>
    <cellStyle name="Check Cell 3" xfId="205"/>
    <cellStyle name="Check Cell 4" xfId="206"/>
    <cellStyle name="Check Cell 5" xfId="207"/>
    <cellStyle name="Explanatory Text 2" xfId="208"/>
    <cellStyle name="Explanatory Text 3" xfId="209"/>
    <cellStyle name="Explanatory Text 4" xfId="210"/>
    <cellStyle name="Explanatory Text 5" xfId="211"/>
    <cellStyle name="Good 2" xfId="212"/>
    <cellStyle name="Good 3" xfId="213"/>
    <cellStyle name="Good 4" xfId="214"/>
    <cellStyle name="Good 5" xfId="215"/>
    <cellStyle name="Heading 1 2" xfId="216"/>
    <cellStyle name="Heading 1 3" xfId="217"/>
    <cellStyle name="Heading 1 4" xfId="218"/>
    <cellStyle name="Heading 1 5" xfId="219"/>
    <cellStyle name="Heading 2 2" xfId="220"/>
    <cellStyle name="Heading 2 3" xfId="221"/>
    <cellStyle name="Heading 2 4" xfId="222"/>
    <cellStyle name="Heading 2 5" xfId="223"/>
    <cellStyle name="Heading 3 2" xfId="224"/>
    <cellStyle name="Heading 3 3" xfId="225"/>
    <cellStyle name="Heading 3 4" xfId="226"/>
    <cellStyle name="Heading 3 5" xfId="227"/>
    <cellStyle name="Heading 4 2" xfId="228"/>
    <cellStyle name="Heading 4 3" xfId="229"/>
    <cellStyle name="Heading 4 4" xfId="230"/>
    <cellStyle name="Heading 4 5" xfId="231"/>
    <cellStyle name="Input 2" xfId="232"/>
    <cellStyle name="Input 3" xfId="233"/>
    <cellStyle name="Input 4" xfId="234"/>
    <cellStyle name="Input 5" xfId="235"/>
    <cellStyle name="Linked Cell 2" xfId="236"/>
    <cellStyle name="Linked Cell 3" xfId="237"/>
    <cellStyle name="Linked Cell 4" xfId="238"/>
    <cellStyle name="Linked Cell 5" xfId="239"/>
    <cellStyle name="Neutral 2" xfId="240"/>
    <cellStyle name="Neutral 3" xfId="241"/>
    <cellStyle name="Neutral 4" xfId="242"/>
    <cellStyle name="Neutral 5" xfId="243"/>
    <cellStyle name="Normal" xfId="0" builtinId="0"/>
    <cellStyle name="Normal 2" xfId="1"/>
    <cellStyle name="Normal 2 2" xfId="244"/>
    <cellStyle name="Normal 2 3" xfId="281"/>
    <cellStyle name="Normal 2_bridge-risk" xfId="245"/>
    <cellStyle name="Normal 3" xfId="246"/>
    <cellStyle name="Normal 3 2" xfId="247"/>
    <cellStyle name="Normal 3_bridge-risk" xfId="248"/>
    <cellStyle name="Normal 4" xfId="249"/>
    <cellStyle name="Normal 4 2" xfId="250"/>
    <cellStyle name="Normal 4_bridge-risk" xfId="251"/>
    <cellStyle name="Normal 5" xfId="252"/>
    <cellStyle name="Normal 5 2" xfId="253"/>
    <cellStyle name="Normal 5_bridge-risk" xfId="254"/>
    <cellStyle name="Normal 6" xfId="255"/>
    <cellStyle name="Note 2" xfId="256"/>
    <cellStyle name="Note 2 2" xfId="257"/>
    <cellStyle name="Note 3" xfId="258"/>
    <cellStyle name="Note 3 2" xfId="259"/>
    <cellStyle name="Note 4" xfId="260"/>
    <cellStyle name="Note 4 2" xfId="261"/>
    <cellStyle name="Note 5" xfId="262"/>
    <cellStyle name="Note 5 2" xfId="263"/>
    <cellStyle name="Output 2" xfId="264"/>
    <cellStyle name="Output 3" xfId="265"/>
    <cellStyle name="Output 4" xfId="266"/>
    <cellStyle name="Output 5" xfId="267"/>
    <cellStyle name="Percent 2" xfId="268"/>
    <cellStyle name="Title 2" xfId="269"/>
    <cellStyle name="Title 3" xfId="270"/>
    <cellStyle name="Title 4" xfId="271"/>
    <cellStyle name="Title 5" xfId="272"/>
    <cellStyle name="Total 2" xfId="273"/>
    <cellStyle name="Total 3" xfId="274"/>
    <cellStyle name="Total 4" xfId="275"/>
    <cellStyle name="Total 5" xfId="276"/>
    <cellStyle name="Warning Text 2" xfId="277"/>
    <cellStyle name="Warning Text 3" xfId="278"/>
    <cellStyle name="Warning Text 4" xfId="279"/>
    <cellStyle name="Warning Text 5" xfId="2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Evolution of roughness</a:t>
            </a:r>
          </a:p>
        </c:rich>
      </c:tx>
      <c:layout>
        <c:manualLayout>
          <c:xMode val="edge"/>
          <c:yMode val="edge"/>
          <c:x val="0.32093033207805544"/>
          <c:y val="3.83141762452107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9255473500594"/>
          <c:y val="0.15313684747739867"/>
          <c:w val="0.81457080093249212"/>
          <c:h val="0.61641958548284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deterministic!$D$1</c:f>
              <c:strCache>
                <c:ptCount val="1"/>
                <c:pt idx="0">
                  <c:v>f(t+1)</c:v>
                </c:pt>
              </c:strCache>
            </c:strRef>
          </c:tx>
          <c:xVal>
            <c:numRef>
              <c:f>deterministic!$A$2:$A$31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deterministic!$D$2:$D$31</c:f>
              <c:numCache>
                <c:formatCode>General</c:formatCode>
                <c:ptCount val="30"/>
                <c:pt idx="0">
                  <c:v>1.1051709180756477</c:v>
                </c:pt>
                <c:pt idx="1">
                  <c:v>1.2214027581601701</c:v>
                </c:pt>
                <c:pt idx="2">
                  <c:v>1.3498588075760034</c:v>
                </c:pt>
                <c:pt idx="3">
                  <c:v>1.4918246976412708</c:v>
                </c:pt>
                <c:pt idx="4">
                  <c:v>1.6487212707001289</c:v>
                </c:pt>
                <c:pt idx="5">
                  <c:v>1.82211880039051</c:v>
                </c:pt>
                <c:pt idx="6">
                  <c:v>2.013752707470478</c:v>
                </c:pt>
                <c:pt idx="7">
                  <c:v>2.2255409284924692</c:v>
                </c:pt>
                <c:pt idx="8">
                  <c:v>2.4596031111569516</c:v>
                </c:pt>
                <c:pt idx="9">
                  <c:v>2.7182818284590478</c:v>
                </c:pt>
                <c:pt idx="10">
                  <c:v>3.0041660239464361</c:v>
                </c:pt>
                <c:pt idx="11">
                  <c:v>3.3201169227365508</c:v>
                </c:pt>
                <c:pt idx="12">
                  <c:v>3.669296667619248</c:v>
                </c:pt>
                <c:pt idx="13">
                  <c:v>4.055199966844679</c:v>
                </c:pt>
                <c:pt idx="14">
                  <c:v>4.4816890703380698</c:v>
                </c:pt>
                <c:pt idx="15">
                  <c:v>4.9530324243951211</c:v>
                </c:pt>
                <c:pt idx="16">
                  <c:v>5.473947391727207</c:v>
                </c:pt>
                <c:pt idx="17">
                  <c:v>6.0496474644129545</c:v>
                </c:pt>
                <c:pt idx="18">
                  <c:v>6.6858944422792792</c:v>
                </c:pt>
                <c:pt idx="19">
                  <c:v>7.389056098930662</c:v>
                </c:pt>
                <c:pt idx="20">
                  <c:v>8.1661699125676641</c:v>
                </c:pt>
                <c:pt idx="21">
                  <c:v>9.025013499434138</c:v>
                </c:pt>
                <c:pt idx="22">
                  <c:v>9.9741824548147395</c:v>
                </c:pt>
                <c:pt idx="23">
                  <c:v>11.023176380641623</c:v>
                </c:pt>
                <c:pt idx="24">
                  <c:v>12.182493960703498</c:v>
                </c:pt>
                <c:pt idx="25">
                  <c:v>13.463738035001718</c:v>
                </c:pt>
                <c:pt idx="26">
                  <c:v>14.879731724872865</c:v>
                </c:pt>
                <c:pt idx="27">
                  <c:v>16.444646771097087</c:v>
                </c:pt>
                <c:pt idx="28">
                  <c:v>18.174145369443103</c:v>
                </c:pt>
                <c:pt idx="29">
                  <c:v>20.085536923187714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0688"/>
        <c:axId val="113252224"/>
      </c:scatterChart>
      <c:valAx>
        <c:axId val="113250688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13252224"/>
        <c:crosses val="autoZero"/>
        <c:crossBetween val="midCat"/>
      </c:valAx>
      <c:valAx>
        <c:axId val="113252224"/>
        <c:scaling>
          <c:orientation val="minMax"/>
          <c:max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5068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Evolution of roughness</a:t>
            </a:r>
          </a:p>
        </c:rich>
      </c:tx>
      <c:layout>
        <c:manualLayout>
          <c:xMode val="edge"/>
          <c:yMode val="edge"/>
          <c:x val="0.32093033207805544"/>
          <c:y val="3.83141762452107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9255473500594"/>
          <c:y val="0.15313684747739867"/>
          <c:w val="0.81457080093249212"/>
          <c:h val="0.61641958548284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exercise2!$D$1</c:f>
              <c:strCache>
                <c:ptCount val="1"/>
                <c:pt idx="0">
                  <c:v>f(t+1)</c:v>
                </c:pt>
              </c:strCache>
            </c:strRef>
          </c:tx>
          <c:xVal>
            <c:numRef>
              <c:f>exercise2!$A$2:$A$15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exercise2!$D$2:$D$15</c:f>
              <c:numCache>
                <c:formatCode>General</c:formatCode>
                <c:ptCount val="14"/>
                <c:pt idx="0">
                  <c:v>1.8221188003905091E-2</c:v>
                </c:pt>
                <c:pt idx="1">
                  <c:v>3.3201169227365476E-2</c:v>
                </c:pt>
                <c:pt idx="2">
                  <c:v>6.049647464412946E-2</c:v>
                </c:pt>
                <c:pt idx="3">
                  <c:v>0.11023176380641601</c:v>
                </c:pt>
                <c:pt idx="4">
                  <c:v>0.20085536923187666</c:v>
                </c:pt>
                <c:pt idx="5">
                  <c:v>0.36598234443677985</c:v>
                </c:pt>
                <c:pt idx="6">
                  <c:v>0.66686331040925129</c:v>
                </c:pt>
                <c:pt idx="7">
                  <c:v>1.2151041751873486</c:v>
                </c:pt>
                <c:pt idx="8">
                  <c:v>2.2140641620418702</c:v>
                </c:pt>
                <c:pt idx="9">
                  <c:v>4.0342879349273497</c:v>
                </c:pt>
                <c:pt idx="10">
                  <c:v>7.3509518924197259</c:v>
                </c:pt>
                <c:pt idx="11">
                  <c:v>13.394307643944172</c:v>
                </c:pt>
                <c:pt idx="12">
                  <c:v>24.406019776244978</c:v>
                </c:pt>
                <c:pt idx="13">
                  <c:v>44.470667476998536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2320"/>
        <c:axId val="113833856"/>
      </c:scatterChart>
      <c:valAx>
        <c:axId val="11383232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3833856"/>
        <c:crosses val="autoZero"/>
        <c:crossBetween val="midCat"/>
        <c:majorUnit val="2"/>
      </c:valAx>
      <c:valAx>
        <c:axId val="11383385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3232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6907261592302"/>
          <c:y val="0.13010425780110821"/>
          <c:w val="0.72228937007874017"/>
          <c:h val="0.65669364246135897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10082502187226597"/>
                  <c:y val="0.1800809273840769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exercise2!$D$2:$D$7</c:f>
              <c:numCache>
                <c:formatCode>General</c:formatCode>
                <c:ptCount val="6"/>
                <c:pt idx="0">
                  <c:v>1.8221188003905091E-2</c:v>
                </c:pt>
                <c:pt idx="1">
                  <c:v>3.3201169227365476E-2</c:v>
                </c:pt>
                <c:pt idx="2">
                  <c:v>6.049647464412946E-2</c:v>
                </c:pt>
                <c:pt idx="3">
                  <c:v>0.11023176380641601</c:v>
                </c:pt>
                <c:pt idx="4">
                  <c:v>0.20085536923187666</c:v>
                </c:pt>
                <c:pt idx="5">
                  <c:v>0.36598234443677985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5968"/>
        <c:axId val="113877760"/>
      </c:scatterChart>
      <c:valAx>
        <c:axId val="1138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77760"/>
        <c:crosses val="autoZero"/>
        <c:crossBetween val="midCat"/>
      </c:valAx>
      <c:valAx>
        <c:axId val="1138777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7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1.8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exercise2!$D$8:$D$14</c:f>
              <c:numCache>
                <c:formatCode>General</c:formatCode>
                <c:ptCount val="7"/>
                <c:pt idx="0">
                  <c:v>0.66686331040925129</c:v>
                </c:pt>
                <c:pt idx="1">
                  <c:v>1.2151041751873486</c:v>
                </c:pt>
                <c:pt idx="2">
                  <c:v>2.2140641620418702</c:v>
                </c:pt>
                <c:pt idx="3">
                  <c:v>4.0342879349273497</c:v>
                </c:pt>
                <c:pt idx="4">
                  <c:v>7.3509518924197259</c:v>
                </c:pt>
                <c:pt idx="5">
                  <c:v>13.394307643944172</c:v>
                </c:pt>
                <c:pt idx="6">
                  <c:v>24.406019776244978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5296"/>
        <c:axId val="113896832"/>
      </c:scatterChart>
      <c:valAx>
        <c:axId val="1138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96832"/>
        <c:crosses val="autoZero"/>
        <c:crossBetween val="midCat"/>
      </c:valAx>
      <c:valAx>
        <c:axId val="1138968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9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3.7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exercise2!$D$15:$D$18</c:f>
              <c:numCache>
                <c:formatCode>General</c:formatCode>
                <c:ptCount val="4"/>
                <c:pt idx="0">
                  <c:v>44.470667476998536</c:v>
                </c:pt>
                <c:pt idx="1">
                  <c:v>81.030839275753792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6064"/>
        <c:axId val="113977600"/>
      </c:scatterChart>
      <c:valAx>
        <c:axId val="1139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77600"/>
        <c:crosses val="autoZero"/>
        <c:crossBetween val="midCat"/>
      </c:valAx>
      <c:valAx>
        <c:axId val="1139776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7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5.4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exercise2!$D$19:$D$21</c:f>
              <c:numCache>
                <c:formatCode>General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3328"/>
        <c:axId val="114009216"/>
      </c:scatterChart>
      <c:valAx>
        <c:axId val="1140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09216"/>
        <c:crosses val="autoZero"/>
        <c:crossBetween val="midCat"/>
      </c:valAx>
      <c:valAx>
        <c:axId val="1140092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0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'exercise2-Curve'!$L$3:$P$3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'exercise2-Curve'!$L$4:$P$4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2272"/>
        <c:axId val="114024448"/>
      </c:scatterChart>
      <c:valAx>
        <c:axId val="1140222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14024448"/>
        <c:crosses val="autoZero"/>
        <c:crossBetween val="midCat"/>
        <c:majorUnit val="2"/>
      </c:valAx>
      <c:valAx>
        <c:axId val="114024448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14022272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'exercise2-mtp'!$H$3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'exercise2-mtp'!$I$3:$W$3</c:f>
              <c:numCache>
                <c:formatCode>General</c:formatCode>
                <c:ptCount val="15"/>
                <c:pt idx="0" formatCode="#'##0.00000">
                  <c:v>1</c:v>
                </c:pt>
                <c:pt idx="1">
                  <c:v>0.88249690258459546</c:v>
                </c:pt>
                <c:pt idx="2">
                  <c:v>0.77880078307140499</c:v>
                </c:pt>
                <c:pt idx="3">
                  <c:v>0.68728927879097235</c:v>
                </c:pt>
                <c:pt idx="4">
                  <c:v>0.60653065971263354</c:v>
                </c:pt>
                <c:pt idx="5">
                  <c:v>0.53526142851899039</c:v>
                </c:pt>
                <c:pt idx="6">
                  <c:v>0.47236655274101486</c:v>
                </c:pt>
                <c:pt idx="7">
                  <c:v>0.41686201967850856</c:v>
                </c:pt>
                <c:pt idx="8">
                  <c:v>0.3678794411714425</c:v>
                </c:pt>
                <c:pt idx="9">
                  <c:v>0.32465246735834991</c:v>
                </c:pt>
                <c:pt idx="10">
                  <c:v>0.28650479686019026</c:v>
                </c:pt>
                <c:pt idx="11">
                  <c:v>0.25283959580474663</c:v>
                </c:pt>
                <c:pt idx="12">
                  <c:v>0.22313016014842998</c:v>
                </c:pt>
                <c:pt idx="13">
                  <c:v>0.1969116752041942</c:v>
                </c:pt>
                <c:pt idx="14">
                  <c:v>0.17377394345044528</c:v>
                </c:pt>
              </c:numCache>
            </c:numRef>
          </c:val>
        </c:ser>
        <c:ser>
          <c:idx val="1"/>
          <c:order val="1"/>
          <c:tx>
            <c:strRef>
              <c:f>'exercise2-mtp'!$H$4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'exercise2-mtp'!$I$4:$W$4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0.11750309741540454</c:v>
                </c:pt>
                <c:pt idx="2">
                  <c:v>0.14692309332628306</c:v>
                </c:pt>
                <c:pt idx="3">
                  <c:v>0.14556148974848532</c:v>
                </c:pt>
                <c:pt idx="4">
                  <c:v>0.13430769858309416</c:v>
                </c:pt>
                <c:pt idx="5">
                  <c:v>0.12067827229341435</c:v>
                </c:pt>
                <c:pt idx="6">
                  <c:v>0.10728993115081195</c:v>
                </c:pt>
                <c:pt idx="7">
                  <c:v>9.4974292977589525E-2</c:v>
                </c:pt>
                <c:pt idx="8">
                  <c:v>8.3921668333314547E-2</c:v>
                </c:pt>
                <c:pt idx="9">
                  <c:v>7.4100030261727484E-2</c:v>
                </c:pt>
                <c:pt idx="10">
                  <c:v>6.5407548221630904E-2</c:v>
                </c:pt>
                <c:pt idx="11">
                  <c:v>5.7727293343611374E-2</c:v>
                </c:pt>
                <c:pt idx="12">
                  <c:v>5.0946120071904327E-2</c:v>
                </c:pt>
                <c:pt idx="13">
                  <c:v>4.4960515126141153E-2</c:v>
                </c:pt>
                <c:pt idx="14">
                  <c:v>3.9677780933133913E-2</c:v>
                </c:pt>
              </c:numCache>
            </c:numRef>
          </c:val>
        </c:ser>
        <c:ser>
          <c:idx val="2"/>
          <c:order val="2"/>
          <c:tx>
            <c:strRef>
              <c:f>'exercise2-mtp'!$H$5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'exercise2-mtp'!$I$5:$W$5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7.4276123602311978E-2</c:v>
                </c:pt>
                <c:pt idx="3">
                  <c:v>0.1201977667014299</c:v>
                </c:pt>
                <c:pt idx="4">
                  <c:v>0.13623069748790734</c:v>
                </c:pt>
                <c:pt idx="5">
                  <c:v>0.13501513034557014</c:v>
                </c:pt>
                <c:pt idx="6">
                  <c:v>0.12595250762179572</c:v>
                </c:pt>
                <c:pt idx="7">
                  <c:v>0.11415550935377677</c:v>
                </c:pt>
                <c:pt idx="8">
                  <c:v>0.10203066813904982</c:v>
                </c:pt>
                <c:pt idx="9">
                  <c:v>9.0583597062022209E-2</c:v>
                </c:pt>
                <c:pt idx="10">
                  <c:v>8.0163995604732058E-2</c:v>
                </c:pt>
                <c:pt idx="11">
                  <c:v>7.0836141838601943E-2</c:v>
                </c:pt>
                <c:pt idx="12">
                  <c:v>6.2549769202349614E-2</c:v>
                </c:pt>
                <c:pt idx="13">
                  <c:v>5.5214864029562036E-2</c:v>
                </c:pt>
                <c:pt idx="14">
                  <c:v>4.8732879270308616E-2</c:v>
                </c:pt>
              </c:numCache>
            </c:numRef>
          </c:val>
        </c:ser>
        <c:ser>
          <c:idx val="3"/>
          <c:order val="3"/>
          <c:tx>
            <c:strRef>
              <c:f>'exercise2-mtp'!$H$6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'exercise2-mtp'!$I$6:$W$6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4.6951464759112466E-2</c:v>
                </c:pt>
                <c:pt idx="4">
                  <c:v>9.325195807501542E-2</c:v>
                </c:pt>
                <c:pt idx="5">
                  <c:v>0.12041970285043962</c:v>
                </c:pt>
                <c:pt idx="6">
                  <c:v>0.12964577263500324</c:v>
                </c:pt>
                <c:pt idx="7">
                  <c:v>0.12731118389095253</c:v>
                </c:pt>
                <c:pt idx="8">
                  <c:v>0.11899521155074635</c:v>
                </c:pt>
                <c:pt idx="9">
                  <c:v>0.10827157488907341</c:v>
                </c:pt>
                <c:pt idx="10">
                  <c:v>9.7090640460490665E-2</c:v>
                </c:pt>
                <c:pt idx="11">
                  <c:v>8.6390960255176008E-2</c:v>
                </c:pt>
                <c:pt idx="12">
                  <c:v>7.6558439745214479E-2</c:v>
                </c:pt>
                <c:pt idx="13">
                  <c:v>6.7703271093213585E-2</c:v>
                </c:pt>
                <c:pt idx="14">
                  <c:v>5.9809092241259659E-2</c:v>
                </c:pt>
              </c:numCache>
            </c:numRef>
          </c:val>
        </c:ser>
        <c:ser>
          <c:idx val="4"/>
          <c:order val="4"/>
          <c:tx>
            <c:strRef>
              <c:f>'exercise2-mtp'!$H$7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'exercise2-mtp'!$I$7:$W$7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2.9678986141349502E-2</c:v>
                </c:pt>
                <c:pt idx="5">
                  <c:v>8.8625465991585481E-2</c:v>
                </c:pt>
                <c:pt idx="6">
                  <c:v>0.16474523585137424</c:v>
                </c:pt>
                <c:pt idx="7">
                  <c:v>0.24669699409917262</c:v>
                </c:pt>
                <c:pt idx="8">
                  <c:v>0.32717301080544681</c:v>
                </c:pt>
                <c:pt idx="9">
                  <c:v>0.40239233042882705</c:v>
                </c:pt>
                <c:pt idx="10">
                  <c:v>0.47083301885295614</c:v>
                </c:pt>
                <c:pt idx="11">
                  <c:v>0.53220600875786406</c:v>
                </c:pt>
                <c:pt idx="12">
                  <c:v>0.58681551083210159</c:v>
                </c:pt>
                <c:pt idx="13">
                  <c:v>0.63520967454688904</c:v>
                </c:pt>
                <c:pt idx="14">
                  <c:v>0.67800630410485252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8240"/>
        <c:axId val="114308608"/>
      </c:areaChart>
      <c:catAx>
        <c:axId val="114298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430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30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42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6907261592302"/>
          <c:y val="0.13010425780110821"/>
          <c:w val="0.72228937007874017"/>
          <c:h val="0.65669364246135897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10082502187226597"/>
                  <c:y val="0.1800809273840769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deterministic!$D$2:$D$7</c:f>
              <c:numCache>
                <c:formatCode>General</c:formatCode>
                <c:ptCount val="6"/>
                <c:pt idx="0">
                  <c:v>1.1051709180756477</c:v>
                </c:pt>
                <c:pt idx="1">
                  <c:v>1.2214027581601701</c:v>
                </c:pt>
                <c:pt idx="2">
                  <c:v>1.3498588075760034</c:v>
                </c:pt>
                <c:pt idx="3">
                  <c:v>1.4918246976412708</c:v>
                </c:pt>
                <c:pt idx="4">
                  <c:v>1.6487212707001289</c:v>
                </c:pt>
                <c:pt idx="5">
                  <c:v>1.82211880039051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8432"/>
        <c:axId val="113332992"/>
      </c:scatterChart>
      <c:valAx>
        <c:axId val="1132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32992"/>
        <c:crosses val="autoZero"/>
        <c:crossBetween val="midCat"/>
      </c:valAx>
      <c:valAx>
        <c:axId val="1133329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9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1.8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deterministic!$D$8:$D$14</c:f>
              <c:numCache>
                <c:formatCode>General</c:formatCode>
                <c:ptCount val="7"/>
                <c:pt idx="0">
                  <c:v>2.013752707470478</c:v>
                </c:pt>
                <c:pt idx="1">
                  <c:v>2.2255409284924692</c:v>
                </c:pt>
                <c:pt idx="2">
                  <c:v>2.4596031111569516</c:v>
                </c:pt>
                <c:pt idx="3">
                  <c:v>2.7182818284590478</c:v>
                </c:pt>
                <c:pt idx="4">
                  <c:v>3.0041660239464361</c:v>
                </c:pt>
                <c:pt idx="5">
                  <c:v>3.3201169227365508</c:v>
                </c:pt>
                <c:pt idx="6">
                  <c:v>3.669296667619248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6432"/>
        <c:axId val="113347968"/>
      </c:scatterChart>
      <c:valAx>
        <c:axId val="1133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47968"/>
        <c:crosses val="autoZero"/>
        <c:crossBetween val="midCat"/>
      </c:valAx>
      <c:valAx>
        <c:axId val="1133479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4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3.7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deterministic!$D$15:$D$18</c:f>
              <c:numCache>
                <c:formatCode>General</c:formatCode>
                <c:ptCount val="4"/>
                <c:pt idx="0">
                  <c:v>4.055199966844679</c:v>
                </c:pt>
                <c:pt idx="1">
                  <c:v>4.4816890703380698</c:v>
                </c:pt>
                <c:pt idx="2">
                  <c:v>4.9530324243951211</c:v>
                </c:pt>
                <c:pt idx="3">
                  <c:v>5.473947391727207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7200"/>
        <c:axId val="113428736"/>
      </c:scatterChart>
      <c:valAx>
        <c:axId val="1134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28736"/>
        <c:crosses val="autoZero"/>
        <c:crossBetween val="midCat"/>
      </c:valAx>
      <c:valAx>
        <c:axId val="1134287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2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5.4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deterministic!$D$19:$D$21</c:f>
              <c:numCache>
                <c:formatCode>General</c:formatCode>
                <c:ptCount val="3"/>
                <c:pt idx="0">
                  <c:v>6.0496474644129545</c:v>
                </c:pt>
                <c:pt idx="1">
                  <c:v>6.6858944422792792</c:v>
                </c:pt>
                <c:pt idx="2">
                  <c:v>7.389056098930662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6752"/>
        <c:axId val="113476736"/>
      </c:scatterChart>
      <c:valAx>
        <c:axId val="1134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76736"/>
        <c:crosses val="autoZero"/>
        <c:crossBetween val="midCat"/>
      </c:valAx>
      <c:valAx>
        <c:axId val="1134767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6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'mtp-method1'!$H$3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'mtp-method1'!$I$3:$AL$3</c:f>
              <c:numCache>
                <c:formatCode>General</c:formatCode>
                <c:ptCount val="30"/>
                <c:pt idx="0" formatCode="#'##0.00000">
                  <c:v>1</c:v>
                </c:pt>
                <c:pt idx="1">
                  <c:v>0.8464817</c:v>
                </c:pt>
                <c:pt idx="2">
                  <c:v>0.71653126843489001</c:v>
                </c:pt>
                <c:pt idx="3">
                  <c:v>0.60653060620792199</c:v>
                </c:pt>
                <c:pt idx="4">
                  <c:v>0.51341705864491238</c:v>
                </c:pt>
                <c:pt idx="5">
                  <c:v>0.43459814461074514</c:v>
                </c:pt>
                <c:pt idx="6">
                  <c:v>0.36787937626694939</c:v>
                </c:pt>
                <c:pt idx="7">
                  <c:v>0.31140315981738698</c:v>
                </c:pt>
                <c:pt idx="8">
                  <c:v>0.26359707610759342</c:v>
                </c:pt>
                <c:pt idx="9">
                  <c:v>0.22313010109858505</c:v>
                </c:pt>
                <c:pt idx="10">
                  <c:v>0.18887554729910214</c:v>
                </c:pt>
                <c:pt idx="11">
                  <c:v>0.15987969436617439</c:v>
                </c:pt>
                <c:pt idx="12">
                  <c:v>0.13533523548255971</c:v>
                </c:pt>
                <c:pt idx="13">
                  <c:v>0.11455880020117747</c:v>
                </c:pt>
                <c:pt idx="14">
                  <c:v>9.697192794425305E-2</c:v>
                </c:pt>
                <c:pt idx="15">
                  <c:v>8.2084962418528834E-2</c:v>
                </c:pt>
                <c:pt idx="16">
                  <c:v>6.9483418532472405E-2</c:v>
                </c:pt>
                <c:pt idx="17">
                  <c:v>5.8816442241178747E-2</c:v>
                </c:pt>
                <c:pt idx="18">
                  <c:v>4.9787042016264799E-2</c:v>
                </c:pt>
                <c:pt idx="19">
                  <c:v>4.2143819963899251E-2</c:v>
                </c:pt>
                <c:pt idx="20">
                  <c:v>3.5673972367535375E-2</c:v>
                </c:pt>
                <c:pt idx="21">
                  <c:v>3.0197364775424368E-2</c:v>
                </c:pt>
                <c:pt idx="22">
                  <c:v>2.5561516670621336E-2</c:v>
                </c:pt>
                <c:pt idx="23">
                  <c:v>2.1637356085925888E-2</c:v>
                </c:pt>
                <c:pt idx="24">
                  <c:v>1.8315625963119891E-2</c:v>
                </c:pt>
                <c:pt idx="25">
                  <c:v>1.5503842201825864E-2</c:v>
                </c:pt>
                <c:pt idx="26">
                  <c:v>1.3123718703533301E-2</c:v>
                </c:pt>
                <c:pt idx="27">
                  <c:v>1.1108987718488665E-2</c:v>
                </c:pt>
                <c:pt idx="28">
                  <c:v>9.4035548092254069E-3</c:v>
                </c:pt>
                <c:pt idx="29">
                  <c:v>7.9599370609562976E-3</c:v>
                </c:pt>
              </c:numCache>
            </c:numRef>
          </c:val>
        </c:ser>
        <c:ser>
          <c:idx val="1"/>
          <c:order val="1"/>
          <c:tx>
            <c:strRef>
              <c:f>'mtp-method1'!$H$4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'mtp-method1'!$I$4:$AL$4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0.14406070000000001</c:v>
                </c:pt>
                <c:pt idx="2">
                  <c:v>0.24907786740102</c:v>
                </c:pt>
                <c:pt idx="3">
                  <c:v>0.32303444194262942</c:v>
                </c:pt>
                <c:pt idx="4">
                  <c:v>0.37245411730933808</c:v>
                </c:pt>
                <c:pt idx="5">
                  <c:v>0.40265282477805436</c:v>
                </c:pt>
                <c:pt idx="6">
                  <c:v>0.41794838257420136</c:v>
                </c:pt>
                <c:pt idx="7">
                  <c:v>0.42183511244232685</c:v>
                </c:pt>
                <c:pt idx="8">
                  <c:v>0.41712913622700953</c:v>
                </c:pt>
                <c:pt idx="9">
                  <c:v>0.4060891489220268</c:v>
                </c:pt>
                <c:pt idx="10">
                  <c:v>0.39051669360265995</c:v>
                </c:pt>
                <c:pt idx="11">
                  <c:v>0.37183931505938905</c:v>
                </c:pt>
                <c:pt idx="12">
                  <c:v>0.35117942352421128</c:v>
                </c:pt>
                <c:pt idx="13">
                  <c:v>0.32941124136218597</c:v>
                </c:pt>
                <c:pt idx="14">
                  <c:v>0.3072078202754227</c:v>
                </c:pt>
                <c:pt idx="15">
                  <c:v>0.28507979286881635</c:v>
                </c:pt>
                <c:pt idx="16">
                  <c:v>0.26340725060485948</c:v>
                </c:pt>
                <c:pt idx="17">
                  <c:v>0.24246591200849257</c:v>
                </c:pt>
                <c:pt idx="18">
                  <c:v>0.22244855354394125</c:v>
                </c:pt>
                <c:pt idx="19">
                  <c:v>0.2034825150358047</c:v>
                </c:pt>
                <c:pt idx="20">
                  <c:v>0.18564395692797434</c:v>
                </c:pt>
                <c:pt idx="21">
                  <c:v>0.16896943392371869</c:v>
                </c:pt>
                <c:pt idx="22">
                  <c:v>0.15346525514013956</c:v>
                </c:pt>
                <c:pt idx="23">
                  <c:v>0.1391150219035136</c:v>
                </c:pt>
                <c:pt idx="24">
                  <c:v>0.12588566823717059</c:v>
                </c:pt>
                <c:pt idx="25">
                  <c:v>0.11373227387091675</c:v>
                </c:pt>
                <c:pt idx="26">
                  <c:v>0.10260187348131961</c:v>
                </c:pt>
                <c:pt idx="27">
                  <c:v>9.2436447384490861E-2</c:v>
                </c:pt>
                <c:pt idx="28">
                  <c:v>8.3175246810843179E-2</c:v>
                </c:pt>
                <c:pt idx="29">
                  <c:v>7.4756580155609376E-2</c:v>
                </c:pt>
              </c:numCache>
            </c:numRef>
          </c:val>
        </c:ser>
        <c:ser>
          <c:idx val="2"/>
          <c:order val="2"/>
          <c:tx>
            <c:strRef>
              <c:f>'mtp-method1'!$H$5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'mtp-method1'!$I$5:$AL$5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8.6988269999999993E-3</c:v>
                </c:pt>
                <c:pt idx="2">
                  <c:v>2.9076584046897502E-2</c:v>
                </c:pt>
                <c:pt idx="3">
                  <c:v>5.4706251906999591E-2</c:v>
                </c:pt>
                <c:pt idx="4">
                  <c:v>8.1378789358907744E-2</c:v>
                </c:pt>
                <c:pt idx="5">
                  <c:v>0.10646603182167064</c:v>
                </c:pt>
                <c:pt idx="6">
                  <c:v>0.12844985241349999</c:v>
                </c:pt>
                <c:pt idx="7">
                  <c:v>0.14657658414478245</c:v>
                </c:pt>
                <c:pt idx="8">
                  <c:v>0.16060545921105945</c:v>
                </c:pt>
                <c:pt idx="9">
                  <c:v>0.17062731010381588</c:v>
                </c:pt>
                <c:pt idx="10">
                  <c:v>0.17693551675418237</c:v>
                </c:pt>
                <c:pt idx="11">
                  <c:v>0.17993557581854663</c:v>
                </c:pt>
                <c:pt idx="12">
                  <c:v>0.18008302299637891</c:v>
                </c:pt>
                <c:pt idx="13">
                  <c:v>0.1778419967961743</c:v>
                </c:pt>
                <c:pt idx="14">
                  <c:v>0.17365867758815295</c:v>
                </c:pt>
                <c:pt idx="15">
                  <c:v>0.16794531190970136</c:v>
                </c:pt>
                <c:pt idx="16">
                  <c:v>0.16107164886820929</c:v>
                </c:pt>
                <c:pt idx="17">
                  <c:v>0.15336145783250962</c:v>
                </c:pt>
                <c:pt idx="18">
                  <c:v>0.1450924295631601</c:v>
                </c:pt>
                <c:pt idx="19">
                  <c:v>0.13649823653622184</c:v>
                </c:pt>
                <c:pt idx="20">
                  <c:v>0.1277718808393882</c:v>
                </c:pt>
                <c:pt idx="21">
                  <c:v>0.11906971905124709</c:v>
                </c:pt>
                <c:pt idx="22">
                  <c:v>0.11051574542202111</c:v>
                </c:pt>
                <c:pt idx="23">
                  <c:v>0.10220585460217915</c:v>
                </c:pt>
                <c:pt idx="24">
                  <c:v>9.4211906168998605E-2</c:v>
                </c:pt>
                <c:pt idx="25">
                  <c:v>8.6585485197679404E-2</c:v>
                </c:pt>
                <c:pt idx="26">
                  <c:v>7.9361303626035828E-2</c:v>
                </c:pt>
                <c:pt idx="27">
                  <c:v>7.2560221844304565E-2</c:v>
                </c:pt>
                <c:pt idx="28">
                  <c:v>6.6191893074457026E-2</c:v>
                </c:pt>
                <c:pt idx="29">
                  <c:v>6.0257047887193937E-2</c:v>
                </c:pt>
              </c:numCache>
            </c:numRef>
          </c:val>
        </c:ser>
        <c:ser>
          <c:idx val="3"/>
          <c:order val="3"/>
          <c:tx>
            <c:strRef>
              <c:f>'mtp-method1'!$H$6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'mtp-method1'!$I$6:$AL$6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6.9794780000000003E-4</c:v>
                </c:pt>
                <c:pt idx="2">
                  <c:v>4.4951070006607596E-3</c:v>
                </c:pt>
                <c:pt idx="3">
                  <c:v>1.2228921222529887E-2</c:v>
                </c:pt>
                <c:pt idx="4">
                  <c:v>2.339489039591984E-2</c:v>
                </c:pt>
                <c:pt idx="5">
                  <c:v>3.6923672008826652E-2</c:v>
                </c:pt>
                <c:pt idx="6">
                  <c:v>5.162192912319126E-2</c:v>
                </c:pt>
                <c:pt idx="7">
                  <c:v>6.6402794048289207E-2</c:v>
                </c:pt>
                <c:pt idx="8">
                  <c:v>8.0388559906316853E-2</c:v>
                </c:pt>
                <c:pt idx="9">
                  <c:v>9.2939027078205144E-2</c:v>
                </c:pt>
                <c:pt idx="10">
                  <c:v>0.10363940719590038</c:v>
                </c:pt>
                <c:pt idx="11">
                  <c:v>0.11226876037375651</c:v>
                </c:pt>
                <c:pt idx="12">
                  <c:v>0.11876149135082206</c:v>
                </c:pt>
                <c:pt idx="13">
                  <c:v>0.12316899558538269</c:v>
                </c:pt>
                <c:pt idx="14">
                  <c:v>0.12562512445724011</c:v>
                </c:pt>
                <c:pt idx="15">
                  <c:v>0.12631704558583146</c:v>
                </c:pt>
                <c:pt idx="16">
                  <c:v>0.12546184628853935</c:v>
                </c:pt>
                <c:pt idx="17">
                  <c:v>0.12328855365650243</c:v>
                </c:pt>
                <c:pt idx="18">
                  <c:v>0.12002491597856818</c:v>
                </c:pt>
                <c:pt idx="19">
                  <c:v>0.11588817060509603</c:v>
                </c:pt>
                <c:pt idx="20">
                  <c:v>0.11107902414312745</c:v>
                </c:pt>
                <c:pt idx="21">
                  <c:v>0.10577813568774727</c:v>
                </c:pt>
                <c:pt idx="22">
                  <c:v>0.10014448763036263</c:v>
                </c:pt>
                <c:pt idx="23">
                  <c:v>9.4315130525839896E-2</c:v>
                </c:pt>
                <c:pt idx="24">
                  <c:v>8.840588672618431E-2</c:v>
                </c:pt>
                <c:pt idx="25">
                  <c:v>8.2512685937543129E-2</c:v>
                </c:pt>
                <c:pt idx="26">
                  <c:v>7.6713282014080411E-2</c:v>
                </c:pt>
                <c:pt idx="27">
                  <c:v>7.1069163746400571E-2</c:v>
                </c:pt>
                <c:pt idx="28">
                  <c:v>6.5627523874640159E-2</c:v>
                </c:pt>
                <c:pt idx="29">
                  <c:v>6.0423191370718887E-2</c:v>
                </c:pt>
              </c:numCache>
            </c:numRef>
          </c:val>
        </c:ser>
        <c:ser>
          <c:idx val="4"/>
          <c:order val="4"/>
          <c:tx>
            <c:strRef>
              <c:f>'mtp-method1'!$H$7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'mtp-method1'!$I$7:$AL$7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6.0789350000000001E-5</c:v>
                </c:pt>
                <c:pt idx="2">
                  <c:v>8.1910291361978502E-4</c:v>
                </c:pt>
                <c:pt idx="3">
                  <c:v>3.4996754810391311E-3</c:v>
                </c:pt>
                <c:pt idx="4">
                  <c:v>9.3550092678367711E-3</c:v>
                </c:pt>
                <c:pt idx="5">
                  <c:v>1.9359161226445792E-2</c:v>
                </c:pt>
                <c:pt idx="6">
                  <c:v>3.4100264824602718E-2</c:v>
                </c:pt>
                <c:pt idx="7">
                  <c:v>5.3782126841030078E-2</c:v>
                </c:pt>
                <c:pt idx="8">
                  <c:v>7.82795193130226E-2</c:v>
                </c:pt>
                <c:pt idx="9">
                  <c:v>0.10721413844889249</c:v>
                </c:pt>
                <c:pt idx="10">
                  <c:v>0.14003253712332925</c:v>
                </c:pt>
                <c:pt idx="11">
                  <c:v>0.17607633412461968</c:v>
                </c:pt>
                <c:pt idx="12">
                  <c:v>0.21464048559093776</c:v>
                </c:pt>
                <c:pt idx="13">
                  <c:v>0.25501860561506545</c:v>
                </c:pt>
                <c:pt idx="14">
                  <c:v>0.29653607128803194</c:v>
                </c:pt>
                <c:pt idx="15">
                  <c:v>0.3385724920966155</c:v>
                </c:pt>
                <c:pt idx="16">
                  <c:v>0.38057542519223309</c:v>
                </c:pt>
                <c:pt idx="17">
                  <c:v>0.42206720957591171</c:v>
                </c:pt>
                <c:pt idx="18">
                  <c:v>0.46264662119913386</c:v>
                </c:pt>
                <c:pt idx="19">
                  <c:v>0.50198680823874564</c:v>
                </c:pt>
                <c:pt idx="20">
                  <c:v>0.53983070520539367</c:v>
                </c:pt>
                <c:pt idx="21">
                  <c:v>0.57598487610647042</c:v>
                </c:pt>
                <c:pt idx="22">
                  <c:v>0.61031251563359079</c:v>
                </c:pt>
                <c:pt idx="23">
                  <c:v>0.64272614915732751</c:v>
                </c:pt>
                <c:pt idx="24">
                  <c:v>0.67318041772044723</c:v>
                </c:pt>
                <c:pt idx="25">
                  <c:v>0.70166521085195577</c:v>
                </c:pt>
                <c:pt idx="26">
                  <c:v>0.72819931412453531</c:v>
                </c:pt>
                <c:pt idx="27">
                  <c:v>0.7528246657368467</c:v>
                </c:pt>
                <c:pt idx="28">
                  <c:v>0.77560126288295406</c:v>
                </c:pt>
                <c:pt idx="29">
                  <c:v>0.7966027204922107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6368"/>
        <c:axId val="113548288"/>
      </c:areaChart>
      <c:catAx>
        <c:axId val="113546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35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3546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'Curve-method1'!$L$3:$P$3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</c:numCache>
            </c:numRef>
          </c:xVal>
          <c:yVal>
            <c:numRef>
              <c:f>'Curve-method1'!$L$4:$P$4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8768"/>
        <c:axId val="113575040"/>
      </c:scatterChart>
      <c:valAx>
        <c:axId val="1135687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13575040"/>
        <c:crosses val="autoZero"/>
        <c:crossBetween val="midCat"/>
        <c:majorUnit val="2"/>
      </c:valAx>
      <c:valAx>
        <c:axId val="113575040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13568768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'mtp-method2'!$H$3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'mtp-method2'!$I$3:$AL$3</c:f>
              <c:numCache>
                <c:formatCode>General</c:formatCode>
                <c:ptCount val="30"/>
                <c:pt idx="0" formatCode="#'##0.00000">
                  <c:v>1</c:v>
                </c:pt>
                <c:pt idx="1">
                  <c:v>0.84648172489061413</c:v>
                </c:pt>
                <c:pt idx="2">
                  <c:v>0.71653131057378938</c:v>
                </c:pt>
                <c:pt idx="3">
                  <c:v>0.60653065971263354</c:v>
                </c:pt>
                <c:pt idx="4">
                  <c:v>0.51341711903259213</c:v>
                </c:pt>
                <c:pt idx="5">
                  <c:v>0.43459820850707837</c:v>
                </c:pt>
                <c:pt idx="6">
                  <c:v>0.36787944117144245</c:v>
                </c:pt>
                <c:pt idx="7">
                  <c:v>0.31140322391459779</c:v>
                </c:pt>
                <c:pt idx="8">
                  <c:v>0.26359713811572688</c:v>
                </c:pt>
                <c:pt idx="9">
                  <c:v>0.22313016014842993</c:v>
                </c:pt>
                <c:pt idx="10">
                  <c:v>0.18887560283756194</c:v>
                </c:pt>
                <c:pt idx="11">
                  <c:v>0.15987974607969399</c:v>
                </c:pt>
                <c:pt idx="12">
                  <c:v>0.13533528323661276</c:v>
                </c:pt>
                <c:pt idx="13">
                  <c:v>0.11455884399268779</c:v>
                </c:pt>
                <c:pt idx="14">
                  <c:v>9.6971967864405123E-2</c:v>
                </c:pt>
                <c:pt idx="15">
                  <c:v>8.2084998623898855E-2</c:v>
                </c:pt>
                <c:pt idx="16">
                  <c:v>6.9483451222801584E-2</c:v>
                </c:pt>
                <c:pt idx="17">
                  <c:v>5.8816471642429938E-2</c:v>
                </c:pt>
                <c:pt idx="18">
                  <c:v>4.9787068367863986E-2</c:v>
                </c:pt>
                <c:pt idx="19">
                  <c:v>4.2143843509276441E-2</c:v>
                </c:pt>
                <c:pt idx="20">
                  <c:v>3.5673993347252436E-2</c:v>
                </c:pt>
                <c:pt idx="21">
                  <c:v>3.0197383422318536E-2</c:v>
                </c:pt>
                <c:pt idx="22">
                  <c:v>2.556153320650743E-2</c:v>
                </c:pt>
                <c:pt idx="23">
                  <c:v>2.1637370719493121E-2</c:v>
                </c:pt>
                <c:pt idx="24">
                  <c:v>1.8315638888734206E-2</c:v>
                </c:pt>
                <c:pt idx="25">
                  <c:v>1.5503853599009342E-2</c:v>
                </c:pt>
                <c:pt idx="26">
                  <c:v>1.3123728736940983E-2</c:v>
                </c:pt>
                <c:pt idx="27">
                  <c:v>1.1108996538242325E-2</c:v>
                </c:pt>
                <c:pt idx="28">
                  <c:v>9.4035625514952252E-3</c:v>
                </c:pt>
                <c:pt idx="29">
                  <c:v>7.9599438487064633E-3</c:v>
                </c:pt>
              </c:numCache>
            </c:numRef>
          </c:val>
        </c:ser>
        <c:ser>
          <c:idx val="1"/>
          <c:order val="1"/>
          <c:tx>
            <c:strRef>
              <c:f>'mtp-method2'!$H$4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'mtp-method2'!$I$4:$AL$4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0.15351827510938587</c:v>
                </c:pt>
                <c:pt idx="2">
                  <c:v>0.26542981659098763</c:v>
                </c:pt>
                <c:pt idx="3">
                  <c:v>0.34424164185629963</c:v>
                </c:pt>
                <c:pt idx="4">
                  <c:v>0.39690572335886143</c:v>
                </c:pt>
                <c:pt idx="5">
                  <c:v>0.42908698200780737</c:v>
                </c:pt>
                <c:pt idx="6">
                  <c:v>0.44538669989689794</c:v>
                </c:pt>
                <c:pt idx="7">
                  <c:v>0.44952860036823183</c:v>
                </c:pt>
                <c:pt idx="8">
                  <c:v>0.44451368324702395</c:v>
                </c:pt>
                <c:pt idx="9">
                  <c:v>0.43274892658926556</c:v>
                </c:pt>
                <c:pt idx="10">
                  <c:v>0.41615414462270334</c:v>
                </c:pt>
                <c:pt idx="11">
                  <c:v>0.39625060038514542</c:v>
                </c:pt>
                <c:pt idx="12">
                  <c:v>0.37423439033025835</c:v>
                </c:pt>
                <c:pt idx="13">
                  <c:v>0.35103712955101246</c:v>
                </c:pt>
                <c:pt idx="14">
                  <c:v>0.3273760556492385</c:v>
                </c:pt>
                <c:pt idx="15">
                  <c:v>0.30379532433132139</c:v>
                </c:pt>
                <c:pt idx="16">
                  <c:v>0.28069998014317099</c:v>
                </c:pt>
                <c:pt idx="17">
                  <c:v>0.25838384261227748</c:v>
                </c:pt>
                <c:pt idx="18">
                  <c:v>0.23705234405780642</c:v>
                </c:pt>
                <c:pt idx="19">
                  <c:v>0.21684118424001955</c:v>
                </c:pt>
                <c:pt idx="20">
                  <c:v>0.19783152360661685</c:v>
                </c:pt>
                <c:pt idx="21">
                  <c:v>0.18006231674136455</c:v>
                </c:pt>
                <c:pt idx="22">
                  <c:v>0.16354028701227169</c:v>
                </c:pt>
                <c:pt idx="23">
                  <c:v>0.1482479592231398</c:v>
                </c:pt>
                <c:pt idx="24">
                  <c:v>0.13415009665966721</c:v>
                </c:pt>
                <c:pt idx="25">
                  <c:v>0.12119883007330526</c:v>
                </c:pt>
                <c:pt idx="26">
                  <c:v>0.10933771699863697</c:v>
                </c:pt>
                <c:pt idx="27">
                  <c:v>9.8504928785666857E-2</c:v>
                </c:pt>
                <c:pt idx="28">
                  <c:v>8.8635728529414259E-2</c:v>
                </c:pt>
                <c:pt idx="29">
                  <c:v>7.9664374588325912E-2</c:v>
                </c:pt>
              </c:numCache>
            </c:numRef>
          </c:val>
        </c:ser>
        <c:ser>
          <c:idx val="2"/>
          <c:order val="2"/>
          <c:tx>
            <c:strRef>
              <c:f>'mtp-method2'!$H$5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'mtp-method2'!$I$5:$AL$5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</c:v>
                </c:pt>
                <c:pt idx="2">
                  <c:v>1.8038872835223044E-2</c:v>
                </c:pt>
                <c:pt idx="3">
                  <c:v>4.5237513885640984E-2</c:v>
                </c:pt>
                <c:pt idx="4">
                  <c:v>7.5680470415820322E-2</c:v>
                </c:pt>
                <c:pt idx="5">
                  <c:v>0.10557766149962106</c:v>
                </c:pt>
                <c:pt idx="6">
                  <c:v>0.13264301489729793</c:v>
                </c:pt>
                <c:pt idx="7">
                  <c:v>0.15563680065647839</c:v>
                </c:pt>
                <c:pt idx="8">
                  <c:v>0.17403106514607231</c:v>
                </c:pt>
                <c:pt idx="9">
                  <c:v>0.18776726443956712</c:v>
                </c:pt>
                <c:pt idx="10">
                  <c:v>0.19708263185814065</c:v>
                </c:pt>
                <c:pt idx="11">
                  <c:v>0.20238750901631922</c:v>
                </c:pt>
                <c:pt idx="12">
                  <c:v>0.2041802234037487</c:v>
                </c:pt>
                <c:pt idx="13">
                  <c:v>0.20298941789770475</c:v>
                </c:pt>
                <c:pt idx="14">
                  <c:v>0.1993362676439977</c:v>
                </c:pt>
                <c:pt idx="15">
                  <c:v>0.19371094189409993</c:v>
                </c:pt>
                <c:pt idx="16">
                  <c:v>0.18655912482587211</c:v>
                </c:pt>
                <c:pt idx="17">
                  <c:v>0.17827550961477032</c:v>
                </c:pt>
                <c:pt idx="18">
                  <c:v>0.16920200831947391</c:v>
                </c:pt>
                <c:pt idx="19">
                  <c:v>0.15962904125283506</c:v>
                </c:pt>
                <c:pt idx="20">
                  <c:v>0.14979873312407224</c:v>
                </c:pt>
                <c:pt idx="21">
                  <c:v>0.13990918745031805</c:v>
                </c:pt>
                <c:pt idx="22">
                  <c:v>0.13011926469009566</c:v>
                </c:pt>
                <c:pt idx="23">
                  <c:v>0.12055347550946809</c:v>
                </c:pt>
                <c:pt idx="24">
                  <c:v>0.1113067355229847</c:v>
                </c:pt>
                <c:pt idx="25">
                  <c:v>0.10244882466250906</c:v>
                </c:pt>
                <c:pt idx="26">
                  <c:v>9.4028462808643756E-2</c:v>
                </c:pt>
                <c:pt idx="27">
                  <c:v>8.6076960878040995E-2</c:v>
                </c:pt>
                <c:pt idx="28">
                  <c:v>7.8611438779224718E-2</c:v>
                </c:pt>
                <c:pt idx="29">
                  <c:v>7.1637622723507127E-2</c:v>
                </c:pt>
              </c:numCache>
            </c:numRef>
          </c:val>
        </c:ser>
        <c:ser>
          <c:idx val="3"/>
          <c:order val="3"/>
          <c:tx>
            <c:strRef>
              <c:f>'mtp-method2'!$H$6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'mtp-method2'!$I$6:$AL$6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3.9901845454258442E-3</c:v>
                </c:pt>
                <c:pt idx="4">
                  <c:v>1.2865594809065494E-2</c:v>
                </c:pt>
                <c:pt idx="5">
                  <c:v>2.5959062302618206E-2</c:v>
                </c:pt>
                <c:pt idx="6">
                  <c:v>4.1954176981830141E-2</c:v>
                </c:pt>
                <c:pt idx="7">
                  <c:v>5.940201244316573E-2</c:v>
                </c:pt>
                <c:pt idx="8">
                  <c:v>7.6990140257106959E-2</c:v>
                </c:pt>
                <c:pt idx="9">
                  <c:v>9.3661381431245222E-2</c:v>
                </c:pt>
                <c:pt idx="10">
                  <c:v>0.10864528424593839</c:v>
                </c:pt>
                <c:pt idx="11">
                  <c:v>0.12144227174565139</c:v>
                </c:pt>
                <c:pt idx="12">
                  <c:v>0.13178514864350865</c:v>
                </c:pt>
                <c:pt idx="13">
                  <c:v>0.13959269080090972</c:v>
                </c:pt>
                <c:pt idx="14">
                  <c:v>0.14492363396986122</c:v>
                </c:pt>
                <c:pt idx="15">
                  <c:v>0.14793534768986194</c:v>
                </c:pt>
                <c:pt idx="16">
                  <c:v>0.14884901721788146</c:v>
                </c:pt>
                <c:pt idx="17">
                  <c:v>0.14792171370711607</c:v>
                </c:pt>
                <c:pt idx="18">
                  <c:v>0.14542494250921417</c:v>
                </c:pt>
                <c:pt idx="19">
                  <c:v>0.14162887638925845</c:v>
                </c:pt>
                <c:pt idx="20">
                  <c:v>0.13679134333847809</c:v>
                </c:pt>
                <c:pt idx="21">
                  <c:v>0.13115064298140927</c:v>
                </c:pt>
                <c:pt idx="22">
                  <c:v>0.12492134480319071</c:v>
                </c:pt>
                <c:pt idx="23">
                  <c:v>0.11829233436724421</c:v>
                </c:pt>
                <c:pt idx="24">
                  <c:v>0.11142649575570929</c:v>
                </c:pt>
                <c:pt idx="25">
                  <c:v>0.10446153577304561</c:v>
                </c:pt>
                <c:pt idx="26">
                  <c:v>9.7511560922613094E-2</c:v>
                </c:pt>
                <c:pt idx="27">
                  <c:v>9.0669108886247393E-2</c:v>
                </c:pt>
                <c:pt idx="28">
                  <c:v>8.4007411760636433E-2</c:v>
                </c:pt>
                <c:pt idx="29">
                  <c:v>7.7582729546355478E-2</c:v>
                </c:pt>
              </c:numCache>
            </c:numRef>
          </c:val>
        </c:ser>
        <c:ser>
          <c:idx val="4"/>
          <c:order val="4"/>
          <c:tx>
            <c:strRef>
              <c:f>'mtp-method2'!$H$7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'mtp-method2'!$I$7:$AL$7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1.1310923836605844E-3</c:v>
                </c:pt>
                <c:pt idx="5">
                  <c:v>4.77808568287504E-3</c:v>
                </c:pt>
                <c:pt idx="6">
                  <c:v>1.2136667052531575E-2</c:v>
                </c:pt>
                <c:pt idx="7">
                  <c:v>2.4029362617526261E-2</c:v>
                </c:pt>
                <c:pt idx="8">
                  <c:v>4.0867973234069918E-2</c:v>
                </c:pt>
                <c:pt idx="9">
                  <c:v>6.2692267391492168E-2</c:v>
                </c:pt>
                <c:pt idx="10">
                  <c:v>8.9242336435655684E-2</c:v>
                </c:pt>
                <c:pt idx="11">
                  <c:v>0.12003987277318998</c:v>
                </c:pt>
                <c:pt idx="12">
                  <c:v>0.15446495438587152</c:v>
                </c:pt>
                <c:pt idx="13">
                  <c:v>0.19182191775768528</c:v>
                </c:pt>
                <c:pt idx="14">
                  <c:v>0.23139207487249741</c:v>
                </c:pt>
                <c:pt idx="15">
                  <c:v>0.27247338746081784</c:v>
                </c:pt>
                <c:pt idx="16">
                  <c:v>0.31440842659027379</c:v>
                </c:pt>
                <c:pt idx="17">
                  <c:v>0.3566024624234061</c:v>
                </c:pt>
                <c:pt idx="18">
                  <c:v>0.39853363674564146</c:v>
                </c:pt>
                <c:pt idx="19">
                  <c:v>0.43975705460861042</c:v>
                </c:pt>
                <c:pt idx="20">
                  <c:v>0.4799044065835803</c:v>
                </c:pt>
                <c:pt idx="21">
                  <c:v>0.51868046940458945</c:v>
                </c:pt>
                <c:pt idx="22">
                  <c:v>0.55585757028793437</c:v>
                </c:pt>
                <c:pt idx="23">
                  <c:v>0.59126886018065461</c:v>
                </c:pt>
                <c:pt idx="24">
                  <c:v>0.62480103317290447</c:v>
                </c:pt>
                <c:pt idx="25">
                  <c:v>0.65638695589213059</c:v>
                </c:pt>
                <c:pt idx="26">
                  <c:v>0.68599853053316506</c:v>
                </c:pt>
                <c:pt idx="27">
                  <c:v>0.71364000491180235</c:v>
                </c:pt>
                <c:pt idx="28">
                  <c:v>0.73934185837922928</c:v>
                </c:pt>
                <c:pt idx="29">
                  <c:v>0.76315532929310492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0288"/>
        <c:axId val="113662208"/>
      </c:areaChart>
      <c:catAx>
        <c:axId val="113660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36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66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3660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'Curve-method2'!$L$3:$P$3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</c:numCache>
            </c:numRef>
          </c:xVal>
          <c:yVal>
            <c:numRef>
              <c:f>'Curve-method2'!$L$4:$P$4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688"/>
        <c:axId val="113684864"/>
      </c:scatterChart>
      <c:valAx>
        <c:axId val="1136826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13684864"/>
        <c:crosses val="autoZero"/>
        <c:crossBetween val="midCat"/>
        <c:majorUnit val="2"/>
      </c:valAx>
      <c:valAx>
        <c:axId val="113684864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113682688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10</xdr:row>
      <xdr:rowOff>121920</xdr:rowOff>
    </xdr:from>
    <xdr:to>
      <xdr:col>17</xdr:col>
      <xdr:colOff>541020</xdr:colOff>
      <xdr:row>28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175260</xdr:rowOff>
    </xdr:from>
    <xdr:to>
      <xdr:col>9</xdr:col>
      <xdr:colOff>251460</xdr:colOff>
      <xdr:row>49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35</xdr:row>
      <xdr:rowOff>0</xdr:rowOff>
    </xdr:from>
    <xdr:to>
      <xdr:col>18</xdr:col>
      <xdr:colOff>106680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52</xdr:row>
      <xdr:rowOff>114300</xdr:rowOff>
    </xdr:from>
    <xdr:to>
      <xdr:col>9</xdr:col>
      <xdr:colOff>556260</xdr:colOff>
      <xdr:row>67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548640</xdr:colOff>
      <xdr:row>52</xdr:row>
      <xdr:rowOff>129540</xdr:rowOff>
    </xdr:from>
    <xdr:to>
      <xdr:col>18</xdr:col>
      <xdr:colOff>243840</xdr:colOff>
      <xdr:row>67</xdr:row>
      <xdr:rowOff>129540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7620</xdr:rowOff>
    </xdr:from>
    <xdr:to>
      <xdr:col>12</xdr:col>
      <xdr:colOff>38100</xdr:colOff>
      <xdr:row>27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10</xdr:row>
      <xdr:rowOff>121920</xdr:rowOff>
    </xdr:from>
    <xdr:to>
      <xdr:col>17</xdr:col>
      <xdr:colOff>541020</xdr:colOff>
      <xdr:row>28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175260</xdr:rowOff>
    </xdr:from>
    <xdr:to>
      <xdr:col>9</xdr:col>
      <xdr:colOff>251460</xdr:colOff>
      <xdr:row>49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35</xdr:row>
      <xdr:rowOff>0</xdr:rowOff>
    </xdr:from>
    <xdr:to>
      <xdr:col>18</xdr:col>
      <xdr:colOff>106680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52</xdr:row>
      <xdr:rowOff>114300</xdr:rowOff>
    </xdr:from>
    <xdr:to>
      <xdr:col>9</xdr:col>
      <xdr:colOff>556260</xdr:colOff>
      <xdr:row>67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548640</xdr:colOff>
      <xdr:row>52</xdr:row>
      <xdr:rowOff>129540</xdr:rowOff>
    </xdr:from>
    <xdr:to>
      <xdr:col>18</xdr:col>
      <xdr:colOff>243840</xdr:colOff>
      <xdr:row>67</xdr:row>
      <xdr:rowOff>129540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0.01035</cdr:x>
      <cdr:y>0.04981</cdr:y>
    </cdr:from>
    <cdr:to>
      <cdr:x>0.15217</cdr:x>
      <cdr:y>0.12797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165100"/>
          <a:ext cx="6959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0.04868</cdr:x>
      <cdr:y>0.02481</cdr:y>
    </cdr:from>
    <cdr:to>
      <cdr:x>0.1905</cdr:x>
      <cdr:y>0.10297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580" y="68059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  <cdr:relSizeAnchor xmlns:cdr="http://schemas.openxmlformats.org/drawingml/2006/chartDrawing">
    <cdr:from>
      <cdr:x>0.38944</cdr:x>
      <cdr:y>0.0213</cdr:y>
    </cdr:from>
    <cdr:to>
      <cdr:x>0.62546</cdr:x>
      <cdr:y>0.09946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0540" y="584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CS1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CS2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CS3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CS4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7620</xdr:rowOff>
    </xdr:from>
    <xdr:to>
      <xdr:col>12</xdr:col>
      <xdr:colOff>38100</xdr:colOff>
      <xdr:row>27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12</xdr:row>
      <xdr:rowOff>91440</xdr:rowOff>
    </xdr:from>
    <xdr:to>
      <xdr:col>22</xdr:col>
      <xdr:colOff>497840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0.01035</cdr:x>
      <cdr:y>0.04981</cdr:y>
    </cdr:from>
    <cdr:to>
      <cdr:x>0.15217</cdr:x>
      <cdr:y>0.12797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165100"/>
          <a:ext cx="6959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0.04868</cdr:x>
      <cdr:y>0.02481</cdr:y>
    </cdr:from>
    <cdr:to>
      <cdr:x>0.1905</cdr:x>
      <cdr:y>0.10297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580" y="68059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  <cdr:relSizeAnchor xmlns:cdr="http://schemas.openxmlformats.org/drawingml/2006/chartDrawing">
    <cdr:from>
      <cdr:x>0.38944</cdr:x>
      <cdr:y>0.0213</cdr:y>
    </cdr:from>
    <cdr:to>
      <cdr:x>0.62546</cdr:x>
      <cdr:y>0.09946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0540" y="584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CS2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CS3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CS4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12</xdr:row>
      <xdr:rowOff>91440</xdr:rowOff>
    </xdr:from>
    <xdr:to>
      <xdr:col>22</xdr:col>
      <xdr:colOff>497840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7620</xdr:rowOff>
    </xdr:from>
    <xdr:to>
      <xdr:col>12</xdr:col>
      <xdr:colOff>38100</xdr:colOff>
      <xdr:row>27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12</xdr:row>
      <xdr:rowOff>91440</xdr:rowOff>
    </xdr:from>
    <xdr:to>
      <xdr:col>22</xdr:col>
      <xdr:colOff>497840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H16" sqref="H16"/>
    </sheetView>
  </sheetViews>
  <sheetFormatPr defaultRowHeight="14.4"/>
  <cols>
    <col min="1" max="4" width="8.88671875" style="1"/>
    <col min="5" max="5" width="8.88671875" style="14"/>
    <col min="6" max="6" width="11.33203125" customWidth="1"/>
    <col min="7" max="9" width="7.21875" customWidth="1"/>
  </cols>
  <sheetData>
    <row r="1" spans="1:11">
      <c r="A1" s="12" t="s">
        <v>0</v>
      </c>
      <c r="B1" s="12" t="s">
        <v>1</v>
      </c>
      <c r="C1" s="12" t="s">
        <v>11</v>
      </c>
      <c r="D1" s="12" t="s">
        <v>12</v>
      </c>
      <c r="E1" s="13" t="s">
        <v>2</v>
      </c>
      <c r="F1" s="12" t="s">
        <v>13</v>
      </c>
      <c r="G1" s="18"/>
      <c r="H1" s="18"/>
      <c r="I1" s="18"/>
      <c r="J1" s="1" t="s">
        <v>2</v>
      </c>
      <c r="K1" s="1" t="s">
        <v>3</v>
      </c>
    </row>
    <row r="2" spans="1:11">
      <c r="A2" s="7">
        <v>1</v>
      </c>
      <c r="B2" s="7">
        <v>0.1</v>
      </c>
      <c r="C2" s="7">
        <v>1</v>
      </c>
      <c r="D2" s="7">
        <f t="shared" ref="D2:D31" si="0">C2*EXP(B2)</f>
        <v>1.1051709180756477</v>
      </c>
      <c r="E2" s="15">
        <f t="shared" ref="E2:E31" si="1">IF(D2&lt;=$K$2,$J$2,IF(D2&lt;=$K$3,$J$3,IF(D2&lt;=$K$4,$J$4,IF(D2&lt;=$K$5,$J$5,$J$6))))</f>
        <v>1</v>
      </c>
      <c r="F2" s="8"/>
      <c r="G2" s="19"/>
      <c r="H2" s="19"/>
      <c r="I2" s="19"/>
      <c r="J2">
        <v>1</v>
      </c>
      <c r="K2">
        <v>2</v>
      </c>
    </row>
    <row r="3" spans="1:11">
      <c r="A3" s="7">
        <v>2</v>
      </c>
      <c r="B3" s="7">
        <f>B2</f>
        <v>0.1</v>
      </c>
      <c r="C3" s="7">
        <f t="shared" ref="C3:C31" si="2">D2</f>
        <v>1.1051709180756477</v>
      </c>
      <c r="D3" s="7">
        <f t="shared" si="0"/>
        <v>1.2214027581601701</v>
      </c>
      <c r="E3" s="15">
        <f t="shared" si="1"/>
        <v>1</v>
      </c>
      <c r="F3" s="8"/>
      <c r="G3" s="19"/>
      <c r="H3" s="19"/>
      <c r="I3" s="19"/>
      <c r="J3">
        <v>2</v>
      </c>
      <c r="K3">
        <v>4</v>
      </c>
    </row>
    <row r="4" spans="1:11">
      <c r="A4" s="7">
        <v>3</v>
      </c>
      <c r="B4" s="7">
        <f t="shared" ref="B4:B11" si="3">B3</f>
        <v>0.1</v>
      </c>
      <c r="C4" s="7">
        <f t="shared" si="2"/>
        <v>1.2214027581601701</v>
      </c>
      <c r="D4" s="7">
        <f t="shared" si="0"/>
        <v>1.3498588075760034</v>
      </c>
      <c r="E4" s="15">
        <f t="shared" si="1"/>
        <v>1</v>
      </c>
      <c r="F4" s="8"/>
      <c r="G4" s="19"/>
      <c r="H4" s="19"/>
      <c r="I4" s="19"/>
      <c r="J4">
        <v>3</v>
      </c>
      <c r="K4">
        <v>6</v>
      </c>
    </row>
    <row r="5" spans="1:11">
      <c r="A5" s="7">
        <v>4</v>
      </c>
      <c r="B5" s="7">
        <f t="shared" si="3"/>
        <v>0.1</v>
      </c>
      <c r="C5" s="7">
        <f t="shared" si="2"/>
        <v>1.3498588075760034</v>
      </c>
      <c r="D5" s="7">
        <f t="shared" si="0"/>
        <v>1.4918246976412708</v>
      </c>
      <c r="E5" s="15">
        <f t="shared" si="1"/>
        <v>1</v>
      </c>
      <c r="F5" s="8"/>
      <c r="G5" s="19"/>
      <c r="H5" s="19"/>
      <c r="I5" s="19"/>
      <c r="J5">
        <v>4</v>
      </c>
      <c r="K5">
        <v>8</v>
      </c>
    </row>
    <row r="6" spans="1:11">
      <c r="A6" s="7">
        <v>5</v>
      </c>
      <c r="B6" s="7">
        <f t="shared" si="3"/>
        <v>0.1</v>
      </c>
      <c r="C6" s="7">
        <f t="shared" si="2"/>
        <v>1.4918246976412708</v>
      </c>
      <c r="D6" s="7">
        <f t="shared" si="0"/>
        <v>1.6487212707001289</v>
      </c>
      <c r="E6" s="15">
        <f t="shared" si="1"/>
        <v>1</v>
      </c>
      <c r="F6" s="8"/>
      <c r="G6" s="19"/>
      <c r="H6" s="19"/>
      <c r="I6" s="19"/>
      <c r="J6">
        <v>5</v>
      </c>
      <c r="K6">
        <v>8</v>
      </c>
    </row>
    <row r="7" spans="1:11">
      <c r="A7" s="7">
        <v>6</v>
      </c>
      <c r="B7" s="7">
        <f t="shared" si="3"/>
        <v>0.1</v>
      </c>
      <c r="C7" s="7">
        <f t="shared" si="2"/>
        <v>1.6487212707001289</v>
      </c>
      <c r="D7" s="7">
        <f t="shared" si="0"/>
        <v>1.82211880039051</v>
      </c>
      <c r="E7" s="15">
        <f t="shared" si="1"/>
        <v>1</v>
      </c>
      <c r="F7" s="11">
        <f>1/A7</f>
        <v>0.16666666666666666</v>
      </c>
      <c r="G7" s="21">
        <f>1/F7</f>
        <v>6</v>
      </c>
      <c r="H7" s="21"/>
      <c r="I7" s="21"/>
    </row>
    <row r="8" spans="1:11">
      <c r="A8" s="7">
        <v>7</v>
      </c>
      <c r="B8" s="7">
        <f t="shared" si="3"/>
        <v>0.1</v>
      </c>
      <c r="C8" s="7">
        <f t="shared" si="2"/>
        <v>1.82211880039051</v>
      </c>
      <c r="D8" s="7">
        <f t="shared" si="0"/>
        <v>2.013752707470478</v>
      </c>
      <c r="E8" s="15">
        <f t="shared" si="1"/>
        <v>2</v>
      </c>
      <c r="F8" s="8"/>
      <c r="G8" s="20"/>
      <c r="H8" s="20"/>
      <c r="I8" s="20"/>
    </row>
    <row r="9" spans="1:11">
      <c r="A9" s="7">
        <v>8</v>
      </c>
      <c r="B9" s="7">
        <f t="shared" si="3"/>
        <v>0.1</v>
      </c>
      <c r="C9" s="7">
        <f t="shared" si="2"/>
        <v>2.013752707470478</v>
      </c>
      <c r="D9" s="7">
        <f t="shared" si="0"/>
        <v>2.2255409284924692</v>
      </c>
      <c r="E9" s="15">
        <f t="shared" si="1"/>
        <v>2</v>
      </c>
      <c r="F9" s="8"/>
      <c r="G9" s="20"/>
      <c r="H9" s="20"/>
      <c r="I9" s="20"/>
    </row>
    <row r="10" spans="1:11">
      <c r="A10" s="7">
        <v>9</v>
      </c>
      <c r="B10" s="7">
        <f t="shared" si="3"/>
        <v>0.1</v>
      </c>
      <c r="C10" s="7">
        <f t="shared" si="2"/>
        <v>2.2255409284924692</v>
      </c>
      <c r="D10" s="7">
        <f t="shared" si="0"/>
        <v>2.4596031111569516</v>
      </c>
      <c r="E10" s="15">
        <f t="shared" si="1"/>
        <v>2</v>
      </c>
      <c r="F10" s="8"/>
      <c r="G10" s="20"/>
      <c r="H10" s="20"/>
      <c r="I10" s="20"/>
    </row>
    <row r="11" spans="1:11">
      <c r="A11" s="7">
        <v>10</v>
      </c>
      <c r="B11" s="7">
        <f t="shared" si="3"/>
        <v>0.1</v>
      </c>
      <c r="C11" s="7">
        <f t="shared" si="2"/>
        <v>2.4596031111569516</v>
      </c>
      <c r="D11" s="7">
        <f t="shared" si="0"/>
        <v>2.7182818284590478</v>
      </c>
      <c r="E11" s="15">
        <f t="shared" si="1"/>
        <v>2</v>
      </c>
      <c r="F11" s="8"/>
      <c r="G11" s="20"/>
      <c r="H11" s="20"/>
      <c r="I11" s="20"/>
    </row>
    <row r="12" spans="1:11">
      <c r="A12" s="7">
        <v>11</v>
      </c>
      <c r="B12" s="7">
        <f t="shared" ref="B12:B26" si="4">B11</f>
        <v>0.1</v>
      </c>
      <c r="C12" s="7">
        <f t="shared" si="2"/>
        <v>2.7182818284590478</v>
      </c>
      <c r="D12" s="7">
        <f t="shared" si="0"/>
        <v>3.0041660239464361</v>
      </c>
      <c r="E12" s="15">
        <f t="shared" si="1"/>
        <v>2</v>
      </c>
      <c r="F12" s="8"/>
      <c r="G12" s="20"/>
      <c r="H12" s="20"/>
      <c r="I12" s="20"/>
    </row>
    <row r="13" spans="1:11">
      <c r="A13" s="7">
        <v>12</v>
      </c>
      <c r="B13" s="7">
        <f t="shared" si="4"/>
        <v>0.1</v>
      </c>
      <c r="C13" s="7">
        <f t="shared" si="2"/>
        <v>3.0041660239464361</v>
      </c>
      <c r="D13" s="7">
        <f t="shared" si="0"/>
        <v>3.3201169227365508</v>
      </c>
      <c r="E13" s="15">
        <f t="shared" si="1"/>
        <v>2</v>
      </c>
      <c r="F13" s="8"/>
      <c r="G13" s="20"/>
      <c r="H13" s="20"/>
      <c r="I13" s="20"/>
    </row>
    <row r="14" spans="1:11">
      <c r="A14" s="7">
        <v>13</v>
      </c>
      <c r="B14" s="7">
        <f t="shared" si="4"/>
        <v>0.1</v>
      </c>
      <c r="C14" s="7">
        <f t="shared" si="2"/>
        <v>3.3201169227365508</v>
      </c>
      <c r="D14" s="7">
        <f t="shared" si="0"/>
        <v>3.669296667619248</v>
      </c>
      <c r="E14" s="15">
        <f t="shared" si="1"/>
        <v>2</v>
      </c>
      <c r="F14" s="11">
        <f>1/(A14-A6)</f>
        <v>0.125</v>
      </c>
      <c r="G14" s="21">
        <f>1/F14</f>
        <v>8</v>
      </c>
      <c r="H14" s="21"/>
      <c r="I14" s="21"/>
    </row>
    <row r="15" spans="1:11">
      <c r="A15" s="7">
        <v>14</v>
      </c>
      <c r="B15" s="7">
        <f t="shared" si="4"/>
        <v>0.1</v>
      </c>
      <c r="C15" s="7">
        <f t="shared" si="2"/>
        <v>3.669296667619248</v>
      </c>
      <c r="D15" s="7">
        <f t="shared" si="0"/>
        <v>4.055199966844679</v>
      </c>
      <c r="E15" s="15">
        <f t="shared" si="1"/>
        <v>3</v>
      </c>
      <c r="F15" s="8"/>
      <c r="G15" s="20"/>
      <c r="H15" s="20"/>
      <c r="I15" s="20"/>
    </row>
    <row r="16" spans="1:11">
      <c r="A16" s="7">
        <v>15</v>
      </c>
      <c r="B16" s="7">
        <f t="shared" si="4"/>
        <v>0.1</v>
      </c>
      <c r="C16" s="7">
        <f t="shared" si="2"/>
        <v>4.055199966844679</v>
      </c>
      <c r="D16" s="7">
        <f t="shared" si="0"/>
        <v>4.4816890703380698</v>
      </c>
      <c r="E16" s="15">
        <f t="shared" si="1"/>
        <v>3</v>
      </c>
      <c r="F16" s="8"/>
      <c r="G16" s="20"/>
      <c r="H16" s="20"/>
      <c r="I16" s="20"/>
    </row>
    <row r="17" spans="1:9">
      <c r="A17" s="7">
        <v>16</v>
      </c>
      <c r="B17" s="7">
        <f t="shared" si="4"/>
        <v>0.1</v>
      </c>
      <c r="C17" s="7">
        <f t="shared" si="2"/>
        <v>4.4816890703380698</v>
      </c>
      <c r="D17" s="7">
        <f t="shared" si="0"/>
        <v>4.9530324243951211</v>
      </c>
      <c r="E17" s="15">
        <f t="shared" si="1"/>
        <v>3</v>
      </c>
      <c r="F17" s="8"/>
      <c r="G17" s="20"/>
      <c r="H17" s="20"/>
      <c r="I17" s="20"/>
    </row>
    <row r="18" spans="1:9">
      <c r="A18" s="9">
        <v>17</v>
      </c>
      <c r="B18" s="9">
        <f t="shared" si="4"/>
        <v>0.1</v>
      </c>
      <c r="C18" s="9">
        <f t="shared" si="2"/>
        <v>4.9530324243951211</v>
      </c>
      <c r="D18" s="9">
        <f t="shared" si="0"/>
        <v>5.473947391727207</v>
      </c>
      <c r="E18" s="16">
        <f t="shared" si="1"/>
        <v>3</v>
      </c>
      <c r="F18" s="11">
        <f>1/(A18-A14)</f>
        <v>0.25</v>
      </c>
      <c r="G18" s="21">
        <f>1/F18</f>
        <v>4</v>
      </c>
      <c r="H18" s="21"/>
      <c r="I18" s="21"/>
    </row>
    <row r="19" spans="1:9">
      <c r="A19" s="9">
        <v>18</v>
      </c>
      <c r="B19" s="9">
        <f t="shared" si="4"/>
        <v>0.1</v>
      </c>
      <c r="C19" s="9">
        <f t="shared" si="2"/>
        <v>5.473947391727207</v>
      </c>
      <c r="D19" s="9">
        <f t="shared" si="0"/>
        <v>6.0496474644129545</v>
      </c>
      <c r="E19" s="16">
        <f t="shared" si="1"/>
        <v>4</v>
      </c>
      <c r="F19" s="10"/>
      <c r="G19" s="20"/>
      <c r="H19" s="20"/>
      <c r="I19" s="20"/>
    </row>
    <row r="20" spans="1:9">
      <c r="A20" s="9">
        <v>19</v>
      </c>
      <c r="B20" s="9">
        <f t="shared" si="4"/>
        <v>0.1</v>
      </c>
      <c r="C20" s="9">
        <f t="shared" si="2"/>
        <v>6.0496474644129545</v>
      </c>
      <c r="D20" s="9">
        <f t="shared" si="0"/>
        <v>6.6858944422792792</v>
      </c>
      <c r="E20" s="16">
        <f t="shared" si="1"/>
        <v>4</v>
      </c>
      <c r="F20" s="10"/>
      <c r="G20" s="20"/>
      <c r="H20" s="20"/>
      <c r="I20" s="20"/>
    </row>
    <row r="21" spans="1:9">
      <c r="A21" s="9">
        <v>20</v>
      </c>
      <c r="B21" s="9">
        <f t="shared" si="4"/>
        <v>0.1</v>
      </c>
      <c r="C21" s="9">
        <f t="shared" si="2"/>
        <v>6.6858944422792792</v>
      </c>
      <c r="D21" s="9">
        <f t="shared" si="0"/>
        <v>7.389056098930662</v>
      </c>
      <c r="E21" s="16">
        <f t="shared" si="1"/>
        <v>4</v>
      </c>
      <c r="F21" s="11">
        <f>1/(A21-A18)</f>
        <v>0.33333333333333331</v>
      </c>
      <c r="G21" s="21">
        <f>1/F21</f>
        <v>3</v>
      </c>
      <c r="H21" s="21"/>
      <c r="I21" s="21"/>
    </row>
    <row r="22" spans="1:9">
      <c r="A22" s="9">
        <v>21</v>
      </c>
      <c r="B22" s="9">
        <f t="shared" si="4"/>
        <v>0.1</v>
      </c>
      <c r="C22" s="9">
        <f t="shared" si="2"/>
        <v>7.389056098930662</v>
      </c>
      <c r="D22" s="9">
        <f t="shared" si="0"/>
        <v>8.1661699125676641</v>
      </c>
      <c r="E22" s="16">
        <f t="shared" si="1"/>
        <v>5</v>
      </c>
      <c r="F22" s="10"/>
      <c r="G22" s="20"/>
      <c r="H22" s="20"/>
      <c r="I22" s="20"/>
    </row>
    <row r="23" spans="1:9">
      <c r="A23" s="9">
        <v>22</v>
      </c>
      <c r="B23" s="9">
        <f t="shared" si="4"/>
        <v>0.1</v>
      </c>
      <c r="C23" s="9">
        <f t="shared" si="2"/>
        <v>8.1661699125676641</v>
      </c>
      <c r="D23" s="9">
        <f t="shared" si="0"/>
        <v>9.025013499434138</v>
      </c>
      <c r="E23" s="16">
        <f t="shared" si="1"/>
        <v>5</v>
      </c>
      <c r="F23" s="10"/>
      <c r="G23" s="20"/>
      <c r="H23" s="20"/>
      <c r="I23" s="20"/>
    </row>
    <row r="24" spans="1:9">
      <c r="A24" s="9">
        <v>23</v>
      </c>
      <c r="B24" s="9">
        <f t="shared" si="4"/>
        <v>0.1</v>
      </c>
      <c r="C24" s="9">
        <f t="shared" si="2"/>
        <v>9.025013499434138</v>
      </c>
      <c r="D24" s="9">
        <f t="shared" si="0"/>
        <v>9.9741824548147395</v>
      </c>
      <c r="E24" s="16">
        <f t="shared" si="1"/>
        <v>5</v>
      </c>
      <c r="F24" s="10"/>
      <c r="G24" s="20"/>
      <c r="H24" s="20"/>
      <c r="I24" s="20"/>
    </row>
    <row r="25" spans="1:9">
      <c r="A25" s="9">
        <v>24</v>
      </c>
      <c r="B25" s="9">
        <f t="shared" si="4"/>
        <v>0.1</v>
      </c>
      <c r="C25" s="9">
        <f t="shared" si="2"/>
        <v>9.9741824548147395</v>
      </c>
      <c r="D25" s="9">
        <f t="shared" si="0"/>
        <v>11.023176380641623</v>
      </c>
      <c r="E25" s="16">
        <f t="shared" si="1"/>
        <v>5</v>
      </c>
      <c r="F25" s="10"/>
      <c r="G25" s="20"/>
      <c r="H25" s="20"/>
      <c r="I25" s="20"/>
    </row>
    <row r="26" spans="1:9">
      <c r="A26" s="9">
        <v>25</v>
      </c>
      <c r="B26" s="9">
        <f t="shared" si="4"/>
        <v>0.1</v>
      </c>
      <c r="C26" s="9">
        <f t="shared" si="2"/>
        <v>11.023176380641623</v>
      </c>
      <c r="D26" s="9">
        <f t="shared" si="0"/>
        <v>12.182493960703498</v>
      </c>
      <c r="E26" s="16">
        <f t="shared" si="1"/>
        <v>5</v>
      </c>
      <c r="F26" s="10"/>
      <c r="G26" s="20"/>
      <c r="H26" s="20"/>
      <c r="I26" s="20"/>
    </row>
    <row r="27" spans="1:9">
      <c r="A27" s="9">
        <v>26</v>
      </c>
      <c r="B27" s="9">
        <f>B26</f>
        <v>0.1</v>
      </c>
      <c r="C27" s="9">
        <f t="shared" si="2"/>
        <v>12.182493960703498</v>
      </c>
      <c r="D27" s="9">
        <f t="shared" si="0"/>
        <v>13.463738035001718</v>
      </c>
      <c r="E27" s="16">
        <f t="shared" si="1"/>
        <v>5</v>
      </c>
      <c r="F27" s="10"/>
      <c r="G27" s="20"/>
      <c r="H27" s="20"/>
      <c r="I27" s="20"/>
    </row>
    <row r="28" spans="1:9">
      <c r="A28" s="9">
        <v>27</v>
      </c>
      <c r="B28" s="9">
        <f t="shared" ref="B28:B31" si="5">B27</f>
        <v>0.1</v>
      </c>
      <c r="C28" s="9">
        <f t="shared" si="2"/>
        <v>13.463738035001718</v>
      </c>
      <c r="D28" s="9">
        <f t="shared" si="0"/>
        <v>14.879731724872865</v>
      </c>
      <c r="E28" s="16">
        <f t="shared" si="1"/>
        <v>5</v>
      </c>
      <c r="F28" s="10"/>
      <c r="G28" s="20"/>
      <c r="H28" s="20"/>
      <c r="I28" s="20"/>
    </row>
    <row r="29" spans="1:9">
      <c r="A29" s="9">
        <v>28</v>
      </c>
      <c r="B29" s="9">
        <f t="shared" si="5"/>
        <v>0.1</v>
      </c>
      <c r="C29" s="9">
        <f t="shared" si="2"/>
        <v>14.879731724872865</v>
      </c>
      <c r="D29" s="9">
        <f t="shared" si="0"/>
        <v>16.444646771097087</v>
      </c>
      <c r="E29" s="16">
        <f t="shared" si="1"/>
        <v>5</v>
      </c>
      <c r="F29" s="10"/>
      <c r="G29" s="20"/>
      <c r="H29" s="20"/>
      <c r="I29" s="20"/>
    </row>
    <row r="30" spans="1:9">
      <c r="A30" s="9">
        <v>29</v>
      </c>
      <c r="B30" s="9">
        <f t="shared" si="5"/>
        <v>0.1</v>
      </c>
      <c r="C30" s="9">
        <f t="shared" si="2"/>
        <v>16.444646771097087</v>
      </c>
      <c r="D30" s="9">
        <f t="shared" si="0"/>
        <v>18.174145369443103</v>
      </c>
      <c r="E30" s="16">
        <f t="shared" si="1"/>
        <v>5</v>
      </c>
      <c r="F30" s="10"/>
      <c r="G30" s="20"/>
      <c r="H30" s="20"/>
      <c r="I30" s="20"/>
    </row>
    <row r="31" spans="1:9">
      <c r="A31" s="9">
        <v>30</v>
      </c>
      <c r="B31" s="9">
        <f t="shared" si="5"/>
        <v>0.1</v>
      </c>
      <c r="C31" s="9">
        <f t="shared" si="2"/>
        <v>18.174145369443103</v>
      </c>
      <c r="D31" s="9">
        <f t="shared" si="0"/>
        <v>20.085536923187714</v>
      </c>
      <c r="E31" s="16">
        <f t="shared" si="1"/>
        <v>5</v>
      </c>
      <c r="F31" s="10"/>
      <c r="G31" s="20"/>
      <c r="H31" s="20"/>
      <c r="I31" s="20"/>
    </row>
    <row r="32" spans="1:9">
      <c r="G32">
        <f>SUM(G2:G31)</f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zoomScale="75" zoomScaleNormal="75" workbookViewId="0"/>
  </sheetViews>
  <sheetFormatPr defaultRowHeight="13.2"/>
  <cols>
    <col min="1" max="8" width="8.88671875" style="2"/>
    <col min="9" max="9" width="9.77734375" style="2" bestFit="1" customWidth="1"/>
    <col min="10" max="16384" width="8.88671875" style="2"/>
  </cols>
  <sheetData>
    <row r="1" spans="1:57">
      <c r="A1" s="2" t="s">
        <v>4</v>
      </c>
    </row>
    <row r="2" spans="1:57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</row>
    <row r="3" spans="1:57" ht="14.4">
      <c r="A3" s="3" t="s">
        <v>5</v>
      </c>
      <c r="B3" s="17">
        <v>0.8464817</v>
      </c>
      <c r="C3" s="17">
        <v>0.14406070000000001</v>
      </c>
      <c r="D3" s="17">
        <v>8.6988269999999993E-3</v>
      </c>
      <c r="E3" s="17">
        <v>6.9794780000000003E-4</v>
      </c>
      <c r="F3" s="17">
        <v>6.0789350000000001E-5</v>
      </c>
      <c r="G3" s="2">
        <f>SUM(B3:F3)</f>
        <v>0.99999996415000003</v>
      </c>
      <c r="H3" s="4" t="s">
        <v>5</v>
      </c>
      <c r="I3" s="5">
        <v>1</v>
      </c>
      <c r="J3" s="2">
        <f>$B$3*I3+$B$4*I4+$B$5*I5+$B$6*I6+$B$7*I7</f>
        <v>0.8464817</v>
      </c>
      <c r="K3" s="2">
        <f>$B$3*J3+$B$4*J4+$B$5*J5+$B$6*J6+$B$7*J7</f>
        <v>0.71653126843489001</v>
      </c>
      <c r="L3" s="2">
        <f>$B$3*K3+$B$4*K4+$B$5*K5+$B$6*K6+$B$7*K7</f>
        <v>0.60653060620792199</v>
      </c>
      <c r="M3" s="2">
        <f>$B$3*L3+$B$4*L4+$B$5*L5+$B$6*L6+$B$7*L7</f>
        <v>0.51341705864491238</v>
      </c>
      <c r="N3" s="2">
        <f>$B$3*M3+$B$4*M4+$B$5*M5+$B$6*M6+$B$7*M7</f>
        <v>0.43459814461074514</v>
      </c>
      <c r="O3" s="2">
        <f t="shared" ref="O3:BE3" si="0">$B$3*N3+$B$4*N4+$B$5*N5+$B$6*N6+$B$7*N7</f>
        <v>0.36787937626694939</v>
      </c>
      <c r="P3" s="2">
        <f t="shared" si="0"/>
        <v>0.31140315981738698</v>
      </c>
      <c r="Q3" s="2">
        <f t="shared" si="0"/>
        <v>0.26359707610759342</v>
      </c>
      <c r="R3" s="2">
        <f t="shared" si="0"/>
        <v>0.22313010109858505</v>
      </c>
      <c r="S3" s="2">
        <f t="shared" si="0"/>
        <v>0.18887554729910214</v>
      </c>
      <c r="T3" s="2">
        <f t="shared" si="0"/>
        <v>0.15987969436617439</v>
      </c>
      <c r="U3" s="2">
        <f t="shared" si="0"/>
        <v>0.13533523548255971</v>
      </c>
      <c r="V3" s="2">
        <f t="shared" si="0"/>
        <v>0.11455880020117747</v>
      </c>
      <c r="W3" s="2">
        <f t="shared" si="0"/>
        <v>9.697192794425305E-2</v>
      </c>
      <c r="X3" s="2">
        <f t="shared" si="0"/>
        <v>8.2084962418528834E-2</v>
      </c>
      <c r="Y3" s="2">
        <f t="shared" si="0"/>
        <v>6.9483418532472405E-2</v>
      </c>
      <c r="Z3" s="2">
        <f t="shared" si="0"/>
        <v>5.8816442241178747E-2</v>
      </c>
      <c r="AA3" s="2">
        <f t="shared" si="0"/>
        <v>4.9787042016264799E-2</v>
      </c>
      <c r="AB3" s="2">
        <f t="shared" si="0"/>
        <v>4.2143819963899251E-2</v>
      </c>
      <c r="AC3" s="2">
        <f t="shared" si="0"/>
        <v>3.5673972367535375E-2</v>
      </c>
      <c r="AD3" s="2">
        <f t="shared" si="0"/>
        <v>3.0197364775424368E-2</v>
      </c>
      <c r="AE3" s="2">
        <f t="shared" si="0"/>
        <v>2.5561516670621336E-2</v>
      </c>
      <c r="AF3" s="2">
        <f t="shared" si="0"/>
        <v>2.1637356085925888E-2</v>
      </c>
      <c r="AG3" s="2">
        <f t="shared" si="0"/>
        <v>1.8315625963119891E-2</v>
      </c>
      <c r="AH3" s="2">
        <f t="shared" si="0"/>
        <v>1.5503842201825864E-2</v>
      </c>
      <c r="AI3" s="2">
        <f t="shared" si="0"/>
        <v>1.3123718703533301E-2</v>
      </c>
      <c r="AJ3" s="2">
        <f t="shared" si="0"/>
        <v>1.1108987718488665E-2</v>
      </c>
      <c r="AK3" s="2">
        <f t="shared" si="0"/>
        <v>9.4035548092254069E-3</v>
      </c>
      <c r="AL3" s="2">
        <f t="shared" si="0"/>
        <v>7.9599370609562976E-3</v>
      </c>
      <c r="AM3" s="2">
        <f t="shared" si="0"/>
        <v>6.7379410552512904E-3</v>
      </c>
      <c r="AN3" s="2">
        <f t="shared" si="0"/>
        <v>5.7035437989489063E-3</v>
      </c>
      <c r="AO3" s="2">
        <f t="shared" si="0"/>
        <v>4.8279454509587288E-3</v>
      </c>
      <c r="AP3" s="2">
        <f t="shared" si="0"/>
        <v>4.0867674728348111E-3</v>
      </c>
      <c r="AQ3" s="2">
        <f t="shared" si="0"/>
        <v>3.4593738779099149E-3</v>
      </c>
      <c r="AR3" s="2">
        <f t="shared" si="0"/>
        <v>2.9282966811087774E-3</v>
      </c>
      <c r="AS3" s="2">
        <f t="shared" si="0"/>
        <v>2.4787495527293156E-3</v>
      </c>
      <c r="AT3" s="2">
        <f t="shared" si="0"/>
        <v>2.0982161352685507E-3</v>
      </c>
      <c r="AU3" s="2">
        <f t="shared" si="0"/>
        <v>1.7761015611495528E-3</v>
      </c>
      <c r="AV3" s="2">
        <f t="shared" si="0"/>
        <v>1.5034374688545275E-3</v>
      </c>
      <c r="AW3" s="2">
        <f t="shared" si="0"/>
        <v>1.2726323044796775E-3</v>
      </c>
      <c r="AX3" s="2">
        <f t="shared" si="0"/>
        <v>1.0772599565708749E-3</v>
      </c>
      <c r="AY3" s="2">
        <f t="shared" si="0"/>
        <v>9.1188083938004041E-4</v>
      </c>
      <c r="AZ3" s="2">
        <f t="shared" si="0"/>
        <v>7.7189044311584351E-4</v>
      </c>
      <c r="BA3" s="2">
        <f t="shared" si="0"/>
        <v>6.5339113450245249E-4</v>
      </c>
      <c r="BB3" s="2">
        <f t="shared" si="0"/>
        <v>5.5308363829856461E-4</v>
      </c>
      <c r="BC3" s="2">
        <f t="shared" si="0"/>
        <v>4.6817517838915407E-4</v>
      </c>
      <c r="BD3" s="2">
        <f t="shared" si="0"/>
        <v>3.9630172090065438E-4</v>
      </c>
      <c r="BE3" s="2">
        <f t="shared" si="0"/>
        <v>3.3546215442091146E-4</v>
      </c>
    </row>
    <row r="4" spans="1:57" ht="14.4">
      <c r="A4" s="3" t="s">
        <v>6</v>
      </c>
      <c r="B4" s="22">
        <v>0</v>
      </c>
      <c r="C4" s="17">
        <v>0.88249690000000003</v>
      </c>
      <c r="D4" s="17">
        <v>0.1036961</v>
      </c>
      <c r="E4" s="17">
        <v>1.235029E-2</v>
      </c>
      <c r="F4" s="17">
        <v>1.456684E-3</v>
      </c>
      <c r="G4" s="2">
        <f>SUM(B4:F4)</f>
        <v>0.99999997399999996</v>
      </c>
      <c r="H4" s="4" t="s">
        <v>6</v>
      </c>
      <c r="I4" s="5">
        <v>0</v>
      </c>
      <c r="J4" s="2">
        <f>$C$3*I3+$C$4*I4+$C$5*I5+$C$6*I6+$C$7*I7</f>
        <v>0.14406070000000001</v>
      </c>
      <c r="K4" s="2">
        <f>$C$3*J3+$C$4*J4+$C$5*J5+$C$6*J6+$C$7*J7</f>
        <v>0.24907786740102</v>
      </c>
      <c r="L4" s="2">
        <f>$C$3*K3+$C$4*K4+$C$5*K5+$C$6*K6+$C$7*K7</f>
        <v>0.32303444194262942</v>
      </c>
      <c r="M4" s="2">
        <f t="shared" ref="M4:BE4" si="1">$C$3*L3+$C$4*L4+$C$5*L5+$C$6*L6+$C$7*L7</f>
        <v>0.37245411730933808</v>
      </c>
      <c r="N4" s="2">
        <f t="shared" si="1"/>
        <v>0.40265282477805436</v>
      </c>
      <c r="O4" s="2">
        <f t="shared" si="1"/>
        <v>0.41794838257420136</v>
      </c>
      <c r="P4" s="2">
        <f t="shared" si="1"/>
        <v>0.42183511244232685</v>
      </c>
      <c r="Q4" s="2">
        <f t="shared" si="1"/>
        <v>0.41712913622700953</v>
      </c>
      <c r="R4" s="2">
        <f t="shared" si="1"/>
        <v>0.4060891489220268</v>
      </c>
      <c r="S4" s="2">
        <f t="shared" si="1"/>
        <v>0.39051669360265995</v>
      </c>
      <c r="T4" s="2">
        <f t="shared" si="1"/>
        <v>0.37183931505938905</v>
      </c>
      <c r="U4" s="2">
        <f t="shared" si="1"/>
        <v>0.35117942352421128</v>
      </c>
      <c r="V4" s="2">
        <f t="shared" si="1"/>
        <v>0.32941124136218597</v>
      </c>
      <c r="W4" s="2">
        <f t="shared" si="1"/>
        <v>0.3072078202754227</v>
      </c>
      <c r="X4" s="2">
        <f t="shared" si="1"/>
        <v>0.28507979286881635</v>
      </c>
      <c r="Y4" s="2">
        <f t="shared" si="1"/>
        <v>0.26340725060485948</v>
      </c>
      <c r="Z4" s="2">
        <f t="shared" si="1"/>
        <v>0.24246591200849257</v>
      </c>
      <c r="AA4" s="2">
        <f t="shared" si="1"/>
        <v>0.22244855354394125</v>
      </c>
      <c r="AB4" s="2">
        <f t="shared" si="1"/>
        <v>0.2034825150358047</v>
      </c>
      <c r="AC4" s="2">
        <f t="shared" si="1"/>
        <v>0.18564395692797434</v>
      </c>
      <c r="AD4" s="2">
        <f t="shared" si="1"/>
        <v>0.16896943392371869</v>
      </c>
      <c r="AE4" s="2">
        <f t="shared" si="1"/>
        <v>0.15346525514013956</v>
      </c>
      <c r="AF4" s="2">
        <f t="shared" si="1"/>
        <v>0.1391150219035136</v>
      </c>
      <c r="AG4" s="2">
        <f t="shared" si="1"/>
        <v>0.12588566823717059</v>
      </c>
      <c r="AH4" s="2">
        <f t="shared" si="1"/>
        <v>0.11373227387091675</v>
      </c>
      <c r="AI4" s="2">
        <f t="shared" si="1"/>
        <v>0.10260187348131961</v>
      </c>
      <c r="AJ4" s="2">
        <f t="shared" si="1"/>
        <v>9.2436447384490861E-2</v>
      </c>
      <c r="AK4" s="2">
        <f t="shared" si="1"/>
        <v>8.3175246810843179E-2</v>
      </c>
      <c r="AL4" s="2">
        <f t="shared" si="1"/>
        <v>7.4756580155609376E-2</v>
      </c>
      <c r="AM4" s="2">
        <f t="shared" si="1"/>
        <v>6.7119164346884114E-2</v>
      </c>
      <c r="AN4" s="2">
        <f t="shared" si="1"/>
        <v>6.0203126971693999E-2</v>
      </c>
      <c r="AO4" s="2">
        <f t="shared" si="1"/>
        <v>5.395072943498358E-2</v>
      </c>
      <c r="AP4" s="2">
        <f t="shared" si="1"/>
        <v>4.8306868680338691E-2</v>
      </c>
      <c r="AQ4" s="2">
        <f t="shared" si="1"/>
        <v>4.3219404441979803E-2</v>
      </c>
      <c r="AR4" s="2">
        <f t="shared" si="1"/>
        <v>3.8639350262306825E-2</v>
      </c>
      <c r="AS4" s="2">
        <f t="shared" si="1"/>
        <v>3.4520959294188164E-2</v>
      </c>
      <c r="AT4" s="2">
        <f t="shared" si="1"/>
        <v>3.0821729957838117E-2</v>
      </c>
      <c r="AU4" s="2">
        <f t="shared" si="1"/>
        <v>2.7502351625627353E-2</v>
      </c>
      <c r="AV4" s="2">
        <f t="shared" si="1"/>
        <v>2.4526606486496398E-2</v>
      </c>
      <c r="AW4" s="2">
        <f t="shared" si="1"/>
        <v>2.1861240446022376E-2</v>
      </c>
      <c r="AX4" s="2">
        <f t="shared" si="1"/>
        <v>1.947581322439532E-2</v>
      </c>
      <c r="AY4" s="2">
        <f t="shared" si="1"/>
        <v>1.7342535618933445E-2</v>
      </c>
      <c r="AZ4" s="2">
        <f t="shared" si="1"/>
        <v>1.5436100113886023E-2</v>
      </c>
      <c r="BA4" s="2">
        <f t="shared" si="1"/>
        <v>1.3733509576152641E-2</v>
      </c>
      <c r="BB4" s="2">
        <f t="shared" si="1"/>
        <v>1.2213907611285237E-2</v>
      </c>
      <c r="BC4" s="2">
        <f t="shared" si="1"/>
        <v>1.0858413219937465E-2</v>
      </c>
      <c r="BD4" s="2">
        <f t="shared" si="1"/>
        <v>9.6499616494351986E-3</v>
      </c>
      <c r="BE4" s="2">
        <f t="shared" si="1"/>
        <v>8.5731527440696034E-3</v>
      </c>
    </row>
    <row r="5" spans="1:57" ht="14.4">
      <c r="A5" s="3" t="s">
        <v>7</v>
      </c>
      <c r="B5" s="22">
        <v>0</v>
      </c>
      <c r="C5" s="22">
        <v>0</v>
      </c>
      <c r="D5" s="17">
        <v>0.77880079999999996</v>
      </c>
      <c r="E5" s="17">
        <v>0.18680840000000001</v>
      </c>
      <c r="F5" s="17">
        <v>3.4390770000000001E-2</v>
      </c>
      <c r="G5" s="2">
        <f>SUM(B5:F5)</f>
        <v>0.99999996999999996</v>
      </c>
      <c r="H5" s="4" t="s">
        <v>7</v>
      </c>
      <c r="I5" s="5">
        <v>0</v>
      </c>
      <c r="J5" s="2">
        <f>$D$3*I3+$D$4*I4+$D$5*I5+$D$6*I6+$D$7*I7</f>
        <v>8.6988269999999993E-3</v>
      </c>
      <c r="K5" s="2">
        <f>$D$3*J3+$D$4*J4+$D$5*J5+$D$6*J6+$D$7*J7</f>
        <v>2.9076584046897502E-2</v>
      </c>
      <c r="L5" s="2">
        <f t="shared" ref="L5:BE5" si="2">$D$3*K3+$D$4*K4+$D$5*K5+$D$6*K6+$D$7*K7</f>
        <v>5.4706251906999591E-2</v>
      </c>
      <c r="M5" s="2">
        <f t="shared" si="2"/>
        <v>8.1378789358907744E-2</v>
      </c>
      <c r="N5" s="2">
        <f t="shared" si="2"/>
        <v>0.10646603182167064</v>
      </c>
      <c r="O5" s="2">
        <f t="shared" si="2"/>
        <v>0.12844985241349999</v>
      </c>
      <c r="P5" s="2">
        <f t="shared" si="2"/>
        <v>0.14657658414478245</v>
      </c>
      <c r="Q5" s="2">
        <f t="shared" si="2"/>
        <v>0.16060545921105945</v>
      </c>
      <c r="R5" s="2">
        <f t="shared" si="2"/>
        <v>0.17062731010381588</v>
      </c>
      <c r="S5" s="2">
        <f t="shared" si="2"/>
        <v>0.17693551675418237</v>
      </c>
      <c r="T5" s="2">
        <f t="shared" si="2"/>
        <v>0.17993557581854663</v>
      </c>
      <c r="U5" s="2">
        <f t="shared" si="2"/>
        <v>0.18008302299637891</v>
      </c>
      <c r="V5" s="2">
        <f t="shared" si="2"/>
        <v>0.1778419967961743</v>
      </c>
      <c r="W5" s="2">
        <f t="shared" si="2"/>
        <v>0.17365867758815295</v>
      </c>
      <c r="X5" s="2">
        <f t="shared" si="2"/>
        <v>0.16794531190970136</v>
      </c>
      <c r="Y5" s="2">
        <f t="shared" si="2"/>
        <v>0.16107164886820929</v>
      </c>
      <c r="Z5" s="2">
        <f t="shared" si="2"/>
        <v>0.15336145783250962</v>
      </c>
      <c r="AA5" s="2">
        <f t="shared" si="2"/>
        <v>0.1450924295631601</v>
      </c>
      <c r="AB5" s="2">
        <f t="shared" si="2"/>
        <v>0.13649823653622184</v>
      </c>
      <c r="AC5" s="2">
        <f t="shared" si="2"/>
        <v>0.1277718808393882</v>
      </c>
      <c r="AD5" s="2">
        <f t="shared" si="2"/>
        <v>0.11906971905124709</v>
      </c>
      <c r="AE5" s="2">
        <f t="shared" si="2"/>
        <v>0.11051574542202111</v>
      </c>
      <c r="AF5" s="2">
        <f t="shared" si="2"/>
        <v>0.10220585460217915</v>
      </c>
      <c r="AG5" s="2">
        <f t="shared" si="2"/>
        <v>9.4211906168998605E-2</v>
      </c>
      <c r="AH5" s="2">
        <f t="shared" si="2"/>
        <v>8.6585485197679404E-2</v>
      </c>
      <c r="AI5" s="2">
        <f t="shared" si="2"/>
        <v>7.9361303626035828E-2</v>
      </c>
      <c r="AJ5" s="2">
        <f t="shared" si="2"/>
        <v>7.2560221844304565E-2</v>
      </c>
      <c r="AK5" s="2">
        <f t="shared" si="2"/>
        <v>6.6191893074457026E-2</v>
      </c>
      <c r="AL5" s="2">
        <f t="shared" si="2"/>
        <v>6.0257047887193937E-2</v>
      </c>
      <c r="AM5" s="2">
        <f t="shared" si="2"/>
        <v>5.4749445027083177E-2</v>
      </c>
      <c r="AN5" s="2">
        <f t="shared" si="2"/>
        <v>4.9657519348255158E-2</v>
      </c>
      <c r="AO5" s="2">
        <f t="shared" si="2"/>
        <v>4.4965759410000049E-2</v>
      </c>
      <c r="AP5" s="2">
        <f t="shared" si="2"/>
        <v>4.0655847097921895E-2</v>
      </c>
      <c r="AQ5" s="2">
        <f t="shared" si="2"/>
        <v>3.6707590213137936E-2</v>
      </c>
      <c r="AR5" s="2">
        <f t="shared" si="2"/>
        <v>3.3099676803912237E-2</v>
      </c>
      <c r="AS5" s="2">
        <f t="shared" si="2"/>
        <v>2.9810277449597126E-2</v>
      </c>
      <c r="AT5" s="2">
        <f t="shared" si="2"/>
        <v>2.6817518986569786E-2</v>
      </c>
      <c r="AU5" s="2">
        <f t="shared" si="2"/>
        <v>2.4099850451806022E-2</v>
      </c>
      <c r="AV5" s="2">
        <f t="shared" si="2"/>
        <v>2.1636319416367979E-2</v>
      </c>
      <c r="AW5" s="2">
        <f t="shared" si="2"/>
        <v>1.9406774451854177E-2</v>
      </c>
      <c r="AX5" s="2">
        <f t="shared" si="2"/>
        <v>1.7392007252189656E-2</v>
      </c>
      <c r="AY5" s="2">
        <f t="shared" si="2"/>
        <v>1.5573845935305562E-2</v>
      </c>
      <c r="AZ5" s="2">
        <f t="shared" si="2"/>
        <v>1.3935209274953586E-2</v>
      </c>
      <c r="BA5" s="2">
        <f t="shared" si="2"/>
        <v>1.2460130053948427E-2</v>
      </c>
      <c r="BB5" s="2">
        <f t="shared" si="2"/>
        <v>1.1133754372921131E-2</v>
      </c>
      <c r="BC5" s="2">
        <f t="shared" si="2"/>
        <v>9.9423225765711588E-3</v>
      </c>
      <c r="BD5" s="2">
        <f t="shared" si="2"/>
        <v>8.8731364544701388E-3</v>
      </c>
      <c r="BE5" s="2">
        <f t="shared" si="2"/>
        <v>7.9145165175564212E-3</v>
      </c>
    </row>
    <row r="6" spans="1:57" ht="14.4">
      <c r="A6" s="3" t="s">
        <v>8</v>
      </c>
      <c r="B6" s="22">
        <v>0</v>
      </c>
      <c r="C6" s="22">
        <v>0</v>
      </c>
      <c r="D6" s="22">
        <v>0</v>
      </c>
      <c r="E6" s="17">
        <v>0.71653149999999999</v>
      </c>
      <c r="F6" s="17">
        <v>0.28346850000000001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6.9794780000000003E-4</v>
      </c>
      <c r="K6" s="2">
        <f>$E$3*J3+$E$4*J4+$E$5*J5+$E$6*J6+$E$7*J7</f>
        <v>4.4951070006607596E-3</v>
      </c>
      <c r="L6" s="2">
        <f t="shared" ref="L6:BE6" si="3">$E$3*K3+$E$4*K4+$E$5*K5+$E$6*K6+$E$7*K7</f>
        <v>1.2228921222529887E-2</v>
      </c>
      <c r="M6" s="2">
        <f t="shared" si="3"/>
        <v>2.339489039591984E-2</v>
      </c>
      <c r="N6" s="2">
        <f t="shared" si="3"/>
        <v>3.6923672008826652E-2</v>
      </c>
      <c r="O6" s="2">
        <f t="shared" si="3"/>
        <v>5.162192912319126E-2</v>
      </c>
      <c r="P6" s="2">
        <f t="shared" si="3"/>
        <v>6.6402794048289207E-2</v>
      </c>
      <c r="Q6" s="2">
        <f t="shared" si="3"/>
        <v>8.0388559906316853E-2</v>
      </c>
      <c r="R6" s="2">
        <f t="shared" si="3"/>
        <v>9.2939027078205144E-2</v>
      </c>
      <c r="S6" s="2">
        <f t="shared" si="3"/>
        <v>0.10363940719590038</v>
      </c>
      <c r="T6" s="2">
        <f t="shared" si="3"/>
        <v>0.11226876037375651</v>
      </c>
      <c r="U6" s="2">
        <f t="shared" si="3"/>
        <v>0.11876149135082206</v>
      </c>
      <c r="V6" s="2">
        <f t="shared" si="3"/>
        <v>0.12316899558538269</v>
      </c>
      <c r="W6" s="2">
        <f t="shared" si="3"/>
        <v>0.12562512445724011</v>
      </c>
      <c r="X6" s="2">
        <f t="shared" si="3"/>
        <v>0.12631704558583146</v>
      </c>
      <c r="Y6" s="2">
        <f t="shared" si="3"/>
        <v>0.12546184628853935</v>
      </c>
      <c r="Z6" s="2">
        <f t="shared" si="3"/>
        <v>0.12328855365650243</v>
      </c>
      <c r="AA6" s="2">
        <f t="shared" si="3"/>
        <v>0.12002491597856818</v>
      </c>
      <c r="AB6" s="2">
        <f t="shared" si="3"/>
        <v>0.11588817060509603</v>
      </c>
      <c r="AC6" s="2">
        <f t="shared" si="3"/>
        <v>0.11107902414312745</v>
      </c>
      <c r="AD6" s="2">
        <f t="shared" si="3"/>
        <v>0.10577813568774727</v>
      </c>
      <c r="AE6" s="2">
        <f t="shared" si="3"/>
        <v>0.10014448763036263</v>
      </c>
      <c r="AF6" s="2">
        <f t="shared" si="3"/>
        <v>9.4315130525839896E-2</v>
      </c>
      <c r="AG6" s="2">
        <f t="shared" si="3"/>
        <v>8.840588672618431E-2</v>
      </c>
      <c r="AH6" s="2">
        <f t="shared" si="3"/>
        <v>8.2512685937543129E-2</v>
      </c>
      <c r="AI6" s="2">
        <f t="shared" si="3"/>
        <v>7.6713282014080411E-2</v>
      </c>
      <c r="AJ6" s="2">
        <f t="shared" si="3"/>
        <v>7.1069163746400571E-2</v>
      </c>
      <c r="AK6" s="2">
        <f t="shared" si="3"/>
        <v>6.5627523874640159E-2</v>
      </c>
      <c r="AL6" s="2">
        <f t="shared" si="3"/>
        <v>6.0423191370718887E-2</v>
      </c>
      <c r="AM6" s="2">
        <f t="shared" si="3"/>
        <v>5.548046371706819E-2</v>
      </c>
      <c r="AN6" s="2">
        <f t="shared" si="3"/>
        <v>5.0814799989661527E-2</v>
      </c>
      <c r="AO6" s="2">
        <f t="shared" si="3"/>
        <v>4.6434353449062667E-2</v>
      </c>
      <c r="AP6" s="2">
        <f t="shared" si="3"/>
        <v>4.2341335306693699E-2</v>
      </c>
      <c r="AQ6" s="2">
        <f t="shared" si="3"/>
        <v>3.8533210433876502E-2</v>
      </c>
      <c r="AR6" s="2">
        <f t="shared" si="3"/>
        <v>3.5003731908446342E-2</v>
      </c>
      <c r="AS6" s="2">
        <f t="shared" si="3"/>
        <v>3.174382517359027E-2</v>
      </c>
      <c r="AT6" s="2">
        <f t="shared" si="3"/>
        <v>2.8742334797444213E-2</v>
      </c>
      <c r="AU6" s="2">
        <f t="shared" si="3"/>
        <v>2.5986647828382146E-2</v>
      </c>
      <c r="AV6" s="2">
        <f t="shared" si="3"/>
        <v>2.3463207896019213E-2</v>
      </c>
      <c r="AW6" s="2">
        <f t="shared" si="3"/>
        <v>2.1157933784305062E-2</v>
      </c>
      <c r="AX6" s="2">
        <f t="shared" si="3"/>
        <v>1.9056555406065764E-2</v>
      </c>
      <c r="AY6" s="2">
        <f t="shared" si="3"/>
        <v>1.7144879090035193E-2</v>
      </c>
      <c r="AZ6" s="2">
        <f t="shared" si="3"/>
        <v>1.5408992962177352E-2</v>
      </c>
      <c r="BA6" s="2">
        <f t="shared" si="3"/>
        <v>1.383542204110976E-2</v>
      </c>
      <c r="BB6" s="2">
        <f t="shared" si="3"/>
        <v>1.2411241526307584E-2</v>
      </c>
      <c r="BC6" s="2">
        <f t="shared" si="3"/>
        <v>1.1124155672647009E-2</v>
      </c>
      <c r="BD6" s="2">
        <f t="shared" si="3"/>
        <v>9.9625486372102376E-3</v>
      </c>
      <c r="BE6" s="2">
        <f t="shared" si="3"/>
        <v>8.9155127656580877E-3</v>
      </c>
    </row>
    <row r="7" spans="1:57" ht="14.4">
      <c r="A7" s="3" t="s">
        <v>9</v>
      </c>
      <c r="B7" s="22">
        <v>0</v>
      </c>
      <c r="C7" s="22">
        <v>0</v>
      </c>
      <c r="D7" s="22">
        <v>0</v>
      </c>
      <c r="E7" s="22">
        <v>0</v>
      </c>
      <c r="F7" s="22"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6.0789350000000001E-5</v>
      </c>
      <c r="K7" s="2">
        <f t="shared" ref="K7:BE7" si="4">$F$3*J3+$F$4*J4+$F$5*J5+$F$6*J6+$F$7*J7</f>
        <v>8.1910291361978502E-4</v>
      </c>
      <c r="L7" s="2">
        <f t="shared" si="4"/>
        <v>3.4996754810391311E-3</v>
      </c>
      <c r="M7" s="2">
        <f t="shared" si="4"/>
        <v>9.3550092678367711E-3</v>
      </c>
      <c r="N7" s="2">
        <f t="shared" si="4"/>
        <v>1.9359161226445792E-2</v>
      </c>
      <c r="O7" s="2">
        <f t="shared" si="4"/>
        <v>3.4100264824602718E-2</v>
      </c>
      <c r="P7" s="2">
        <f t="shared" si="4"/>
        <v>5.3782126841030078E-2</v>
      </c>
      <c r="Q7" s="2">
        <f t="shared" si="4"/>
        <v>7.82795193130226E-2</v>
      </c>
      <c r="R7" s="2">
        <f t="shared" si="4"/>
        <v>0.10721413844889249</v>
      </c>
      <c r="S7" s="2">
        <f t="shared" si="4"/>
        <v>0.14003253712332925</v>
      </c>
      <c r="T7" s="2">
        <f t="shared" si="4"/>
        <v>0.17607633412461968</v>
      </c>
      <c r="U7" s="2">
        <f t="shared" si="4"/>
        <v>0.21464048559093776</v>
      </c>
      <c r="V7" s="2">
        <f t="shared" si="4"/>
        <v>0.25501860561506545</v>
      </c>
      <c r="W7" s="2">
        <f t="shared" si="4"/>
        <v>0.29653607128803194</v>
      </c>
      <c r="X7" s="2">
        <f t="shared" si="4"/>
        <v>0.3385724920966155</v>
      </c>
      <c r="Y7" s="2">
        <f t="shared" si="4"/>
        <v>0.38057542519223309</v>
      </c>
      <c r="Z7" s="2">
        <f t="shared" si="4"/>
        <v>0.42206720957591171</v>
      </c>
      <c r="AA7" s="2">
        <f t="shared" si="4"/>
        <v>0.46264662119913386</v>
      </c>
      <c r="AB7" s="2">
        <f t="shared" si="4"/>
        <v>0.50198680823874564</v>
      </c>
      <c r="AC7" s="2">
        <f t="shared" si="4"/>
        <v>0.53983070520539367</v>
      </c>
      <c r="AD7" s="2">
        <f t="shared" si="4"/>
        <v>0.57598487610647042</v>
      </c>
      <c r="AE7" s="2">
        <f t="shared" si="4"/>
        <v>0.61031251563359079</v>
      </c>
      <c r="AF7" s="2">
        <f t="shared" si="4"/>
        <v>0.64272614915732751</v>
      </c>
      <c r="AG7" s="2">
        <f t="shared" si="4"/>
        <v>0.67318041772044723</v>
      </c>
      <c r="AH7" s="2">
        <f t="shared" si="4"/>
        <v>0.70166521085195577</v>
      </c>
      <c r="AI7" s="2">
        <f t="shared" si="4"/>
        <v>0.72819931412453531</v>
      </c>
      <c r="AJ7" s="2">
        <f t="shared" si="4"/>
        <v>0.7528246657368467</v>
      </c>
      <c r="AK7" s="2">
        <f t="shared" si="4"/>
        <v>0.77560126288295406</v>
      </c>
      <c r="AL7" s="2">
        <f t="shared" si="4"/>
        <v>0.7966027204922107</v>
      </c>
      <c r="AM7" s="2">
        <f t="shared" si="4"/>
        <v>0.81591245878365615</v>
      </c>
      <c r="AN7" s="2">
        <f t="shared" si="4"/>
        <v>0.83362047919224647</v>
      </c>
      <c r="AO7" s="2">
        <f t="shared" si="4"/>
        <v>0.84982067829632213</v>
      </c>
      <c r="AP7" s="2">
        <f t="shared" si="4"/>
        <v>0.86460864455876452</v>
      </c>
      <c r="AQ7" s="2">
        <f t="shared" si="4"/>
        <v>0.87807988152748484</v>
      </c>
      <c r="AR7" s="2">
        <f t="shared" si="4"/>
        <v>0.89032840248966405</v>
      </c>
      <c r="AS7" s="2">
        <f t="shared" si="4"/>
        <v>0.90144564457274046</v>
      </c>
      <c r="AT7" s="2">
        <f t="shared" si="4"/>
        <v>0.91151965428500825</v>
      </c>
      <c r="AU7" s="2">
        <f t="shared" si="4"/>
        <v>0.9206345010140522</v>
      </c>
      <c r="AV7" s="2">
        <f t="shared" si="4"/>
        <v>0.92886987971154922</v>
      </c>
      <c r="AW7" s="2">
        <f t="shared" si="4"/>
        <v>0.93630086865194651</v>
      </c>
      <c r="AX7" s="2">
        <f t="shared" si="4"/>
        <v>0.94299781260316684</v>
      </c>
      <c r="AY7" s="2">
        <f t="shared" si="4"/>
        <v>0.94902630589198311</v>
      </c>
      <c r="AZ7" s="2">
        <f t="shared" si="4"/>
        <v>0.95444725363069227</v>
      </c>
      <c r="BA7" s="2">
        <f t="shared" si="4"/>
        <v>0.95931699277204463</v>
      </c>
      <c r="BB7" s="2">
        <f t="shared" si="4"/>
        <v>0.96368745767464614</v>
      </c>
      <c r="BC7" s="2">
        <f t="shared" si="4"/>
        <v>0.96760637750451162</v>
      </c>
      <c r="BD7" s="2">
        <f t="shared" si="4"/>
        <v>0.97111749509266765</v>
      </c>
      <c r="BE7" s="2">
        <f t="shared" si="4"/>
        <v>0.97426079884167838</v>
      </c>
    </row>
    <row r="8" spans="1:57">
      <c r="J8" s="2">
        <f>SUM(J3:J7)</f>
        <v>0.99999996415000003</v>
      </c>
      <c r="K8" s="2">
        <f t="shared" ref="K8:T8" si="5">SUM(K3:K7)</f>
        <v>0.99999992979708807</v>
      </c>
      <c r="L8" s="2">
        <f t="shared" si="5"/>
        <v>0.99999989676112</v>
      </c>
      <c r="M8" s="2">
        <f t="shared" si="5"/>
        <v>0.99999986497691473</v>
      </c>
      <c r="N8" s="2">
        <f t="shared" si="5"/>
        <v>0.99999983444574247</v>
      </c>
      <c r="O8" s="2">
        <f t="shared" si="5"/>
        <v>0.99999980520244469</v>
      </c>
      <c r="P8" s="2">
        <f t="shared" si="5"/>
        <v>0.99999977729381562</v>
      </c>
      <c r="Q8" s="2">
        <f t="shared" si="5"/>
        <v>0.99999975076500192</v>
      </c>
      <c r="R8" s="2">
        <f t="shared" si="5"/>
        <v>0.9999997256515254</v>
      </c>
      <c r="S8" s="2">
        <f t="shared" si="5"/>
        <v>0.99999970197517407</v>
      </c>
      <c r="T8" s="2">
        <f t="shared" si="5"/>
        <v>0.99999967974248627</v>
      </c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32" sqref="F32"/>
    </sheetView>
  </sheetViews>
  <sheetFormatPr defaultRowHeight="13.2"/>
  <cols>
    <col min="1" max="256" width="8.88671875" style="27"/>
    <col min="257" max="257" width="14.21875" style="27" customWidth="1"/>
    <col min="258" max="512" width="8.88671875" style="27"/>
    <col min="513" max="513" width="14.21875" style="27" customWidth="1"/>
    <col min="514" max="768" width="8.88671875" style="27"/>
    <col min="769" max="769" width="14.21875" style="27" customWidth="1"/>
    <col min="770" max="1024" width="8.88671875" style="27"/>
    <col min="1025" max="1025" width="14.21875" style="27" customWidth="1"/>
    <col min="1026" max="1280" width="8.88671875" style="27"/>
    <col min="1281" max="1281" width="14.21875" style="27" customWidth="1"/>
    <col min="1282" max="1536" width="8.88671875" style="27"/>
    <col min="1537" max="1537" width="14.21875" style="27" customWidth="1"/>
    <col min="1538" max="1792" width="8.88671875" style="27"/>
    <col min="1793" max="1793" width="14.21875" style="27" customWidth="1"/>
    <col min="1794" max="2048" width="8.88671875" style="27"/>
    <col min="2049" max="2049" width="14.21875" style="27" customWidth="1"/>
    <col min="2050" max="2304" width="8.88671875" style="27"/>
    <col min="2305" max="2305" width="14.21875" style="27" customWidth="1"/>
    <col min="2306" max="2560" width="8.88671875" style="27"/>
    <col min="2561" max="2561" width="14.21875" style="27" customWidth="1"/>
    <col min="2562" max="2816" width="8.88671875" style="27"/>
    <col min="2817" max="2817" width="14.21875" style="27" customWidth="1"/>
    <col min="2818" max="3072" width="8.88671875" style="27"/>
    <col min="3073" max="3073" width="14.21875" style="27" customWidth="1"/>
    <col min="3074" max="3328" width="8.88671875" style="27"/>
    <col min="3329" max="3329" width="14.21875" style="27" customWidth="1"/>
    <col min="3330" max="3584" width="8.88671875" style="27"/>
    <col min="3585" max="3585" width="14.21875" style="27" customWidth="1"/>
    <col min="3586" max="3840" width="8.88671875" style="27"/>
    <col min="3841" max="3841" width="14.21875" style="27" customWidth="1"/>
    <col min="3842" max="4096" width="8.88671875" style="27"/>
    <col min="4097" max="4097" width="14.21875" style="27" customWidth="1"/>
    <col min="4098" max="4352" width="8.88671875" style="27"/>
    <col min="4353" max="4353" width="14.21875" style="27" customWidth="1"/>
    <col min="4354" max="4608" width="8.88671875" style="27"/>
    <col min="4609" max="4609" width="14.21875" style="27" customWidth="1"/>
    <col min="4610" max="4864" width="8.88671875" style="27"/>
    <col min="4865" max="4865" width="14.21875" style="27" customWidth="1"/>
    <col min="4866" max="5120" width="8.88671875" style="27"/>
    <col min="5121" max="5121" width="14.21875" style="27" customWidth="1"/>
    <col min="5122" max="5376" width="8.88671875" style="27"/>
    <col min="5377" max="5377" width="14.21875" style="27" customWidth="1"/>
    <col min="5378" max="5632" width="8.88671875" style="27"/>
    <col min="5633" max="5633" width="14.21875" style="27" customWidth="1"/>
    <col min="5634" max="5888" width="8.88671875" style="27"/>
    <col min="5889" max="5889" width="14.21875" style="27" customWidth="1"/>
    <col min="5890" max="6144" width="8.88671875" style="27"/>
    <col min="6145" max="6145" width="14.21875" style="27" customWidth="1"/>
    <col min="6146" max="6400" width="8.88671875" style="27"/>
    <col min="6401" max="6401" width="14.21875" style="27" customWidth="1"/>
    <col min="6402" max="6656" width="8.88671875" style="27"/>
    <col min="6657" max="6657" width="14.21875" style="27" customWidth="1"/>
    <col min="6658" max="6912" width="8.88671875" style="27"/>
    <col min="6913" max="6913" width="14.21875" style="27" customWidth="1"/>
    <col min="6914" max="7168" width="8.88671875" style="27"/>
    <col min="7169" max="7169" width="14.21875" style="27" customWidth="1"/>
    <col min="7170" max="7424" width="8.88671875" style="27"/>
    <col min="7425" max="7425" width="14.21875" style="27" customWidth="1"/>
    <col min="7426" max="7680" width="8.88671875" style="27"/>
    <col min="7681" max="7681" width="14.21875" style="27" customWidth="1"/>
    <col min="7682" max="7936" width="8.88671875" style="27"/>
    <col min="7937" max="7937" width="14.21875" style="27" customWidth="1"/>
    <col min="7938" max="8192" width="8.88671875" style="27"/>
    <col min="8193" max="8193" width="14.21875" style="27" customWidth="1"/>
    <col min="8194" max="8448" width="8.88671875" style="27"/>
    <col min="8449" max="8449" width="14.21875" style="27" customWidth="1"/>
    <col min="8450" max="8704" width="8.88671875" style="27"/>
    <col min="8705" max="8705" width="14.21875" style="27" customWidth="1"/>
    <col min="8706" max="8960" width="8.88671875" style="27"/>
    <col min="8961" max="8961" width="14.21875" style="27" customWidth="1"/>
    <col min="8962" max="9216" width="8.88671875" style="27"/>
    <col min="9217" max="9217" width="14.21875" style="27" customWidth="1"/>
    <col min="9218" max="9472" width="8.88671875" style="27"/>
    <col min="9473" max="9473" width="14.21875" style="27" customWidth="1"/>
    <col min="9474" max="9728" width="8.88671875" style="27"/>
    <col min="9729" max="9729" width="14.21875" style="27" customWidth="1"/>
    <col min="9730" max="9984" width="8.88671875" style="27"/>
    <col min="9985" max="9985" width="14.21875" style="27" customWidth="1"/>
    <col min="9986" max="10240" width="8.88671875" style="27"/>
    <col min="10241" max="10241" width="14.21875" style="27" customWidth="1"/>
    <col min="10242" max="10496" width="8.88671875" style="27"/>
    <col min="10497" max="10497" width="14.21875" style="27" customWidth="1"/>
    <col min="10498" max="10752" width="8.88671875" style="27"/>
    <col min="10753" max="10753" width="14.21875" style="27" customWidth="1"/>
    <col min="10754" max="11008" width="8.88671875" style="27"/>
    <col min="11009" max="11009" width="14.21875" style="27" customWidth="1"/>
    <col min="11010" max="11264" width="8.88671875" style="27"/>
    <col min="11265" max="11265" width="14.21875" style="27" customWidth="1"/>
    <col min="11266" max="11520" width="8.88671875" style="27"/>
    <col min="11521" max="11521" width="14.21875" style="27" customWidth="1"/>
    <col min="11522" max="11776" width="8.88671875" style="27"/>
    <col min="11777" max="11777" width="14.21875" style="27" customWidth="1"/>
    <col min="11778" max="12032" width="8.88671875" style="27"/>
    <col min="12033" max="12033" width="14.21875" style="27" customWidth="1"/>
    <col min="12034" max="12288" width="8.88671875" style="27"/>
    <col min="12289" max="12289" width="14.21875" style="27" customWidth="1"/>
    <col min="12290" max="12544" width="8.88671875" style="27"/>
    <col min="12545" max="12545" width="14.21875" style="27" customWidth="1"/>
    <col min="12546" max="12800" width="8.88671875" style="27"/>
    <col min="12801" max="12801" width="14.21875" style="27" customWidth="1"/>
    <col min="12802" max="13056" width="8.88671875" style="27"/>
    <col min="13057" max="13057" width="14.21875" style="27" customWidth="1"/>
    <col min="13058" max="13312" width="8.88671875" style="27"/>
    <col min="13313" max="13313" width="14.21875" style="27" customWidth="1"/>
    <col min="13314" max="13568" width="8.88671875" style="27"/>
    <col min="13569" max="13569" width="14.21875" style="27" customWidth="1"/>
    <col min="13570" max="13824" width="8.88671875" style="27"/>
    <col min="13825" max="13825" width="14.21875" style="27" customWidth="1"/>
    <col min="13826" max="14080" width="8.88671875" style="27"/>
    <col min="14081" max="14081" width="14.21875" style="27" customWidth="1"/>
    <col min="14082" max="14336" width="8.88671875" style="27"/>
    <col min="14337" max="14337" width="14.21875" style="27" customWidth="1"/>
    <col min="14338" max="14592" width="8.88671875" style="27"/>
    <col min="14593" max="14593" width="14.21875" style="27" customWidth="1"/>
    <col min="14594" max="14848" width="8.88671875" style="27"/>
    <col min="14849" max="14849" width="14.21875" style="27" customWidth="1"/>
    <col min="14850" max="15104" width="8.88671875" style="27"/>
    <col min="15105" max="15105" width="14.21875" style="27" customWidth="1"/>
    <col min="15106" max="15360" width="8.88671875" style="27"/>
    <col min="15361" max="15361" width="14.21875" style="27" customWidth="1"/>
    <col min="15362" max="15616" width="8.88671875" style="27"/>
    <col min="15617" max="15617" width="14.21875" style="27" customWidth="1"/>
    <col min="15618" max="15872" width="8.88671875" style="27"/>
    <col min="15873" max="15873" width="14.21875" style="27" customWidth="1"/>
    <col min="15874" max="16128" width="8.88671875" style="27"/>
    <col min="16129" max="16129" width="14.21875" style="27" customWidth="1"/>
    <col min="16130" max="16384" width="8.88671875" style="27"/>
  </cols>
  <sheetData>
    <row r="1" spans="1:18" ht="13.2" customHeight="1">
      <c r="A1" s="36" t="s">
        <v>18</v>
      </c>
      <c r="B1" s="23" t="s">
        <v>17</v>
      </c>
      <c r="C1" s="23"/>
      <c r="D1" s="23"/>
      <c r="E1" s="23"/>
      <c r="F1" s="24"/>
      <c r="G1" s="25" t="s">
        <v>16</v>
      </c>
      <c r="H1" s="25"/>
      <c r="I1" s="25"/>
      <c r="J1" s="25"/>
      <c r="K1" s="25"/>
      <c r="L1" s="26" t="s">
        <v>15</v>
      </c>
      <c r="M1" s="26"/>
      <c r="N1" s="26"/>
      <c r="O1" s="26"/>
    </row>
    <row r="2" spans="1:18" s="30" customFormat="1">
      <c r="A2" s="36"/>
      <c r="B2" s="28">
        <v>1</v>
      </c>
      <c r="C2" s="28">
        <v>2</v>
      </c>
      <c r="D2" s="28">
        <v>3</v>
      </c>
      <c r="E2" s="28">
        <v>4</v>
      </c>
      <c r="F2" s="29">
        <v>5</v>
      </c>
      <c r="G2" s="30">
        <v>1</v>
      </c>
      <c r="H2" s="30">
        <v>2</v>
      </c>
      <c r="I2" s="30">
        <v>3</v>
      </c>
      <c r="J2" s="30">
        <v>4</v>
      </c>
    </row>
    <row r="3" spans="1:18">
      <c r="A3" s="31" t="s">
        <v>14</v>
      </c>
      <c r="B3" s="27">
        <f>deterministic!F7</f>
        <v>0.16666666666666666</v>
      </c>
      <c r="C3" s="27">
        <f>deterministic!F14</f>
        <v>0.125</v>
      </c>
      <c r="D3" s="27">
        <f>deterministic!F18</f>
        <v>0.25</v>
      </c>
      <c r="E3" s="27">
        <f>deterministic!F21</f>
        <v>0.33333333333333331</v>
      </c>
      <c r="F3" s="27">
        <v>0</v>
      </c>
      <c r="G3" s="27">
        <f>1/B3</f>
        <v>6</v>
      </c>
      <c r="H3" s="27">
        <f>1/C3</f>
        <v>8</v>
      </c>
      <c r="I3" s="27">
        <f>1/D3</f>
        <v>4</v>
      </c>
      <c r="J3" s="27">
        <f>1/E3</f>
        <v>3</v>
      </c>
      <c r="K3" s="27">
        <v>1</v>
      </c>
      <c r="L3" s="27">
        <v>0</v>
      </c>
      <c r="M3" s="27">
        <f>G3</f>
        <v>6</v>
      </c>
      <c r="N3" s="27">
        <f>M3+H3</f>
        <v>14</v>
      </c>
      <c r="O3" s="27">
        <f>N3+I3</f>
        <v>18</v>
      </c>
      <c r="P3" s="27">
        <f>O3+J3</f>
        <v>21</v>
      </c>
    </row>
    <row r="4" spans="1:18"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14" spans="1:18">
      <c r="R14" s="27">
        <v>2</v>
      </c>
    </row>
    <row r="15" spans="1:18">
      <c r="R15" s="27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zoomScale="75" zoomScaleNormal="75" workbookViewId="0">
      <selection activeCell="E16" sqref="E16"/>
    </sheetView>
  </sheetViews>
  <sheetFormatPr defaultRowHeight="13.2"/>
  <cols>
    <col min="1" max="8" width="8.88671875" style="2"/>
    <col min="9" max="9" width="9.77734375" style="2" bestFit="1" customWidth="1"/>
    <col min="10" max="16384" width="8.88671875" style="2"/>
  </cols>
  <sheetData>
    <row r="1" spans="1:57">
      <c r="A1" s="2" t="s">
        <v>4</v>
      </c>
    </row>
    <row r="2" spans="1:57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</row>
    <row r="3" spans="1:57" ht="14.4">
      <c r="A3" s="3" t="s">
        <v>5</v>
      </c>
      <c r="B3" s="17">
        <f>EXP(-deterministic!F7)</f>
        <v>0.84648172489061413</v>
      </c>
      <c r="C3" s="17">
        <f>1-B3</f>
        <v>0.15351827510938587</v>
      </c>
      <c r="D3" s="22">
        <v>0</v>
      </c>
      <c r="E3" s="22">
        <v>0</v>
      </c>
      <c r="F3" s="22">
        <v>0</v>
      </c>
      <c r="G3" s="2">
        <f>SUM(B3:F3)</f>
        <v>1</v>
      </c>
      <c r="H3" s="4" t="s">
        <v>5</v>
      </c>
      <c r="I3" s="5">
        <v>1</v>
      </c>
      <c r="J3" s="2">
        <f>$B$3*I3+$B$4*I4+$B$5*I5+$B$6*I6+$B$7*I7</f>
        <v>0.84648172489061413</v>
      </c>
      <c r="K3" s="2">
        <f>$B$3*J3+$B$4*J4+$B$5*J5+$B$6*J6+$B$7*J7</f>
        <v>0.71653131057378938</v>
      </c>
      <c r="L3" s="2">
        <f>$B$3*K3+$B$4*K4+$B$5*K5+$B$6*K6+$B$7*K7</f>
        <v>0.60653065971263354</v>
      </c>
      <c r="M3" s="2">
        <f>$B$3*L3+$B$4*L4+$B$5*L5+$B$6*L6+$B$7*L7</f>
        <v>0.51341711903259213</v>
      </c>
      <c r="N3" s="2">
        <f>$B$3*M3+$B$4*M4+$B$5*M5+$B$6*M6+$B$7*M7</f>
        <v>0.43459820850707837</v>
      </c>
      <c r="O3" s="2">
        <f t="shared" ref="O3:BE3" si="0">$B$3*N3+$B$4*N4+$B$5*N5+$B$6*N6+$B$7*N7</f>
        <v>0.36787944117144245</v>
      </c>
      <c r="P3" s="2">
        <f t="shared" si="0"/>
        <v>0.31140322391459779</v>
      </c>
      <c r="Q3" s="2">
        <f t="shared" si="0"/>
        <v>0.26359713811572688</v>
      </c>
      <c r="R3" s="2">
        <f t="shared" si="0"/>
        <v>0.22313016014842993</v>
      </c>
      <c r="S3" s="2">
        <f t="shared" si="0"/>
        <v>0.18887560283756194</v>
      </c>
      <c r="T3" s="2">
        <f t="shared" si="0"/>
        <v>0.15987974607969399</v>
      </c>
      <c r="U3" s="2">
        <f t="shared" si="0"/>
        <v>0.13533528323661276</v>
      </c>
      <c r="V3" s="2">
        <f t="shared" si="0"/>
        <v>0.11455884399268779</v>
      </c>
      <c r="W3" s="2">
        <f t="shared" si="0"/>
        <v>9.6971967864405123E-2</v>
      </c>
      <c r="X3" s="2">
        <f t="shared" si="0"/>
        <v>8.2084998623898855E-2</v>
      </c>
      <c r="Y3" s="2">
        <f t="shared" si="0"/>
        <v>6.9483451222801584E-2</v>
      </c>
      <c r="Z3" s="2">
        <f t="shared" si="0"/>
        <v>5.8816471642429938E-2</v>
      </c>
      <c r="AA3" s="2">
        <f t="shared" si="0"/>
        <v>4.9787068367863986E-2</v>
      </c>
      <c r="AB3" s="2">
        <f t="shared" si="0"/>
        <v>4.2143843509276441E-2</v>
      </c>
      <c r="AC3" s="2">
        <f t="shared" si="0"/>
        <v>3.5673993347252436E-2</v>
      </c>
      <c r="AD3" s="2">
        <f t="shared" si="0"/>
        <v>3.0197383422318536E-2</v>
      </c>
      <c r="AE3" s="2">
        <f t="shared" si="0"/>
        <v>2.556153320650743E-2</v>
      </c>
      <c r="AF3" s="2">
        <f t="shared" si="0"/>
        <v>2.1637370719493121E-2</v>
      </c>
      <c r="AG3" s="2">
        <f t="shared" si="0"/>
        <v>1.8315638888734206E-2</v>
      </c>
      <c r="AH3" s="2">
        <f t="shared" si="0"/>
        <v>1.5503853599009342E-2</v>
      </c>
      <c r="AI3" s="2">
        <f t="shared" si="0"/>
        <v>1.3123728736940983E-2</v>
      </c>
      <c r="AJ3" s="2">
        <f t="shared" si="0"/>
        <v>1.1108996538242325E-2</v>
      </c>
      <c r="AK3" s="2">
        <f t="shared" si="0"/>
        <v>9.4035625514952252E-3</v>
      </c>
      <c r="AL3" s="2">
        <f t="shared" si="0"/>
        <v>7.9599438487064633E-3</v>
      </c>
      <c r="AM3" s="2">
        <f t="shared" si="0"/>
        <v>6.7379469990854809E-3</v>
      </c>
      <c r="AN3" s="2">
        <f t="shared" si="0"/>
        <v>5.7035489980074147E-3</v>
      </c>
      <c r="AO3" s="2">
        <f t="shared" si="0"/>
        <v>4.8279499938314501E-3</v>
      </c>
      <c r="AP3" s="2">
        <f t="shared" si="0"/>
        <v>4.0867714384640761E-3</v>
      </c>
      <c r="AQ3" s="2">
        <f t="shared" si="0"/>
        <v>3.4593773364647675E-3</v>
      </c>
      <c r="AR3" s="2">
        <f t="shared" si="0"/>
        <v>2.9282996948181948E-3</v>
      </c>
      <c r="AS3" s="2">
        <f t="shared" si="0"/>
        <v>2.4787521766663646E-3</v>
      </c>
      <c r="AT3" s="2">
        <f t="shared" si="0"/>
        <v>2.0982184180809087E-3</v>
      </c>
      <c r="AU3" s="2">
        <f t="shared" si="0"/>
        <v>1.7761035457343833E-3</v>
      </c>
      <c r="AV3" s="2">
        <f t="shared" si="0"/>
        <v>1.5034391929775765E-3</v>
      </c>
      <c r="AW3" s="2">
        <f t="shared" si="0"/>
        <v>1.2726338013398118E-3</v>
      </c>
      <c r="AX3" s="2">
        <f t="shared" si="0"/>
        <v>1.0772612553122231E-3</v>
      </c>
      <c r="AY3" s="2">
        <f t="shared" si="0"/>
        <v>9.1188196555451885E-4</v>
      </c>
      <c r="AZ3" s="2">
        <f t="shared" si="0"/>
        <v>7.7189141909923267E-4</v>
      </c>
      <c r="BA3" s="2">
        <f t="shared" si="0"/>
        <v>6.5339197986738235E-4</v>
      </c>
      <c r="BB3" s="2">
        <f t="shared" si="0"/>
        <v>5.5308437014783525E-4</v>
      </c>
      <c r="BC3" s="2">
        <f t="shared" si="0"/>
        <v>4.681758116527785E-4</v>
      </c>
      <c r="BD3" s="2">
        <f t="shared" si="0"/>
        <v>3.9630226859990725E-4</v>
      </c>
      <c r="BE3" s="2">
        <f t="shared" si="0"/>
        <v>3.3546262790251294E-4</v>
      </c>
    </row>
    <row r="4" spans="1:57" ht="14.4">
      <c r="A4" s="3" t="s">
        <v>6</v>
      </c>
      <c r="B4" s="22">
        <v>0</v>
      </c>
      <c r="C4" s="17">
        <f>EXP(-deterministic!F14)</f>
        <v>0.88249690258459546</v>
      </c>
      <c r="D4" s="17">
        <f>1-C4</f>
        <v>0.11750309741540454</v>
      </c>
      <c r="E4" s="22">
        <v>0</v>
      </c>
      <c r="F4" s="22">
        <v>0</v>
      </c>
      <c r="G4" s="2">
        <f>SUM(B4:F4)</f>
        <v>1</v>
      </c>
      <c r="H4" s="4" t="s">
        <v>6</v>
      </c>
      <c r="I4" s="5">
        <v>0</v>
      </c>
      <c r="J4" s="2">
        <f>$C$3*I3+$C$4*I4+$C$5*I5+$C$6*I6+$C$7*I7</f>
        <v>0.15351827510938587</v>
      </c>
      <c r="K4" s="2">
        <f>$C$3*J3+$C$4*J4+$C$5*J5+$C$6*J6+$C$7*J7</f>
        <v>0.26542981659098763</v>
      </c>
      <c r="L4" s="2">
        <f>$C$3*K3+$C$4*K4+$C$5*K5+$C$6*K6+$C$7*K7</f>
        <v>0.34424164185629963</v>
      </c>
      <c r="M4" s="2">
        <f t="shared" ref="M4:BE4" si="1">$C$3*L3+$C$4*L4+$C$5*L5+$C$6*L6+$C$7*L7</f>
        <v>0.39690572335886143</v>
      </c>
      <c r="N4" s="2">
        <f t="shared" si="1"/>
        <v>0.42908698200780737</v>
      </c>
      <c r="O4" s="2">
        <f t="shared" si="1"/>
        <v>0.44538669989689794</v>
      </c>
      <c r="P4" s="2">
        <f t="shared" si="1"/>
        <v>0.44952860036823183</v>
      </c>
      <c r="Q4" s="2">
        <f t="shared" si="1"/>
        <v>0.44451368324702395</v>
      </c>
      <c r="R4" s="2">
        <f t="shared" si="1"/>
        <v>0.43274892658926556</v>
      </c>
      <c r="S4" s="2">
        <f t="shared" si="1"/>
        <v>0.41615414462270334</v>
      </c>
      <c r="T4" s="2">
        <f t="shared" si="1"/>
        <v>0.39625060038514542</v>
      </c>
      <c r="U4" s="2">
        <f t="shared" si="1"/>
        <v>0.37423439033025835</v>
      </c>
      <c r="V4" s="2">
        <f t="shared" si="1"/>
        <v>0.35103712955101246</v>
      </c>
      <c r="W4" s="2">
        <f t="shared" si="1"/>
        <v>0.3273760556492385</v>
      </c>
      <c r="X4" s="2">
        <f t="shared" si="1"/>
        <v>0.30379532433132139</v>
      </c>
      <c r="Y4" s="2">
        <f t="shared" si="1"/>
        <v>0.28069998014317099</v>
      </c>
      <c r="Z4" s="2">
        <f t="shared" si="1"/>
        <v>0.25838384261227748</v>
      </c>
      <c r="AA4" s="2">
        <f t="shared" si="1"/>
        <v>0.23705234405780642</v>
      </c>
      <c r="AB4" s="2">
        <f t="shared" si="1"/>
        <v>0.21684118424001955</v>
      </c>
      <c r="AC4" s="2">
        <f t="shared" si="1"/>
        <v>0.19783152360661685</v>
      </c>
      <c r="AD4" s="2">
        <f t="shared" si="1"/>
        <v>0.18006231674136455</v>
      </c>
      <c r="AE4" s="2">
        <f t="shared" si="1"/>
        <v>0.16354028701227169</v>
      </c>
      <c r="AF4" s="2">
        <f t="shared" si="1"/>
        <v>0.1482479592231398</v>
      </c>
      <c r="AG4" s="2">
        <f t="shared" si="1"/>
        <v>0.13415009665966721</v>
      </c>
      <c r="AH4" s="2">
        <f t="shared" si="1"/>
        <v>0.12119883007330526</v>
      </c>
      <c r="AI4" s="2">
        <f t="shared" si="1"/>
        <v>0.10933771699863697</v>
      </c>
      <c r="AJ4" s="2">
        <f t="shared" si="1"/>
        <v>9.8504928785666857E-2</v>
      </c>
      <c r="AK4" s="2">
        <f t="shared" si="1"/>
        <v>8.8635728529414259E-2</v>
      </c>
      <c r="AL4" s="2">
        <f t="shared" si="1"/>
        <v>7.9664374588325912E-2</v>
      </c>
      <c r="AM4" s="2">
        <f t="shared" si="1"/>
        <v>7.1525560670157556E-2</v>
      </c>
      <c r="AN4" s="2">
        <f t="shared" si="1"/>
        <v>6.4155483748118664E-2</v>
      </c>
      <c r="AO4" s="2">
        <f t="shared" si="1"/>
        <v>5.7492614695707038E-2</v>
      </c>
      <c r="AP4" s="2">
        <f t="shared" si="1"/>
        <v>5.1478232945818429E-2</v>
      </c>
      <c r="AQ4" s="2">
        <f t="shared" si="1"/>
        <v>4.6056775227212347E-2</v>
      </c>
      <c r="AR4" s="2">
        <f t="shared" si="1"/>
        <v>4.1176039122696399E-2</v>
      </c>
      <c r="AS4" s="2">
        <f t="shared" si="1"/>
        <v>3.6787274504633524E-2</v>
      </c>
      <c r="AT4" s="2">
        <f t="shared" si="1"/>
        <v>3.2845189563453794E-2</v>
      </c>
      <c r="AU4" s="2">
        <f t="shared" si="1"/>
        <v>2.930789292689838E-2</v>
      </c>
      <c r="AV4" s="2">
        <f t="shared" si="1"/>
        <v>2.6136789082025599E-2</v>
      </c>
      <c r="AW4" s="2">
        <f t="shared" si="1"/>
        <v>2.3296440800032226E-2</v>
      </c>
      <c r="AX4" s="2">
        <f t="shared" si="1"/>
        <v>2.0754409393301424E-2</v>
      </c>
      <c r="AY4" s="2">
        <f t="shared" si="1"/>
        <v>1.8481081294318843E-2</v>
      </c>
      <c r="AZ4" s="2">
        <f t="shared" si="1"/>
        <v>1.6449487545105772E-2</v>
      </c>
      <c r="BA4" s="2">
        <f t="shared" si="1"/>
        <v>1.4635121246891574E-2</v>
      </c>
      <c r="BB4" s="2">
        <f t="shared" si="1"/>
        <v>1.3015756779051363E-2</v>
      </c>
      <c r="BC4" s="2">
        <f t="shared" si="1"/>
        <v>1.1571273600802337E-2</v>
      </c>
      <c r="BD4" s="2">
        <f t="shared" si="1"/>
        <v>1.0283486654719832E-2</v>
      </c>
      <c r="BE4" s="2">
        <f t="shared" si="1"/>
        <v>9.1359847612576695E-3</v>
      </c>
    </row>
    <row r="5" spans="1:57" ht="14.4">
      <c r="A5" s="3" t="s">
        <v>7</v>
      </c>
      <c r="B5" s="22">
        <v>0</v>
      </c>
      <c r="C5" s="22">
        <v>0</v>
      </c>
      <c r="D5" s="17">
        <f>EXP(-deterministic!F18)</f>
        <v>0.77880078307140488</v>
      </c>
      <c r="E5" s="17">
        <f>1-D5</f>
        <v>0.22119921692859512</v>
      </c>
      <c r="F5" s="22">
        <v>0</v>
      </c>
      <c r="G5" s="2">
        <f>SUM(B5:F5)</f>
        <v>1</v>
      </c>
      <c r="H5" s="4" t="s">
        <v>7</v>
      </c>
      <c r="I5" s="5">
        <v>0</v>
      </c>
      <c r="J5" s="2">
        <f>$D$3*I3+$D$4*I4+$D$5*I5+$D$6*I6+$D$7*I7</f>
        <v>0</v>
      </c>
      <c r="K5" s="2">
        <f>$D$3*J3+$D$4*J4+$D$5*J5+$D$6*J6+$D$7*J7</f>
        <v>1.8038872835223044E-2</v>
      </c>
      <c r="L5" s="2">
        <f t="shared" ref="L5:BE5" si="2">$D$3*K3+$D$4*K4+$D$5*K5+$D$6*K6+$D$7*K7</f>
        <v>4.5237513885640984E-2</v>
      </c>
      <c r="M5" s="2">
        <f t="shared" si="2"/>
        <v>7.5680470415820322E-2</v>
      </c>
      <c r="N5" s="2">
        <f t="shared" si="2"/>
        <v>0.10557766149962106</v>
      </c>
      <c r="O5" s="2">
        <f t="shared" si="2"/>
        <v>0.13264301489729793</v>
      </c>
      <c r="P5" s="2">
        <f t="shared" si="2"/>
        <v>0.15563680065647839</v>
      </c>
      <c r="Q5" s="2">
        <f t="shared" si="2"/>
        <v>0.17403106514607231</v>
      </c>
      <c r="R5" s="2">
        <f t="shared" si="2"/>
        <v>0.18776726443956712</v>
      </c>
      <c r="S5" s="2">
        <f t="shared" si="2"/>
        <v>0.19708263185814065</v>
      </c>
      <c r="T5" s="2">
        <f t="shared" si="2"/>
        <v>0.20238750901631922</v>
      </c>
      <c r="U5" s="2">
        <f t="shared" si="2"/>
        <v>0.2041802234037487</v>
      </c>
      <c r="V5" s="2">
        <f t="shared" si="2"/>
        <v>0.20298941789770475</v>
      </c>
      <c r="W5" s="2">
        <f t="shared" si="2"/>
        <v>0.1993362676439977</v>
      </c>
      <c r="X5" s="2">
        <f t="shared" si="2"/>
        <v>0.19371094189409993</v>
      </c>
      <c r="Y5" s="2">
        <f t="shared" si="2"/>
        <v>0.18655912482587211</v>
      </c>
      <c r="Z5" s="2">
        <f t="shared" si="2"/>
        <v>0.17827550961477032</v>
      </c>
      <c r="AA5" s="2">
        <f t="shared" si="2"/>
        <v>0.16920200831947391</v>
      </c>
      <c r="AB5" s="2">
        <f t="shared" si="2"/>
        <v>0.15962904125283506</v>
      </c>
      <c r="AC5" s="2">
        <f t="shared" si="2"/>
        <v>0.14979873312407224</v>
      </c>
      <c r="AD5" s="2">
        <f t="shared" si="2"/>
        <v>0.13990918745031805</v>
      </c>
      <c r="AE5" s="2">
        <f t="shared" si="2"/>
        <v>0.13011926469009566</v>
      </c>
      <c r="AF5" s="2">
        <f t="shared" si="2"/>
        <v>0.12055347550946809</v>
      </c>
      <c r="AG5" s="2">
        <f t="shared" si="2"/>
        <v>0.1113067355229847</v>
      </c>
      <c r="AH5" s="2">
        <f t="shared" si="2"/>
        <v>0.10244882466250906</v>
      </c>
      <c r="AI5" s="2">
        <f t="shared" si="2"/>
        <v>9.4028462808643756E-2</v>
      </c>
      <c r="AJ5" s="2">
        <f t="shared" si="2"/>
        <v>8.6076960878040995E-2</v>
      </c>
      <c r="AK5" s="2">
        <f t="shared" si="2"/>
        <v>7.8611438779224718E-2</v>
      </c>
      <c r="AL5" s="2">
        <f t="shared" si="2"/>
        <v>7.1637622723507127E-2</v>
      </c>
      <c r="AM5" s="2">
        <f t="shared" si="2"/>
        <v>6.5152247442230554E-2</v>
      </c>
      <c r="AN5" s="2">
        <f t="shared" si="2"/>
        <v>5.9145096249988045E-2</v>
      </c>
      <c r="AO5" s="2">
        <f t="shared" si="2"/>
        <v>5.3600715330911888E-2</v>
      </c>
      <c r="AP5" s="2">
        <f t="shared" si="2"/>
        <v>4.8499839378157619E-2</v>
      </c>
      <c r="AQ5" s="2">
        <f t="shared" si="2"/>
        <v>4.3820564707151899E-2</v>
      </c>
      <c r="AR5" s="2">
        <f t="shared" si="2"/>
        <v>3.9539303854723588E-2</v>
      </c>
      <c r="AS5" s="2">
        <f t="shared" si="2"/>
        <v>3.5631552940371652E-2</v>
      </c>
      <c r="AT5" s="2">
        <f t="shared" si="2"/>
        <v>3.2072500031776842E-2</v>
      </c>
      <c r="AU5" s="2">
        <f t="shared" si="2"/>
        <v>2.8837499648707403E-2</v>
      </c>
      <c r="AV5" s="2">
        <f t="shared" si="2"/>
        <v>2.5902435505864276E-2</v>
      </c>
      <c r="AW5" s="2">
        <f t="shared" si="2"/>
        <v>2.3243990729054795E-2</v>
      </c>
      <c r="AX5" s="2">
        <f t="shared" si="2"/>
        <v>2.0839842134250743E-2</v>
      </c>
      <c r="AY5" s="2">
        <f t="shared" si="2"/>
        <v>1.8668792761979223E-2</v>
      </c>
      <c r="AZ5" s="2">
        <f t="shared" si="2"/>
        <v>1.6710854717695553E-2</v>
      </c>
      <c r="BA5" s="2">
        <f t="shared" si="2"/>
        <v>1.4947292477379824E-2</v>
      </c>
      <c r="BB5" s="2">
        <f t="shared" si="2"/>
        <v>1.3360635163740484E-2</v>
      </c>
      <c r="BC5" s="2">
        <f t="shared" si="2"/>
        <v>1.193466486459652E-2</v>
      </c>
      <c r="BD5" s="2">
        <f t="shared" si="2"/>
        <v>1.0654386831377927E-2</v>
      </c>
      <c r="BE5" s="2">
        <f t="shared" si="2"/>
        <v>9.5059863415823502E-3</v>
      </c>
    </row>
    <row r="6" spans="1:57" ht="14.4">
      <c r="A6" s="3" t="s">
        <v>8</v>
      </c>
      <c r="B6" s="22">
        <v>0</v>
      </c>
      <c r="C6" s="22">
        <v>0</v>
      </c>
      <c r="D6" s="22">
        <v>0</v>
      </c>
      <c r="E6" s="17">
        <f>EXP(-deterministic!F21)</f>
        <v>0.71653131057378927</v>
      </c>
      <c r="F6" s="17">
        <f>1-E6</f>
        <v>0.28346868942621073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0</v>
      </c>
      <c r="K6" s="2">
        <f>$E$3*J3+$E$4*J4+$E$5*J5+$E$6*J6+$E$7*J7</f>
        <v>0</v>
      </c>
      <c r="L6" s="2">
        <f t="shared" ref="L6:BE6" si="3">$E$3*K3+$E$4*K4+$E$5*K5+$E$6*K6+$E$7*K7</f>
        <v>3.9901845454258442E-3</v>
      </c>
      <c r="M6" s="2">
        <f t="shared" si="3"/>
        <v>1.2865594809065494E-2</v>
      </c>
      <c r="N6" s="2">
        <f t="shared" si="3"/>
        <v>2.5959062302618206E-2</v>
      </c>
      <c r="O6" s="2">
        <f t="shared" si="3"/>
        <v>4.1954176981830141E-2</v>
      </c>
      <c r="P6" s="2">
        <f t="shared" si="3"/>
        <v>5.940201244316573E-2</v>
      </c>
      <c r="Q6" s="2">
        <f t="shared" si="3"/>
        <v>7.6990140257106959E-2</v>
      </c>
      <c r="R6" s="2">
        <f t="shared" si="3"/>
        <v>9.3661381431245222E-2</v>
      </c>
      <c r="S6" s="2">
        <f t="shared" si="3"/>
        <v>0.10864528424593839</v>
      </c>
      <c r="T6" s="2">
        <f t="shared" si="3"/>
        <v>0.12144227174565139</v>
      </c>
      <c r="U6" s="2">
        <f t="shared" si="3"/>
        <v>0.13178514864350865</v>
      </c>
      <c r="V6" s="2">
        <f t="shared" si="3"/>
        <v>0.13959269080090972</v>
      </c>
      <c r="W6" s="2">
        <f t="shared" si="3"/>
        <v>0.14492363396986122</v>
      </c>
      <c r="X6" s="2">
        <f t="shared" si="3"/>
        <v>0.14793534768986194</v>
      </c>
      <c r="Y6" s="2">
        <f t="shared" si="3"/>
        <v>0.14884901721788146</v>
      </c>
      <c r="Z6" s="2">
        <f t="shared" si="3"/>
        <v>0.14792171370711607</v>
      </c>
      <c r="AA6" s="2">
        <f t="shared" si="3"/>
        <v>0.14542494250921417</v>
      </c>
      <c r="AB6" s="2">
        <f t="shared" si="3"/>
        <v>0.14162887638925845</v>
      </c>
      <c r="AC6" s="2">
        <f t="shared" si="3"/>
        <v>0.13679134333847809</v>
      </c>
      <c r="AD6" s="2">
        <f t="shared" si="3"/>
        <v>0.13115064298140927</v>
      </c>
      <c r="AE6" s="2">
        <f t="shared" si="3"/>
        <v>0.12492134480319071</v>
      </c>
      <c r="AF6" s="2">
        <f t="shared" si="3"/>
        <v>0.11829233436724421</v>
      </c>
      <c r="AG6" s="2">
        <f t="shared" si="3"/>
        <v>0.11142649575570929</v>
      </c>
      <c r="AH6" s="2">
        <f t="shared" si="3"/>
        <v>0.10446153577304561</v>
      </c>
      <c r="AI6" s="2">
        <f t="shared" si="3"/>
        <v>9.7511560922613094E-2</v>
      </c>
      <c r="AJ6" s="2">
        <f t="shared" si="3"/>
        <v>9.0669108886247393E-2</v>
      </c>
      <c r="AK6" s="2">
        <f t="shared" si="3"/>
        <v>8.4007411760636433E-2</v>
      </c>
      <c r="AL6" s="2">
        <f t="shared" si="3"/>
        <v>7.7582729546355478E-2</v>
      </c>
      <c r="AM6" s="2">
        <f t="shared" si="3"/>
        <v>7.1436640928807846E-2</v>
      </c>
      <c r="AN6" s="2">
        <f t="shared" si="3"/>
        <v>6.5598216063067344E-2</v>
      </c>
      <c r="AO6" s="2">
        <f t="shared" si="3"/>
        <v>6.0086024702635986E-2</v>
      </c>
      <c r="AP6" s="2">
        <f t="shared" si="3"/>
        <v>5.4909954285359094E-2</v>
      </c>
      <c r="AQ6" s="2">
        <f t="shared" si="3"/>
        <v>5.0072827999246311E-2</v>
      </c>
      <c r="AR6" s="2">
        <f t="shared" si="3"/>
        <v>4.557182366902672E-2</v>
      </c>
      <c r="AS6" s="2">
        <f t="shared" si="3"/>
        <v>4.1399701589371986E-2</v>
      </c>
      <c r="AT6" s="2">
        <f t="shared" si="3"/>
        <v>3.7545854045556486E-2</v>
      </c>
      <c r="AU6" s="2">
        <f t="shared" si="3"/>
        <v>3.3997191897846175E-2</v>
      </c>
      <c r="AV6" s="2">
        <f t="shared" si="3"/>
        <v>3.0738884806865045E-2</v>
      </c>
      <c r="AW6" s="2">
        <f t="shared" si="3"/>
        <v>2.7754971866680363E-2</v>
      </c>
      <c r="AX6" s="2">
        <f t="shared" si="3"/>
        <v>2.5028858914133575E-2</v>
      </c>
      <c r="AY6" s="2">
        <f t="shared" si="3"/>
        <v>2.2543717840922406E-2</v>
      </c>
      <c r="AZ6" s="2">
        <f t="shared" si="3"/>
        <v>2.0282802029713876E-2</v>
      </c>
      <c r="BA6" s="2">
        <f t="shared" si="3"/>
        <v>1.8229690698221373E-2</v>
      </c>
      <c r="BB6" s="2">
        <f t="shared" si="3"/>
        <v>1.6368473558550471E-2</v>
      </c>
      <c r="BC6" s="2">
        <f t="shared" si="3"/>
        <v>1.4683885846888633E-2</v>
      </c>
      <c r="BD6" s="2">
        <f t="shared" si="3"/>
        <v>1.3161402492540997E-2</v>
      </c>
      <c r="BE6" s="2">
        <f t="shared" si="3"/>
        <v>1.1787299000924671E-2</v>
      </c>
    </row>
    <row r="7" spans="1:57" ht="14.4">
      <c r="A7" s="3" t="s">
        <v>9</v>
      </c>
      <c r="B7" s="22">
        <v>0</v>
      </c>
      <c r="C7" s="22">
        <v>0</v>
      </c>
      <c r="D7" s="22">
        <v>0</v>
      </c>
      <c r="E7" s="22">
        <v>0</v>
      </c>
      <c r="F7" s="22"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0</v>
      </c>
      <c r="K7" s="2">
        <f t="shared" ref="K7:BE7" si="4">$F$3*J3+$F$4*J4+$F$5*J5+$F$6*J6+$F$7*J7</f>
        <v>0</v>
      </c>
      <c r="L7" s="2">
        <f t="shared" si="4"/>
        <v>0</v>
      </c>
      <c r="M7" s="2">
        <f t="shared" si="4"/>
        <v>1.1310923836605844E-3</v>
      </c>
      <c r="N7" s="2">
        <f t="shared" si="4"/>
        <v>4.77808568287504E-3</v>
      </c>
      <c r="O7" s="2">
        <f t="shared" si="4"/>
        <v>1.2136667052531575E-2</v>
      </c>
      <c r="P7" s="2">
        <f t="shared" si="4"/>
        <v>2.4029362617526261E-2</v>
      </c>
      <c r="Q7" s="2">
        <f t="shared" si="4"/>
        <v>4.0867973234069918E-2</v>
      </c>
      <c r="R7" s="2">
        <f t="shared" si="4"/>
        <v>6.2692267391492168E-2</v>
      </c>
      <c r="S7" s="2">
        <f t="shared" si="4"/>
        <v>8.9242336435655684E-2</v>
      </c>
      <c r="T7" s="2">
        <f t="shared" si="4"/>
        <v>0.12003987277318998</v>
      </c>
      <c r="U7" s="2">
        <f t="shared" si="4"/>
        <v>0.15446495438587152</v>
      </c>
      <c r="V7" s="2">
        <f t="shared" si="4"/>
        <v>0.19182191775768528</v>
      </c>
      <c r="W7" s="2">
        <f t="shared" si="4"/>
        <v>0.23139207487249741</v>
      </c>
      <c r="X7" s="2">
        <f t="shared" si="4"/>
        <v>0.27247338746081784</v>
      </c>
      <c r="Y7" s="2">
        <f t="shared" si="4"/>
        <v>0.31440842659027379</v>
      </c>
      <c r="Z7" s="2">
        <f t="shared" si="4"/>
        <v>0.3566024624234061</v>
      </c>
      <c r="AA7" s="2">
        <f t="shared" si="4"/>
        <v>0.39853363674564146</v>
      </c>
      <c r="AB7" s="2">
        <f t="shared" si="4"/>
        <v>0.43975705460861042</v>
      </c>
      <c r="AC7" s="2">
        <f t="shared" si="4"/>
        <v>0.4799044065835803</v>
      </c>
      <c r="AD7" s="2">
        <f t="shared" si="4"/>
        <v>0.51868046940458945</v>
      </c>
      <c r="AE7" s="2">
        <f t="shared" si="4"/>
        <v>0.55585757028793437</v>
      </c>
      <c r="AF7" s="2">
        <f t="shared" si="4"/>
        <v>0.59126886018065461</v>
      </c>
      <c r="AG7" s="2">
        <f t="shared" si="4"/>
        <v>0.62480103317290447</v>
      </c>
      <c r="AH7" s="2">
        <f t="shared" si="4"/>
        <v>0.65638695589213059</v>
      </c>
      <c r="AI7" s="2">
        <f t="shared" si="4"/>
        <v>0.68599853053316506</v>
      </c>
      <c r="AJ7" s="2">
        <f t="shared" si="4"/>
        <v>0.71364000491180235</v>
      </c>
      <c r="AK7" s="2">
        <f t="shared" si="4"/>
        <v>0.73934185837922928</v>
      </c>
      <c r="AL7" s="2">
        <f t="shared" si="4"/>
        <v>0.76315532929310492</v>
      </c>
      <c r="AM7" s="2">
        <f t="shared" si="4"/>
        <v>0.7851476039597185</v>
      </c>
      <c r="AN7" s="2">
        <f t="shared" si="4"/>
        <v>0.8053976549408185</v>
      </c>
      <c r="AO7" s="2">
        <f t="shared" si="4"/>
        <v>0.82399269527691366</v>
      </c>
      <c r="AP7" s="2">
        <f t="shared" si="4"/>
        <v>0.84102520195220076</v>
      </c>
      <c r="AQ7" s="2">
        <f t="shared" si="4"/>
        <v>0.85659045472992468</v>
      </c>
      <c r="AR7" s="2">
        <f t="shared" si="4"/>
        <v>0.87078453365873509</v>
      </c>
      <c r="AS7" s="2">
        <f t="shared" si="4"/>
        <v>0.88370271878895645</v>
      </c>
      <c r="AT7" s="2">
        <f t="shared" si="4"/>
        <v>0.89543823794113198</v>
      </c>
      <c r="AU7" s="2">
        <f t="shared" si="4"/>
        <v>0.90608131198081365</v>
      </c>
      <c r="AV7" s="2">
        <f t="shared" si="4"/>
        <v>0.91571845141226749</v>
      </c>
      <c r="AW7" s="2">
        <f t="shared" si="4"/>
        <v>0.92443196280289275</v>
      </c>
      <c r="AX7" s="2">
        <f t="shared" si="4"/>
        <v>0.93229962830300195</v>
      </c>
      <c r="AY7" s="2">
        <f t="shared" si="4"/>
        <v>0.93939452613722496</v>
      </c>
      <c r="AZ7" s="2">
        <f t="shared" si="4"/>
        <v>0.94578496428838554</v>
      </c>
      <c r="BA7" s="2">
        <f t="shared" si="4"/>
        <v>0.9515345035976398</v>
      </c>
      <c r="BB7" s="2">
        <f t="shared" si="4"/>
        <v>0.95670205012850984</v>
      </c>
      <c r="BC7" s="2">
        <f t="shared" si="4"/>
        <v>0.96134199987605973</v>
      </c>
      <c r="BD7" s="2">
        <f t="shared" si="4"/>
        <v>0.9655044217527613</v>
      </c>
      <c r="BE7" s="2">
        <f t="shared" si="4"/>
        <v>0.96923526726833276</v>
      </c>
    </row>
    <row r="8" spans="1:57">
      <c r="J8" s="2">
        <f>SUM(J3:J7)</f>
        <v>1</v>
      </c>
      <c r="K8" s="2">
        <f t="shared" ref="K8:T8" si="5">SUM(K3:K7)</f>
        <v>1</v>
      </c>
      <c r="L8" s="2">
        <f t="shared" si="5"/>
        <v>1</v>
      </c>
      <c r="M8" s="2">
        <f t="shared" si="5"/>
        <v>0.99999999999999989</v>
      </c>
      <c r="N8" s="2">
        <f t="shared" si="5"/>
        <v>1</v>
      </c>
      <c r="O8" s="2">
        <f t="shared" si="5"/>
        <v>1</v>
      </c>
      <c r="P8" s="2">
        <f t="shared" si="5"/>
        <v>1</v>
      </c>
      <c r="Q8" s="2">
        <f t="shared" si="5"/>
        <v>0.99999999999999989</v>
      </c>
      <c r="R8" s="2">
        <f t="shared" si="5"/>
        <v>1</v>
      </c>
      <c r="S8" s="2">
        <f t="shared" si="5"/>
        <v>1</v>
      </c>
      <c r="T8" s="2">
        <f t="shared" si="5"/>
        <v>0.99999999999999989</v>
      </c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3" sqref="B3"/>
    </sheetView>
  </sheetViews>
  <sheetFormatPr defaultRowHeight="13.2"/>
  <cols>
    <col min="1" max="256" width="8.88671875" style="27"/>
    <col min="257" max="257" width="14.21875" style="27" customWidth="1"/>
    <col min="258" max="512" width="8.88671875" style="27"/>
    <col min="513" max="513" width="14.21875" style="27" customWidth="1"/>
    <col min="514" max="768" width="8.88671875" style="27"/>
    <col min="769" max="769" width="14.21875" style="27" customWidth="1"/>
    <col min="770" max="1024" width="8.88671875" style="27"/>
    <col min="1025" max="1025" width="14.21875" style="27" customWidth="1"/>
    <col min="1026" max="1280" width="8.88671875" style="27"/>
    <col min="1281" max="1281" width="14.21875" style="27" customWidth="1"/>
    <col min="1282" max="1536" width="8.88671875" style="27"/>
    <col min="1537" max="1537" width="14.21875" style="27" customWidth="1"/>
    <col min="1538" max="1792" width="8.88671875" style="27"/>
    <col min="1793" max="1793" width="14.21875" style="27" customWidth="1"/>
    <col min="1794" max="2048" width="8.88671875" style="27"/>
    <col min="2049" max="2049" width="14.21875" style="27" customWidth="1"/>
    <col min="2050" max="2304" width="8.88671875" style="27"/>
    <col min="2305" max="2305" width="14.21875" style="27" customWidth="1"/>
    <col min="2306" max="2560" width="8.88671875" style="27"/>
    <col min="2561" max="2561" width="14.21875" style="27" customWidth="1"/>
    <col min="2562" max="2816" width="8.88671875" style="27"/>
    <col min="2817" max="2817" width="14.21875" style="27" customWidth="1"/>
    <col min="2818" max="3072" width="8.88671875" style="27"/>
    <col min="3073" max="3073" width="14.21875" style="27" customWidth="1"/>
    <col min="3074" max="3328" width="8.88671875" style="27"/>
    <col min="3329" max="3329" width="14.21875" style="27" customWidth="1"/>
    <col min="3330" max="3584" width="8.88671875" style="27"/>
    <col min="3585" max="3585" width="14.21875" style="27" customWidth="1"/>
    <col min="3586" max="3840" width="8.88671875" style="27"/>
    <col min="3841" max="3841" width="14.21875" style="27" customWidth="1"/>
    <col min="3842" max="4096" width="8.88671875" style="27"/>
    <col min="4097" max="4097" width="14.21875" style="27" customWidth="1"/>
    <col min="4098" max="4352" width="8.88671875" style="27"/>
    <col min="4353" max="4353" width="14.21875" style="27" customWidth="1"/>
    <col min="4354" max="4608" width="8.88671875" style="27"/>
    <col min="4609" max="4609" width="14.21875" style="27" customWidth="1"/>
    <col min="4610" max="4864" width="8.88671875" style="27"/>
    <col min="4865" max="4865" width="14.21875" style="27" customWidth="1"/>
    <col min="4866" max="5120" width="8.88671875" style="27"/>
    <col min="5121" max="5121" width="14.21875" style="27" customWidth="1"/>
    <col min="5122" max="5376" width="8.88671875" style="27"/>
    <col min="5377" max="5377" width="14.21875" style="27" customWidth="1"/>
    <col min="5378" max="5632" width="8.88671875" style="27"/>
    <col min="5633" max="5633" width="14.21875" style="27" customWidth="1"/>
    <col min="5634" max="5888" width="8.88671875" style="27"/>
    <col min="5889" max="5889" width="14.21875" style="27" customWidth="1"/>
    <col min="5890" max="6144" width="8.88671875" style="27"/>
    <col min="6145" max="6145" width="14.21875" style="27" customWidth="1"/>
    <col min="6146" max="6400" width="8.88671875" style="27"/>
    <col min="6401" max="6401" width="14.21875" style="27" customWidth="1"/>
    <col min="6402" max="6656" width="8.88671875" style="27"/>
    <col min="6657" max="6657" width="14.21875" style="27" customWidth="1"/>
    <col min="6658" max="6912" width="8.88671875" style="27"/>
    <col min="6913" max="6913" width="14.21875" style="27" customWidth="1"/>
    <col min="6914" max="7168" width="8.88671875" style="27"/>
    <col min="7169" max="7169" width="14.21875" style="27" customWidth="1"/>
    <col min="7170" max="7424" width="8.88671875" style="27"/>
    <col min="7425" max="7425" width="14.21875" style="27" customWidth="1"/>
    <col min="7426" max="7680" width="8.88671875" style="27"/>
    <col min="7681" max="7681" width="14.21875" style="27" customWidth="1"/>
    <col min="7682" max="7936" width="8.88671875" style="27"/>
    <col min="7937" max="7937" width="14.21875" style="27" customWidth="1"/>
    <col min="7938" max="8192" width="8.88671875" style="27"/>
    <col min="8193" max="8193" width="14.21875" style="27" customWidth="1"/>
    <col min="8194" max="8448" width="8.88671875" style="27"/>
    <col min="8449" max="8449" width="14.21875" style="27" customWidth="1"/>
    <col min="8450" max="8704" width="8.88671875" style="27"/>
    <col min="8705" max="8705" width="14.21875" style="27" customWidth="1"/>
    <col min="8706" max="8960" width="8.88671875" style="27"/>
    <col min="8961" max="8961" width="14.21875" style="27" customWidth="1"/>
    <col min="8962" max="9216" width="8.88671875" style="27"/>
    <col min="9217" max="9217" width="14.21875" style="27" customWidth="1"/>
    <col min="9218" max="9472" width="8.88671875" style="27"/>
    <col min="9473" max="9473" width="14.21875" style="27" customWidth="1"/>
    <col min="9474" max="9728" width="8.88671875" style="27"/>
    <col min="9729" max="9729" width="14.21875" style="27" customWidth="1"/>
    <col min="9730" max="9984" width="8.88671875" style="27"/>
    <col min="9985" max="9985" width="14.21875" style="27" customWidth="1"/>
    <col min="9986" max="10240" width="8.88671875" style="27"/>
    <col min="10241" max="10241" width="14.21875" style="27" customWidth="1"/>
    <col min="10242" max="10496" width="8.88671875" style="27"/>
    <col min="10497" max="10497" width="14.21875" style="27" customWidth="1"/>
    <col min="10498" max="10752" width="8.88671875" style="27"/>
    <col min="10753" max="10753" width="14.21875" style="27" customWidth="1"/>
    <col min="10754" max="11008" width="8.88671875" style="27"/>
    <col min="11009" max="11009" width="14.21875" style="27" customWidth="1"/>
    <col min="11010" max="11264" width="8.88671875" style="27"/>
    <col min="11265" max="11265" width="14.21875" style="27" customWidth="1"/>
    <col min="11266" max="11520" width="8.88671875" style="27"/>
    <col min="11521" max="11521" width="14.21875" style="27" customWidth="1"/>
    <col min="11522" max="11776" width="8.88671875" style="27"/>
    <col min="11777" max="11777" width="14.21875" style="27" customWidth="1"/>
    <col min="11778" max="12032" width="8.88671875" style="27"/>
    <col min="12033" max="12033" width="14.21875" style="27" customWidth="1"/>
    <col min="12034" max="12288" width="8.88671875" style="27"/>
    <col min="12289" max="12289" width="14.21875" style="27" customWidth="1"/>
    <col min="12290" max="12544" width="8.88671875" style="27"/>
    <col min="12545" max="12545" width="14.21875" style="27" customWidth="1"/>
    <col min="12546" max="12800" width="8.88671875" style="27"/>
    <col min="12801" max="12801" width="14.21875" style="27" customWidth="1"/>
    <col min="12802" max="13056" width="8.88671875" style="27"/>
    <col min="13057" max="13057" width="14.21875" style="27" customWidth="1"/>
    <col min="13058" max="13312" width="8.88671875" style="27"/>
    <col min="13313" max="13313" width="14.21875" style="27" customWidth="1"/>
    <col min="13314" max="13568" width="8.88671875" style="27"/>
    <col min="13569" max="13569" width="14.21875" style="27" customWidth="1"/>
    <col min="13570" max="13824" width="8.88671875" style="27"/>
    <col min="13825" max="13825" width="14.21875" style="27" customWidth="1"/>
    <col min="13826" max="14080" width="8.88671875" style="27"/>
    <col min="14081" max="14081" width="14.21875" style="27" customWidth="1"/>
    <col min="14082" max="14336" width="8.88671875" style="27"/>
    <col min="14337" max="14337" width="14.21875" style="27" customWidth="1"/>
    <col min="14338" max="14592" width="8.88671875" style="27"/>
    <col min="14593" max="14593" width="14.21875" style="27" customWidth="1"/>
    <col min="14594" max="14848" width="8.88671875" style="27"/>
    <col min="14849" max="14849" width="14.21875" style="27" customWidth="1"/>
    <col min="14850" max="15104" width="8.88671875" style="27"/>
    <col min="15105" max="15105" width="14.21875" style="27" customWidth="1"/>
    <col min="15106" max="15360" width="8.88671875" style="27"/>
    <col min="15361" max="15361" width="14.21875" style="27" customWidth="1"/>
    <col min="15362" max="15616" width="8.88671875" style="27"/>
    <col min="15617" max="15617" width="14.21875" style="27" customWidth="1"/>
    <col min="15618" max="15872" width="8.88671875" style="27"/>
    <col min="15873" max="15873" width="14.21875" style="27" customWidth="1"/>
    <col min="15874" max="16128" width="8.88671875" style="27"/>
    <col min="16129" max="16129" width="14.21875" style="27" customWidth="1"/>
    <col min="16130" max="16384" width="8.88671875" style="27"/>
  </cols>
  <sheetData>
    <row r="1" spans="1:18" ht="13.2" customHeight="1">
      <c r="A1" s="36" t="s">
        <v>18</v>
      </c>
      <c r="B1" s="23" t="s">
        <v>17</v>
      </c>
      <c r="C1" s="23"/>
      <c r="D1" s="23"/>
      <c r="E1" s="23"/>
      <c r="F1" s="24"/>
      <c r="G1" s="25" t="s">
        <v>16</v>
      </c>
      <c r="H1" s="25"/>
      <c r="I1" s="25"/>
      <c r="J1" s="25"/>
      <c r="K1" s="25"/>
      <c r="L1" s="26" t="s">
        <v>15</v>
      </c>
      <c r="M1" s="26"/>
      <c r="N1" s="26"/>
      <c r="O1" s="26"/>
    </row>
    <row r="2" spans="1:18" s="30" customFormat="1">
      <c r="A2" s="36"/>
      <c r="B2" s="28">
        <v>1</v>
      </c>
      <c r="C2" s="28">
        <v>2</v>
      </c>
      <c r="D2" s="28">
        <v>3</v>
      </c>
      <c r="E2" s="28">
        <v>4</v>
      </c>
      <c r="F2" s="29">
        <v>5</v>
      </c>
      <c r="G2" s="30">
        <v>1</v>
      </c>
      <c r="H2" s="30">
        <v>2</v>
      </c>
      <c r="I2" s="30">
        <v>3</v>
      </c>
      <c r="J2" s="30">
        <v>4</v>
      </c>
    </row>
    <row r="3" spans="1:18">
      <c r="A3" s="31" t="s">
        <v>14</v>
      </c>
      <c r="B3" s="27">
        <f>deterministic!F7</f>
        <v>0.16666666666666666</v>
      </c>
      <c r="C3" s="27">
        <f>deterministic!F14</f>
        <v>0.125</v>
      </c>
      <c r="D3" s="27">
        <f>deterministic!F18</f>
        <v>0.25</v>
      </c>
      <c r="E3" s="27">
        <f>deterministic!F21</f>
        <v>0.33333333333333331</v>
      </c>
      <c r="F3" s="27">
        <v>0</v>
      </c>
      <c r="G3" s="27">
        <f>1/B3</f>
        <v>6</v>
      </c>
      <c r="H3" s="27">
        <f>1/C3</f>
        <v>8</v>
      </c>
      <c r="I3" s="27">
        <f>1/D3</f>
        <v>4</v>
      </c>
      <c r="J3" s="27">
        <f>1/E3</f>
        <v>3</v>
      </c>
      <c r="K3" s="27">
        <v>1</v>
      </c>
      <c r="L3" s="27">
        <v>0</v>
      </c>
      <c r="M3" s="27">
        <f>G3</f>
        <v>6</v>
      </c>
      <c r="N3" s="27">
        <f>M3+H3</f>
        <v>14</v>
      </c>
      <c r="O3" s="27">
        <f>N3+I3</f>
        <v>18</v>
      </c>
      <c r="P3" s="27">
        <f>O3+J3</f>
        <v>21</v>
      </c>
    </row>
    <row r="4" spans="1:18"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14" spans="1:18">
      <c r="R14" s="27">
        <v>2</v>
      </c>
    </row>
    <row r="15" spans="1:18">
      <c r="R15" s="27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H10" sqref="H10"/>
    </sheetView>
  </sheetViews>
  <sheetFormatPr defaultRowHeight="14.4"/>
  <cols>
    <col min="1" max="4" width="8.88671875" style="1"/>
    <col min="5" max="5" width="8.88671875" style="14"/>
    <col min="6" max="6" width="11.33203125" customWidth="1"/>
    <col min="7" max="9" width="7.21875" customWidth="1"/>
  </cols>
  <sheetData>
    <row r="1" spans="1:11">
      <c r="A1" s="12" t="s">
        <v>0</v>
      </c>
      <c r="B1" s="12" t="s">
        <v>1</v>
      </c>
      <c r="C1" s="12" t="s">
        <v>11</v>
      </c>
      <c r="D1" s="12" t="s">
        <v>12</v>
      </c>
      <c r="E1" s="13" t="s">
        <v>2</v>
      </c>
      <c r="F1" s="12" t="s">
        <v>13</v>
      </c>
      <c r="G1" s="18"/>
      <c r="H1" s="18"/>
      <c r="I1" s="18"/>
      <c r="J1" s="1" t="s">
        <v>2</v>
      </c>
      <c r="K1" s="1" t="s">
        <v>3</v>
      </c>
    </row>
    <row r="2" spans="1:11">
      <c r="A2" s="7">
        <v>1</v>
      </c>
      <c r="B2" s="7">
        <v>0.6</v>
      </c>
      <c r="C2" s="7">
        <v>0.01</v>
      </c>
      <c r="D2" s="7">
        <f t="shared" ref="D2:D16" si="0">C2*EXP(B2)</f>
        <v>1.8221188003905091E-2</v>
      </c>
      <c r="E2" s="15">
        <f t="shared" ref="E2:E16" si="1">IF(D2&lt;=$K$2,$J$2,IF(D2&lt;=$K$3,$J$3,IF(D2&lt;=$K$4,$J$4,IF(D2&lt;=$K$5,$J$5,$J$6))))</f>
        <v>1</v>
      </c>
      <c r="F2" s="8"/>
      <c r="G2" s="19"/>
      <c r="H2" s="19"/>
      <c r="I2" s="19"/>
      <c r="J2">
        <v>1</v>
      </c>
      <c r="K2">
        <v>2</v>
      </c>
    </row>
    <row r="3" spans="1:11">
      <c r="A3" s="7">
        <v>2</v>
      </c>
      <c r="B3" s="7">
        <f>B2</f>
        <v>0.6</v>
      </c>
      <c r="C3" s="7">
        <f t="shared" ref="C3:C16" si="2">D2</f>
        <v>1.8221188003905091E-2</v>
      </c>
      <c r="D3" s="7">
        <f t="shared" si="0"/>
        <v>3.3201169227365476E-2</v>
      </c>
      <c r="E3" s="15">
        <f t="shared" si="1"/>
        <v>1</v>
      </c>
      <c r="F3" s="8"/>
      <c r="G3" s="19"/>
      <c r="H3" s="19"/>
      <c r="I3" s="19"/>
      <c r="J3">
        <v>2</v>
      </c>
      <c r="K3">
        <v>4</v>
      </c>
    </row>
    <row r="4" spans="1:11">
      <c r="A4" s="7">
        <v>3</v>
      </c>
      <c r="B4" s="7">
        <f t="shared" ref="B4:B16" si="3">B3</f>
        <v>0.6</v>
      </c>
      <c r="C4" s="7">
        <f t="shared" si="2"/>
        <v>3.3201169227365476E-2</v>
      </c>
      <c r="D4" s="7">
        <f t="shared" si="0"/>
        <v>6.049647464412946E-2</v>
      </c>
      <c r="E4" s="15">
        <f t="shared" si="1"/>
        <v>1</v>
      </c>
      <c r="F4" s="8"/>
      <c r="G4" s="19"/>
      <c r="H4" s="19"/>
      <c r="I4" s="19"/>
      <c r="J4">
        <v>3</v>
      </c>
      <c r="K4">
        <v>6</v>
      </c>
    </row>
    <row r="5" spans="1:11">
      <c r="A5" s="7">
        <v>4</v>
      </c>
      <c r="B5" s="7">
        <f t="shared" si="3"/>
        <v>0.6</v>
      </c>
      <c r="C5" s="7">
        <f t="shared" si="2"/>
        <v>6.049647464412946E-2</v>
      </c>
      <c r="D5" s="7">
        <f t="shared" si="0"/>
        <v>0.11023176380641601</v>
      </c>
      <c r="E5" s="15">
        <f t="shared" si="1"/>
        <v>1</v>
      </c>
      <c r="F5" s="8"/>
      <c r="G5" s="19"/>
      <c r="H5" s="19"/>
      <c r="I5" s="19"/>
      <c r="J5">
        <v>4</v>
      </c>
      <c r="K5">
        <v>8</v>
      </c>
    </row>
    <row r="6" spans="1:11">
      <c r="A6" s="7">
        <v>5</v>
      </c>
      <c r="B6" s="7">
        <f t="shared" si="3"/>
        <v>0.6</v>
      </c>
      <c r="C6" s="7">
        <f t="shared" si="2"/>
        <v>0.11023176380641601</v>
      </c>
      <c r="D6" s="7">
        <f t="shared" si="0"/>
        <v>0.20085536923187666</v>
      </c>
      <c r="E6" s="15">
        <f t="shared" si="1"/>
        <v>1</v>
      </c>
      <c r="F6" s="8"/>
      <c r="G6" s="19"/>
      <c r="H6" s="19"/>
      <c r="I6" s="19"/>
      <c r="J6">
        <v>5</v>
      </c>
      <c r="K6">
        <v>8</v>
      </c>
    </row>
    <row r="7" spans="1:11">
      <c r="A7" s="7">
        <v>6</v>
      </c>
      <c r="B7" s="7">
        <f t="shared" si="3"/>
        <v>0.6</v>
      </c>
      <c r="C7" s="7">
        <f t="shared" si="2"/>
        <v>0.20085536923187666</v>
      </c>
      <c r="D7" s="7">
        <f t="shared" si="0"/>
        <v>0.36598234443677985</v>
      </c>
      <c r="E7" s="15">
        <f t="shared" si="1"/>
        <v>1</v>
      </c>
      <c r="F7" s="35"/>
      <c r="G7" s="21"/>
      <c r="H7" s="21"/>
      <c r="I7" s="21"/>
    </row>
    <row r="8" spans="1:11">
      <c r="A8" s="7">
        <v>7</v>
      </c>
      <c r="B8" s="7">
        <f t="shared" si="3"/>
        <v>0.6</v>
      </c>
      <c r="C8" s="7">
        <f t="shared" si="2"/>
        <v>0.36598234443677985</v>
      </c>
      <c r="D8" s="7">
        <f t="shared" si="0"/>
        <v>0.66686331040925129</v>
      </c>
      <c r="E8" s="15">
        <f t="shared" si="1"/>
        <v>1</v>
      </c>
      <c r="F8" s="10"/>
      <c r="G8" s="20"/>
      <c r="H8" s="20"/>
      <c r="I8" s="20"/>
    </row>
    <row r="9" spans="1:11">
      <c r="A9" s="7">
        <v>8</v>
      </c>
      <c r="B9" s="7">
        <f t="shared" si="3"/>
        <v>0.6</v>
      </c>
      <c r="C9" s="7">
        <f t="shared" si="2"/>
        <v>0.66686331040925129</v>
      </c>
      <c r="D9" s="7">
        <f t="shared" si="0"/>
        <v>1.2151041751873486</v>
      </c>
      <c r="E9" s="15">
        <f t="shared" si="1"/>
        <v>1</v>
      </c>
      <c r="F9" s="10">
        <f>1/A9</f>
        <v>0.125</v>
      </c>
      <c r="G9" s="20"/>
      <c r="H9" s="20"/>
      <c r="I9" s="20"/>
    </row>
    <row r="10" spans="1:11">
      <c r="A10" s="7">
        <v>9</v>
      </c>
      <c r="B10" s="7">
        <f t="shared" si="3"/>
        <v>0.6</v>
      </c>
      <c r="C10" s="7">
        <f t="shared" si="2"/>
        <v>1.2151041751873486</v>
      </c>
      <c r="D10" s="7">
        <f t="shared" si="0"/>
        <v>2.2140641620418702</v>
      </c>
      <c r="E10" s="15">
        <f t="shared" si="1"/>
        <v>2</v>
      </c>
      <c r="F10" s="10">
        <f>1/1</f>
        <v>1</v>
      </c>
      <c r="G10" s="20"/>
      <c r="H10" s="20"/>
      <c r="I10" s="20"/>
    </row>
    <row r="11" spans="1:11">
      <c r="A11" s="7">
        <v>10</v>
      </c>
      <c r="B11" s="7">
        <f t="shared" si="3"/>
        <v>0.6</v>
      </c>
      <c r="C11" s="7">
        <f t="shared" si="2"/>
        <v>2.2140641620418702</v>
      </c>
      <c r="D11" s="7">
        <f t="shared" si="0"/>
        <v>4.0342879349273497</v>
      </c>
      <c r="E11" s="15">
        <f t="shared" si="1"/>
        <v>3</v>
      </c>
      <c r="F11" s="10">
        <v>1</v>
      </c>
      <c r="G11" s="20"/>
      <c r="H11" s="20"/>
      <c r="I11" s="20"/>
    </row>
    <row r="12" spans="1:11">
      <c r="A12" s="7">
        <v>11</v>
      </c>
      <c r="B12" s="7">
        <f t="shared" si="3"/>
        <v>0.6</v>
      </c>
      <c r="C12" s="7">
        <f t="shared" si="2"/>
        <v>4.0342879349273497</v>
      </c>
      <c r="D12" s="7">
        <f t="shared" si="0"/>
        <v>7.3509518924197259</v>
      </c>
      <c r="E12" s="15">
        <f t="shared" si="1"/>
        <v>4</v>
      </c>
      <c r="F12" s="10">
        <v>1</v>
      </c>
      <c r="G12" s="20"/>
      <c r="H12" s="20"/>
      <c r="I12" s="20"/>
    </row>
    <row r="13" spans="1:11">
      <c r="A13" s="7">
        <v>12</v>
      </c>
      <c r="B13" s="7">
        <f t="shared" si="3"/>
        <v>0.6</v>
      </c>
      <c r="C13" s="7">
        <f t="shared" si="2"/>
        <v>7.3509518924197259</v>
      </c>
      <c r="D13" s="7">
        <f t="shared" si="0"/>
        <v>13.394307643944172</v>
      </c>
      <c r="E13" s="15">
        <f t="shared" si="1"/>
        <v>5</v>
      </c>
      <c r="F13" s="10"/>
      <c r="G13" s="20"/>
      <c r="H13" s="20"/>
      <c r="I13" s="20"/>
    </row>
    <row r="14" spans="1:11">
      <c r="A14" s="7">
        <v>13</v>
      </c>
      <c r="B14" s="7">
        <f t="shared" si="3"/>
        <v>0.6</v>
      </c>
      <c r="C14" s="7">
        <f t="shared" si="2"/>
        <v>13.394307643944172</v>
      </c>
      <c r="D14" s="7">
        <f t="shared" si="0"/>
        <v>24.406019776244978</v>
      </c>
      <c r="E14" s="15">
        <f t="shared" si="1"/>
        <v>5</v>
      </c>
      <c r="F14" s="35"/>
      <c r="G14" s="21"/>
      <c r="H14" s="21"/>
      <c r="I14" s="21"/>
    </row>
    <row r="15" spans="1:11">
      <c r="A15" s="7">
        <v>14</v>
      </c>
      <c r="B15" s="7">
        <f t="shared" si="3"/>
        <v>0.6</v>
      </c>
      <c r="C15" s="7">
        <f t="shared" si="2"/>
        <v>24.406019776244978</v>
      </c>
      <c r="D15" s="7">
        <f t="shared" si="0"/>
        <v>44.470667476998536</v>
      </c>
      <c r="E15" s="15">
        <f t="shared" si="1"/>
        <v>5</v>
      </c>
      <c r="F15" s="8"/>
      <c r="G15" s="20"/>
      <c r="H15" s="20"/>
      <c r="I15" s="20"/>
    </row>
    <row r="16" spans="1:11">
      <c r="A16" s="7">
        <v>15</v>
      </c>
      <c r="B16" s="7">
        <f t="shared" si="3"/>
        <v>0.6</v>
      </c>
      <c r="C16" s="7">
        <f t="shared" si="2"/>
        <v>44.470667476998536</v>
      </c>
      <c r="D16" s="7">
        <f t="shared" si="0"/>
        <v>81.030839275753792</v>
      </c>
      <c r="E16" s="15">
        <f t="shared" si="1"/>
        <v>5</v>
      </c>
      <c r="F16" s="8"/>
      <c r="G16" s="20"/>
      <c r="H16" s="20"/>
      <c r="I16" s="20"/>
    </row>
    <row r="17" spans="1:9">
      <c r="A17" s="33"/>
      <c r="B17" s="33"/>
      <c r="C17" s="33"/>
      <c r="D17" s="33"/>
      <c r="E17" s="34"/>
      <c r="F17" s="20"/>
      <c r="G17" s="20"/>
      <c r="H17" s="20"/>
      <c r="I17" s="20"/>
    </row>
    <row r="18" spans="1:9">
      <c r="A18" s="33"/>
      <c r="B18" s="33"/>
      <c r="C18" s="33"/>
      <c r="D18" s="33"/>
      <c r="E18" s="34"/>
      <c r="F18" s="21"/>
      <c r="G18" s="21"/>
      <c r="H18" s="21"/>
      <c r="I18" s="21"/>
    </row>
    <row r="19" spans="1:9">
      <c r="A19" s="33"/>
      <c r="B19" s="33"/>
      <c r="C19" s="33"/>
      <c r="D19" s="33"/>
      <c r="E19" s="34"/>
      <c r="F19" s="20"/>
      <c r="G19" s="20"/>
      <c r="H19" s="20"/>
      <c r="I19" s="20"/>
    </row>
    <row r="20" spans="1:9">
      <c r="A20" s="33"/>
      <c r="B20" s="33"/>
      <c r="C20" s="33"/>
      <c r="D20" s="33"/>
      <c r="E20" s="34"/>
      <c r="F20" s="20"/>
      <c r="G20" s="20"/>
      <c r="H20" s="20"/>
      <c r="I20" s="20"/>
    </row>
    <row r="21" spans="1:9">
      <c r="A21" s="33"/>
      <c r="B21" s="33"/>
      <c r="C21" s="33"/>
      <c r="D21" s="33"/>
      <c r="E21" s="34"/>
      <c r="F21" s="21"/>
      <c r="G21" s="21"/>
      <c r="H21" s="21"/>
      <c r="I21" s="21"/>
    </row>
    <row r="22" spans="1:9">
      <c r="A22" s="33"/>
      <c r="B22" s="33"/>
      <c r="C22" s="33"/>
      <c r="D22" s="33"/>
      <c r="E22" s="34"/>
      <c r="F22" s="20"/>
      <c r="G22" s="20"/>
      <c r="H22" s="20"/>
      <c r="I22" s="20"/>
    </row>
    <row r="23" spans="1:9">
      <c r="A23" s="33"/>
      <c r="B23" s="33"/>
      <c r="C23" s="33"/>
      <c r="D23" s="33"/>
      <c r="E23" s="34"/>
      <c r="F23" s="20"/>
      <c r="G23" s="20"/>
      <c r="H23" s="20"/>
      <c r="I23" s="20"/>
    </row>
    <row r="24" spans="1:9">
      <c r="A24" s="33"/>
      <c r="B24" s="33"/>
      <c r="C24" s="33"/>
      <c r="D24" s="33"/>
      <c r="E24" s="34"/>
      <c r="F24" s="20"/>
      <c r="G24" s="20"/>
      <c r="H24" s="20"/>
      <c r="I24" s="20"/>
    </row>
    <row r="25" spans="1:9">
      <c r="A25" s="33"/>
      <c r="B25" s="33"/>
      <c r="C25" s="33"/>
      <c r="D25" s="33"/>
      <c r="E25" s="34"/>
      <c r="F25" s="20"/>
      <c r="G25" s="20"/>
      <c r="H25" s="20"/>
      <c r="I25" s="20"/>
    </row>
    <row r="26" spans="1:9">
      <c r="A26" s="33"/>
      <c r="B26" s="33"/>
      <c r="C26" s="33"/>
      <c r="D26" s="33"/>
      <c r="E26" s="34"/>
      <c r="F26" s="20"/>
      <c r="G26" s="20"/>
      <c r="H26" s="20"/>
      <c r="I26" s="20"/>
    </row>
    <row r="27" spans="1:9">
      <c r="A27" s="33"/>
      <c r="B27" s="33"/>
      <c r="C27" s="33"/>
      <c r="D27" s="33"/>
      <c r="E27" s="34"/>
      <c r="F27" s="20"/>
      <c r="G27" s="20"/>
      <c r="H27" s="20"/>
      <c r="I27" s="20"/>
    </row>
    <row r="28" spans="1:9">
      <c r="A28" s="33"/>
      <c r="B28" s="33"/>
      <c r="C28" s="33"/>
      <c r="D28" s="33"/>
      <c r="E28" s="34"/>
      <c r="F28" s="20"/>
      <c r="G28" s="20"/>
      <c r="H28" s="20"/>
      <c r="I28" s="20"/>
    </row>
    <row r="29" spans="1:9">
      <c r="A29" s="33"/>
      <c r="B29" s="33"/>
      <c r="C29" s="33"/>
      <c r="D29" s="33"/>
      <c r="E29" s="34"/>
      <c r="F29" s="20"/>
      <c r="G29" s="20"/>
      <c r="H29" s="20"/>
      <c r="I29" s="20"/>
    </row>
    <row r="30" spans="1:9">
      <c r="A30" s="33"/>
      <c r="B30" s="33"/>
      <c r="C30" s="33"/>
      <c r="D30" s="33"/>
      <c r="E30" s="34"/>
      <c r="F30" s="20"/>
      <c r="G30" s="20"/>
      <c r="H30" s="20"/>
      <c r="I30" s="20"/>
    </row>
    <row r="31" spans="1:9">
      <c r="A31" s="33"/>
      <c r="B31" s="33"/>
      <c r="C31" s="33"/>
      <c r="D31" s="33"/>
      <c r="E31" s="34"/>
      <c r="F31" s="20"/>
      <c r="G31" s="20"/>
      <c r="H31" s="20"/>
      <c r="I31" s="20"/>
    </row>
    <row r="32" spans="1:9">
      <c r="G32">
        <f>SUM(G2:G31)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N20" sqref="N20"/>
    </sheetView>
  </sheetViews>
  <sheetFormatPr defaultRowHeight="13.2"/>
  <cols>
    <col min="1" max="256" width="8.88671875" style="27"/>
    <col min="257" max="257" width="14.21875" style="27" customWidth="1"/>
    <col min="258" max="512" width="8.88671875" style="27"/>
    <col min="513" max="513" width="14.21875" style="27" customWidth="1"/>
    <col min="514" max="768" width="8.88671875" style="27"/>
    <col min="769" max="769" width="14.21875" style="27" customWidth="1"/>
    <col min="770" max="1024" width="8.88671875" style="27"/>
    <col min="1025" max="1025" width="14.21875" style="27" customWidth="1"/>
    <col min="1026" max="1280" width="8.88671875" style="27"/>
    <col min="1281" max="1281" width="14.21875" style="27" customWidth="1"/>
    <col min="1282" max="1536" width="8.88671875" style="27"/>
    <col min="1537" max="1537" width="14.21875" style="27" customWidth="1"/>
    <col min="1538" max="1792" width="8.88671875" style="27"/>
    <col min="1793" max="1793" width="14.21875" style="27" customWidth="1"/>
    <col min="1794" max="2048" width="8.88671875" style="27"/>
    <col min="2049" max="2049" width="14.21875" style="27" customWidth="1"/>
    <col min="2050" max="2304" width="8.88671875" style="27"/>
    <col min="2305" max="2305" width="14.21875" style="27" customWidth="1"/>
    <col min="2306" max="2560" width="8.88671875" style="27"/>
    <col min="2561" max="2561" width="14.21875" style="27" customWidth="1"/>
    <col min="2562" max="2816" width="8.88671875" style="27"/>
    <col min="2817" max="2817" width="14.21875" style="27" customWidth="1"/>
    <col min="2818" max="3072" width="8.88671875" style="27"/>
    <col min="3073" max="3073" width="14.21875" style="27" customWidth="1"/>
    <col min="3074" max="3328" width="8.88671875" style="27"/>
    <col min="3329" max="3329" width="14.21875" style="27" customWidth="1"/>
    <col min="3330" max="3584" width="8.88671875" style="27"/>
    <col min="3585" max="3585" width="14.21875" style="27" customWidth="1"/>
    <col min="3586" max="3840" width="8.88671875" style="27"/>
    <col min="3841" max="3841" width="14.21875" style="27" customWidth="1"/>
    <col min="3842" max="4096" width="8.88671875" style="27"/>
    <col min="4097" max="4097" width="14.21875" style="27" customWidth="1"/>
    <col min="4098" max="4352" width="8.88671875" style="27"/>
    <col min="4353" max="4353" width="14.21875" style="27" customWidth="1"/>
    <col min="4354" max="4608" width="8.88671875" style="27"/>
    <col min="4609" max="4609" width="14.21875" style="27" customWidth="1"/>
    <col min="4610" max="4864" width="8.88671875" style="27"/>
    <col min="4865" max="4865" width="14.21875" style="27" customWidth="1"/>
    <col min="4866" max="5120" width="8.88671875" style="27"/>
    <col min="5121" max="5121" width="14.21875" style="27" customWidth="1"/>
    <col min="5122" max="5376" width="8.88671875" style="27"/>
    <col min="5377" max="5377" width="14.21875" style="27" customWidth="1"/>
    <col min="5378" max="5632" width="8.88671875" style="27"/>
    <col min="5633" max="5633" width="14.21875" style="27" customWidth="1"/>
    <col min="5634" max="5888" width="8.88671875" style="27"/>
    <col min="5889" max="5889" width="14.21875" style="27" customWidth="1"/>
    <col min="5890" max="6144" width="8.88671875" style="27"/>
    <col min="6145" max="6145" width="14.21875" style="27" customWidth="1"/>
    <col min="6146" max="6400" width="8.88671875" style="27"/>
    <col min="6401" max="6401" width="14.21875" style="27" customWidth="1"/>
    <col min="6402" max="6656" width="8.88671875" style="27"/>
    <col min="6657" max="6657" width="14.21875" style="27" customWidth="1"/>
    <col min="6658" max="6912" width="8.88671875" style="27"/>
    <col min="6913" max="6913" width="14.21875" style="27" customWidth="1"/>
    <col min="6914" max="7168" width="8.88671875" style="27"/>
    <col min="7169" max="7169" width="14.21875" style="27" customWidth="1"/>
    <col min="7170" max="7424" width="8.88671875" style="27"/>
    <col min="7425" max="7425" width="14.21875" style="27" customWidth="1"/>
    <col min="7426" max="7680" width="8.88671875" style="27"/>
    <col min="7681" max="7681" width="14.21875" style="27" customWidth="1"/>
    <col min="7682" max="7936" width="8.88671875" style="27"/>
    <col min="7937" max="7937" width="14.21875" style="27" customWidth="1"/>
    <col min="7938" max="8192" width="8.88671875" style="27"/>
    <col min="8193" max="8193" width="14.21875" style="27" customWidth="1"/>
    <col min="8194" max="8448" width="8.88671875" style="27"/>
    <col min="8449" max="8449" width="14.21875" style="27" customWidth="1"/>
    <col min="8450" max="8704" width="8.88671875" style="27"/>
    <col min="8705" max="8705" width="14.21875" style="27" customWidth="1"/>
    <col min="8706" max="8960" width="8.88671875" style="27"/>
    <col min="8961" max="8961" width="14.21875" style="27" customWidth="1"/>
    <col min="8962" max="9216" width="8.88671875" style="27"/>
    <col min="9217" max="9217" width="14.21875" style="27" customWidth="1"/>
    <col min="9218" max="9472" width="8.88671875" style="27"/>
    <col min="9473" max="9473" width="14.21875" style="27" customWidth="1"/>
    <col min="9474" max="9728" width="8.88671875" style="27"/>
    <col min="9729" max="9729" width="14.21875" style="27" customWidth="1"/>
    <col min="9730" max="9984" width="8.88671875" style="27"/>
    <col min="9985" max="9985" width="14.21875" style="27" customWidth="1"/>
    <col min="9986" max="10240" width="8.88671875" style="27"/>
    <col min="10241" max="10241" width="14.21875" style="27" customWidth="1"/>
    <col min="10242" max="10496" width="8.88671875" style="27"/>
    <col min="10497" max="10497" width="14.21875" style="27" customWidth="1"/>
    <col min="10498" max="10752" width="8.88671875" style="27"/>
    <col min="10753" max="10753" width="14.21875" style="27" customWidth="1"/>
    <col min="10754" max="11008" width="8.88671875" style="27"/>
    <col min="11009" max="11009" width="14.21875" style="27" customWidth="1"/>
    <col min="11010" max="11264" width="8.88671875" style="27"/>
    <col min="11265" max="11265" width="14.21875" style="27" customWidth="1"/>
    <col min="11266" max="11520" width="8.88671875" style="27"/>
    <col min="11521" max="11521" width="14.21875" style="27" customWidth="1"/>
    <col min="11522" max="11776" width="8.88671875" style="27"/>
    <col min="11777" max="11777" width="14.21875" style="27" customWidth="1"/>
    <col min="11778" max="12032" width="8.88671875" style="27"/>
    <col min="12033" max="12033" width="14.21875" style="27" customWidth="1"/>
    <col min="12034" max="12288" width="8.88671875" style="27"/>
    <col min="12289" max="12289" width="14.21875" style="27" customWidth="1"/>
    <col min="12290" max="12544" width="8.88671875" style="27"/>
    <col min="12545" max="12545" width="14.21875" style="27" customWidth="1"/>
    <col min="12546" max="12800" width="8.88671875" style="27"/>
    <col min="12801" max="12801" width="14.21875" style="27" customWidth="1"/>
    <col min="12802" max="13056" width="8.88671875" style="27"/>
    <col min="13057" max="13057" width="14.21875" style="27" customWidth="1"/>
    <col min="13058" max="13312" width="8.88671875" style="27"/>
    <col min="13313" max="13313" width="14.21875" style="27" customWidth="1"/>
    <col min="13314" max="13568" width="8.88671875" style="27"/>
    <col min="13569" max="13569" width="14.21875" style="27" customWidth="1"/>
    <col min="13570" max="13824" width="8.88671875" style="27"/>
    <col min="13825" max="13825" width="14.21875" style="27" customWidth="1"/>
    <col min="13826" max="14080" width="8.88671875" style="27"/>
    <col min="14081" max="14081" width="14.21875" style="27" customWidth="1"/>
    <col min="14082" max="14336" width="8.88671875" style="27"/>
    <col min="14337" max="14337" width="14.21875" style="27" customWidth="1"/>
    <col min="14338" max="14592" width="8.88671875" style="27"/>
    <col min="14593" max="14593" width="14.21875" style="27" customWidth="1"/>
    <col min="14594" max="14848" width="8.88671875" style="27"/>
    <col min="14849" max="14849" width="14.21875" style="27" customWidth="1"/>
    <col min="14850" max="15104" width="8.88671875" style="27"/>
    <col min="15105" max="15105" width="14.21875" style="27" customWidth="1"/>
    <col min="15106" max="15360" width="8.88671875" style="27"/>
    <col min="15361" max="15361" width="14.21875" style="27" customWidth="1"/>
    <col min="15362" max="15616" width="8.88671875" style="27"/>
    <col min="15617" max="15617" width="14.21875" style="27" customWidth="1"/>
    <col min="15618" max="15872" width="8.88671875" style="27"/>
    <col min="15873" max="15873" width="14.21875" style="27" customWidth="1"/>
    <col min="15874" max="16128" width="8.88671875" style="27"/>
    <col min="16129" max="16129" width="14.21875" style="27" customWidth="1"/>
    <col min="16130" max="16384" width="8.88671875" style="27"/>
  </cols>
  <sheetData>
    <row r="1" spans="1:18" ht="13.2" customHeight="1">
      <c r="A1" s="36" t="s">
        <v>18</v>
      </c>
      <c r="B1" s="23" t="s">
        <v>17</v>
      </c>
      <c r="C1" s="23"/>
      <c r="D1" s="23"/>
      <c r="E1" s="23"/>
      <c r="F1" s="24"/>
      <c r="G1" s="25" t="s">
        <v>16</v>
      </c>
      <c r="H1" s="25"/>
      <c r="I1" s="25"/>
      <c r="J1" s="25"/>
      <c r="K1" s="25"/>
      <c r="L1" s="26" t="s">
        <v>15</v>
      </c>
      <c r="M1" s="26"/>
      <c r="N1" s="26"/>
      <c r="O1" s="26"/>
    </row>
    <row r="2" spans="1:18" s="30" customFormat="1">
      <c r="A2" s="36"/>
      <c r="B2" s="32">
        <v>1</v>
      </c>
      <c r="C2" s="32">
        <v>2</v>
      </c>
      <c r="D2" s="32">
        <v>3</v>
      </c>
      <c r="E2" s="32">
        <v>4</v>
      </c>
      <c r="F2" s="29">
        <v>5</v>
      </c>
      <c r="G2" s="30">
        <v>1</v>
      </c>
      <c r="H2" s="30">
        <v>2</v>
      </c>
      <c r="I2" s="30">
        <v>3</v>
      </c>
      <c r="J2" s="30">
        <v>4</v>
      </c>
    </row>
    <row r="3" spans="1:18">
      <c r="A3" s="31" t="s">
        <v>14</v>
      </c>
      <c r="B3" s="27">
        <f>exercise2!F9</f>
        <v>0.125</v>
      </c>
      <c r="C3" s="27">
        <f>exercise2!F10</f>
        <v>1</v>
      </c>
      <c r="D3" s="27">
        <f>exercise2!F11</f>
        <v>1</v>
      </c>
      <c r="E3" s="27">
        <f>exercise2!F12</f>
        <v>1</v>
      </c>
      <c r="F3" s="27">
        <v>0</v>
      </c>
      <c r="G3" s="27">
        <f>1/B3</f>
        <v>8</v>
      </c>
      <c r="H3" s="27">
        <f>1/C3</f>
        <v>1</v>
      </c>
      <c r="I3" s="27">
        <f>1/D3</f>
        <v>1</v>
      </c>
      <c r="J3" s="27">
        <f>1/E3</f>
        <v>1</v>
      </c>
      <c r="K3" s="27">
        <v>1</v>
      </c>
      <c r="L3" s="27">
        <v>0</v>
      </c>
      <c r="M3" s="27">
        <f>G3</f>
        <v>8</v>
      </c>
      <c r="N3" s="27">
        <f>M3+H3</f>
        <v>9</v>
      </c>
      <c r="O3" s="27">
        <f>N3+I3</f>
        <v>10</v>
      </c>
      <c r="P3" s="27">
        <f>O3+J3</f>
        <v>11</v>
      </c>
    </row>
    <row r="4" spans="1:18"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14" spans="1:18">
      <c r="R14" s="27">
        <v>2</v>
      </c>
    </row>
    <row r="15" spans="1:18">
      <c r="R15" s="27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G1" zoomScale="75" zoomScaleNormal="75" workbookViewId="0">
      <selection activeCell="Y33" sqref="Y33"/>
    </sheetView>
  </sheetViews>
  <sheetFormatPr defaultRowHeight="13.2"/>
  <cols>
    <col min="1" max="8" width="8.88671875" style="2"/>
    <col min="9" max="9" width="9.77734375" style="2" bestFit="1" customWidth="1"/>
    <col min="10" max="16384" width="8.88671875" style="2"/>
  </cols>
  <sheetData>
    <row r="1" spans="1:57">
      <c r="A1" s="2" t="s">
        <v>4</v>
      </c>
    </row>
    <row r="2" spans="1:57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</row>
    <row r="3" spans="1:57" ht="14.4">
      <c r="A3" s="3" t="s">
        <v>5</v>
      </c>
      <c r="B3" s="17">
        <f>EXP(-exercise2!F9)</f>
        <v>0.88249690258459546</v>
      </c>
      <c r="C3" s="17">
        <f>1-B3</f>
        <v>0.11750309741540454</v>
      </c>
      <c r="D3" s="22">
        <v>0</v>
      </c>
      <c r="E3" s="22">
        <v>0</v>
      </c>
      <c r="F3" s="22">
        <v>0</v>
      </c>
      <c r="G3" s="2">
        <f>SUM(B3:F3)</f>
        <v>1</v>
      </c>
      <c r="H3" s="4" t="s">
        <v>5</v>
      </c>
      <c r="I3" s="5">
        <v>1</v>
      </c>
      <c r="J3" s="2">
        <f>$B$3*I3+$B$4*I4+$B$5*I5+$B$6*I6+$B$7*I7</f>
        <v>0.88249690258459546</v>
      </c>
      <c r="K3" s="2">
        <f>$B$3*J3+$B$4*J4+$B$5*J5+$B$6*J6+$B$7*J7</f>
        <v>0.77880078307140499</v>
      </c>
      <c r="L3" s="2">
        <f>$B$3*K3+$B$4*K4+$B$5*K5+$B$6*K6+$B$7*K7</f>
        <v>0.68728927879097235</v>
      </c>
      <c r="M3" s="2">
        <f>$B$3*L3+$B$4*L4+$B$5*L5+$B$6*L6+$B$7*L7</f>
        <v>0.60653065971263354</v>
      </c>
      <c r="N3" s="2">
        <f>$B$3*M3+$B$4*M4+$B$5*M5+$B$6*M6+$B$7*M7</f>
        <v>0.53526142851899039</v>
      </c>
      <c r="O3" s="2">
        <f t="shared" ref="O3:BE3" si="0">$B$3*N3+$B$4*N4+$B$5*N5+$B$6*N6+$B$7*N7</f>
        <v>0.47236655274101486</v>
      </c>
      <c r="P3" s="2">
        <f t="shared" si="0"/>
        <v>0.41686201967850856</v>
      </c>
      <c r="Q3" s="2">
        <f t="shared" si="0"/>
        <v>0.3678794411714425</v>
      </c>
      <c r="R3" s="2">
        <f t="shared" si="0"/>
        <v>0.32465246735834991</v>
      </c>
      <c r="S3" s="2">
        <f t="shared" si="0"/>
        <v>0.28650479686019026</v>
      </c>
      <c r="T3" s="2">
        <f t="shared" si="0"/>
        <v>0.25283959580474663</v>
      </c>
      <c r="U3" s="2">
        <f t="shared" si="0"/>
        <v>0.22313016014842998</v>
      </c>
      <c r="V3" s="2">
        <f t="shared" si="0"/>
        <v>0.1969116752041942</v>
      </c>
      <c r="W3" s="2">
        <f t="shared" si="0"/>
        <v>0.17377394345044528</v>
      </c>
      <c r="X3" s="2">
        <f t="shared" si="0"/>
        <v>0.15335496684492861</v>
      </c>
      <c r="Y3" s="2">
        <f t="shared" si="0"/>
        <v>0.13533528323661284</v>
      </c>
      <c r="Z3" s="2">
        <f t="shared" si="0"/>
        <v>0.11943296826671976</v>
      </c>
      <c r="AA3" s="2">
        <f t="shared" si="0"/>
        <v>0.10539922456186447</v>
      </c>
      <c r="AB3" s="2">
        <f t="shared" si="0"/>
        <v>9.3014489210663617E-2</v>
      </c>
      <c r="AC3" s="2">
        <f t="shared" si="0"/>
        <v>8.2084998623898911E-2</v>
      </c>
      <c r="AD3" s="2">
        <f t="shared" si="0"/>
        <v>7.2439757034251567E-2</v>
      </c>
      <c r="AE3" s="2">
        <f t="shared" si="0"/>
        <v>6.3927861206707667E-2</v>
      </c>
      <c r="AF3" s="2">
        <f t="shared" si="0"/>
        <v>5.6416139503777434E-2</v>
      </c>
      <c r="AG3" s="2">
        <f t="shared" si="0"/>
        <v>4.9787068367864021E-2</v>
      </c>
      <c r="AH3" s="2">
        <f t="shared" si="0"/>
        <v>4.393693362340749E-2</v>
      </c>
      <c r="AI3" s="2">
        <f t="shared" si="0"/>
        <v>3.8774207831722078E-2</v>
      </c>
      <c r="AJ3" s="2">
        <f t="shared" si="0"/>
        <v>3.4218118311666094E-2</v>
      </c>
      <c r="AK3" s="2">
        <f t="shared" si="0"/>
        <v>3.0197383422318556E-2</v>
      </c>
      <c r="AL3" s="2">
        <f t="shared" si="0"/>
        <v>2.6649097336355537E-2</v>
      </c>
      <c r="AM3" s="2">
        <f t="shared" si="0"/>
        <v>2.3517745856009156E-2</v>
      </c>
      <c r="AN3" s="2">
        <f t="shared" si="0"/>
        <v>2.0754337873699784E-2</v>
      </c>
      <c r="AO3" s="2">
        <f t="shared" si="0"/>
        <v>1.8315638888734217E-2</v>
      </c>
      <c r="AP3" s="2">
        <f t="shared" si="0"/>
        <v>1.6163494588165909E-2</v>
      </c>
      <c r="AQ3" s="2">
        <f t="shared" si="0"/>
        <v>1.4264233908999287E-2</v>
      </c>
      <c r="AR3" s="2">
        <f t="shared" si="0"/>
        <v>1.2588142242434026E-2</v>
      </c>
      <c r="AS3" s="2">
        <f t="shared" si="0"/>
        <v>1.1108996538242332E-2</v>
      </c>
      <c r="AT3" s="2">
        <f t="shared" si="0"/>
        <v>9.8036550358218521E-3</v>
      </c>
      <c r="AU3" s="2">
        <f t="shared" si="0"/>
        <v>8.6516952031206549E-3</v>
      </c>
      <c r="AV3" s="2">
        <f t="shared" si="0"/>
        <v>7.6350942188599807E-3</v>
      </c>
      <c r="AW3" s="2">
        <f t="shared" si="0"/>
        <v>6.7379469990854843E-3</v>
      </c>
      <c r="AX3" s="2">
        <f t="shared" si="0"/>
        <v>5.9462173564721098E-3</v>
      </c>
      <c r="AY3" s="2">
        <f t="shared" si="0"/>
        <v>5.2475183991813985E-3</v>
      </c>
      <c r="AZ3" s="2">
        <f t="shared" si="0"/>
        <v>4.6309187335332588E-3</v>
      </c>
      <c r="BA3" s="2">
        <f t="shared" si="0"/>
        <v>4.0867714384640787E-3</v>
      </c>
      <c r="BB3" s="2">
        <f t="shared" si="0"/>
        <v>3.6065631360157413E-3</v>
      </c>
      <c r="BC3" s="2">
        <f t="shared" si="0"/>
        <v>3.1827807965096769E-3</v>
      </c>
      <c r="BD3" s="2">
        <f t="shared" si="0"/>
        <v>2.8087941945255214E-3</v>
      </c>
      <c r="BE3" s="2">
        <f t="shared" si="0"/>
        <v>2.4787521766663663E-3</v>
      </c>
    </row>
    <row r="4" spans="1:57" ht="14.4">
      <c r="A4" s="3" t="s">
        <v>6</v>
      </c>
      <c r="B4" s="22">
        <v>0</v>
      </c>
      <c r="C4" s="17">
        <f>EXP(-exercise2!F10)</f>
        <v>0.36787944117144233</v>
      </c>
      <c r="D4" s="17">
        <f>1-C4</f>
        <v>0.63212055882855767</v>
      </c>
      <c r="E4" s="22">
        <v>0</v>
      </c>
      <c r="F4" s="22">
        <v>0</v>
      </c>
      <c r="G4" s="2">
        <f>SUM(B4:F4)</f>
        <v>1</v>
      </c>
      <c r="H4" s="4" t="s">
        <v>6</v>
      </c>
      <c r="I4" s="5">
        <v>0</v>
      </c>
      <c r="J4" s="2">
        <f>$C$3*I3+$C$4*I4+$C$5*I5+$C$6*I6+$C$7*I7</f>
        <v>0.11750309741540454</v>
      </c>
      <c r="K4" s="2">
        <f>$C$3*J3+$C$4*J4+$C$5*J5+$C$6*J6+$C$7*J7</f>
        <v>0.14692309332628306</v>
      </c>
      <c r="L4" s="2">
        <f>$C$3*K3+$C$4*K4+$C$5*K5+$C$6*K6+$C$7*K7</f>
        <v>0.14556148974848532</v>
      </c>
      <c r="M4" s="2">
        <f t="shared" ref="M4:BE4" si="1">$C$3*L3+$C$4*L4+$C$5*L5+$C$6*L6+$C$7*L7</f>
        <v>0.13430769858309416</v>
      </c>
      <c r="N4" s="2">
        <f t="shared" si="1"/>
        <v>0.12067827229341435</v>
      </c>
      <c r="O4" s="2">
        <f t="shared" si="1"/>
        <v>0.10728993115081195</v>
      </c>
      <c r="P4" s="2">
        <f t="shared" si="1"/>
        <v>9.4974292977589525E-2</v>
      </c>
      <c r="Q4" s="2">
        <f t="shared" si="1"/>
        <v>8.3921668333314547E-2</v>
      </c>
      <c r="R4" s="2">
        <f t="shared" si="1"/>
        <v>7.4100030261727484E-2</v>
      </c>
      <c r="S4" s="2">
        <f t="shared" si="1"/>
        <v>6.5407548221630904E-2</v>
      </c>
      <c r="T4" s="2">
        <f t="shared" si="1"/>
        <v>5.7727293343611374E-2</v>
      </c>
      <c r="U4" s="2">
        <f t="shared" si="1"/>
        <v>5.0946120071904327E-2</v>
      </c>
      <c r="V4" s="2">
        <f t="shared" si="1"/>
        <v>4.4960515126141153E-2</v>
      </c>
      <c r="W4" s="2">
        <f t="shared" si="1"/>
        <v>3.9677780933133913E-2</v>
      </c>
      <c r="X4" s="2">
        <f t="shared" si="1"/>
        <v>3.5015616482120884E-2</v>
      </c>
      <c r="Y4" s="2">
        <f t="shared" si="1"/>
        <v>3.0901209032031959E-2</v>
      </c>
      <c r="Z4" s="2">
        <f t="shared" si="1"/>
        <v>2.7270234480118928E-2</v>
      </c>
      <c r="AA4" s="2">
        <f t="shared" si="1"/>
        <v>2.4065902326015642E-2</v>
      </c>
      <c r="AB4" s="2">
        <f t="shared" si="1"/>
        <v>2.1238086050182008E-2</v>
      </c>
      <c r="AC4" s="2">
        <f t="shared" si="1"/>
        <v>1.8742545814456665E-2</v>
      </c>
      <c r="AD4" s="2">
        <f t="shared" si="1"/>
        <v>1.6540238869999814E-2</v>
      </c>
      <c r="AE4" s="2">
        <f t="shared" si="1"/>
        <v>1.4596709659881598E-2</v>
      </c>
      <c r="AF4" s="2">
        <f t="shared" si="1"/>
        <v>1.2881551095549268E-2</v>
      </c>
      <c r="AG4" s="2">
        <f t="shared" si="1"/>
        <v>1.1367928954365458E-2</v>
      </c>
      <c r="AH4" s="2">
        <f t="shared" si="1"/>
        <v>1.0032162095465156E-2</v>
      </c>
      <c r="AI4" s="2">
        <f t="shared" si="1"/>
        <v>8.8533519771064606E-3</v>
      </c>
      <c r="AJ4" s="2">
        <f t="shared" si="1"/>
        <v>7.8130556978879898E-3</v>
      </c>
      <c r="AK4" s="2">
        <f t="shared" si="1"/>
        <v>6.8949974533279255E-3</v>
      </c>
      <c r="AL4" s="2">
        <f t="shared" si="1"/>
        <v>6.0848138959718146E-3</v>
      </c>
      <c r="AM4" s="2">
        <f t="shared" si="1"/>
        <v>5.3698294160287206E-3</v>
      </c>
      <c r="AN4" s="2">
        <f t="shared" si="1"/>
        <v>4.7388578270639893E-3</v>
      </c>
      <c r="AO4" s="2">
        <f t="shared" si="1"/>
        <v>4.1820273541767813E-3</v>
      </c>
      <c r="AP4" s="2">
        <f t="shared" si="1"/>
        <v>3.6906261865865481E-3</v>
      </c>
      <c r="AQ4" s="2">
        <f t="shared" si="1"/>
        <v>3.2569661782607734E-3</v>
      </c>
      <c r="AR4" s="2">
        <f t="shared" si="1"/>
        <v>2.8742625641381215E-3</v>
      </c>
      <c r="AS4" s="2">
        <f t="shared" si="1"/>
        <v>2.5365278100668237E-3</v>
      </c>
      <c r="AT4" s="2">
        <f t="shared" si="1"/>
        <v>2.2384779357036864E-3</v>
      </c>
      <c r="AU4" s="2">
        <f t="shared" si="1"/>
        <v>1.9754498447624724E-3</v>
      </c>
      <c r="AV4" s="2">
        <f t="shared" si="1"/>
        <v>1.7433283692141054E-3</v>
      </c>
      <c r="AW4" s="2">
        <f t="shared" si="1"/>
        <v>1.5384818860193035E-3</v>
      </c>
      <c r="AX4" s="2">
        <f t="shared" si="1"/>
        <v>1.3577054990945425E-3</v>
      </c>
      <c r="AY4" s="2">
        <f t="shared" si="1"/>
        <v>1.1981708975730061E-3</v>
      </c>
      <c r="AZ4" s="2">
        <f t="shared" si="1"/>
        <v>1.0573821058751825E-3</v>
      </c>
      <c r="BA4" s="2">
        <f t="shared" si="1"/>
        <v>9.3313643328322537E-4</v>
      </c>
      <c r="BB4" s="2">
        <f t="shared" si="1"/>
        <v>8.2349001206128347E-4</v>
      </c>
      <c r="BC4" s="2">
        <f t="shared" si="1"/>
        <v>7.2672738495343386E-4</v>
      </c>
      <c r="BD4" s="2">
        <f t="shared" si="1"/>
        <v>6.4133466624480837E-4</v>
      </c>
      <c r="BE4" s="2">
        <f t="shared" si="1"/>
        <v>5.6597585648116868E-4</v>
      </c>
    </row>
    <row r="5" spans="1:57" ht="14.4">
      <c r="A5" s="3" t="s">
        <v>7</v>
      </c>
      <c r="B5" s="22">
        <v>0</v>
      </c>
      <c r="C5" s="22">
        <v>0</v>
      </c>
      <c r="D5" s="17">
        <f>EXP(-exercise2!F11)</f>
        <v>0.36787944117144233</v>
      </c>
      <c r="E5" s="17">
        <f>1-D5</f>
        <v>0.63212055882855767</v>
      </c>
      <c r="F5" s="22">
        <v>0</v>
      </c>
      <c r="G5" s="2">
        <f>SUM(B5:F5)</f>
        <v>1</v>
      </c>
      <c r="H5" s="4" t="s">
        <v>7</v>
      </c>
      <c r="I5" s="5">
        <v>0</v>
      </c>
      <c r="J5" s="2">
        <f>$D$3*I3+$D$4*I4+$D$5*I5+$D$6*I6+$D$7*I7</f>
        <v>0</v>
      </c>
      <c r="K5" s="2">
        <f>$D$3*J3+$D$4*J4+$D$5*J5+$D$6*J6+$D$7*J7</f>
        <v>7.4276123602311978E-2</v>
      </c>
      <c r="L5" s="2">
        <f t="shared" ref="L5:BE5" si="2">$D$3*K3+$D$4*K4+$D$5*K5+$D$6*K6+$D$7*K7</f>
        <v>0.1201977667014299</v>
      </c>
      <c r="M5" s="2">
        <f t="shared" si="2"/>
        <v>0.13623069748790734</v>
      </c>
      <c r="N5" s="2">
        <f t="shared" si="2"/>
        <v>0.13501513034557014</v>
      </c>
      <c r="O5" s="2">
        <f t="shared" si="2"/>
        <v>0.12595250762179572</v>
      </c>
      <c r="P5" s="2">
        <f t="shared" si="2"/>
        <v>0.11415550935377677</v>
      </c>
      <c r="Q5" s="2">
        <f t="shared" si="2"/>
        <v>0.10203066813904982</v>
      </c>
      <c r="R5" s="2">
        <f t="shared" si="2"/>
        <v>9.0583597062022209E-2</v>
      </c>
      <c r="S5" s="2">
        <f t="shared" si="2"/>
        <v>8.0163995604732058E-2</v>
      </c>
      <c r="T5" s="2">
        <f t="shared" si="2"/>
        <v>7.0836141838601943E-2</v>
      </c>
      <c r="U5" s="2">
        <f t="shared" si="2"/>
        <v>6.2549769202349614E-2</v>
      </c>
      <c r="V5" s="2">
        <f t="shared" si="2"/>
        <v>5.5214864029562036E-2</v>
      </c>
      <c r="W5" s="2">
        <f t="shared" si="2"/>
        <v>4.8732879270308616E-2</v>
      </c>
      <c r="X5" s="2">
        <f t="shared" si="2"/>
        <v>4.30089654491662E-2</v>
      </c>
      <c r="Y5" s="2">
        <f t="shared" si="2"/>
        <v>3.7956205233205836E-2</v>
      </c>
      <c r="Z5" s="2">
        <f t="shared" si="2"/>
        <v>3.3496597091986449E-2</v>
      </c>
      <c r="AA5" s="2">
        <f t="shared" si="2"/>
        <v>2.9560785278303515E-2</v>
      </c>
      <c r="AB5" s="2">
        <f t="shared" si="2"/>
        <v>2.6087356795805788E-2</v>
      </c>
      <c r="AC5" s="2">
        <f t="shared" si="2"/>
        <v>2.3022033062171106E-2</v>
      </c>
      <c r="AD5" s="2">
        <f t="shared" si="2"/>
        <v>2.0316881191646166E-2</v>
      </c>
      <c r="AE5" s="2">
        <f t="shared" si="2"/>
        <v>1.7929587936791492E-2</v>
      </c>
      <c r="AF5" s="2">
        <f t="shared" si="2"/>
        <v>1.582280705788365E-2</v>
      </c>
      <c r="AG5" s="2">
        <f t="shared" si="2"/>
        <v>1.3963578695315015E-2</v>
      </c>
      <c r="AH5" s="2">
        <f t="shared" si="2"/>
        <v>1.2322815130542779E-2</v>
      </c>
      <c r="AI5" s="2">
        <f t="shared" si="2"/>
        <v>1.087484625392718E-2</v>
      </c>
      <c r="AJ5" s="2">
        <f t="shared" si="2"/>
        <v>9.5970181619945364E-3</v>
      </c>
      <c r="AK5" s="2">
        <f t="shared" si="2"/>
        <v>8.4693388122543348E-3</v>
      </c>
      <c r="AL5" s="2">
        <f t="shared" si="2"/>
        <v>7.4741652726628624E-3</v>
      </c>
      <c r="AM5" s="2">
        <f t="shared" si="2"/>
        <v>6.5959277040196912E-3</v>
      </c>
      <c r="AN5" s="2">
        <f t="shared" si="2"/>
        <v>5.8208857690361009E-3</v>
      </c>
      <c r="AO5" s="2">
        <f t="shared" si="2"/>
        <v>5.1369136616885754E-3</v>
      </c>
      <c r="AP5" s="2">
        <f t="shared" si="2"/>
        <v>4.5333103953664822E-3</v>
      </c>
      <c r="AQ5" s="2">
        <f t="shared" si="2"/>
        <v>4.000632382396509E-3</v>
      </c>
      <c r="AR5" s="2">
        <f t="shared" si="2"/>
        <v>3.5305456858563157E-3</v>
      </c>
      <c r="AS5" s="2">
        <f t="shared" si="2"/>
        <v>3.1156956322060604E-3</v>
      </c>
      <c r="AT5" s="2">
        <f t="shared" si="2"/>
        <v>2.7495917448198872E-3</v>
      </c>
      <c r="AU5" s="2">
        <f t="shared" si="2"/>
        <v>2.4265061981763618E-3</v>
      </c>
      <c r="AV5" s="2">
        <f t="shared" si="2"/>
        <v>2.1413842039932026E-3</v>
      </c>
      <c r="AW5" s="2">
        <f t="shared" si="2"/>
        <v>1.8897649272676714E-3</v>
      </c>
      <c r="AX5" s="2">
        <f t="shared" si="2"/>
        <v>1.6677116949267577E-3</v>
      </c>
      <c r="AY5" s="2">
        <f t="shared" si="2"/>
        <v>1.4717504051769826E-3</v>
      </c>
      <c r="AZ5" s="2">
        <f t="shared" si="2"/>
        <v>1.2988151739463153E-3</v>
      </c>
      <c r="BA5" s="2">
        <f t="shared" si="2"/>
        <v>1.1462003680374976E-3</v>
      </c>
      <c r="BB5" s="2">
        <f t="shared" si="2"/>
        <v>1.0115182745344157E-3</v>
      </c>
      <c r="BC5" s="2">
        <f t="shared" si="2"/>
        <v>8.9266174418433666E-4</v>
      </c>
      <c r="BD5" s="2">
        <f t="shared" si="2"/>
        <v>7.8777122429843967E-4</v>
      </c>
      <c r="BE5" s="2">
        <f t="shared" si="2"/>
        <v>6.9520566538864778E-4</v>
      </c>
    </row>
    <row r="6" spans="1:57" ht="14.4">
      <c r="A6" s="3" t="s">
        <v>8</v>
      </c>
      <c r="B6" s="22">
        <v>0</v>
      </c>
      <c r="C6" s="22">
        <v>0</v>
      </c>
      <c r="D6" s="22">
        <v>0</v>
      </c>
      <c r="E6" s="17">
        <f>EXP(-exercise2!F12)</f>
        <v>0.36787944117144233</v>
      </c>
      <c r="F6" s="17">
        <f>1-E6</f>
        <v>0.63212055882855767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0</v>
      </c>
      <c r="K6" s="2">
        <f>$E$3*J3+$E$4*J4+$E$5*J5+$E$6*J6+$E$7*J7</f>
        <v>0</v>
      </c>
      <c r="L6" s="2">
        <f t="shared" ref="L6:BE6" si="3">$E$3*K3+$E$4*K4+$E$5*K5+$E$6*K6+$E$7*K7</f>
        <v>4.6951464759112466E-2</v>
      </c>
      <c r="M6" s="2">
        <f t="shared" si="3"/>
        <v>9.325195807501542E-2</v>
      </c>
      <c r="N6" s="2">
        <f t="shared" si="3"/>
        <v>0.12041970285043962</v>
      </c>
      <c r="O6" s="2">
        <f t="shared" si="3"/>
        <v>0.12964577263500324</v>
      </c>
      <c r="P6" s="2">
        <f t="shared" si="3"/>
        <v>0.12731118389095253</v>
      </c>
      <c r="Q6" s="2">
        <f t="shared" si="3"/>
        <v>0.11899521155074635</v>
      </c>
      <c r="R6" s="2">
        <f t="shared" si="3"/>
        <v>0.10827157488907341</v>
      </c>
      <c r="S6" s="2">
        <f t="shared" si="3"/>
        <v>9.7090640460490665E-2</v>
      </c>
      <c r="T6" s="2">
        <f t="shared" si="3"/>
        <v>8.6390960255176008E-2</v>
      </c>
      <c r="U6" s="2">
        <f t="shared" si="3"/>
        <v>7.6558439745214479E-2</v>
      </c>
      <c r="V6" s="2">
        <f t="shared" si="3"/>
        <v>6.7703271093213585E-2</v>
      </c>
      <c r="W6" s="2">
        <f t="shared" si="3"/>
        <v>5.9809092241259659E-2</v>
      </c>
      <c r="X6" s="2">
        <f t="shared" si="3"/>
        <v>5.2807590308357966E-2</v>
      </c>
      <c r="Y6" s="2">
        <f t="shared" si="3"/>
        <v>4.661367808661427E-2</v>
      </c>
      <c r="Z6" s="2">
        <f t="shared" si="3"/>
        <v>4.1141111508474659E-2</v>
      </c>
      <c r="AA6" s="2">
        <f t="shared" si="3"/>
        <v>3.6308856783551169E-2</v>
      </c>
      <c r="AB6" s="2">
        <f t="shared" si="3"/>
        <v>3.2043262052638952E-2</v>
      </c>
      <c r="AC6" s="2">
        <f t="shared" si="3"/>
        <v>2.8278411893359626E-2</v>
      </c>
      <c r="AD6" s="2">
        <f t="shared" si="3"/>
        <v>2.4955746769174138E-2</v>
      </c>
      <c r="AE6" s="2">
        <f t="shared" si="3"/>
        <v>2.2023424467976595E-2</v>
      </c>
      <c r="AF6" s="2">
        <f t="shared" si="3"/>
        <v>1.9435626232131104E-2</v>
      </c>
      <c r="AG6" s="2">
        <f t="shared" si="3"/>
        <v>1.7151888956759273E-2</v>
      </c>
      <c r="AH6" s="2">
        <f t="shared" si="3"/>
        <v>1.5136492492576304E-2</v>
      </c>
      <c r="AI6" s="2">
        <f t="shared" si="3"/>
        <v>1.335790918612441E-2</v>
      </c>
      <c r="AJ6" s="2">
        <f t="shared" si="3"/>
        <v>1.1788314057817419E-2</v>
      </c>
      <c r="AK6" s="2">
        <f t="shared" si="3"/>
        <v>1.0403150871591132E-2</v>
      </c>
      <c r="AL6" s="2">
        <f t="shared" si="3"/>
        <v>9.1807485119737523E-3</v>
      </c>
      <c r="AM6" s="2">
        <f t="shared" si="3"/>
        <v>8.101982161053102E-3</v>
      </c>
      <c r="AN6" s="2">
        <f t="shared" si="3"/>
        <v>7.1499741760469027E-3</v>
      </c>
      <c r="AO6" s="2">
        <f t="shared" si="3"/>
        <v>6.3098300694746767E-3</v>
      </c>
      <c r="AP6" s="2">
        <f t="shared" si="3"/>
        <v>5.568405494325742E-3</v>
      </c>
      <c r="AQ6" s="2">
        <f t="shared" si="3"/>
        <v>4.9141006019309133E-3</v>
      </c>
      <c r="AR6" s="2">
        <f t="shared" si="3"/>
        <v>4.336678560526698E-3</v>
      </c>
      <c r="AS6" s="2">
        <f t="shared" si="3"/>
        <v>3.8271053972999845E-3</v>
      </c>
      <c r="AT6" s="2">
        <f t="shared" si="3"/>
        <v>3.37740865903272E-3</v>
      </c>
      <c r="AU6" s="2">
        <f t="shared" si="3"/>
        <v>2.9805526803784836E-3</v>
      </c>
      <c r="AV6" s="2">
        <f t="shared" si="3"/>
        <v>2.630328508431882E-3</v>
      </c>
      <c r="AW6" s="2">
        <f t="shared" si="3"/>
        <v>2.3212567614740633E-3</v>
      </c>
      <c r="AX6" s="2">
        <f t="shared" si="3"/>
        <v>2.0485019021055594E-3</v>
      </c>
      <c r="AY6" s="2">
        <f t="shared" si="3"/>
        <v>1.807796583547253E-3</v>
      </c>
      <c r="AZ6" s="2">
        <f t="shared" si="3"/>
        <v>1.5953748854836366E-3</v>
      </c>
      <c r="BA6" s="2">
        <f t="shared" si="3"/>
        <v>1.4079133949006293E-3</v>
      </c>
      <c r="BB6" s="2">
        <f t="shared" si="3"/>
        <v>1.2424792101071933E-3</v>
      </c>
      <c r="BC6" s="2">
        <f t="shared" si="3"/>
        <v>1.0964840544453625E-3</v>
      </c>
      <c r="BD6" s="2">
        <f t="shared" si="3"/>
        <v>9.6764378178143518E-4</v>
      </c>
      <c r="BE6" s="2">
        <f t="shared" si="3"/>
        <v>8.5394264022736212E-4</v>
      </c>
    </row>
    <row r="7" spans="1:57" ht="14.4">
      <c r="A7" s="3" t="s">
        <v>9</v>
      </c>
      <c r="B7" s="22">
        <v>0</v>
      </c>
      <c r="C7" s="22">
        <v>0</v>
      </c>
      <c r="D7" s="22">
        <v>0</v>
      </c>
      <c r="E7" s="22">
        <v>0</v>
      </c>
      <c r="F7" s="22"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0</v>
      </c>
      <c r="K7" s="2">
        <f t="shared" ref="K7:BE7" si="4">$F$3*J3+$F$4*J4+$F$5*J5+$F$6*J6+$F$7*J7</f>
        <v>0</v>
      </c>
      <c r="L7" s="2">
        <f t="shared" si="4"/>
        <v>0</v>
      </c>
      <c r="M7" s="2">
        <f t="shared" si="4"/>
        <v>2.9678986141349502E-2</v>
      </c>
      <c r="N7" s="2">
        <f t="shared" si="4"/>
        <v>8.8625465991585481E-2</v>
      </c>
      <c r="O7" s="2">
        <f t="shared" si="4"/>
        <v>0.16474523585137424</v>
      </c>
      <c r="P7" s="2">
        <f t="shared" si="4"/>
        <v>0.24669699409917262</v>
      </c>
      <c r="Q7" s="2">
        <f t="shared" si="4"/>
        <v>0.32717301080544681</v>
      </c>
      <c r="R7" s="2">
        <f t="shared" si="4"/>
        <v>0.40239233042882705</v>
      </c>
      <c r="S7" s="2">
        <f t="shared" si="4"/>
        <v>0.47083301885295614</v>
      </c>
      <c r="T7" s="2">
        <f t="shared" si="4"/>
        <v>0.53220600875786406</v>
      </c>
      <c r="U7" s="2">
        <f t="shared" si="4"/>
        <v>0.58681551083210159</v>
      </c>
      <c r="V7" s="2">
        <f t="shared" si="4"/>
        <v>0.63520967454688904</v>
      </c>
      <c r="W7" s="2">
        <f t="shared" si="4"/>
        <v>0.67800630410485252</v>
      </c>
      <c r="X7" s="2">
        <f t="shared" si="4"/>
        <v>0.71581286091542629</v>
      </c>
      <c r="Y7" s="2">
        <f t="shared" si="4"/>
        <v>0.74919362441153503</v>
      </c>
      <c r="Z7" s="2">
        <f t="shared" si="4"/>
        <v>0.77865908865270017</v>
      </c>
      <c r="AA7" s="2">
        <f t="shared" si="4"/>
        <v>0.80466523105026522</v>
      </c>
      <c r="AB7" s="2">
        <f t="shared" si="4"/>
        <v>0.82761680589070963</v>
      </c>
      <c r="AC7" s="2">
        <f t="shared" si="4"/>
        <v>0.84787201060611372</v>
      </c>
      <c r="AD7" s="2">
        <f t="shared" si="4"/>
        <v>0.86574737613492836</v>
      </c>
      <c r="AE7" s="2">
        <f t="shared" si="4"/>
        <v>0.88152241672864273</v>
      </c>
      <c r="AF7" s="2">
        <f t="shared" si="4"/>
        <v>0.89544387611065868</v>
      </c>
      <c r="AG7" s="2">
        <f t="shared" si="4"/>
        <v>0.90772953502569631</v>
      </c>
      <c r="AH7" s="2">
        <f t="shared" si="4"/>
        <v>0.91857159665800836</v>
      </c>
      <c r="AI7" s="2">
        <f t="shared" si="4"/>
        <v>0.92813968475111996</v>
      </c>
      <c r="AJ7" s="2">
        <f t="shared" si="4"/>
        <v>0.9365834937706341</v>
      </c>
      <c r="AK7" s="2">
        <f t="shared" si="4"/>
        <v>0.94403512944050816</v>
      </c>
      <c r="AL7" s="2">
        <f t="shared" si="4"/>
        <v>0.95061117498303616</v>
      </c>
      <c r="AM7" s="2">
        <f t="shared" si="4"/>
        <v>0.95641451486288942</v>
      </c>
      <c r="AN7" s="2">
        <f t="shared" si="4"/>
        <v>0.96153594435415335</v>
      </c>
      <c r="AO7" s="2">
        <f t="shared" si="4"/>
        <v>0.96605559002592589</v>
      </c>
      <c r="AP7" s="2">
        <f t="shared" si="4"/>
        <v>0.97004416333555543</v>
      </c>
      <c r="AQ7" s="2">
        <f t="shared" si="4"/>
        <v>0.97356406692841269</v>
      </c>
      <c r="AR7" s="2">
        <f t="shared" si="4"/>
        <v>0.97667037094704501</v>
      </c>
      <c r="AS7" s="2">
        <f t="shared" si="4"/>
        <v>0.97941167462218492</v>
      </c>
      <c r="AT7" s="2">
        <f t="shared" si="4"/>
        <v>0.98183086662462193</v>
      </c>
      <c r="AU7" s="2">
        <f t="shared" si="4"/>
        <v>0.98396579607356216</v>
      </c>
      <c r="AV7" s="2">
        <f t="shared" si="4"/>
        <v>0.98584986469950098</v>
      </c>
      <c r="AW7" s="2">
        <f t="shared" si="4"/>
        <v>0.98751254942615363</v>
      </c>
      <c r="AX7" s="2">
        <f t="shared" si="4"/>
        <v>0.98897986354740119</v>
      </c>
      <c r="AY7" s="2">
        <f t="shared" si="4"/>
        <v>0.9902747637145215</v>
      </c>
      <c r="AZ7" s="2">
        <f t="shared" si="4"/>
        <v>0.99141750910116178</v>
      </c>
      <c r="BA7" s="2">
        <f t="shared" si="4"/>
        <v>0.99242597836531476</v>
      </c>
      <c r="BB7" s="2">
        <f t="shared" si="4"/>
        <v>0.99331594936728151</v>
      </c>
      <c r="BC7" s="2">
        <f t="shared" si="4"/>
        <v>0.99410134601990729</v>
      </c>
      <c r="BD7" s="2">
        <f t="shared" si="4"/>
        <v>0.99479445613314987</v>
      </c>
      <c r="BE7" s="2">
        <f t="shared" si="4"/>
        <v>0.99540612366123649</v>
      </c>
    </row>
    <row r="8" spans="1:57">
      <c r="J8" s="2">
        <f>SUM(J3:J7)</f>
        <v>1</v>
      </c>
      <c r="K8" s="2">
        <f t="shared" ref="K8:T8" si="5">SUM(K3:K7)</f>
        <v>1</v>
      </c>
      <c r="L8" s="2">
        <f t="shared" si="5"/>
        <v>1</v>
      </c>
      <c r="M8" s="2">
        <f t="shared" si="5"/>
        <v>0.99999999999999978</v>
      </c>
      <c r="N8" s="2">
        <f t="shared" si="5"/>
        <v>1</v>
      </c>
      <c r="O8" s="2">
        <f t="shared" si="5"/>
        <v>1</v>
      </c>
      <c r="P8" s="2">
        <f t="shared" si="5"/>
        <v>1</v>
      </c>
      <c r="Q8" s="2">
        <f t="shared" si="5"/>
        <v>1</v>
      </c>
      <c r="R8" s="2">
        <f t="shared" si="5"/>
        <v>1</v>
      </c>
      <c r="S8" s="2">
        <f t="shared" si="5"/>
        <v>1</v>
      </c>
      <c r="T8" s="2">
        <f t="shared" si="5"/>
        <v>1</v>
      </c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deterministic</vt:lpstr>
      <vt:lpstr>mtp-method1</vt:lpstr>
      <vt:lpstr>Curve-method1</vt:lpstr>
      <vt:lpstr>mtp-method2</vt:lpstr>
      <vt:lpstr>Curve-method2</vt:lpstr>
      <vt:lpstr>exercise2</vt:lpstr>
      <vt:lpstr>exercise2-Curve</vt:lpstr>
      <vt:lpstr>exercise2-mtp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Daijiro</dc:creator>
  <cp:lastModifiedBy>Daijiro</cp:lastModifiedBy>
  <dcterms:created xsi:type="dcterms:W3CDTF">2013-10-02T13:01:06Z</dcterms:created>
  <dcterms:modified xsi:type="dcterms:W3CDTF">2013-10-28T13:16:30Z</dcterms:modified>
</cp:coreProperties>
</file>