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es\Markov3\"/>
    </mc:Choice>
  </mc:AlternateContent>
  <bookViews>
    <workbookView xWindow="0" yWindow="50" windowWidth="17220" windowHeight="7410" activeTab="2"/>
  </bookViews>
  <sheets>
    <sheet name="deterministic1" sheetId="1" r:id="rId1"/>
    <sheet name="CS-distribution1" sheetId="4" r:id="rId2"/>
    <sheet name="deterministic2" sheetId="5" r:id="rId3"/>
    <sheet name="CS-distribution2" sheetId="6" r:id="rId4"/>
  </sheets>
  <definedNames>
    <definedName name="solver_adj" localSheetId="0" hidden="1">deterministic1!$N$11:$Q$11</definedName>
    <definedName name="solver_adj" localSheetId="2" hidden="1">deterministic2!$P$11:$S$11</definedName>
    <definedName name="solver_cvg" localSheetId="0" hidden="1">0.0001</definedName>
    <definedName name="solver_cvg" localSheetId="2" hidden="1">0.0001</definedName>
    <definedName name="solver_drv" localSheetId="0" hidden="1">1</definedName>
    <definedName name="solver_drv" localSheetId="2" hidden="1">1</definedName>
    <definedName name="solver_eng" localSheetId="0" hidden="1">1</definedName>
    <definedName name="solver_eng" localSheetId="2" hidden="1">1</definedName>
    <definedName name="solver_est" localSheetId="0" hidden="1">1</definedName>
    <definedName name="solver_est" localSheetId="2" hidden="1">1</definedName>
    <definedName name="solver_itr" localSheetId="0" hidden="1">2147483647</definedName>
    <definedName name="solver_itr" localSheetId="2" hidden="1">2147483647</definedName>
    <definedName name="solver_lhs1" localSheetId="0" hidden="1">deterministic1!$N$11:$Q$11</definedName>
    <definedName name="solver_lhs1" localSheetId="2" hidden="1">deterministic2!$P$11:$S$11</definedName>
    <definedName name="solver_lhs2" localSheetId="0" hidden="1">deterministic1!$N$11:$Q$11</definedName>
    <definedName name="solver_lhs2" localSheetId="2" hidden="1">deterministic2!$P$11:$S$11</definedName>
    <definedName name="solver_lhs3" localSheetId="0" hidden="1">deterministic1!$T$20:$T$24</definedName>
    <definedName name="solver_lhs3" localSheetId="2" hidden="1">deterministic2!$V$20:$V$24</definedName>
    <definedName name="solver_mip" localSheetId="0" hidden="1">2147483647</definedName>
    <definedName name="solver_mip" localSheetId="2" hidden="1">2147483647</definedName>
    <definedName name="solver_mni" localSheetId="0" hidden="1">30</definedName>
    <definedName name="solver_mni" localSheetId="2" hidden="1">30</definedName>
    <definedName name="solver_mrt" localSheetId="0" hidden="1">0.075</definedName>
    <definedName name="solver_mrt" localSheetId="2" hidden="1">0.075</definedName>
    <definedName name="solver_msl" localSheetId="0" hidden="1">2</definedName>
    <definedName name="solver_msl" localSheetId="2" hidden="1">2</definedName>
    <definedName name="solver_neg" localSheetId="0" hidden="1">1</definedName>
    <definedName name="solver_neg" localSheetId="2" hidden="1">1</definedName>
    <definedName name="solver_nod" localSheetId="0" hidden="1">2147483647</definedName>
    <definedName name="solver_nod" localSheetId="2" hidden="1">2147483647</definedName>
    <definedName name="solver_num" localSheetId="0" hidden="1">3</definedName>
    <definedName name="solver_num" localSheetId="2" hidden="1">3</definedName>
    <definedName name="solver_nwt" localSheetId="0" hidden="1">1</definedName>
    <definedName name="solver_nwt" localSheetId="2" hidden="1">1</definedName>
    <definedName name="solver_opt" localSheetId="0" hidden="1">deterministic1!$Q$13</definedName>
    <definedName name="solver_opt" localSheetId="2" hidden="1">deterministic2!$S$13</definedName>
    <definedName name="solver_pre" localSheetId="0" hidden="1">0.000001</definedName>
    <definedName name="solver_pre" localSheetId="2" hidden="1">0.000001</definedName>
    <definedName name="solver_rbv" localSheetId="0" hidden="1">1</definedName>
    <definedName name="solver_rbv" localSheetId="2" hidden="1">1</definedName>
    <definedName name="solver_rel1" localSheetId="0" hidden="1">1</definedName>
    <definedName name="solver_rel1" localSheetId="2" hidden="1">1</definedName>
    <definedName name="solver_rel2" localSheetId="0" hidden="1">3</definedName>
    <definedName name="solver_rel2" localSheetId="2" hidden="1">3</definedName>
    <definedName name="solver_rel3" localSheetId="0" hidden="1">2</definedName>
    <definedName name="solver_rel3" localSheetId="2" hidden="1">2</definedName>
    <definedName name="solver_rhs1" localSheetId="0" hidden="1">1</definedName>
    <definedName name="solver_rhs1" localSheetId="2" hidden="1">1</definedName>
    <definedName name="solver_rhs2" localSheetId="0" hidden="1">0</definedName>
    <definedName name="solver_rhs2" localSheetId="2" hidden="1">0</definedName>
    <definedName name="solver_rhs3" localSheetId="0" hidden="1">1</definedName>
    <definedName name="solver_rhs3" localSheetId="2" hidden="1">1</definedName>
    <definedName name="solver_rlx" localSheetId="0" hidden="1">2</definedName>
    <definedName name="solver_rlx" localSheetId="2" hidden="1">2</definedName>
    <definedName name="solver_rsd" localSheetId="0" hidden="1">0</definedName>
    <definedName name="solver_rsd" localSheetId="2" hidden="1">0</definedName>
    <definedName name="solver_scl" localSheetId="0" hidden="1">1</definedName>
    <definedName name="solver_scl" localSheetId="2" hidden="1">1</definedName>
    <definedName name="solver_sho" localSheetId="0" hidden="1">2</definedName>
    <definedName name="solver_sho" localSheetId="2" hidden="1">2</definedName>
    <definedName name="solver_ssz" localSheetId="0" hidden="1">100</definedName>
    <definedName name="solver_ssz" localSheetId="2" hidden="1">100</definedName>
    <definedName name="solver_tim" localSheetId="0" hidden="1">2147483647</definedName>
    <definedName name="solver_tim" localSheetId="2" hidden="1">2147483647</definedName>
    <definedName name="solver_tol" localSheetId="0" hidden="1">0.01</definedName>
    <definedName name="solver_tol" localSheetId="2" hidden="1">0.01</definedName>
    <definedName name="solver_typ" localSheetId="0" hidden="1">2</definedName>
    <definedName name="solver_typ" localSheetId="2" hidden="1">2</definedName>
    <definedName name="solver_val" localSheetId="0" hidden="1">0</definedName>
    <definedName name="solver_val" localSheetId="2" hidden="1">0</definedName>
    <definedName name="solver_ver" localSheetId="0" hidden="1">3</definedName>
    <definedName name="solver_ver" localSheetId="2" hidden="1">3</definedName>
  </definedNames>
  <calcPr calcId="152511"/>
</workbook>
</file>

<file path=xl/calcChain.xml><?xml version="1.0" encoding="utf-8"?>
<calcChain xmlns="http://schemas.openxmlformats.org/spreadsheetml/2006/main">
  <c r="E4" i="5" l="1"/>
  <c r="D5" i="5" s="1"/>
  <c r="E5" i="5" s="1"/>
  <c r="D6" i="5" s="1"/>
  <c r="E6" i="5" s="1"/>
  <c r="G7" i="6" l="1"/>
  <c r="C5" i="5" l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D7" i="5"/>
  <c r="E7" i="5" s="1"/>
  <c r="D8" i="5" s="1"/>
  <c r="E8" i="5" s="1"/>
  <c r="D9" i="5" s="1"/>
  <c r="E9" i="5" s="1"/>
  <c r="D10" i="5" s="1"/>
  <c r="E10" i="5" s="1"/>
  <c r="D11" i="5" s="1"/>
  <c r="E11" i="5" s="1"/>
  <c r="D12" i="5" s="1"/>
  <c r="E12" i="5" s="1"/>
  <c r="D13" i="5" s="1"/>
  <c r="E13" i="5" s="1"/>
  <c r="D14" i="5" s="1"/>
  <c r="E14" i="5" s="1"/>
  <c r="D15" i="5" s="1"/>
  <c r="E15" i="5" s="1"/>
  <c r="D16" i="5" s="1"/>
  <c r="E16" i="5" s="1"/>
  <c r="D17" i="5" s="1"/>
  <c r="E17" i="5" s="1"/>
  <c r="D18" i="5" s="1"/>
  <c r="E18" i="5" s="1"/>
  <c r="D19" i="5" s="1"/>
  <c r="E19" i="5" s="1"/>
  <c r="D20" i="5" s="1"/>
  <c r="E20" i="5" s="1"/>
  <c r="D21" i="5" s="1"/>
  <c r="E21" i="5" s="1"/>
  <c r="D22" i="5" s="1"/>
  <c r="E22" i="5" s="1"/>
  <c r="D23" i="5" s="1"/>
  <c r="E23" i="5" s="1"/>
  <c r="D24" i="5" s="1"/>
  <c r="E24" i="5" s="1"/>
  <c r="D25" i="5" s="1"/>
  <c r="E25" i="5" s="1"/>
  <c r="D26" i="5" s="1"/>
  <c r="E26" i="5" s="1"/>
  <c r="D27" i="5" s="1"/>
  <c r="E27" i="5" s="1"/>
  <c r="D28" i="5" s="1"/>
  <c r="E28" i="5" s="1"/>
  <c r="D29" i="5" s="1"/>
  <c r="E29" i="5" s="1"/>
  <c r="D30" i="5" s="1"/>
  <c r="E30" i="5" s="1"/>
  <c r="D31" i="5" s="1"/>
  <c r="E31" i="5" s="1"/>
  <c r="D32" i="5" s="1"/>
  <c r="E32" i="5" s="1"/>
  <c r="D33" i="5" s="1"/>
  <c r="E33" i="5" s="1"/>
  <c r="V24" i="5" l="1"/>
  <c r="U23" i="5"/>
  <c r="T23" i="5"/>
  <c r="E6" i="6" s="1"/>
  <c r="T22" i="5"/>
  <c r="S22" i="5"/>
  <c r="D5" i="6" s="1"/>
  <c r="S21" i="5"/>
  <c r="R21" i="5"/>
  <c r="C4" i="6" s="1"/>
  <c r="R20" i="5"/>
  <c r="Q20" i="5"/>
  <c r="B3" i="6" s="1"/>
  <c r="J5" i="5"/>
  <c r="I5" i="5"/>
  <c r="H5" i="5"/>
  <c r="G5" i="5"/>
  <c r="F5" i="5"/>
  <c r="L4" i="5"/>
  <c r="M4" i="5" s="1"/>
  <c r="N4" i="5" s="1"/>
  <c r="K4" i="5"/>
  <c r="G7" i="4"/>
  <c r="J3" i="6" l="1"/>
  <c r="C3" i="6"/>
  <c r="E5" i="6"/>
  <c r="J6" i="6" s="1"/>
  <c r="D4" i="6"/>
  <c r="J5" i="6" s="1"/>
  <c r="F6" i="6"/>
  <c r="J7" i="6" s="1"/>
  <c r="V21" i="5"/>
  <c r="V23" i="5"/>
  <c r="V22" i="5"/>
  <c r="H6" i="5"/>
  <c r="V20" i="5"/>
  <c r="F6" i="5"/>
  <c r="L5" i="5"/>
  <c r="M5" i="5" s="1"/>
  <c r="N5" i="5" s="1"/>
  <c r="K5" i="5"/>
  <c r="G6" i="5"/>
  <c r="J6" i="5"/>
  <c r="I6" i="5"/>
  <c r="G5" i="6" l="1"/>
  <c r="G6" i="6"/>
  <c r="G4" i="6"/>
  <c r="J4" i="6"/>
  <c r="G3" i="6"/>
  <c r="H7" i="5"/>
  <c r="I7" i="5"/>
  <c r="J7" i="5"/>
  <c r="G7" i="5"/>
  <c r="F7" i="5"/>
  <c r="L6" i="5"/>
  <c r="M6" i="5" s="1"/>
  <c r="N6" i="5" s="1"/>
  <c r="K6" i="5"/>
  <c r="R23" i="1"/>
  <c r="E6" i="4" s="1"/>
  <c r="Q22" i="1"/>
  <c r="D5" i="4" s="1"/>
  <c r="E5" i="4" s="1"/>
  <c r="P21" i="1"/>
  <c r="C4" i="4" s="1"/>
  <c r="O20" i="1"/>
  <c r="B3" i="4" s="1"/>
  <c r="T24" i="1"/>
  <c r="S23" i="1"/>
  <c r="R22" i="1"/>
  <c r="Q21" i="1"/>
  <c r="P20" i="1"/>
  <c r="D5" i="1"/>
  <c r="D6" i="1" s="1"/>
  <c r="D7" i="1" s="1"/>
  <c r="D8" i="1" s="1"/>
  <c r="D9" i="1" s="1"/>
  <c r="D10" i="1" s="1"/>
  <c r="D11" i="1" s="1"/>
  <c r="D12" i="1" s="1"/>
  <c r="J4" i="1"/>
  <c r="I4" i="1"/>
  <c r="H5" i="1"/>
  <c r="G5" i="1"/>
  <c r="F5" i="1"/>
  <c r="E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6" i="1"/>
  <c r="C5" i="1"/>
  <c r="C4" i="1"/>
  <c r="F6" i="4" l="1"/>
  <c r="J7" i="4" s="1"/>
  <c r="G6" i="4"/>
  <c r="C3" i="4"/>
  <c r="G3" i="4" s="1"/>
  <c r="J3" i="4"/>
  <c r="G5" i="4"/>
  <c r="G4" i="4"/>
  <c r="D4" i="4"/>
  <c r="J5" i="4" s="1"/>
  <c r="J6" i="4"/>
  <c r="K4" i="6"/>
  <c r="K6" i="6"/>
  <c r="K7" i="6"/>
  <c r="K5" i="6"/>
  <c r="J8" i="6"/>
  <c r="K3" i="6"/>
  <c r="H8" i="5"/>
  <c r="I8" i="5"/>
  <c r="F8" i="5"/>
  <c r="L7" i="5"/>
  <c r="M7" i="5" s="1"/>
  <c r="N7" i="5" s="1"/>
  <c r="K7" i="5"/>
  <c r="G8" i="5"/>
  <c r="J8" i="5"/>
  <c r="T22" i="1"/>
  <c r="T23" i="1"/>
  <c r="T21" i="1"/>
  <c r="T20" i="1"/>
  <c r="K4" i="1"/>
  <c r="L4" i="1" s="1"/>
  <c r="J5" i="1"/>
  <c r="K5" i="1" s="1"/>
  <c r="L5" i="1" s="1"/>
  <c r="I5" i="1"/>
  <c r="H6" i="1"/>
  <c r="F6" i="1"/>
  <c r="E6" i="1"/>
  <c r="G6" i="1"/>
  <c r="J4" i="4" l="1"/>
  <c r="K3" i="4" s="1"/>
  <c r="J8" i="4"/>
  <c r="L7" i="6"/>
  <c r="L5" i="6"/>
  <c r="K8" i="6"/>
  <c r="L3" i="6"/>
  <c r="L6" i="6"/>
  <c r="L4" i="6"/>
  <c r="H9" i="5"/>
  <c r="I9" i="5"/>
  <c r="J9" i="5"/>
  <c r="G9" i="5"/>
  <c r="K8" i="5"/>
  <c r="L8" i="5"/>
  <c r="M8" i="5" s="1"/>
  <c r="N8" i="5" s="1"/>
  <c r="F9" i="5"/>
  <c r="I6" i="1"/>
  <c r="J6" i="1"/>
  <c r="K6" i="1" s="1"/>
  <c r="L6" i="1" s="1"/>
  <c r="F7" i="1"/>
  <c r="H7" i="1"/>
  <c r="G7" i="1"/>
  <c r="E7" i="1"/>
  <c r="K7" i="4" l="1"/>
  <c r="K5" i="4"/>
  <c r="K8" i="4" s="1"/>
  <c r="K4" i="4"/>
  <c r="L3" i="4" s="1"/>
  <c r="L5" i="4"/>
  <c r="L7" i="4"/>
  <c r="L6" i="4"/>
  <c r="K6" i="4"/>
  <c r="L4" i="4"/>
  <c r="M5" i="6"/>
  <c r="M3" i="6"/>
  <c r="M6" i="6"/>
  <c r="M7" i="6"/>
  <c r="L8" i="6"/>
  <c r="M4" i="6"/>
  <c r="H10" i="5"/>
  <c r="I10" i="5"/>
  <c r="J10" i="5"/>
  <c r="F10" i="5"/>
  <c r="L9" i="5"/>
  <c r="M9" i="5" s="1"/>
  <c r="N9" i="5" s="1"/>
  <c r="K9" i="5"/>
  <c r="G10" i="5"/>
  <c r="J7" i="1"/>
  <c r="K7" i="1" s="1"/>
  <c r="L7" i="1" s="1"/>
  <c r="I7" i="1"/>
  <c r="F8" i="1"/>
  <c r="G8" i="1"/>
  <c r="H8" i="1"/>
  <c r="E8" i="1"/>
  <c r="M5" i="4" l="1"/>
  <c r="M4" i="4"/>
  <c r="M6" i="4"/>
  <c r="L8" i="4"/>
  <c r="M7" i="4"/>
  <c r="M3" i="4"/>
  <c r="N5" i="6"/>
  <c r="N6" i="6"/>
  <c r="N3" i="6"/>
  <c r="N7" i="6"/>
  <c r="N4" i="6"/>
  <c r="M8" i="6"/>
  <c r="I11" i="5"/>
  <c r="H11" i="5"/>
  <c r="J11" i="5"/>
  <c r="G11" i="5"/>
  <c r="L10" i="5"/>
  <c r="M10" i="5" s="1"/>
  <c r="N10" i="5" s="1"/>
  <c r="F11" i="5"/>
  <c r="K10" i="5"/>
  <c r="J8" i="1"/>
  <c r="K8" i="1" s="1"/>
  <c r="L8" i="1" s="1"/>
  <c r="I8" i="1"/>
  <c r="G9" i="1"/>
  <c r="H9" i="1"/>
  <c r="F9" i="1"/>
  <c r="E9" i="1"/>
  <c r="N5" i="4" l="1"/>
  <c r="N4" i="4"/>
  <c r="N7" i="4"/>
  <c r="N6" i="4"/>
  <c r="M8" i="4"/>
  <c r="N3" i="4"/>
  <c r="N8" i="6"/>
  <c r="O7" i="6"/>
  <c r="O3" i="6"/>
  <c r="O4" i="6"/>
  <c r="O6" i="6"/>
  <c r="O5" i="6"/>
  <c r="J12" i="5"/>
  <c r="I12" i="5"/>
  <c r="H12" i="5"/>
  <c r="F12" i="5"/>
  <c r="L11" i="5"/>
  <c r="M11" i="5" s="1"/>
  <c r="N11" i="5" s="1"/>
  <c r="K11" i="5"/>
  <c r="G12" i="5"/>
  <c r="I9" i="1"/>
  <c r="H10" i="1"/>
  <c r="G10" i="1"/>
  <c r="J9" i="1"/>
  <c r="K9" i="1" s="1"/>
  <c r="L9" i="1" s="1"/>
  <c r="E10" i="1"/>
  <c r="F10" i="1"/>
  <c r="O6" i="4" l="1"/>
  <c r="O4" i="4"/>
  <c r="N8" i="4"/>
  <c r="O5" i="4"/>
  <c r="O3" i="4"/>
  <c r="O7" i="4"/>
  <c r="P7" i="6"/>
  <c r="P5" i="6"/>
  <c r="O8" i="6"/>
  <c r="P3" i="6"/>
  <c r="P6" i="6"/>
  <c r="P4" i="6"/>
  <c r="I13" i="5"/>
  <c r="J13" i="5"/>
  <c r="H13" i="5"/>
  <c r="G13" i="5"/>
  <c r="F13" i="5"/>
  <c r="L12" i="5"/>
  <c r="M12" i="5" s="1"/>
  <c r="N12" i="5" s="1"/>
  <c r="K12" i="5"/>
  <c r="I10" i="1"/>
  <c r="F11" i="1"/>
  <c r="H11" i="1"/>
  <c r="J10" i="1"/>
  <c r="K10" i="1" s="1"/>
  <c r="L10" i="1" s="1"/>
  <c r="G11" i="1"/>
  <c r="E11" i="1"/>
  <c r="P5" i="4" l="1"/>
  <c r="P4" i="4"/>
  <c r="P7" i="4"/>
  <c r="P6" i="4"/>
  <c r="O8" i="4"/>
  <c r="P3" i="4"/>
  <c r="Q6" i="6"/>
  <c r="P8" i="6"/>
  <c r="Q7" i="6"/>
  <c r="Q3" i="6"/>
  <c r="Q5" i="6"/>
  <c r="Q4" i="6"/>
  <c r="J14" i="5"/>
  <c r="I14" i="5"/>
  <c r="H14" i="5"/>
  <c r="L13" i="5"/>
  <c r="M13" i="5" s="1"/>
  <c r="N13" i="5" s="1"/>
  <c r="K13" i="5"/>
  <c r="G14" i="5"/>
  <c r="F14" i="5"/>
  <c r="I11" i="1"/>
  <c r="G12" i="1"/>
  <c r="E12" i="1"/>
  <c r="H12" i="1"/>
  <c r="F12" i="1"/>
  <c r="J11" i="1"/>
  <c r="K11" i="1" s="1"/>
  <c r="L11" i="1" s="1"/>
  <c r="Q6" i="4" l="1"/>
  <c r="Q4" i="4"/>
  <c r="Q5" i="4"/>
  <c r="Q3" i="4"/>
  <c r="P8" i="4"/>
  <c r="Q7" i="4"/>
  <c r="Q8" i="6"/>
  <c r="R6" i="6"/>
  <c r="R7" i="6"/>
  <c r="R3" i="6"/>
  <c r="R5" i="6"/>
  <c r="R4" i="6"/>
  <c r="J15" i="5"/>
  <c r="I15" i="5"/>
  <c r="H15" i="5"/>
  <c r="G15" i="5"/>
  <c r="F15" i="5"/>
  <c r="L14" i="5"/>
  <c r="M14" i="5" s="1"/>
  <c r="N14" i="5" s="1"/>
  <c r="K14" i="5"/>
  <c r="I12" i="1"/>
  <c r="H13" i="1"/>
  <c r="F13" i="1"/>
  <c r="G13" i="1"/>
  <c r="J12" i="1"/>
  <c r="K12" i="1" s="1"/>
  <c r="L12" i="1" s="1"/>
  <c r="D13" i="1"/>
  <c r="E13" i="1"/>
  <c r="R5" i="4" l="1"/>
  <c r="R4" i="4"/>
  <c r="R7" i="4"/>
  <c r="R6" i="4"/>
  <c r="Q8" i="4"/>
  <c r="R3" i="4"/>
  <c r="R8" i="6"/>
  <c r="S6" i="6"/>
  <c r="S7" i="6"/>
  <c r="S3" i="6"/>
  <c r="S5" i="6"/>
  <c r="S4" i="6"/>
  <c r="I16" i="5"/>
  <c r="J16" i="5"/>
  <c r="H16" i="5"/>
  <c r="K15" i="5"/>
  <c r="G16" i="5"/>
  <c r="L15" i="5"/>
  <c r="M15" i="5" s="1"/>
  <c r="N15" i="5" s="1"/>
  <c r="F16" i="5"/>
  <c r="I13" i="1"/>
  <c r="H14" i="1"/>
  <c r="G14" i="1"/>
  <c r="E14" i="1"/>
  <c r="F14" i="1"/>
  <c r="J13" i="1"/>
  <c r="K13" i="1" s="1"/>
  <c r="L13" i="1" s="1"/>
  <c r="D14" i="1"/>
  <c r="S6" i="4" l="1"/>
  <c r="S4" i="4"/>
  <c r="R8" i="4"/>
  <c r="S3" i="4"/>
  <c r="S5" i="4"/>
  <c r="S7" i="4"/>
  <c r="T7" i="6"/>
  <c r="T5" i="6"/>
  <c r="S8" i="6"/>
  <c r="T3" i="6"/>
  <c r="T6" i="6"/>
  <c r="T4" i="6"/>
  <c r="I17" i="5"/>
  <c r="J17" i="5"/>
  <c r="H17" i="5"/>
  <c r="G17" i="5"/>
  <c r="F17" i="5"/>
  <c r="L16" i="5"/>
  <c r="M16" i="5" s="1"/>
  <c r="N16" i="5" s="1"/>
  <c r="K16" i="5"/>
  <c r="I14" i="1"/>
  <c r="H15" i="1"/>
  <c r="G15" i="1"/>
  <c r="F15" i="1"/>
  <c r="D15" i="1"/>
  <c r="J14" i="1"/>
  <c r="K14" i="1" s="1"/>
  <c r="L14" i="1" s="1"/>
  <c r="E15" i="1"/>
  <c r="T5" i="4" l="1"/>
  <c r="T4" i="4"/>
  <c r="T7" i="4"/>
  <c r="T6" i="4"/>
  <c r="S8" i="4"/>
  <c r="T3" i="4"/>
  <c r="U5" i="6"/>
  <c r="U6" i="6"/>
  <c r="U7" i="6"/>
  <c r="U3" i="6"/>
  <c r="T8" i="6"/>
  <c r="U4" i="6"/>
  <c r="I18" i="5"/>
  <c r="J18" i="5"/>
  <c r="H18" i="5"/>
  <c r="K17" i="5"/>
  <c r="G18" i="5"/>
  <c r="L17" i="5"/>
  <c r="M17" i="5" s="1"/>
  <c r="N17" i="5" s="1"/>
  <c r="F18" i="5"/>
  <c r="I15" i="1"/>
  <c r="H16" i="1"/>
  <c r="G16" i="1"/>
  <c r="E16" i="1"/>
  <c r="F16" i="1"/>
  <c r="J15" i="1"/>
  <c r="K15" i="1" s="1"/>
  <c r="L15" i="1" s="1"/>
  <c r="D16" i="1"/>
  <c r="T8" i="4" l="1"/>
  <c r="U7" i="4"/>
  <c r="U5" i="4"/>
  <c r="U3" i="4"/>
  <c r="U6" i="4"/>
  <c r="U4" i="4"/>
  <c r="V6" i="6"/>
  <c r="V3" i="6"/>
  <c r="V7" i="6"/>
  <c r="V4" i="6"/>
  <c r="V5" i="6"/>
  <c r="J19" i="5"/>
  <c r="I19" i="5"/>
  <c r="H19" i="5"/>
  <c r="G19" i="5"/>
  <c r="F19" i="5"/>
  <c r="L18" i="5"/>
  <c r="M18" i="5" s="1"/>
  <c r="N18" i="5" s="1"/>
  <c r="K18" i="5"/>
  <c r="I16" i="1"/>
  <c r="H17" i="1"/>
  <c r="E17" i="1"/>
  <c r="J16" i="1"/>
  <c r="K16" i="1" s="1"/>
  <c r="L16" i="1" s="1"/>
  <c r="D17" i="1"/>
  <c r="F17" i="1"/>
  <c r="G17" i="1"/>
  <c r="V7" i="4" l="1"/>
  <c r="V4" i="4"/>
  <c r="V6" i="4"/>
  <c r="V3" i="4"/>
  <c r="V5" i="4"/>
  <c r="W6" i="6"/>
  <c r="W3" i="6"/>
  <c r="W7" i="6"/>
  <c r="W4" i="6"/>
  <c r="W5" i="6"/>
  <c r="J20" i="5"/>
  <c r="I20" i="5"/>
  <c r="H20" i="5"/>
  <c r="K19" i="5"/>
  <c r="F20" i="5"/>
  <c r="G20" i="5"/>
  <c r="L19" i="5"/>
  <c r="M19" i="5" s="1"/>
  <c r="N19" i="5" s="1"/>
  <c r="I17" i="1"/>
  <c r="E18" i="1"/>
  <c r="F18" i="1"/>
  <c r="G18" i="1"/>
  <c r="H18" i="1"/>
  <c r="J17" i="1"/>
  <c r="K17" i="1" s="1"/>
  <c r="L17" i="1" s="1"/>
  <c r="D18" i="1"/>
  <c r="W5" i="4" l="1"/>
  <c r="W7" i="4"/>
  <c r="W6" i="4"/>
  <c r="W3" i="4"/>
  <c r="W4" i="4"/>
  <c r="X3" i="6"/>
  <c r="X6" i="6"/>
  <c r="X4" i="6"/>
  <c r="X7" i="6"/>
  <c r="X5" i="6"/>
  <c r="J21" i="5"/>
  <c r="I21" i="5"/>
  <c r="H21" i="5"/>
  <c r="G21" i="5"/>
  <c r="L20" i="5"/>
  <c r="M20" i="5" s="1"/>
  <c r="N20" i="5" s="1"/>
  <c r="F21" i="5"/>
  <c r="K20" i="5"/>
  <c r="H19" i="1"/>
  <c r="I18" i="1"/>
  <c r="E19" i="1"/>
  <c r="F19" i="1"/>
  <c r="G19" i="1"/>
  <c r="J18" i="1"/>
  <c r="K18" i="1" s="1"/>
  <c r="L18" i="1" s="1"/>
  <c r="D19" i="1"/>
  <c r="X4" i="4" l="1"/>
  <c r="X7" i="4"/>
  <c r="X6" i="4"/>
  <c r="X3" i="4"/>
  <c r="X5" i="4"/>
  <c r="Y3" i="6"/>
  <c r="Y7" i="6"/>
  <c r="Y4" i="6"/>
  <c r="Y6" i="6"/>
  <c r="Y5" i="6"/>
  <c r="J22" i="5"/>
  <c r="I22" i="5"/>
  <c r="H22" i="5"/>
  <c r="G22" i="5"/>
  <c r="L21" i="5"/>
  <c r="M21" i="5" s="1"/>
  <c r="N21" i="5" s="1"/>
  <c r="F22" i="5"/>
  <c r="K21" i="5"/>
  <c r="I19" i="1"/>
  <c r="F20" i="1"/>
  <c r="G20" i="1"/>
  <c r="E20" i="1"/>
  <c r="H20" i="1"/>
  <c r="J19" i="1"/>
  <c r="K19" i="1" s="1"/>
  <c r="L19" i="1" s="1"/>
  <c r="D20" i="1"/>
  <c r="Y4" i="4" l="1"/>
  <c r="Y5" i="4"/>
  <c r="Y3" i="4"/>
  <c r="Y6" i="4"/>
  <c r="Y7" i="4"/>
  <c r="Z3" i="6"/>
  <c r="Z6" i="6"/>
  <c r="Z4" i="6"/>
  <c r="Z7" i="6"/>
  <c r="Z5" i="6"/>
  <c r="J23" i="5"/>
  <c r="I23" i="5"/>
  <c r="H23" i="5"/>
  <c r="F23" i="5"/>
  <c r="K22" i="5"/>
  <c r="G23" i="5"/>
  <c r="L22" i="5"/>
  <c r="M22" i="5" s="1"/>
  <c r="N22" i="5" s="1"/>
  <c r="I20" i="1"/>
  <c r="F21" i="1"/>
  <c r="G21" i="1"/>
  <c r="H21" i="1"/>
  <c r="J20" i="1"/>
  <c r="K20" i="1" s="1"/>
  <c r="L20" i="1" s="1"/>
  <c r="D21" i="1"/>
  <c r="E21" i="1"/>
  <c r="Z4" i="4" l="1"/>
  <c r="Z6" i="4"/>
  <c r="Z3" i="4"/>
  <c r="Z5" i="4"/>
  <c r="Z7" i="4"/>
  <c r="AA3" i="6"/>
  <c r="AA7" i="6"/>
  <c r="AA4" i="6"/>
  <c r="AA5" i="6"/>
  <c r="AA6" i="6"/>
  <c r="J24" i="5"/>
  <c r="I24" i="5"/>
  <c r="H24" i="5"/>
  <c r="F24" i="5"/>
  <c r="L23" i="5"/>
  <c r="M23" i="5" s="1"/>
  <c r="N23" i="5" s="1"/>
  <c r="G24" i="5"/>
  <c r="K23" i="5"/>
  <c r="I21" i="1"/>
  <c r="G22" i="1"/>
  <c r="H22" i="1"/>
  <c r="E22" i="1"/>
  <c r="D22" i="1"/>
  <c r="J21" i="1"/>
  <c r="K21" i="1" s="1"/>
  <c r="L21" i="1" s="1"/>
  <c r="F22" i="1"/>
  <c r="AA7" i="4" l="1"/>
  <c r="AA3" i="4"/>
  <c r="AA4" i="4"/>
  <c r="AA6" i="4"/>
  <c r="AA5" i="4"/>
  <c r="AB3" i="6"/>
  <c r="AB6" i="6"/>
  <c r="AB4" i="6"/>
  <c r="AB7" i="6"/>
  <c r="AB5" i="6"/>
  <c r="J25" i="5"/>
  <c r="I25" i="5"/>
  <c r="H25" i="5"/>
  <c r="F25" i="5"/>
  <c r="L24" i="5"/>
  <c r="M24" i="5" s="1"/>
  <c r="N24" i="5" s="1"/>
  <c r="G25" i="5"/>
  <c r="K24" i="5"/>
  <c r="I22" i="1"/>
  <c r="H23" i="1"/>
  <c r="E23" i="1"/>
  <c r="F23" i="1"/>
  <c r="G23" i="1"/>
  <c r="D23" i="1"/>
  <c r="J22" i="1"/>
  <c r="K22" i="1" s="1"/>
  <c r="L22" i="1" s="1"/>
  <c r="AB3" i="4" l="1"/>
  <c r="AB6" i="4"/>
  <c r="AB4" i="4"/>
  <c r="AB5" i="4"/>
  <c r="AB7" i="4"/>
  <c r="AC3" i="6"/>
  <c r="AC7" i="6"/>
  <c r="AC4" i="6"/>
  <c r="AC5" i="6"/>
  <c r="AC6" i="6"/>
  <c r="J26" i="5"/>
  <c r="I26" i="5"/>
  <c r="H26" i="5"/>
  <c r="G26" i="5"/>
  <c r="F26" i="5"/>
  <c r="K25" i="5"/>
  <c r="L25" i="5"/>
  <c r="M25" i="5" s="1"/>
  <c r="N25" i="5" s="1"/>
  <c r="I23" i="1"/>
  <c r="F24" i="1"/>
  <c r="G24" i="1"/>
  <c r="H24" i="1"/>
  <c r="J23" i="1"/>
  <c r="K23" i="1" s="1"/>
  <c r="L23" i="1" s="1"/>
  <c r="D24" i="1"/>
  <c r="E24" i="1"/>
  <c r="AC3" i="4" l="1"/>
  <c r="AC6" i="4"/>
  <c r="AC5" i="4"/>
  <c r="AC4" i="4"/>
  <c r="AC7" i="4"/>
  <c r="AD3" i="6"/>
  <c r="AD7" i="6"/>
  <c r="AD4" i="6"/>
  <c r="AD5" i="6"/>
  <c r="AD6" i="6"/>
  <c r="J27" i="5"/>
  <c r="I27" i="5"/>
  <c r="H27" i="5"/>
  <c r="F27" i="5"/>
  <c r="L26" i="5"/>
  <c r="M26" i="5" s="1"/>
  <c r="N26" i="5" s="1"/>
  <c r="K26" i="5"/>
  <c r="G27" i="5"/>
  <c r="I24" i="1"/>
  <c r="E25" i="1"/>
  <c r="G25" i="1"/>
  <c r="H25" i="1"/>
  <c r="F25" i="1"/>
  <c r="D25" i="1"/>
  <c r="J24" i="1"/>
  <c r="K24" i="1" s="1"/>
  <c r="L24" i="1" s="1"/>
  <c r="AD4" i="4" l="1"/>
  <c r="AD7" i="4"/>
  <c r="AD6" i="4"/>
  <c r="AD3" i="4"/>
  <c r="AD5" i="4"/>
  <c r="AE3" i="6"/>
  <c r="AE7" i="6"/>
  <c r="AE4" i="6"/>
  <c r="AE5" i="6"/>
  <c r="AE6" i="6"/>
  <c r="J28" i="5"/>
  <c r="I28" i="5"/>
  <c r="H28" i="5"/>
  <c r="G28" i="5"/>
  <c r="K27" i="5"/>
  <c r="L27" i="5"/>
  <c r="M27" i="5" s="1"/>
  <c r="N27" i="5" s="1"/>
  <c r="F28" i="5"/>
  <c r="I25" i="1"/>
  <c r="E26" i="1"/>
  <c r="H26" i="1"/>
  <c r="J25" i="1"/>
  <c r="K25" i="1" s="1"/>
  <c r="L25" i="1" s="1"/>
  <c r="D26" i="1"/>
  <c r="F26" i="1"/>
  <c r="G26" i="1"/>
  <c r="AE7" i="4" l="1"/>
  <c r="AE5" i="4"/>
  <c r="AE3" i="4"/>
  <c r="AE4" i="4"/>
  <c r="AE6" i="4"/>
  <c r="AF3" i="6"/>
  <c r="AF6" i="6"/>
  <c r="AF4" i="6"/>
  <c r="AF7" i="6"/>
  <c r="AF5" i="6"/>
  <c r="J29" i="5"/>
  <c r="I29" i="5"/>
  <c r="H29" i="5"/>
  <c r="F29" i="5"/>
  <c r="L28" i="5"/>
  <c r="M28" i="5" s="1"/>
  <c r="N28" i="5" s="1"/>
  <c r="K28" i="5"/>
  <c r="G29" i="5"/>
  <c r="F27" i="1"/>
  <c r="I26" i="1"/>
  <c r="E27" i="1"/>
  <c r="G27" i="1"/>
  <c r="H27" i="1"/>
  <c r="D27" i="1"/>
  <c r="J26" i="1"/>
  <c r="K26" i="1" s="1"/>
  <c r="L26" i="1" s="1"/>
  <c r="AF4" i="4" l="1"/>
  <c r="AF6" i="4"/>
  <c r="AF3" i="4"/>
  <c r="AF5" i="4"/>
  <c r="AF7" i="4"/>
  <c r="AG3" i="6"/>
  <c r="AG7" i="6"/>
  <c r="AG4" i="6"/>
  <c r="AG5" i="6"/>
  <c r="AG6" i="6"/>
  <c r="J30" i="5"/>
  <c r="I30" i="5"/>
  <c r="H30" i="5"/>
  <c r="F30" i="5"/>
  <c r="G30" i="5"/>
  <c r="L29" i="5"/>
  <c r="M29" i="5" s="1"/>
  <c r="N29" i="5" s="1"/>
  <c r="S13" i="5" s="1"/>
  <c r="K29" i="5"/>
  <c r="G28" i="1"/>
  <c r="F28" i="1"/>
  <c r="I27" i="1"/>
  <c r="J27" i="1"/>
  <c r="K27" i="1" s="1"/>
  <c r="L27" i="1" s="1"/>
  <c r="D28" i="1"/>
  <c r="E28" i="1"/>
  <c r="H28" i="1"/>
  <c r="AG5" i="4" l="1"/>
  <c r="AG4" i="4"/>
  <c r="AG6" i="4"/>
  <c r="AG7" i="4"/>
  <c r="AG3" i="4"/>
  <c r="AH3" i="6"/>
  <c r="AH6" i="6"/>
  <c r="AH4" i="6"/>
  <c r="AH7" i="6"/>
  <c r="AH5" i="6"/>
  <c r="I31" i="5"/>
  <c r="J31" i="5"/>
  <c r="H31" i="5"/>
  <c r="G31" i="5"/>
  <c r="F31" i="5"/>
  <c r="K30" i="5"/>
  <c r="L30" i="5"/>
  <c r="M30" i="5" s="1"/>
  <c r="N30" i="5" s="1"/>
  <c r="H29" i="1"/>
  <c r="G29" i="1"/>
  <c r="I28" i="1"/>
  <c r="E29" i="1"/>
  <c r="F29" i="1"/>
  <c r="J28" i="1"/>
  <c r="K28" i="1" s="1"/>
  <c r="L28" i="1" s="1"/>
  <c r="D29" i="1"/>
  <c r="AH6" i="4" l="1"/>
  <c r="AH4" i="4"/>
  <c r="AH5" i="4"/>
  <c r="AH7" i="4"/>
  <c r="AH3" i="4"/>
  <c r="AI3" i="6"/>
  <c r="AI7" i="6"/>
  <c r="AI4" i="6"/>
  <c r="AI5" i="6"/>
  <c r="AI6" i="6"/>
  <c r="J32" i="5"/>
  <c r="I32" i="5"/>
  <c r="H32" i="5"/>
  <c r="F32" i="5"/>
  <c r="G32" i="5"/>
  <c r="K31" i="5"/>
  <c r="L31" i="5"/>
  <c r="M31" i="5" s="1"/>
  <c r="N31" i="5" s="1"/>
  <c r="I29" i="1"/>
  <c r="J29" i="1"/>
  <c r="K29" i="1" s="1"/>
  <c r="AI7" i="4" l="1"/>
  <c r="AI3" i="4"/>
  <c r="AI4" i="4"/>
  <c r="AI6" i="4"/>
  <c r="AI5" i="4"/>
  <c r="AJ3" i="6"/>
  <c r="AJ6" i="6"/>
  <c r="AJ4" i="6"/>
  <c r="AJ7" i="6"/>
  <c r="AJ5" i="6"/>
  <c r="I33" i="5"/>
  <c r="J33" i="5"/>
  <c r="H33" i="5"/>
  <c r="F33" i="5"/>
  <c r="G33" i="5"/>
  <c r="L32" i="5"/>
  <c r="M32" i="5" s="1"/>
  <c r="N32" i="5" s="1"/>
  <c r="K32" i="5"/>
  <c r="L29" i="1"/>
  <c r="Q13" i="1" s="1"/>
  <c r="AJ4" i="4" l="1"/>
  <c r="AJ7" i="4"/>
  <c r="AJ6" i="4"/>
  <c r="AJ3" i="4"/>
  <c r="AJ5" i="4"/>
  <c r="AK3" i="6"/>
  <c r="AK7" i="6"/>
  <c r="AK4" i="6"/>
  <c r="AK5" i="6"/>
  <c r="AK6" i="6"/>
  <c r="L33" i="5"/>
  <c r="M33" i="5" s="1"/>
  <c r="N33" i="5" s="1"/>
  <c r="K33" i="5"/>
  <c r="AK3" i="4" l="1"/>
  <c r="AK4" i="4"/>
  <c r="AK6" i="4"/>
  <c r="AK7" i="4"/>
  <c r="AK5" i="4"/>
  <c r="AL3" i="6"/>
  <c r="AL7" i="6"/>
  <c r="AL4" i="6"/>
  <c r="AL5" i="6"/>
  <c r="AL6" i="6"/>
  <c r="AL5" i="4" l="1"/>
  <c r="AL7" i="4"/>
  <c r="AL4" i="4"/>
  <c r="AL6" i="4"/>
  <c r="AL3" i="4"/>
  <c r="AM3" i="6"/>
  <c r="AM7" i="6"/>
  <c r="AM4" i="6"/>
  <c r="AM5" i="6"/>
  <c r="AM6" i="6"/>
  <c r="AM3" i="4" l="1"/>
  <c r="AM4" i="4"/>
  <c r="AM6" i="4"/>
  <c r="AM5" i="4"/>
  <c r="AM7" i="4"/>
  <c r="AN3" i="6"/>
  <c r="AN6" i="6"/>
  <c r="AN4" i="6"/>
  <c r="AN7" i="6"/>
  <c r="AN5" i="6"/>
  <c r="AN7" i="4" l="1"/>
  <c r="AN4" i="4"/>
  <c r="AN5" i="4"/>
  <c r="AN6" i="4"/>
  <c r="AN3" i="4"/>
  <c r="AO3" i="6"/>
  <c r="AO7" i="6"/>
  <c r="AO4" i="6"/>
  <c r="AO6" i="6"/>
  <c r="AO5" i="6"/>
  <c r="AO7" i="4" l="1"/>
  <c r="AO5" i="4"/>
  <c r="AO3" i="4"/>
  <c r="AO6" i="4"/>
  <c r="AO4" i="4"/>
  <c r="AP3" i="6"/>
  <c r="AP7" i="6"/>
  <c r="AP4" i="6"/>
  <c r="AP5" i="6"/>
  <c r="AP6" i="6"/>
  <c r="AP6" i="4" l="1"/>
  <c r="AP4" i="4"/>
  <c r="AP7" i="4"/>
  <c r="AP5" i="4"/>
  <c r="AP3" i="4"/>
  <c r="AQ3" i="6"/>
  <c r="AQ7" i="6"/>
  <c r="AQ4" i="6"/>
  <c r="AQ5" i="6"/>
  <c r="AQ6" i="6"/>
  <c r="AQ3" i="4" l="1"/>
  <c r="AQ4" i="4"/>
  <c r="AQ6" i="4"/>
  <c r="AQ5" i="4"/>
  <c r="AQ7" i="4"/>
  <c r="AR3" i="6"/>
  <c r="AR6" i="6"/>
  <c r="AR4" i="6"/>
  <c r="AR7" i="6"/>
  <c r="AR5" i="6"/>
  <c r="AR5" i="4" l="1"/>
  <c r="AR4" i="4"/>
  <c r="AR7" i="4"/>
  <c r="AR6" i="4"/>
  <c r="AR3" i="4"/>
  <c r="AS3" i="6"/>
  <c r="AS7" i="6"/>
  <c r="AS4" i="6"/>
  <c r="AS5" i="6"/>
  <c r="AS6" i="6"/>
  <c r="AS5" i="4" l="1"/>
  <c r="AS4" i="4"/>
  <c r="AS6" i="4"/>
  <c r="AS7" i="4"/>
  <c r="AS3" i="4"/>
  <c r="AT3" i="6"/>
  <c r="AT6" i="6"/>
  <c r="AT4" i="6"/>
  <c r="AT7" i="6"/>
  <c r="AT5" i="6"/>
  <c r="AT3" i="4" l="1"/>
  <c r="AT5" i="4"/>
  <c r="AT4" i="4"/>
  <c r="AT7" i="4"/>
  <c r="AT6" i="4"/>
  <c r="AU3" i="6"/>
  <c r="AU7" i="6"/>
  <c r="AU4" i="6"/>
  <c r="AU5" i="6"/>
  <c r="AU6" i="6"/>
  <c r="AU7" i="4" l="1"/>
  <c r="AU3" i="4"/>
  <c r="AU4" i="4"/>
  <c r="AU6" i="4"/>
  <c r="AU5" i="4"/>
  <c r="AV3" i="6"/>
  <c r="AV6" i="6"/>
  <c r="AV4" i="6"/>
  <c r="AV7" i="6"/>
  <c r="AV5" i="6"/>
  <c r="AV3" i="4" l="1"/>
  <c r="AV5" i="4"/>
  <c r="AV4" i="4"/>
  <c r="AV7" i="4"/>
  <c r="AV6" i="4"/>
  <c r="AW3" i="6"/>
  <c r="AW7" i="6"/>
  <c r="AW4" i="6"/>
  <c r="AW5" i="6"/>
  <c r="AW6" i="6"/>
  <c r="AW5" i="4" l="1"/>
  <c r="AW4" i="4"/>
  <c r="AW6" i="4"/>
  <c r="AW7" i="4"/>
  <c r="AW3" i="4"/>
  <c r="AX3" i="6"/>
  <c r="AX7" i="6"/>
  <c r="AX4" i="6"/>
  <c r="AX5" i="6"/>
  <c r="AX6" i="6"/>
  <c r="AX7" i="4" l="1"/>
  <c r="AX3" i="4"/>
  <c r="AX6" i="4"/>
  <c r="AX4" i="4"/>
  <c r="AX5" i="4"/>
  <c r="AY3" i="6"/>
  <c r="AY7" i="6"/>
  <c r="AY4" i="6"/>
  <c r="AY5" i="6"/>
  <c r="AY6" i="6"/>
  <c r="AY3" i="4" l="1"/>
  <c r="AY4" i="4"/>
  <c r="AY6" i="4"/>
  <c r="AY5" i="4"/>
  <c r="AY7" i="4"/>
  <c r="AZ3" i="6"/>
  <c r="AZ6" i="6"/>
  <c r="AZ4" i="6"/>
  <c r="AZ7" i="6"/>
  <c r="AZ5" i="6"/>
  <c r="AZ3" i="4" l="1"/>
  <c r="AZ5" i="4"/>
  <c r="AZ4" i="4"/>
  <c r="AZ7" i="4"/>
  <c r="AZ6" i="4"/>
  <c r="BA3" i="6"/>
  <c r="BA7" i="6"/>
  <c r="BA4" i="6"/>
  <c r="BA5" i="6"/>
  <c r="BA6" i="6"/>
  <c r="BA3" i="4" l="1"/>
  <c r="BA5" i="4"/>
  <c r="BA4" i="4"/>
  <c r="BA6" i="4"/>
  <c r="BA7" i="4"/>
  <c r="BB3" i="6"/>
  <c r="BB6" i="6"/>
  <c r="BB4" i="6"/>
  <c r="BB7" i="6"/>
  <c r="BB5" i="6"/>
  <c r="BB6" i="4" l="1"/>
  <c r="BB4" i="4"/>
  <c r="BB5" i="4"/>
  <c r="BB3" i="4"/>
  <c r="BB7" i="4"/>
  <c r="BC3" i="6"/>
  <c r="BC7" i="6"/>
  <c r="BC4" i="6"/>
  <c r="BC5" i="6"/>
  <c r="BC6" i="6"/>
  <c r="BC7" i="4" l="1"/>
  <c r="BC3" i="4"/>
  <c r="BC4" i="4"/>
  <c r="BC6" i="4"/>
  <c r="BC5" i="4"/>
  <c r="BD3" i="6"/>
  <c r="BD6" i="6"/>
  <c r="BD4" i="6"/>
  <c r="BD5" i="6"/>
  <c r="BD7" i="6"/>
  <c r="BD4" i="4" l="1"/>
  <c r="BD5" i="4"/>
  <c r="BD3" i="4"/>
  <c r="BD7" i="4"/>
  <c r="BD6" i="4"/>
  <c r="BE3" i="6"/>
  <c r="BE7" i="6"/>
  <c r="BE4" i="6"/>
  <c r="BE6" i="6"/>
  <c r="BE5" i="6"/>
  <c r="BE4" i="4" l="1"/>
  <c r="BE5" i="4"/>
  <c r="BE3" i="4"/>
  <c r="BE6" i="4"/>
  <c r="BE7" i="4"/>
</calcChain>
</file>

<file path=xl/sharedStrings.xml><?xml version="1.0" encoding="utf-8"?>
<sst xmlns="http://schemas.openxmlformats.org/spreadsheetml/2006/main" count="102" uniqueCount="38">
  <si>
    <t>C(t)</t>
  </si>
  <si>
    <t>t</t>
  </si>
  <si>
    <t>Variable</t>
  </si>
  <si>
    <t>Objective function</t>
  </si>
  <si>
    <t>CS1(t)</t>
  </si>
  <si>
    <t>CS2(t)</t>
  </si>
  <si>
    <t>CS3(t)</t>
  </si>
  <si>
    <t>CS4(t)</t>
  </si>
  <si>
    <t>CS5(t)</t>
  </si>
  <si>
    <t>P11</t>
  </si>
  <si>
    <t>P22</t>
  </si>
  <si>
    <t>P33</t>
  </si>
  <si>
    <t>P44</t>
  </si>
  <si>
    <t>CI*(t)</t>
  </si>
  <si>
    <t xml:space="preserve">Sum </t>
  </si>
  <si>
    <t>Pij</t>
  </si>
  <si>
    <t>sum</t>
  </si>
  <si>
    <t>Z(t)</t>
  </si>
  <si>
    <t>Time</t>
  </si>
  <si>
    <t>Condition states</t>
  </si>
  <si>
    <t>Average CS</t>
  </si>
  <si>
    <t>Residual</t>
  </si>
  <si>
    <t>Definition of average CS in Markov model</t>
  </si>
  <si>
    <t>CS1</t>
  </si>
  <si>
    <t>CS2</t>
  </si>
  <si>
    <t>CS3</t>
  </si>
  <si>
    <t>CS4</t>
  </si>
  <si>
    <t>CS5</t>
  </si>
  <si>
    <t>Markov Transition probability</t>
  </si>
  <si>
    <t>1) variable must be between 0 and 1</t>
  </si>
  <si>
    <t>2) sum of row in the matrix must be 1</t>
  </si>
  <si>
    <t>Square root</t>
  </si>
  <si>
    <t>Z(t)^2</t>
  </si>
  <si>
    <t>year</t>
  </si>
  <si>
    <t>Transition probability</t>
  </si>
  <si>
    <t>f(t)</t>
  </si>
  <si>
    <t>f(t+1)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</si>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</sst>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"/>
    <numFmt numFmtId="165" formatCode="0.00000"/>
  </numFmts>
  <fonts count="2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ＭＳ Ｐゴシック"/>
      <family val="3"/>
      <charset val="128"/>
    </font>
    <font>
      <sz val="10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2">
    <xf numFmtId="0" fontId="0" fillId="0" borderId="0"/>
    <xf numFmtId="0" fontId="18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8" fillId="0" borderId="0" applyNumberFormat="0" applyFont="0" applyFill="0" applyBorder="0" applyAlignment="0">
      <protection locked="0"/>
    </xf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8" fillId="33" borderId="0" applyNumberFormat="0" applyBorder="0" applyAlignment="0">
      <protection locked="0"/>
    </xf>
    <xf numFmtId="0" fontId="13" fillId="6" borderId="6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13" fillId="6" borderId="6" applyNumberFormat="0" applyAlignment="0" applyProtection="0"/>
    <xf numFmtId="0" fontId="15" fillId="7" borderId="9" applyNumberFormat="0" applyAlignment="0" applyProtection="0"/>
    <xf numFmtId="0" fontId="15" fillId="7" borderId="9" applyNumberFormat="0" applyAlignment="0" applyProtection="0"/>
    <xf numFmtId="0" fontId="15" fillId="7" borderId="9" applyNumberFormat="0" applyAlignment="0" applyProtection="0"/>
    <xf numFmtId="0" fontId="15" fillId="7" borderId="9" applyNumberFormat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5" applyNumberFormat="0" applyFill="0" applyAlignment="0" applyProtection="0"/>
    <xf numFmtId="0" fontId="7" fillId="0" borderId="5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5" borderId="6" applyNumberFormat="0" applyAlignment="0" applyProtection="0"/>
    <xf numFmtId="0" fontId="11" fillId="5" borderId="6" applyNumberFormat="0" applyAlignment="0" applyProtection="0"/>
    <xf numFmtId="0" fontId="11" fillId="5" borderId="6" applyNumberFormat="0" applyAlignment="0" applyProtection="0"/>
    <xf numFmtId="0" fontId="11" fillId="5" borderId="6" applyNumberFormat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3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3" fillId="8" borderId="10" applyNumberFormat="0" applyFont="0" applyAlignment="0" applyProtection="0"/>
    <xf numFmtId="0" fontId="12" fillId="6" borderId="7" applyNumberFormat="0" applyAlignment="0" applyProtection="0"/>
    <xf numFmtId="0" fontId="12" fillId="6" borderId="7" applyNumberFormat="0" applyAlignment="0" applyProtection="0"/>
    <xf numFmtId="0" fontId="12" fillId="6" borderId="7" applyNumberFormat="0" applyAlignment="0" applyProtection="0"/>
    <xf numFmtId="0" fontId="12" fillId="6" borderId="7" applyNumberFormat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2" fillId="0" borderId="11" applyNumberFormat="0" applyFill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Continuous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Continuous"/>
    </xf>
    <xf numFmtId="0" fontId="2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8" fillId="0" borderId="0" xfId="1"/>
    <xf numFmtId="0" fontId="19" fillId="0" borderId="0" xfId="0" applyFont="1" applyAlignment="1">
      <alignment vertical="center"/>
    </xf>
    <xf numFmtId="164" fontId="18" fillId="0" borderId="0" xfId="1" applyNumberFormat="1"/>
    <xf numFmtId="0" fontId="18" fillId="0" borderId="0" xfId="1" applyNumberFormat="1"/>
    <xf numFmtId="0" fontId="0" fillId="0" borderId="0" xfId="0" applyNumberFormat="1"/>
    <xf numFmtId="0" fontId="18" fillId="0" borderId="0" xfId="1" applyAlignment="1">
      <alignment horizontal="center"/>
    </xf>
    <xf numFmtId="165" fontId="0" fillId="0" borderId="0" xfId="0" applyNumberForma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82">
    <cellStyle name="20% - Accent1 2" xfId="2"/>
    <cellStyle name="20% - Accent1 2 2" xfId="3"/>
    <cellStyle name="20% - Accent1 2_bridge-risk" xfId="4"/>
    <cellStyle name="20% - Accent1 3" xfId="5"/>
    <cellStyle name="20% - Accent1 3 2" xfId="6"/>
    <cellStyle name="20% - Accent1 3_bridge-risk" xfId="7"/>
    <cellStyle name="20% - Accent1 4" xfId="8"/>
    <cellStyle name="20% - Accent1 4 2" xfId="9"/>
    <cellStyle name="20% - Accent1 4_bridge-risk" xfId="10"/>
    <cellStyle name="20% - Accent1 5" xfId="11"/>
    <cellStyle name="20% - Accent1 5 2" xfId="12"/>
    <cellStyle name="20% - Accent1 5_bridge-risk" xfId="13"/>
    <cellStyle name="20% - Accent2 2" xfId="14"/>
    <cellStyle name="20% - Accent2 2 2" xfId="15"/>
    <cellStyle name="20% - Accent2 2_bridge-risk" xfId="16"/>
    <cellStyle name="20% - Accent2 3" xfId="17"/>
    <cellStyle name="20% - Accent2 3 2" xfId="18"/>
    <cellStyle name="20% - Accent2 3_bridge-risk" xfId="19"/>
    <cellStyle name="20% - Accent2 4" xfId="20"/>
    <cellStyle name="20% - Accent2 4 2" xfId="21"/>
    <cellStyle name="20% - Accent2 4_bridge-risk" xfId="22"/>
    <cellStyle name="20% - Accent2 5" xfId="23"/>
    <cellStyle name="20% - Accent2 5 2" xfId="24"/>
    <cellStyle name="20% - Accent2 5_bridge-risk" xfId="25"/>
    <cellStyle name="20% - Accent3 2" xfId="26"/>
    <cellStyle name="20% - Accent3 2 2" xfId="27"/>
    <cellStyle name="20% - Accent3 2_bridge-risk" xfId="28"/>
    <cellStyle name="20% - Accent3 3" xfId="29"/>
    <cellStyle name="20% - Accent3 3 2" xfId="30"/>
    <cellStyle name="20% - Accent3 3_bridge-risk" xfId="31"/>
    <cellStyle name="20% - Accent3 4" xfId="32"/>
    <cellStyle name="20% - Accent3 4 2" xfId="33"/>
    <cellStyle name="20% - Accent3 4_bridge-risk" xfId="34"/>
    <cellStyle name="20% - Accent3 5" xfId="35"/>
    <cellStyle name="20% - Accent3 5 2" xfId="36"/>
    <cellStyle name="20% - Accent3 5_bridge-risk" xfId="37"/>
    <cellStyle name="20% - Accent4 2" xfId="38"/>
    <cellStyle name="20% - Accent4 2 2" xfId="39"/>
    <cellStyle name="20% - Accent4 2_bridge-risk" xfId="40"/>
    <cellStyle name="20% - Accent4 3" xfId="41"/>
    <cellStyle name="20% - Accent4 3 2" xfId="42"/>
    <cellStyle name="20% - Accent4 3_bridge-risk" xfId="43"/>
    <cellStyle name="20% - Accent4 4" xfId="44"/>
    <cellStyle name="20% - Accent4 4 2" xfId="45"/>
    <cellStyle name="20% - Accent4 4_bridge-risk" xfId="46"/>
    <cellStyle name="20% - Accent4 5" xfId="47"/>
    <cellStyle name="20% - Accent4 5 2" xfId="48"/>
    <cellStyle name="20% - Accent4 5_bridge-risk" xfId="49"/>
    <cellStyle name="20% - Accent5 2" xfId="50"/>
    <cellStyle name="20% - Accent5 2 2" xfId="51"/>
    <cellStyle name="20% - Accent5 2_bridge-risk" xfId="52"/>
    <cellStyle name="20% - Accent5 3" xfId="53"/>
    <cellStyle name="20% - Accent5 3 2" xfId="54"/>
    <cellStyle name="20% - Accent5 3_bridge-risk" xfId="55"/>
    <cellStyle name="20% - Accent5 4" xfId="56"/>
    <cellStyle name="20% - Accent5 4 2" xfId="57"/>
    <cellStyle name="20% - Accent5 4_bridge-risk" xfId="58"/>
    <cellStyle name="20% - Accent5 5" xfId="59"/>
    <cellStyle name="20% - Accent5 5 2" xfId="60"/>
    <cellStyle name="20% - Accent5 5_bridge-risk" xfId="61"/>
    <cellStyle name="20% - Accent6 2" xfId="62"/>
    <cellStyle name="20% - Accent6 2 2" xfId="63"/>
    <cellStyle name="20% - Accent6 2_bridge-risk" xfId="64"/>
    <cellStyle name="20% - Accent6 3" xfId="65"/>
    <cellStyle name="20% - Accent6 3 2" xfId="66"/>
    <cellStyle name="20% - Accent6 3_bridge-risk" xfId="67"/>
    <cellStyle name="20% - Accent6 4" xfId="68"/>
    <cellStyle name="20% - Accent6 4 2" xfId="69"/>
    <cellStyle name="20% - Accent6 4_bridge-risk" xfId="70"/>
    <cellStyle name="20% - Accent6 5" xfId="71"/>
    <cellStyle name="20% - Accent6 5 2" xfId="72"/>
    <cellStyle name="20% - Accent6 5_bridge-risk" xfId="73"/>
    <cellStyle name="40% - Accent1 2" xfId="74"/>
    <cellStyle name="40% - Accent1 2 2" xfId="75"/>
    <cellStyle name="40% - Accent1 2_bridge-risk" xfId="76"/>
    <cellStyle name="40% - Accent1 3" xfId="77"/>
    <cellStyle name="40% - Accent1 3 2" xfId="78"/>
    <cellStyle name="40% - Accent1 3_bridge-risk" xfId="79"/>
    <cellStyle name="40% - Accent1 4" xfId="80"/>
    <cellStyle name="40% - Accent1 4 2" xfId="81"/>
    <cellStyle name="40% - Accent1 4_bridge-risk" xfId="82"/>
    <cellStyle name="40% - Accent1 5" xfId="83"/>
    <cellStyle name="40% - Accent1 5 2" xfId="84"/>
    <cellStyle name="40% - Accent1 5_bridge-risk" xfId="85"/>
    <cellStyle name="40% - Accent2 2" xfId="86"/>
    <cellStyle name="40% - Accent2 2 2" xfId="87"/>
    <cellStyle name="40% - Accent2 2_bridge-risk" xfId="88"/>
    <cellStyle name="40% - Accent2 3" xfId="89"/>
    <cellStyle name="40% - Accent2 3 2" xfId="90"/>
    <cellStyle name="40% - Accent2 3_bridge-risk" xfId="91"/>
    <cellStyle name="40% - Accent2 4" xfId="92"/>
    <cellStyle name="40% - Accent2 4 2" xfId="93"/>
    <cellStyle name="40% - Accent2 4_bridge-risk" xfId="94"/>
    <cellStyle name="40% - Accent2 5" xfId="95"/>
    <cellStyle name="40% - Accent2 5 2" xfId="96"/>
    <cellStyle name="40% - Accent2 5_bridge-risk" xfId="97"/>
    <cellStyle name="40% - Accent3 2" xfId="98"/>
    <cellStyle name="40% - Accent3 2 2" xfId="99"/>
    <cellStyle name="40% - Accent3 2_bridge-risk" xfId="100"/>
    <cellStyle name="40% - Accent3 3" xfId="101"/>
    <cellStyle name="40% - Accent3 3 2" xfId="102"/>
    <cellStyle name="40% - Accent3 3_bridge-risk" xfId="103"/>
    <cellStyle name="40% - Accent3 4" xfId="104"/>
    <cellStyle name="40% - Accent3 4 2" xfId="105"/>
    <cellStyle name="40% - Accent3 4_bridge-risk" xfId="106"/>
    <cellStyle name="40% - Accent3 5" xfId="107"/>
    <cellStyle name="40% - Accent3 5 2" xfId="108"/>
    <cellStyle name="40% - Accent3 5_bridge-risk" xfId="109"/>
    <cellStyle name="40% - Accent4 2" xfId="110"/>
    <cellStyle name="40% - Accent4 2 2" xfId="111"/>
    <cellStyle name="40% - Accent4 2_bridge-risk" xfId="112"/>
    <cellStyle name="40% - Accent4 3" xfId="113"/>
    <cellStyle name="40% - Accent4 3 2" xfId="114"/>
    <cellStyle name="40% - Accent4 3_bridge-risk" xfId="115"/>
    <cellStyle name="40% - Accent4 4" xfId="116"/>
    <cellStyle name="40% - Accent4 4 2" xfId="117"/>
    <cellStyle name="40% - Accent4 4_bridge-risk" xfId="118"/>
    <cellStyle name="40% - Accent4 5" xfId="119"/>
    <cellStyle name="40% - Accent4 5 2" xfId="120"/>
    <cellStyle name="40% - Accent4 5_bridge-risk" xfId="121"/>
    <cellStyle name="40% - Accent5 2" xfId="122"/>
    <cellStyle name="40% - Accent5 2 2" xfId="123"/>
    <cellStyle name="40% - Accent5 2_bridge-risk" xfId="124"/>
    <cellStyle name="40% - Accent5 3" xfId="125"/>
    <cellStyle name="40% - Accent5 3 2" xfId="126"/>
    <cellStyle name="40% - Accent5 3_bridge-risk" xfId="127"/>
    <cellStyle name="40% - Accent5 4" xfId="128"/>
    <cellStyle name="40% - Accent5 4 2" xfId="129"/>
    <cellStyle name="40% - Accent5 4_bridge-risk" xfId="130"/>
    <cellStyle name="40% - Accent5 5" xfId="131"/>
    <cellStyle name="40% - Accent5 5 2" xfId="132"/>
    <cellStyle name="40% - Accent5 5_bridge-risk" xfId="133"/>
    <cellStyle name="40% - Accent6 2" xfId="134"/>
    <cellStyle name="40% - Accent6 2 2" xfId="135"/>
    <cellStyle name="40% - Accent6 2_bridge-risk" xfId="136"/>
    <cellStyle name="40% - Accent6 3" xfId="137"/>
    <cellStyle name="40% - Accent6 3 2" xfId="138"/>
    <cellStyle name="40% - Accent6 3_bridge-risk" xfId="139"/>
    <cellStyle name="40% - Accent6 4" xfId="140"/>
    <cellStyle name="40% - Accent6 4 2" xfId="141"/>
    <cellStyle name="40% - Accent6 4_bridge-risk" xfId="142"/>
    <cellStyle name="40% - Accent6 5" xfId="143"/>
    <cellStyle name="40% - Accent6 5 2" xfId="144"/>
    <cellStyle name="40% - Accent6 5_bridge-risk" xfId="145"/>
    <cellStyle name="60% - Accent1 2" xfId="146"/>
    <cellStyle name="60% - Accent1 3" xfId="147"/>
    <cellStyle name="60% - Accent1 4" xfId="148"/>
    <cellStyle name="60% - Accent1 5" xfId="149"/>
    <cellStyle name="60% - Accent2 2" xfId="150"/>
    <cellStyle name="60% - Accent2 3" xfId="151"/>
    <cellStyle name="60% - Accent2 4" xfId="152"/>
    <cellStyle name="60% - Accent2 5" xfId="153"/>
    <cellStyle name="60% - Accent3 2" xfId="154"/>
    <cellStyle name="60% - Accent3 3" xfId="155"/>
    <cellStyle name="60% - Accent3 4" xfId="156"/>
    <cellStyle name="60% - Accent3 5" xfId="157"/>
    <cellStyle name="60% - Accent4 2" xfId="158"/>
    <cellStyle name="60% - Accent4 3" xfId="159"/>
    <cellStyle name="60% - Accent4 4" xfId="160"/>
    <cellStyle name="60% - Accent4 5" xfId="161"/>
    <cellStyle name="60% - Accent5 2" xfId="162"/>
    <cellStyle name="60% - Accent5 3" xfId="163"/>
    <cellStyle name="60% - Accent5 4" xfId="164"/>
    <cellStyle name="60% - Accent5 5" xfId="165"/>
    <cellStyle name="60% - Accent6 2" xfId="166"/>
    <cellStyle name="60% - Accent6 3" xfId="167"/>
    <cellStyle name="60% - Accent6 4" xfId="168"/>
    <cellStyle name="60% - Accent6 5" xfId="169"/>
    <cellStyle name="Accent1 2" xfId="170"/>
    <cellStyle name="Accent1 3" xfId="171"/>
    <cellStyle name="Accent1 4" xfId="172"/>
    <cellStyle name="Accent1 5" xfId="173"/>
    <cellStyle name="Accent2 2" xfId="174"/>
    <cellStyle name="Accent2 3" xfId="175"/>
    <cellStyle name="Accent2 4" xfId="176"/>
    <cellStyle name="Accent2 5" xfId="177"/>
    <cellStyle name="Accent3 2" xfId="178"/>
    <cellStyle name="Accent3 3" xfId="179"/>
    <cellStyle name="Accent3 4" xfId="180"/>
    <cellStyle name="Accent3 5" xfId="181"/>
    <cellStyle name="Accent4 2" xfId="182"/>
    <cellStyle name="Accent4 3" xfId="183"/>
    <cellStyle name="Accent4 4" xfId="184"/>
    <cellStyle name="Accent4 5" xfId="185"/>
    <cellStyle name="Accent5 2" xfId="186"/>
    <cellStyle name="Accent5 3" xfId="187"/>
    <cellStyle name="Accent5 4" xfId="188"/>
    <cellStyle name="Accent5 5" xfId="189"/>
    <cellStyle name="Accent6 2" xfId="190"/>
    <cellStyle name="Accent6 3" xfId="191"/>
    <cellStyle name="Accent6 4" xfId="192"/>
    <cellStyle name="Accent6 5" xfId="193"/>
    <cellStyle name="Adjustable" xfId="194"/>
    <cellStyle name="Bad 2" xfId="195"/>
    <cellStyle name="Bad 3" xfId="196"/>
    <cellStyle name="Bad 4" xfId="197"/>
    <cellStyle name="Bad 5" xfId="198"/>
    <cellStyle name="Best" xfId="199"/>
    <cellStyle name="Calculation 2" xfId="200"/>
    <cellStyle name="Calculation 3" xfId="201"/>
    <cellStyle name="Calculation 4" xfId="202"/>
    <cellStyle name="Calculation 5" xfId="203"/>
    <cellStyle name="Check Cell 2" xfId="204"/>
    <cellStyle name="Check Cell 3" xfId="205"/>
    <cellStyle name="Check Cell 4" xfId="206"/>
    <cellStyle name="Check Cell 5" xfId="207"/>
    <cellStyle name="Explanatory Text 2" xfId="208"/>
    <cellStyle name="Explanatory Text 3" xfId="209"/>
    <cellStyle name="Explanatory Text 4" xfId="210"/>
    <cellStyle name="Explanatory Text 5" xfId="211"/>
    <cellStyle name="Good 2" xfId="212"/>
    <cellStyle name="Good 3" xfId="213"/>
    <cellStyle name="Good 4" xfId="214"/>
    <cellStyle name="Good 5" xfId="215"/>
    <cellStyle name="Heading 1 2" xfId="216"/>
    <cellStyle name="Heading 1 3" xfId="217"/>
    <cellStyle name="Heading 1 4" xfId="218"/>
    <cellStyle name="Heading 1 5" xfId="219"/>
    <cellStyle name="Heading 2 2" xfId="220"/>
    <cellStyle name="Heading 2 3" xfId="221"/>
    <cellStyle name="Heading 2 4" xfId="222"/>
    <cellStyle name="Heading 2 5" xfId="223"/>
    <cellStyle name="Heading 3 2" xfId="224"/>
    <cellStyle name="Heading 3 3" xfId="225"/>
    <cellStyle name="Heading 3 4" xfId="226"/>
    <cellStyle name="Heading 3 5" xfId="227"/>
    <cellStyle name="Heading 4 2" xfId="228"/>
    <cellStyle name="Heading 4 3" xfId="229"/>
    <cellStyle name="Heading 4 4" xfId="230"/>
    <cellStyle name="Heading 4 5" xfId="231"/>
    <cellStyle name="Input 2" xfId="232"/>
    <cellStyle name="Input 3" xfId="233"/>
    <cellStyle name="Input 4" xfId="234"/>
    <cellStyle name="Input 5" xfId="235"/>
    <cellStyle name="Linked Cell 2" xfId="236"/>
    <cellStyle name="Linked Cell 3" xfId="237"/>
    <cellStyle name="Linked Cell 4" xfId="238"/>
    <cellStyle name="Linked Cell 5" xfId="239"/>
    <cellStyle name="Neutral 2" xfId="240"/>
    <cellStyle name="Neutral 3" xfId="241"/>
    <cellStyle name="Neutral 4" xfId="242"/>
    <cellStyle name="Neutral 5" xfId="243"/>
    <cellStyle name="Normal" xfId="0" builtinId="0"/>
    <cellStyle name="Normal 2" xfId="1"/>
    <cellStyle name="Normal 2 2" xfId="244"/>
    <cellStyle name="Normal 2 3" xfId="245"/>
    <cellStyle name="Normal 2_bridge-risk" xfId="246"/>
    <cellStyle name="Normal 3" xfId="247"/>
    <cellStyle name="Normal 3 2" xfId="248"/>
    <cellStyle name="Normal 3_bridge-risk" xfId="249"/>
    <cellStyle name="Normal 4" xfId="250"/>
    <cellStyle name="Normal 4 2" xfId="251"/>
    <cellStyle name="Normal 4_bridge-risk" xfId="252"/>
    <cellStyle name="Normal 5" xfId="253"/>
    <cellStyle name="Normal 5 2" xfId="254"/>
    <cellStyle name="Normal 5_bridge-risk" xfId="255"/>
    <cellStyle name="Normal 6" xfId="256"/>
    <cellStyle name="Note 2" xfId="257"/>
    <cellStyle name="Note 2 2" xfId="258"/>
    <cellStyle name="Note 3" xfId="259"/>
    <cellStyle name="Note 3 2" xfId="260"/>
    <cellStyle name="Note 4" xfId="261"/>
    <cellStyle name="Note 4 2" xfId="262"/>
    <cellStyle name="Note 5" xfId="263"/>
    <cellStyle name="Note 5 2" xfId="264"/>
    <cellStyle name="Output 2" xfId="265"/>
    <cellStyle name="Output 3" xfId="266"/>
    <cellStyle name="Output 4" xfId="267"/>
    <cellStyle name="Output 5" xfId="268"/>
    <cellStyle name="Percent 2" xfId="269"/>
    <cellStyle name="Title 2" xfId="270"/>
    <cellStyle name="Title 3" xfId="271"/>
    <cellStyle name="Title 4" xfId="272"/>
    <cellStyle name="Title 5" xfId="273"/>
    <cellStyle name="Total 2" xfId="274"/>
    <cellStyle name="Total 3" xfId="275"/>
    <cellStyle name="Total 4" xfId="276"/>
    <cellStyle name="Total 5" xfId="277"/>
    <cellStyle name="Warning Text 2" xfId="278"/>
    <cellStyle name="Warning Text 3" xfId="279"/>
    <cellStyle name="Warning Text 4" xfId="280"/>
    <cellStyle name="Warning Text 5" xfId="2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400">
                <a:latin typeface="Times New Roman" panose="02020603050405020304" pitchFamily="18" charset="0"/>
                <a:cs typeface="Times New Roman" panose="02020603050405020304" pitchFamily="18" charset="0"/>
              </a:rPr>
              <a:t>C(t)=0.2*t</a:t>
            </a:r>
          </a:p>
        </c:rich>
      </c:tx>
      <c:layout>
        <c:manualLayout>
          <c:xMode val="edge"/>
          <c:yMode val="edge"/>
          <c:x val="0.40940266841644796"/>
          <c:y val="5.555555555555555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123840769903762"/>
          <c:y val="0.18091462525517643"/>
          <c:w val="0.75651159230096243"/>
          <c:h val="0.5873647564887722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deterministic1!$C$3</c:f>
              <c:strCache>
                <c:ptCount val="1"/>
                <c:pt idx="0">
                  <c:v>C(t)</c:v>
                </c:pt>
              </c:strCache>
            </c:strRef>
          </c:tx>
          <c:xVal>
            <c:numRef>
              <c:f>deterministic1!$B$4:$B$29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deterministic1!$C$4:$C$29</c:f>
              <c:numCache>
                <c:formatCode>General</c:formatCode>
                <c:ptCount val="2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1.2000000000000002</c:v>
                </c:pt>
                <c:pt idx="7">
                  <c:v>1.4000000000000001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2.4000000000000004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</c:v>
                </c:pt>
                <c:pt idx="16">
                  <c:v>3.2</c:v>
                </c:pt>
                <c:pt idx="17">
                  <c:v>3.4000000000000004</c:v>
                </c:pt>
                <c:pt idx="18">
                  <c:v>3.6</c:v>
                </c:pt>
                <c:pt idx="19">
                  <c:v>3.8000000000000003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4.6000000000000005</c:v>
                </c:pt>
                <c:pt idx="24">
                  <c:v>4.8000000000000007</c:v>
                </c:pt>
                <c:pt idx="25">
                  <c:v>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911808"/>
        <c:axId val="459912200"/>
      </c:scatterChart>
      <c:valAx>
        <c:axId val="459911808"/>
        <c:scaling>
          <c:orientation val="minMax"/>
          <c:max val="25"/>
          <c:min val="0"/>
        </c:scaling>
        <c:delete val="0"/>
        <c:axPos val="b"/>
        <c:numFmt formatCode="General" sourceLinked="1"/>
        <c:majorTickMark val="out"/>
        <c:minorTickMark val="none"/>
        <c:tickLblPos val="nextTo"/>
        <c:crossAx val="459912200"/>
        <c:crosses val="autoZero"/>
        <c:crossBetween val="midCat"/>
        <c:majorUnit val="5"/>
      </c:valAx>
      <c:valAx>
        <c:axId val="459912200"/>
        <c:scaling>
          <c:orientation val="minMax"/>
          <c:max val="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9911808"/>
        <c:crosses val="autoZero"/>
        <c:crossBetween val="midCat"/>
        <c:majorUnit val="1"/>
      </c:valAx>
      <c:spPr>
        <a:ln>
          <a:solidFill>
            <a:schemeClr val="accent1"/>
          </a:solidFill>
        </a:ln>
      </c:spPr>
    </c:plotArea>
    <c:legend>
      <c:legendPos val="r"/>
      <c:layout>
        <c:manualLayout>
          <c:xMode val="edge"/>
          <c:yMode val="edge"/>
          <c:x val="0.45627777777777778"/>
          <c:y val="0.31687992125984255"/>
          <c:w val="0.12427777777777778"/>
          <c:h val="8.371719160104987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75662737207092"/>
          <c:y val="6.986051774557539E-2"/>
          <c:w val="0.69794733900095263"/>
          <c:h val="0.74650953248129126"/>
        </c:manualLayout>
      </c:layout>
      <c:areaChart>
        <c:grouping val="percentStacked"/>
        <c:varyColors val="0"/>
        <c:ser>
          <c:idx val="0"/>
          <c:order val="0"/>
          <c:tx>
            <c:strRef>
              <c:f>'CS-distribution1'!$H$3</c:f>
              <c:strCache>
                <c:ptCount val="1"/>
                <c:pt idx="0">
                  <c:v>CS1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'CS-distribution1'!$I$3:$AL$3</c:f>
              <c:numCache>
                <c:formatCode>General</c:formatCode>
                <c:ptCount val="30"/>
                <c:pt idx="0" formatCode="#,##0.00000">
                  <c:v>1</c:v>
                </c:pt>
                <c:pt idx="1">
                  <c:v>0.87275839895865437</c:v>
                </c:pt>
                <c:pt idx="2">
                  <c:v>0.76170722295287374</c:v>
                </c:pt>
                <c:pt idx="3">
                  <c:v>0.66478637637959292</c:v>
                </c:pt>
                <c:pt idx="4">
                  <c:v>0.58019789349857898</c:v>
                </c:pt>
                <c:pt idx="5">
                  <c:v>0.5063725846090037</c:v>
                </c:pt>
                <c:pt idx="6">
                  <c:v>0.44194092621990982</c:v>
                </c:pt>
                <c:pt idx="7">
                  <c:v>0.38570765520199329</c:v>
                </c:pt>
                <c:pt idx="8">
                  <c:v>0.33662959562018835</c:v>
                </c:pt>
                <c:pt idx="9">
                  <c:v>0.29379630691557485</c:v>
                </c:pt>
                <c:pt idx="10">
                  <c:v>0.25641319444360255</c:v>
                </c:pt>
                <c:pt idx="11">
                  <c:v>0.2237867690544727</c:v>
                </c:pt>
                <c:pt idx="12">
                  <c:v>0.19531178226811174</c:v>
                </c:pt>
                <c:pt idx="13">
                  <c:v>0.1704599983900785</c:v>
                </c:pt>
                <c:pt idx="14">
                  <c:v>0.14877039528141972</c:v>
                </c:pt>
                <c:pt idx="15">
                  <c:v>0.12984061199825803</c:v>
                </c:pt>
                <c:pt idx="16">
                  <c:v>0.11331948464741153</c:v>
                </c:pt>
                <c:pt idx="17">
                  <c:v>9.8900531991694698E-2</c:v>
                </c:pt>
                <c:pt idx="18">
                  <c:v>8.6316269957230643E-2</c:v>
                </c:pt>
                <c:pt idx="19">
                  <c:v>7.5333249571955613E-2</c:v>
                </c:pt>
                <c:pt idx="20">
                  <c:v>6.5747726284772712E-2</c:v>
                </c:pt>
                <c:pt idx="21">
                  <c:v>5.7381880327470068E-2</c:v>
                </c:pt>
                <c:pt idx="22">
                  <c:v>5.0080518003839884E-2</c:v>
                </c:pt>
                <c:pt idx="23">
                  <c:v>4.3708192712051362E-2</c:v>
                </c:pt>
                <c:pt idx="24">
                  <c:v>3.8146692292746275E-2</c:v>
                </c:pt>
                <c:pt idx="25">
                  <c:v>3.3292846090985678E-2</c:v>
                </c:pt>
                <c:pt idx="26">
                  <c:v>2.9056611051145556E-2</c:v>
                </c:pt>
                <c:pt idx="27">
                  <c:v>2.5359401340162138E-2</c:v>
                </c:pt>
                <c:pt idx="28">
                  <c:v>2.213263051218986E-2</c:v>
                </c:pt>
                <c:pt idx="29">
                  <c:v>1.9316439170562284E-2</c:v>
                </c:pt>
              </c:numCache>
            </c:numRef>
          </c:val>
        </c:ser>
        <c:ser>
          <c:idx val="1"/>
          <c:order val="1"/>
          <c:tx>
            <c:strRef>
              <c:f>'CS-distribution1'!$H$4</c:f>
              <c:strCache>
                <c:ptCount val="1"/>
                <c:pt idx="0">
                  <c:v>CS2</c:v>
                </c:pt>
              </c:strCache>
            </c:strRef>
          </c:tx>
          <c:val>
            <c:numRef>
              <c:f>'CS-distribution1'!$I$4:$AL$4</c:f>
              <c:numCache>
                <c:formatCode>General</c:formatCode>
                <c:ptCount val="30"/>
                <c:pt idx="0" formatCode="#,##0.00000">
                  <c:v>0</c:v>
                </c:pt>
                <c:pt idx="1">
                  <c:v>0.12724160104134563</c:v>
                </c:pt>
                <c:pt idx="2">
                  <c:v>0.21125010717500547</c:v>
                </c:pt>
                <c:pt idx="3">
                  <c:v>0.26327394787889685</c:v>
                </c:pt>
                <c:pt idx="4">
                  <c:v>0.29190879295472866</c:v>
                </c:pt>
                <c:pt idx="5">
                  <c:v>0.30369469762398982</c:v>
                </c:pt>
                <c:pt idx="6">
                  <c:v>0.30358209232458699</c:v>
                </c:pt>
                <c:pt idx="7">
                  <c:v>0.29529503166926507</c:v>
                </c:pt>
                <c:pt idx="8">
                  <c:v>0.28161400938668368</c:v>
                </c:pt>
                <c:pt idx="9">
                  <c:v>0.26459584522617785</c:v>
                </c:pt>
                <c:pt idx="10">
                  <c:v>0.24574437692089915</c:v>
                </c:pt>
                <c:pt idx="11">
                  <c:v>0.22614272592923515</c:v>
                </c:pt>
                <c:pt idx="12">
                  <c:v>0.20655557713072054</c:v>
                </c:pt>
                <c:pt idx="13">
                  <c:v>0.18750808406727285</c:v>
                </c:pt>
                <c:pt idx="14">
                  <c:v>0.1693465757918689</c:v>
                </c:pt>
                <c:pt idx="15">
                  <c:v>0.1522851148150223</c:v>
                </c:pt>
                <c:pt idx="16">
                  <c:v>0.13644107187032606</c:v>
                </c:pt>
                <c:pt idx="17">
                  <c:v>0.12186219022192561</c:v>
                </c:pt>
                <c:pt idx="18">
                  <c:v>0.10854706909007525</c:v>
                </c:pt>
                <c:pt idx="19">
                  <c:v>9.6460570301071968E-2</c:v>
                </c:pt>
                <c:pt idx="20">
                  <c:v>8.5545319179728116E-2</c:v>
                </c:pt>
                <c:pt idx="21">
                  <c:v>7.5730210113281182E-2</c:v>
                </c:pt>
                <c:pt idx="22">
                  <c:v>6.6936623499776013E-2</c:v>
                </c:pt>
                <c:pt idx="23">
                  <c:v>5.9082901674547349E-2</c:v>
                </c:pt>
                <c:pt idx="24">
                  <c:v>5.2087507241888223E-2</c:v>
                </c:pt>
                <c:pt idx="25">
                  <c:v>4.5871190452329791E-2</c:v>
                </c:pt>
                <c:pt idx="26">
                  <c:v>4.0358416914067732E-2</c:v>
                </c:pt>
                <c:pt idx="27">
                  <c:v>3.5478248344390305E-2</c:v>
                </c:pt>
                <c:pt idx="28">
                  <c:v>3.1164823593506974E-2</c:v>
                </c:pt>
                <c:pt idx="29">
                  <c:v>2.7357551939032831E-2</c:v>
                </c:pt>
              </c:numCache>
            </c:numRef>
          </c:val>
        </c:ser>
        <c:ser>
          <c:idx val="2"/>
          <c:order val="2"/>
          <c:tx>
            <c:strRef>
              <c:f>'CS-distribution1'!$H$5</c:f>
              <c:strCache>
                <c:ptCount val="1"/>
                <c:pt idx="0">
                  <c:v>CS3</c:v>
                </c:pt>
              </c:strCache>
            </c:strRef>
          </c:tx>
          <c:val>
            <c:numRef>
              <c:f>'CS-distribution1'!$I$5:$AL$5</c:f>
              <c:numCache>
                <c:formatCode>General</c:formatCode>
                <c:ptCount val="30"/>
                <c:pt idx="0" formatCode="#,##0.00000">
                  <c:v>0</c:v>
                </c:pt>
                <c:pt idx="1">
                  <c:v>0</c:v>
                </c:pt>
                <c:pt idx="2">
                  <c:v>2.7042669872120804E-2</c:v>
                </c:pt>
                <c:pt idx="3">
                  <c:v>6.314029685659181E-2</c:v>
                </c:pt>
                <c:pt idx="4">
                  <c:v>9.8548796272159553E-2</c:v>
                </c:pt>
                <c:pt idx="5">
                  <c:v>0.12852153691406104</c:v>
                </c:pt>
                <c:pt idx="6">
                  <c:v>0.15124634625405223</c:v>
                </c:pt>
                <c:pt idx="7">
                  <c:v>0.16655282766981222</c:v>
                </c:pt>
                <c:pt idx="8">
                  <c:v>0.17511750336233939</c:v>
                </c:pt>
                <c:pt idx="9">
                  <c:v>0.17798770146404486</c:v>
                </c:pt>
                <c:pt idx="10">
                  <c:v>0.17630709748165346</c:v>
                </c:pt>
                <c:pt idx="11">
                  <c:v>0.17116683862862817</c:v>
                </c:pt>
                <c:pt idx="12">
                  <c:v>0.1635332210667424</c:v>
                </c:pt>
                <c:pt idx="13">
                  <c:v>0.15422063766891175</c:v>
                </c:pt>
                <c:pt idx="14">
                  <c:v>0.1438900980126121</c:v>
                </c:pt>
                <c:pt idx="15">
                  <c:v>0.13306113198316444</c:v>
                </c:pt>
                <c:pt idx="16">
                  <c:v>0.12212971504406125</c:v>
                </c:pt>
                <c:pt idx="17">
                  <c:v>0.11138792153547748</c:v>
                </c:pt>
                <c:pt idx="18">
                  <c:v>0.10104293499165828</c:v>
                </c:pt>
                <c:pt idx="19">
                  <c:v>9.1234226060493195E-2</c:v>
                </c:pt>
                <c:pt idx="20">
                  <c:v>8.2048415299179805E-2</c:v>
                </c:pt>
                <c:pt idx="21">
                  <c:v>7.3531744070096466E-2</c:v>
                </c:pt>
                <c:pt idx="22">
                  <c:v>6.5700295236548467E-2</c:v>
                </c:pt>
                <c:pt idx="23">
                  <c:v>5.8548209448374938E-2</c:v>
                </c:pt>
                <c:pt idx="24">
                  <c:v>5.2054179210248838E-2</c:v>
                </c:pt>
                <c:pt idx="25">
                  <c:v>4.6186501094146737E-2</c:v>
                </c:pt>
                <c:pt idx="26">
                  <c:v>4.0906944651933237E-2</c:v>
                </c:pt>
                <c:pt idx="27">
                  <c:v>3.6173665859202037E-2</c:v>
                </c:pt>
                <c:pt idx="28">
                  <c:v>3.1943359743633187E-2</c:v>
                </c:pt>
                <c:pt idx="29">
                  <c:v>2.8172814804473388E-2</c:v>
                </c:pt>
              </c:numCache>
            </c:numRef>
          </c:val>
        </c:ser>
        <c:ser>
          <c:idx val="3"/>
          <c:order val="3"/>
          <c:tx>
            <c:strRef>
              <c:f>'CS-distribution1'!$H$6</c:f>
              <c:strCache>
                <c:ptCount val="1"/>
                <c:pt idx="0">
                  <c:v>CS4</c:v>
                </c:pt>
              </c:strCache>
            </c:strRef>
          </c:tx>
          <c:val>
            <c:numRef>
              <c:f>'CS-distribution1'!$I$6:$AL$6</c:f>
              <c:numCache>
                <c:formatCode>General</c:formatCode>
                <c:ptCount val="30"/>
                <c:pt idx="0" formatCode="#,##0.000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8.799378884918491E-3</c:v>
                </c:pt>
                <c:pt idx="4">
                  <c:v>2.5005024899869596E-2</c:v>
                </c:pt>
                <c:pt idx="5">
                  <c:v>4.4740236872393604E-2</c:v>
                </c:pt>
                <c:pt idx="6">
                  <c:v>6.4495643373028488E-2</c:v>
                </c:pt>
                <c:pt idx="7">
                  <c:v>8.1902890428551964E-2</c:v>
                </c:pt>
                <c:pt idx="8">
                  <c:v>9.5706153870240909E-2</c:v>
                </c:pt>
                <c:pt idx="9">
                  <c:v>0.10548906311859919</c:v>
                </c:pt>
                <c:pt idx="10">
                  <c:v>0.11138137319578817</c:v>
                </c:pt>
                <c:pt idx="11">
                  <c:v>0.11382098834789073</c:v>
                </c:pt>
                <c:pt idx="12">
                  <c:v>0.11338490338743407</c:v>
                </c:pt>
                <c:pt idx="13">
                  <c:v>0.11067998481692737</c:v>
                </c:pt>
                <c:pt idx="14">
                  <c:v>0.10627881172590672</c:v>
                </c:pt>
                <c:pt idx="15">
                  <c:v>0.10068667574586507</c:v>
                </c:pt>
                <c:pt idx="16">
                  <c:v>9.4328728570332601E-2</c:v>
                </c:pt>
                <c:pt idx="17">
                  <c:v>8.7549300470550512E-2</c:v>
                </c:pt>
                <c:pt idx="18">
                  <c:v>8.0617949852261964E-2</c:v>
                </c:pt>
                <c:pt idx="19">
                  <c:v>7.3738715161724908E-2</c:v>
                </c:pt>
                <c:pt idx="20">
                  <c:v>6.706039363227341E-2</c:v>
                </c:pt>
                <c:pt idx="21">
                  <c:v>6.0686587160696644E-2</c:v>
                </c:pt>
                <c:pt idx="22">
                  <c:v>5.468485185831197E-2</c:v>
                </c:pt>
                <c:pt idx="23">
                  <c:v>4.9094661117902824E-2</c:v>
                </c:pt>
                <c:pt idx="24">
                  <c:v>4.3934115109394815E-2</c:v>
                </c:pt>
                <c:pt idx="25">
                  <c:v>3.9205454524115335E-2</c:v>
                </c:pt>
                <c:pt idx="26">
                  <c:v>3.4899499099561568E-2</c:v>
                </c:pt>
                <c:pt idx="27">
                  <c:v>3.0999156146385189E-2</c:v>
                </c:pt>
                <c:pt idx="28">
                  <c:v>2.7482146815594487E-2</c:v>
                </c:pt>
                <c:pt idx="29">
                  <c:v>2.4323088323627652E-2</c:v>
                </c:pt>
              </c:numCache>
            </c:numRef>
          </c:val>
        </c:ser>
        <c:ser>
          <c:idx val="4"/>
          <c:order val="4"/>
          <c:tx>
            <c:strRef>
              <c:f>'CS-distribution1'!$H$7</c:f>
              <c:strCache>
                <c:ptCount val="1"/>
                <c:pt idx="0">
                  <c:v>CS5</c:v>
                </c:pt>
              </c:strCache>
            </c:strRef>
          </c:tx>
          <c:val>
            <c:numRef>
              <c:f>'CS-distribution1'!$I$7:$AL$7</c:f>
              <c:numCache>
                <c:formatCode>General</c:formatCode>
                <c:ptCount val="30"/>
                <c:pt idx="0" formatCode="#,##0.000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4.3394923746633467E-3</c:v>
                </c:pt>
                <c:pt idx="5">
                  <c:v>1.6670943980552043E-2</c:v>
                </c:pt>
                <c:pt idx="6">
                  <c:v>3.8734991828422653E-2</c:v>
                </c:pt>
                <c:pt idx="7">
                  <c:v>7.0541595030377657E-2</c:v>
                </c:pt>
                <c:pt idx="8">
                  <c:v>0.11093273776054788</c:v>
                </c:pt>
                <c:pt idx="9">
                  <c:v>0.15813108327560343</c:v>
                </c:pt>
                <c:pt idx="10">
                  <c:v>0.21015395795805689</c:v>
                </c:pt>
                <c:pt idx="11">
                  <c:v>0.26508267803977348</c:v>
                </c:pt>
                <c:pt idx="12">
                  <c:v>0.32121451614699148</c:v>
                </c:pt>
                <c:pt idx="13">
                  <c:v>0.37713129505680976</c:v>
                </c:pt>
                <c:pt idx="14">
                  <c:v>0.4317141191881928</c:v>
                </c:pt>
                <c:pt idx="15">
                  <c:v>0.48412646545769039</c:v>
                </c:pt>
                <c:pt idx="16">
                  <c:v>0.53378099986786876</c:v>
                </c:pt>
                <c:pt idx="17">
                  <c:v>0.58030005578035193</c:v>
                </c:pt>
                <c:pt idx="18">
                  <c:v>0.62347577610877414</c:v>
                </c:pt>
                <c:pt idx="19">
                  <c:v>0.66323323890475461</c:v>
                </c:pt>
                <c:pt idx="20">
                  <c:v>0.69959814560404621</c:v>
                </c:pt>
                <c:pt idx="21">
                  <c:v>0.73266957832845592</c:v>
                </c:pt>
                <c:pt idx="22">
                  <c:v>0.76259771140152399</c:v>
                </c:pt>
                <c:pt idx="23">
                  <c:v>0.78956603504712386</c:v>
                </c:pt>
                <c:pt idx="24">
                  <c:v>0.8137775061457222</c:v>
                </c:pt>
                <c:pt idx="25">
                  <c:v>0.83544400783842276</c:v>
                </c:pt>
                <c:pt idx="26">
                  <c:v>0.85477852828329226</c:v>
                </c:pt>
                <c:pt idx="27">
                  <c:v>0.87198952830986065</c:v>
                </c:pt>
                <c:pt idx="28">
                  <c:v>0.88727703933507585</c:v>
                </c:pt>
                <c:pt idx="29">
                  <c:v>0.90083010576230416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912984"/>
        <c:axId val="459913376"/>
      </c:areaChart>
      <c:catAx>
        <c:axId val="45991298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 time (years)</a:t>
                </a:r>
              </a:p>
            </c:rich>
          </c:tx>
          <c:layout>
            <c:manualLayout>
              <c:xMode val="edge"/>
              <c:yMode val="edge"/>
              <c:x val="0.41635703061924317"/>
              <c:y val="0.889603624242091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4599133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599133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45991298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892617784684314"/>
          <c:y val="0.11253713745381533"/>
          <c:w val="7.3652106537950679E-2"/>
          <c:h val="0.30228744272819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Times New Roman" pitchFamily="18" charset="0"/>
          <a:ea typeface="ＭＳ Ｐゴシック"/>
          <a:cs typeface="Times New Roman" pitchFamily="18" charset="0"/>
        </a:defRPr>
      </a:pPr>
      <a:endParaRPr lang="en-US"/>
    </a:p>
  </c:txPr>
  <c:printSettings>
    <c:headerFooter alignWithMargins="0"/>
    <c:pageMargins b="1" l="0.75000000000000022" r="0.75000000000000022" t="1" header="0.51200000000000001" footer="0.51200000000000001"/>
    <c:pageSetup paperSize="9" orientation="landscape" horizontalDpi="-3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75662737207092"/>
          <c:y val="6.986051774557539E-2"/>
          <c:w val="0.69794733900095263"/>
          <c:h val="0.74650953248129126"/>
        </c:manualLayout>
      </c:layout>
      <c:areaChart>
        <c:grouping val="percentStacked"/>
        <c:varyColors val="0"/>
        <c:ser>
          <c:idx val="0"/>
          <c:order val="0"/>
          <c:tx>
            <c:strRef>
              <c:f>'CS-distribution2'!$H$3</c:f>
              <c:strCache>
                <c:ptCount val="1"/>
                <c:pt idx="0">
                  <c:v>CS1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val>
            <c:numRef>
              <c:f>'CS-distribution2'!$I$3:$AL$3</c:f>
              <c:numCache>
                <c:formatCode>General</c:formatCode>
                <c:ptCount val="30"/>
                <c:pt idx="0" formatCode="#,##0.00000">
                  <c:v>1</c:v>
                </c:pt>
                <c:pt idx="1">
                  <c:v>0.84513830160685754</c:v>
                </c:pt>
                <c:pt idx="2">
                  <c:v>0.71425874884292373</c:v>
                </c:pt>
                <c:pt idx="3">
                  <c:v>0.60364742590494758</c:v>
                </c:pt>
                <c:pt idx="4">
                  <c:v>0.51016556029865878</c:v>
                </c:pt>
                <c:pt idx="5">
                  <c:v>0.43116045516911933</c:v>
                </c:pt>
                <c:pt idx="6">
                  <c:v>0.36439021480166917</c:v>
                </c:pt>
                <c:pt idx="7">
                  <c:v>0.30796012725964067</c:v>
                </c:pt>
                <c:pt idx="8">
                  <c:v>0.26026889891484445</c:v>
                </c:pt>
                <c:pt idx="9">
                  <c:v>0.21996321518997852</c:v>
                </c:pt>
                <c:pt idx="10">
                  <c:v>0.18589933810164216</c:v>
                </c:pt>
                <c:pt idx="11">
                  <c:v>0.15711065087306084</c:v>
                </c:pt>
                <c:pt idx="12">
                  <c:v>0.1327802286432066</c:v>
                </c:pt>
                <c:pt idx="13">
                  <c:v>0.11221765692248985</c:v>
                </c:pt>
                <c:pt idx="14">
                  <c:v>9.483943998177409E-2</c:v>
                </c:pt>
                <c:pt idx="15">
                  <c:v>8.0152443231542053E-2</c:v>
                </c:pt>
                <c:pt idx="16">
                  <c:v>6.7739899742345511E-2</c:v>
                </c:pt>
                <c:pt idx="17">
                  <c:v>5.7249583819264691E-2</c:v>
                </c:pt>
                <c:pt idx="18">
                  <c:v>4.8383816036712796E-2</c:v>
                </c:pt>
                <c:pt idx="19">
                  <c:v>4.0891016110526091E-2</c:v>
                </c:pt>
                <c:pt idx="20">
                  <c:v>3.4558563906628668E-2</c:v>
                </c:pt>
                <c:pt idx="21">
                  <c:v>2.92067660060202E-2</c:v>
                </c:pt>
                <c:pt idx="22">
                  <c:v>2.4683756617756816E-2</c:v>
                </c:pt>
                <c:pt idx="23">
                  <c:v>2.0861188145208025E-2</c:v>
                </c:pt>
                <c:pt idx="24">
                  <c:v>1.763058911854222E-2</c:v>
                </c:pt>
                <c:pt idx="25">
                  <c:v>1.4900286143973115E-2</c:v>
                </c:pt>
                <c:pt idx="26">
                  <c:v>1.259280252517363E-2</c:v>
                </c:pt>
                <c:pt idx="27">
                  <c:v>1.0642659738595789E-2</c:v>
                </c:pt>
                <c:pt idx="28">
                  <c:v>8.9945193760565274E-3</c:v>
                </c:pt>
                <c:pt idx="29">
                  <c:v>7.6016128292503852E-3</c:v>
                </c:pt>
              </c:numCache>
            </c:numRef>
          </c:val>
        </c:ser>
        <c:ser>
          <c:idx val="1"/>
          <c:order val="1"/>
          <c:tx>
            <c:strRef>
              <c:f>'CS-distribution2'!$H$4</c:f>
              <c:strCache>
                <c:ptCount val="1"/>
                <c:pt idx="0">
                  <c:v>CS2</c:v>
                </c:pt>
              </c:strCache>
            </c:strRef>
          </c:tx>
          <c:val>
            <c:numRef>
              <c:f>'CS-distribution2'!$I$4:$AL$4</c:f>
              <c:numCache>
                <c:formatCode>General</c:formatCode>
                <c:ptCount val="30"/>
                <c:pt idx="0" formatCode="#,##0.00000">
                  <c:v>0</c:v>
                </c:pt>
                <c:pt idx="1">
                  <c:v>0.15486169839314246</c:v>
                </c:pt>
                <c:pt idx="2">
                  <c:v>0.26331775009941089</c:v>
                </c:pt>
                <c:pt idx="3">
                  <c:v>0.33580146686283358</c:v>
                </c:pt>
                <c:pt idx="4">
                  <c:v>0.38066030543600426</c:v>
                </c:pt>
                <c:pt idx="5">
                  <c:v>0.40454696068333929</c:v>
                </c:pt>
                <c:pt idx="6">
                  <c:v>0.4127400364265903</c:v>
                </c:pt>
                <c:pt idx="7">
                  <c:v>0.4094066269943254</c:v>
                </c:pt>
                <c:pt idx="8">
                  <c:v>0.39781702587206597</c:v>
                </c:pt>
                <c:pt idx="9">
                  <c:v>0.38052001898357241</c:v>
                </c:pt>
                <c:pt idx="10">
                  <c:v>0.35948575923965226</c:v>
                </c:pt>
                <c:pt idx="11">
                  <c:v>0.33622200621885717</c:v>
                </c:pt>
                <c:pt idx="12">
                  <c:v>0.31186850860095661</c:v>
                </c:pt>
                <c:pt idx="13">
                  <c:v>0.2872734725656696</c:v>
                </c:pt>
                <c:pt idx="14">
                  <c:v>0.2630553678674335</c:v>
                </c:pt>
                <c:pt idx="15">
                  <c:v>0.23965275058911914</c:v>
                </c:pt>
                <c:pt idx="16">
                  <c:v>0.21736430757185812</c:v>
                </c:pt>
                <c:pt idx="17">
                  <c:v>0.19638093547969693</c:v>
                </c:pt>
                <c:pt idx="18">
                  <c:v>0.17681134345329749</c:v>
                </c:pt>
                <c:pt idx="19">
                  <c:v>0.15870240074027378</c:v>
                </c:pt>
                <c:pt idx="20">
                  <c:v>0.14205522991421254</c:v>
                </c:pt>
                <c:pt idx="21">
                  <c:v>0.12683786428839733</c:v>
                </c:pt>
                <c:pt idx="22">
                  <c:v>0.11299513822668167</c:v>
                </c:pt>
                <c:pt idx="23">
                  <c:v>0.10045635571427158</c:v>
                </c:pt>
                <c:pt idx="24">
                  <c:v>8.9141181176646364E-2</c:v>
                </c:pt>
                <c:pt idx="25">
                  <c:v>7.8964113309126172E-2</c:v>
                </c:pt>
                <c:pt idx="26">
                  <c:v>6.9837834437411664E-2</c:v>
                </c:pt>
                <c:pt idx="27">
                  <c:v>6.1675672047038742E-2</c:v>
                </c:pt>
                <c:pt idx="28">
                  <c:v>5.439336342361855E-2</c:v>
                </c:pt>
                <c:pt idx="29">
                  <c:v>4.7910277036632226E-2</c:v>
                </c:pt>
              </c:numCache>
            </c:numRef>
          </c:val>
        </c:ser>
        <c:ser>
          <c:idx val="2"/>
          <c:order val="2"/>
          <c:tx>
            <c:strRef>
              <c:f>'CS-distribution2'!$H$5</c:f>
              <c:strCache>
                <c:ptCount val="1"/>
                <c:pt idx="0">
                  <c:v>CS3</c:v>
                </c:pt>
              </c:strCache>
            </c:strRef>
          </c:tx>
          <c:val>
            <c:numRef>
              <c:f>'CS-distribution2'!$I$5:$AL$5</c:f>
              <c:numCache>
                <c:formatCode>General</c:formatCode>
                <c:ptCount val="30"/>
                <c:pt idx="0" formatCode="#,##0.00000">
                  <c:v>0</c:v>
                </c:pt>
                <c:pt idx="1">
                  <c:v>0</c:v>
                </c:pt>
                <c:pt idx="2">
                  <c:v>2.2423501057665409E-2</c:v>
                </c:pt>
                <c:pt idx="3">
                  <c:v>5.5745359512173888E-2</c:v>
                </c:pt>
                <c:pt idx="4">
                  <c:v>9.242118286421748E-2</c:v>
                </c:pt>
                <c:pt idx="5">
                  <c:v>0.12773215987715994</c:v>
                </c:pt>
                <c:pt idx="6">
                  <c:v>0.15893409284027818</c:v>
                </c:pt>
                <c:pt idx="7">
                  <c:v>0.18463523923245836</c:v>
                </c:pt>
                <c:pt idx="8">
                  <c:v>0.20434551378485122</c:v>
                </c:pt>
                <c:pt idx="9">
                  <c:v>0.21815339356793381</c:v>
                </c:pt>
                <c:pt idx="10">
                  <c:v>0.22649744989050172</c:v>
                </c:pt>
                <c:pt idx="11">
                  <c:v>0.23000753269943791</c:v>
                </c:pt>
                <c:pt idx="12">
                  <c:v>0.22939682308585652</c:v>
                </c:pt>
                <c:pt idx="13">
                  <c:v>0.22539068711177229</c:v>
                </c:pt>
                <c:pt idx="14">
                  <c:v>0.21868184989434231</c:v>
                </c:pt>
                <c:pt idx="15">
                  <c:v>0.20990412599727518</c:v>
                </c:pt>
                <c:pt idx="16">
                  <c:v>0.19961899404054989</c:v>
                </c:pt>
                <c:pt idx="17">
                  <c:v>0.1883108469168002</c:v>
                </c:pt>
                <c:pt idx="18">
                  <c:v>0.17638790491985265</c:v>
                </c:pt>
                <c:pt idx="19">
                  <c:v>0.1641866403599567</c:v>
                </c:pt>
                <c:pt idx="20">
                  <c:v>0.15197820018147279</c:v>
                </c:pt>
                <c:pt idx="21">
                  <c:v>0.13997578235044472</c:v>
                </c:pt>
                <c:pt idx="22">
                  <c:v>0.12834226410840466</c:v>
                </c:pt>
                <c:pt idx="23">
                  <c:v>0.11719762744503717</c:v>
                </c:pt>
                <c:pt idx="24">
                  <c:v>0.10662590354805938</c:v>
                </c:pt>
                <c:pt idx="25">
                  <c:v>9.6681481908855699E-2</c:v>
                </c:pt>
                <c:pt idx="26">
                  <c:v>8.7394715073498747E-2</c:v>
                </c:pt>
                <c:pt idx="27">
                  <c:v>7.8776807174963978E-2</c:v>
                </c:pt>
                <c:pt idx="28">
                  <c:v>7.0824011189501365E-2</c:v>
                </c:pt>
                <c:pt idx="29">
                  <c:v>6.3521182162214057E-2</c:v>
                </c:pt>
              </c:numCache>
            </c:numRef>
          </c:val>
        </c:ser>
        <c:ser>
          <c:idx val="3"/>
          <c:order val="3"/>
          <c:tx>
            <c:strRef>
              <c:f>'CS-distribution2'!$H$6</c:f>
              <c:strCache>
                <c:ptCount val="1"/>
                <c:pt idx="0">
                  <c:v>CS4</c:v>
                </c:pt>
              </c:strCache>
            </c:strRef>
          </c:tx>
          <c:val>
            <c:numRef>
              <c:f>'CS-distribution2'!$I$6:$AL$6</c:f>
              <c:numCache>
                <c:formatCode>General</c:formatCode>
                <c:ptCount val="30"/>
                <c:pt idx="0" formatCode="#,##0.000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4.8057477200449906E-3</c:v>
                </c:pt>
                <c:pt idx="4">
                  <c:v>1.5177622655424827E-2</c:v>
                </c:pt>
                <c:pt idx="5">
                  <c:v>3.0009856154407606E-2</c:v>
                </c:pt>
                <c:pt idx="6">
                  <c:v>4.7547827974108947E-2</c:v>
                </c:pt>
                <c:pt idx="7">
                  <c:v>6.6023954608066759E-2</c:v>
                </c:pt>
                <c:pt idx="8">
                  <c:v>8.3951793413288595E-2</c:v>
                </c:pt>
                <c:pt idx="9">
                  <c:v>0.1002271252528259</c:v>
                </c:pt>
                <c:pt idx="10">
                  <c:v>0.11412665727039399</c:v>
                </c:pt>
                <c:pt idx="11">
                  <c:v>0.12525818619434878</c:v>
                </c:pt>
                <c:pt idx="12">
                  <c:v>0.13349306120322196</c:v>
                </c:pt>
                <c:pt idx="13">
                  <c:v>0.13889765049682964</c:v>
                </c:pt>
                <c:pt idx="14">
                  <c:v>0.14167202532465301</c:v>
                </c:pt>
                <c:pt idx="15">
                  <c:v>0.14209913647269065</c:v>
                </c:pt>
                <c:pt idx="16">
                  <c:v>0.14050502071131826</c:v>
                </c:pt>
                <c:pt idx="17">
                  <c:v>0.13722917431248449</c:v>
                </c:pt>
                <c:pt idx="18">
                  <c:v>0.13260362019504834</c:v>
                </c:pt>
                <c:pt idx="19">
                  <c:v>0.12693903257948541</c:v>
                </c:pt>
                <c:pt idx="20">
                  <c:v>0.12051635826647063</c:v>
                </c:pt>
                <c:pt idx="21">
                  <c:v>0.11358256094752572</c:v>
                </c:pt>
                <c:pt idx="22">
                  <c:v>0.10634934142337325</c:v>
                </c:pt>
                <c:pt idx="23">
                  <c:v>9.899391220390634E-2</c:v>
                </c:pt>
                <c:pt idx="24">
                  <c:v>9.1661109601956919E-2</c:v>
                </c:pt>
                <c:pt idx="25">
                  <c:v>8.4466301797523791E-2</c:v>
                </c:pt>
                <c:pt idx="26">
                  <c:v>7.7498695787211525E-2</c:v>
                </c:pt>
                <c:pt idx="27">
                  <c:v>7.0824761508433337E-2</c:v>
                </c:pt>
                <c:pt idx="28">
                  <c:v>6.4491581230183948E-2</c:v>
                </c:pt>
                <c:pt idx="29">
                  <c:v>5.8530000555592335E-2</c:v>
                </c:pt>
              </c:numCache>
            </c:numRef>
          </c:val>
        </c:ser>
        <c:ser>
          <c:idx val="4"/>
          <c:order val="4"/>
          <c:tx>
            <c:strRef>
              <c:f>'CS-distribution2'!$H$7</c:f>
              <c:strCache>
                <c:ptCount val="1"/>
                <c:pt idx="0">
                  <c:v>CS5</c:v>
                </c:pt>
              </c:strCache>
            </c:strRef>
          </c:tx>
          <c:val>
            <c:numRef>
              <c:f>'CS-distribution2'!$I$7:$AL$7</c:f>
              <c:numCache>
                <c:formatCode>General</c:formatCode>
                <c:ptCount val="30"/>
                <c:pt idx="0" formatCode="#,##0.0000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1.5753287456946581E-3</c:v>
                </c:pt>
                <c:pt idx="5">
                  <c:v>6.5505681159738326E-3</c:v>
                </c:pt>
                <c:pt idx="6">
                  <c:v>1.6387827957353409E-2</c:v>
                </c:pt>
                <c:pt idx="7">
                  <c:v>3.1974051905508803E-2</c:v>
                </c:pt>
                <c:pt idx="8">
                  <c:v>5.3616768014949759E-2</c:v>
                </c:pt>
                <c:pt idx="9">
                  <c:v>8.1136247005689388E-2</c:v>
                </c:pt>
                <c:pt idx="10">
                  <c:v>0.11399079549780988</c:v>
                </c:pt>
                <c:pt idx="11">
                  <c:v>0.1514016240142953</c:v>
                </c:pt>
                <c:pt idx="12">
                  <c:v>0.19246137846675834</c:v>
                </c:pt>
                <c:pt idx="13">
                  <c:v>0.23622053290323863</c:v>
                </c:pt>
                <c:pt idx="14">
                  <c:v>0.28175131693179711</c:v>
                </c:pt>
                <c:pt idx="15">
                  <c:v>0.32819154370937298</c:v>
                </c:pt>
                <c:pt idx="16">
                  <c:v>0.37477177793392819</c:v>
                </c:pt>
                <c:pt idx="17">
                  <c:v>0.42082945947175365</c:v>
                </c:pt>
                <c:pt idx="18">
                  <c:v>0.46581331539508869</c:v>
                </c:pt>
                <c:pt idx="19">
                  <c:v>0.50928091020975796</c:v>
                </c:pt>
                <c:pt idx="20">
                  <c:v>0.55089164773121524</c:v>
                </c:pt>
                <c:pt idx="21">
                  <c:v>0.59039702640761194</c:v>
                </c:pt>
                <c:pt idx="22">
                  <c:v>0.62762949962378356</c:v>
                </c:pt>
                <c:pt idx="23">
                  <c:v>0.66249091649157688</c:v>
                </c:pt>
                <c:pt idx="24">
                  <c:v>0.69494121655479513</c:v>
                </c:pt>
                <c:pt idx="25">
                  <c:v>0.72498781684052127</c:v>
                </c:pt>
                <c:pt idx="26">
                  <c:v>0.75267595217670447</c:v>
                </c:pt>
                <c:pt idx="27">
                  <c:v>0.77808009953096813</c:v>
                </c:pt>
                <c:pt idx="28">
                  <c:v>0.80129652478063962</c:v>
                </c:pt>
                <c:pt idx="29">
                  <c:v>0.82243692741631103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9914160"/>
        <c:axId val="459914552"/>
      </c:areaChart>
      <c:catAx>
        <c:axId val="4599141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 time (years)</a:t>
                </a:r>
              </a:p>
            </c:rich>
          </c:tx>
          <c:layout>
            <c:manualLayout>
              <c:xMode val="edge"/>
              <c:yMode val="edge"/>
              <c:x val="0.41635703061924317"/>
              <c:y val="0.889603624242091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4599145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599145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45991416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892617784684314"/>
          <c:y val="0.11253713745381533"/>
          <c:w val="7.3652106537950679E-2"/>
          <c:h val="0.30228744272819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legend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Times New Roman" pitchFamily="18" charset="0"/>
          <a:ea typeface="ＭＳ Ｐゴシック"/>
          <a:cs typeface="Times New Roman" pitchFamily="18" charset="0"/>
        </a:defRPr>
      </a:pPr>
      <a:endParaRPr lang="en-US"/>
    </a:p>
  </c:txPr>
  <c:printSettings>
    <c:headerFooter alignWithMargins="0"/>
    <c:pageMargins b="1" l="0.75000000000000022" r="0.75000000000000022" t="1" header="0.51200000000000001" footer="0.51200000000000001"/>
    <c:pageSetup paperSize="9" orientation="landscape" horizontalDpi="-3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283845</xdr:colOff>
      <xdr:row>24</xdr:row>
      <xdr:rowOff>154305</xdr:rowOff>
    </xdr:from>
    <xdr:to>
      <xdr:col>20</xdr:col>
      <xdr:colOff>36195</xdr:colOff>
      <xdr:row>39</xdr:row>
      <xdr:rowOff>154305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363855</xdr:colOff>
      <xdr:row>37</xdr:row>
      <xdr:rowOff>180975</xdr:rowOff>
    </xdr:from>
    <xdr:to>
      <xdr:col>17</xdr:col>
      <xdr:colOff>62865</xdr:colOff>
      <xdr:row>39</xdr:row>
      <xdr:rowOff>74295</xdr:rowOff>
    </xdr:to>
    <xdr:sp macro="" textlink="">
      <xdr:nvSpPr>
        <xdr:cNvPr id="3" name="TextBox 2"/>
        <xdr:cNvSpPr txBox="1"/>
      </xdr:nvSpPr>
      <xdr:spPr>
        <a:xfrm>
          <a:off x="9774555" y="7229475"/>
          <a:ext cx="84201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years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487680</xdr:colOff>
      <xdr:row>12</xdr:row>
      <xdr:rowOff>91440</xdr:rowOff>
    </xdr:from>
    <xdr:to>
      <xdr:col>22</xdr:col>
      <xdr:colOff>497840</xdr:colOff>
      <xdr:row>46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249555</xdr:colOff>
      <xdr:row>35</xdr:row>
      <xdr:rowOff>133350</xdr:rowOff>
    </xdr:from>
    <xdr:to>
      <xdr:col>23</xdr:col>
      <xdr:colOff>501015</xdr:colOff>
      <xdr:row>37</xdr:row>
      <xdr:rowOff>26670</xdr:rowOff>
    </xdr:to>
    <xdr:sp macro="" textlink="">
      <xdr:nvSpPr>
        <xdr:cNvPr id="3" name="TextBox 2"/>
        <xdr:cNvSpPr txBox="1"/>
      </xdr:nvSpPr>
      <xdr:spPr>
        <a:xfrm>
          <a:off x="13756005" y="6800850"/>
          <a:ext cx="84201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years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487680</xdr:colOff>
      <xdr:row>12</xdr:row>
      <xdr:rowOff>91440</xdr:rowOff>
    </xdr:from>
    <xdr:to>
      <xdr:col>22</xdr:col>
      <xdr:colOff>497840</xdr:colOff>
      <xdr:row>46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9"/>
  <sheetViews>
    <sheetView workbookViewId="0">
      <selection activeCell="C31" sqref="C31"/>
    </sheetView>
  </sheetViews>
  <sheetFormatPr defaultColWidth="8.81640625" defaultRowHeight="14.5"/>
  <cols>
    <col min="1" max="9" width="8.81640625" style="1"/>
    <col min="10" max="10" width="12.26953125" style="2" customWidth="1"/>
    <col min="11" max="11" width="8.81640625" style="1"/>
    <col min="12" max="12" width="13.7265625" style="1" customWidth="1"/>
    <col min="13" max="13" width="8.81640625" style="1"/>
    <col min="14" max="14" width="8.81640625" style="1" customWidth="1"/>
    <col min="15" max="15" width="8.81640625" style="1"/>
    <col min="16" max="16" width="8.26953125" style="1" customWidth="1"/>
    <col min="17" max="16384" width="8.81640625" style="1"/>
  </cols>
  <sheetData>
    <row r="2" spans="2:17">
      <c r="B2" s="7" t="s">
        <v>18</v>
      </c>
      <c r="C2" s="8" t="s">
        <v>19</v>
      </c>
      <c r="D2" s="8"/>
      <c r="E2" s="8"/>
      <c r="F2" s="8"/>
      <c r="G2" s="8"/>
      <c r="H2" s="8"/>
      <c r="I2" s="3"/>
      <c r="J2" s="9" t="s">
        <v>20</v>
      </c>
      <c r="K2" s="7" t="s">
        <v>21</v>
      </c>
      <c r="L2" s="7" t="s">
        <v>31</v>
      </c>
      <c r="N2" s="11" t="s">
        <v>22</v>
      </c>
    </row>
    <row r="3" spans="2:17">
      <c r="B3" s="7" t="s">
        <v>1</v>
      </c>
      <c r="C3" s="7" t="s">
        <v>0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14</v>
      </c>
      <c r="J3" s="7" t="s">
        <v>13</v>
      </c>
      <c r="K3" s="9" t="s">
        <v>17</v>
      </c>
      <c r="L3" s="9" t="s">
        <v>32</v>
      </c>
      <c r="N3" s="3" t="s">
        <v>23</v>
      </c>
      <c r="O3" s="6">
        <v>0.5</v>
      </c>
    </row>
    <row r="4" spans="2:17">
      <c r="B4" s="3">
        <v>0</v>
      </c>
      <c r="C4" s="3">
        <f>B4*0.2</f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f>SUM(D4:H4)</f>
        <v>1</v>
      </c>
      <c r="J4" s="3">
        <f t="shared" ref="J4:J29" si="0">D4*$O$3+E4*$O$4+F4*$O$5+G4*$O$6+H4*$O$7</f>
        <v>0.5</v>
      </c>
      <c r="K4" s="6">
        <f>C4-J4</f>
        <v>-0.5</v>
      </c>
      <c r="L4" s="6">
        <f>K4^2</f>
        <v>0.25</v>
      </c>
      <c r="N4" s="3" t="s">
        <v>24</v>
      </c>
      <c r="O4" s="6">
        <v>1.5</v>
      </c>
    </row>
    <row r="5" spans="2:17">
      <c r="B5" s="3">
        <v>1</v>
      </c>
      <c r="C5" s="3">
        <f>B5*0.2</f>
        <v>0.2</v>
      </c>
      <c r="D5" s="3">
        <f t="shared" ref="D5:D29" si="1">D4*$N$11</f>
        <v>0.87275839895865437</v>
      </c>
      <c r="E5" s="3">
        <f t="shared" ref="E5:E29" si="2">D4*(1-$N$11)+E4*$O$11</f>
        <v>0.12724160104134563</v>
      </c>
      <c r="F5" s="3">
        <f t="shared" ref="F5:F29" si="3">E4*(1-$O$11)+F4*$P$11</f>
        <v>0</v>
      </c>
      <c r="G5" s="3">
        <f t="shared" ref="G5:G29" si="4">F4*(1-$P$11)+G4*$Q$11</f>
        <v>0</v>
      </c>
      <c r="H5" s="3">
        <f t="shared" ref="H5:H29" si="5">G4*(1-$Q$11)+H4*$S$24</f>
        <v>0</v>
      </c>
      <c r="I5" s="3">
        <f t="shared" ref="I5:I29" si="6">SUM(D5:H5)</f>
        <v>1</v>
      </c>
      <c r="J5" s="3">
        <f t="shared" si="0"/>
        <v>0.62724160104134563</v>
      </c>
      <c r="K5" s="6">
        <f t="shared" ref="K5:K29" si="7">C5-J5</f>
        <v>-0.42724160104134562</v>
      </c>
      <c r="L5" s="6">
        <f t="shared" ref="L5:L29" si="8">K5^2</f>
        <v>0.18253538566037233</v>
      </c>
      <c r="N5" s="3" t="s">
        <v>25</v>
      </c>
      <c r="O5" s="6">
        <v>2.5</v>
      </c>
    </row>
    <row r="6" spans="2:17">
      <c r="B6" s="3">
        <v>2</v>
      </c>
      <c r="C6" s="3">
        <f>B6*0.2</f>
        <v>0.4</v>
      </c>
      <c r="D6" s="3">
        <f t="shared" si="1"/>
        <v>0.76170722295287374</v>
      </c>
      <c r="E6" s="3">
        <f t="shared" si="2"/>
        <v>0.21125010717500547</v>
      </c>
      <c r="F6" s="3">
        <f t="shared" si="3"/>
        <v>2.7042669872120804E-2</v>
      </c>
      <c r="G6" s="3">
        <f t="shared" si="4"/>
        <v>0</v>
      </c>
      <c r="H6" s="3">
        <f t="shared" si="5"/>
        <v>0</v>
      </c>
      <c r="I6" s="3">
        <f t="shared" si="6"/>
        <v>1</v>
      </c>
      <c r="J6" s="3">
        <f t="shared" si="0"/>
        <v>0.76533544691924715</v>
      </c>
      <c r="K6" s="6">
        <f t="shared" si="7"/>
        <v>-0.36533544691924713</v>
      </c>
      <c r="L6" s="6">
        <f t="shared" si="8"/>
        <v>0.13346998877568603</v>
      </c>
      <c r="N6" s="3" t="s">
        <v>26</v>
      </c>
      <c r="O6" s="6">
        <v>3.5</v>
      </c>
    </row>
    <row r="7" spans="2:17">
      <c r="B7" s="3">
        <v>3</v>
      </c>
      <c r="C7" s="3">
        <f t="shared" ref="C7:C29" si="9">B7*0.2</f>
        <v>0.60000000000000009</v>
      </c>
      <c r="D7" s="3">
        <f t="shared" si="1"/>
        <v>0.66478637637959292</v>
      </c>
      <c r="E7" s="3">
        <f t="shared" si="2"/>
        <v>0.26327394787889685</v>
      </c>
      <c r="F7" s="3">
        <f t="shared" si="3"/>
        <v>6.314029685659181E-2</v>
      </c>
      <c r="G7" s="3">
        <f t="shared" si="4"/>
        <v>8.799378884918491E-3</v>
      </c>
      <c r="H7" s="3">
        <f t="shared" si="5"/>
        <v>0</v>
      </c>
      <c r="I7" s="3">
        <f t="shared" si="6"/>
        <v>1</v>
      </c>
      <c r="J7" s="3">
        <f t="shared" si="0"/>
        <v>0.91595267824683602</v>
      </c>
      <c r="K7" s="6">
        <f t="shared" si="7"/>
        <v>-0.31595267824683593</v>
      </c>
      <c r="L7" s="6">
        <f t="shared" si="8"/>
        <v>9.9826094891348624E-2</v>
      </c>
      <c r="N7" s="3" t="s">
        <v>27</v>
      </c>
      <c r="O7" s="6">
        <v>4.5</v>
      </c>
    </row>
    <row r="8" spans="2:17">
      <c r="B8" s="3">
        <v>4</v>
      </c>
      <c r="C8" s="3">
        <f t="shared" si="9"/>
        <v>0.8</v>
      </c>
      <c r="D8" s="3">
        <f t="shared" si="1"/>
        <v>0.58019789349857898</v>
      </c>
      <c r="E8" s="3">
        <f t="shared" si="2"/>
        <v>0.29190879295472866</v>
      </c>
      <c r="F8" s="3">
        <f t="shared" si="3"/>
        <v>9.8548796272159553E-2</v>
      </c>
      <c r="G8" s="3">
        <f t="shared" si="4"/>
        <v>2.5005024899869596E-2</v>
      </c>
      <c r="H8" s="3">
        <f t="shared" si="5"/>
        <v>4.3394923746633467E-3</v>
      </c>
      <c r="I8" s="3">
        <f t="shared" si="6"/>
        <v>1</v>
      </c>
      <c r="J8" s="3">
        <f t="shared" si="0"/>
        <v>1.0813794296973098</v>
      </c>
      <c r="K8" s="6">
        <f t="shared" si="7"/>
        <v>-0.28137942969730978</v>
      </c>
      <c r="L8" s="6">
        <f t="shared" si="8"/>
        <v>7.9174383456783293E-2</v>
      </c>
    </row>
    <row r="9" spans="2:17">
      <c r="B9" s="3">
        <v>5</v>
      </c>
      <c r="C9" s="3">
        <f t="shared" si="9"/>
        <v>1</v>
      </c>
      <c r="D9" s="3">
        <f t="shared" si="1"/>
        <v>0.5063725846090037</v>
      </c>
      <c r="E9" s="3">
        <f t="shared" si="2"/>
        <v>0.30369469762398982</v>
      </c>
      <c r="F9" s="3">
        <f t="shared" si="3"/>
        <v>0.12852153691406104</v>
      </c>
      <c r="G9" s="3">
        <f t="shared" si="4"/>
        <v>4.4740236872393604E-2</v>
      </c>
      <c r="H9" s="3">
        <f t="shared" si="5"/>
        <v>1.6670943980552043E-2</v>
      </c>
      <c r="I9" s="3">
        <f t="shared" si="6"/>
        <v>1.0000000000000002</v>
      </c>
      <c r="J9" s="3">
        <f t="shared" si="0"/>
        <v>1.261642257991501</v>
      </c>
      <c r="K9" s="6">
        <f t="shared" si="7"/>
        <v>-0.26164225799150098</v>
      </c>
      <c r="L9" s="6">
        <f t="shared" si="8"/>
        <v>6.8456671166891164E-2</v>
      </c>
      <c r="N9" s="8" t="s">
        <v>2</v>
      </c>
      <c r="O9" s="12"/>
      <c r="P9" s="12"/>
      <c r="Q9" s="12"/>
    </row>
    <row r="10" spans="2:17">
      <c r="B10" s="3">
        <v>6</v>
      </c>
      <c r="C10" s="3">
        <f t="shared" si="9"/>
        <v>1.2000000000000002</v>
      </c>
      <c r="D10" s="3">
        <f t="shared" si="1"/>
        <v>0.44194092621990982</v>
      </c>
      <c r="E10" s="3">
        <f t="shared" si="2"/>
        <v>0.30358209232458699</v>
      </c>
      <c r="F10" s="3">
        <f t="shared" si="3"/>
        <v>0.15124634625405223</v>
      </c>
      <c r="G10" s="3">
        <f t="shared" si="4"/>
        <v>6.4495643373028488E-2</v>
      </c>
      <c r="H10" s="3">
        <f t="shared" si="5"/>
        <v>3.8734991828422653E-2</v>
      </c>
      <c r="I10" s="3">
        <f t="shared" si="6"/>
        <v>1</v>
      </c>
      <c r="J10" s="3">
        <f t="shared" si="0"/>
        <v>1.4545016822654677</v>
      </c>
      <c r="K10" s="6">
        <f t="shared" si="7"/>
        <v>-0.25450168226546754</v>
      </c>
      <c r="L10" s="6">
        <f t="shared" si="8"/>
        <v>6.4771106275952992E-2</v>
      </c>
      <c r="N10" s="7" t="s">
        <v>9</v>
      </c>
      <c r="O10" s="7" t="s">
        <v>10</v>
      </c>
      <c r="P10" s="7" t="s">
        <v>11</v>
      </c>
      <c r="Q10" s="7" t="s">
        <v>12</v>
      </c>
    </row>
    <row r="11" spans="2:17">
      <c r="B11" s="3">
        <v>7</v>
      </c>
      <c r="C11" s="3">
        <f t="shared" si="9"/>
        <v>1.4000000000000001</v>
      </c>
      <c r="D11" s="3">
        <f t="shared" si="1"/>
        <v>0.38570765520199329</v>
      </c>
      <c r="E11" s="3">
        <f t="shared" si="2"/>
        <v>0.29529503166926507</v>
      </c>
      <c r="F11" s="3">
        <f t="shared" si="3"/>
        <v>0.16655282766981222</v>
      </c>
      <c r="G11" s="3">
        <f t="shared" si="4"/>
        <v>8.1902890428551964E-2</v>
      </c>
      <c r="H11" s="3">
        <f t="shared" si="5"/>
        <v>7.0541595030377657E-2</v>
      </c>
      <c r="I11" s="3">
        <f t="shared" si="6"/>
        <v>1.0000000000000002</v>
      </c>
      <c r="J11" s="3">
        <f t="shared" si="0"/>
        <v>1.6562757384160562</v>
      </c>
      <c r="K11" s="6">
        <f t="shared" si="7"/>
        <v>-0.25627573841605611</v>
      </c>
      <c r="L11" s="6">
        <f t="shared" si="8"/>
        <v>6.5677254100694818E-2</v>
      </c>
      <c r="N11" s="14">
        <v>0.87275839895865437</v>
      </c>
      <c r="O11" s="14">
        <v>0.78746990252556148</v>
      </c>
      <c r="P11" s="14">
        <v>0.67461131143748254</v>
      </c>
      <c r="Q11" s="14">
        <v>0.50684105873643792</v>
      </c>
    </row>
    <row r="12" spans="2:17">
      <c r="B12" s="3">
        <v>8</v>
      </c>
      <c r="C12" s="3">
        <f t="shared" si="9"/>
        <v>1.6</v>
      </c>
      <c r="D12" s="3">
        <f t="shared" si="1"/>
        <v>0.33662959562018835</v>
      </c>
      <c r="E12" s="3">
        <f t="shared" si="2"/>
        <v>0.28161400938668368</v>
      </c>
      <c r="F12" s="3">
        <f t="shared" si="3"/>
        <v>0.17511750336233939</v>
      </c>
      <c r="G12" s="3">
        <f t="shared" si="4"/>
        <v>9.5706153870240909E-2</v>
      </c>
      <c r="H12" s="3">
        <f t="shared" si="5"/>
        <v>0.11093273776054788</v>
      </c>
      <c r="I12" s="3">
        <f t="shared" si="6"/>
        <v>1.0000000000000002</v>
      </c>
      <c r="J12" s="3">
        <f t="shared" si="0"/>
        <v>1.8626984287642767</v>
      </c>
      <c r="K12" s="6">
        <f t="shared" si="7"/>
        <v>-0.26269842876427663</v>
      </c>
      <c r="L12" s="6">
        <f t="shared" si="8"/>
        <v>6.9010464475219718E-2</v>
      </c>
    </row>
    <row r="13" spans="2:17">
      <c r="B13" s="3">
        <v>9</v>
      </c>
      <c r="C13" s="3">
        <f t="shared" si="9"/>
        <v>1.8</v>
      </c>
      <c r="D13" s="3">
        <f t="shared" si="1"/>
        <v>0.29379630691557485</v>
      </c>
      <c r="E13" s="3">
        <f t="shared" si="2"/>
        <v>0.26459584522617785</v>
      </c>
      <c r="F13" s="3">
        <f t="shared" si="3"/>
        <v>0.17798770146404486</v>
      </c>
      <c r="G13" s="3">
        <f t="shared" si="4"/>
        <v>0.10548906311859919</v>
      </c>
      <c r="H13" s="3">
        <f t="shared" si="5"/>
        <v>0.15813108327560343</v>
      </c>
      <c r="I13" s="3">
        <f t="shared" si="6"/>
        <v>1.0000000000000002</v>
      </c>
      <c r="J13" s="3">
        <f t="shared" si="0"/>
        <v>2.0695627706124791</v>
      </c>
      <c r="K13" s="6">
        <f t="shared" si="7"/>
        <v>-0.26956277061247902</v>
      </c>
      <c r="L13" s="6">
        <f t="shared" si="8"/>
        <v>7.2664087300275987E-2</v>
      </c>
      <c r="N13" s="13" t="s">
        <v>3</v>
      </c>
      <c r="O13" s="2"/>
      <c r="P13" s="15"/>
      <c r="Q13" s="17">
        <f>SUM(L4:L29)</f>
        <v>3.6593840194997558</v>
      </c>
    </row>
    <row r="14" spans="2:17">
      <c r="B14" s="3">
        <v>10</v>
      </c>
      <c r="C14" s="3">
        <f t="shared" si="9"/>
        <v>2</v>
      </c>
      <c r="D14" s="3">
        <f t="shared" si="1"/>
        <v>0.25641319444360255</v>
      </c>
      <c r="E14" s="3">
        <f t="shared" si="2"/>
        <v>0.24574437692089915</v>
      </c>
      <c r="F14" s="3">
        <f t="shared" si="3"/>
        <v>0.17630709748165346</v>
      </c>
      <c r="G14" s="3">
        <f t="shared" si="4"/>
        <v>0.11138137319578817</v>
      </c>
      <c r="H14" s="3">
        <f t="shared" si="5"/>
        <v>0.21015395795805689</v>
      </c>
      <c r="I14" s="3">
        <f t="shared" si="6"/>
        <v>1.0000000000000002</v>
      </c>
      <c r="J14" s="3">
        <f t="shared" si="0"/>
        <v>2.2731185233037983</v>
      </c>
      <c r="K14" s="6">
        <f t="shared" si="7"/>
        <v>-0.27311852330379827</v>
      </c>
      <c r="L14" s="6">
        <f t="shared" si="8"/>
        <v>7.4593727771647397E-2</v>
      </c>
    </row>
    <row r="15" spans="2:17">
      <c r="B15" s="3">
        <v>11</v>
      </c>
      <c r="C15" s="3">
        <f t="shared" si="9"/>
        <v>2.2000000000000002</v>
      </c>
      <c r="D15" s="3">
        <f t="shared" si="1"/>
        <v>0.2237867690544727</v>
      </c>
      <c r="E15" s="3">
        <f t="shared" si="2"/>
        <v>0.22614272592923515</v>
      </c>
      <c r="F15" s="3">
        <f t="shared" si="3"/>
        <v>0.17116683862862817</v>
      </c>
      <c r="G15" s="3">
        <f t="shared" si="4"/>
        <v>0.11382098834789073</v>
      </c>
      <c r="H15" s="3">
        <f t="shared" si="5"/>
        <v>0.26508267803977348</v>
      </c>
      <c r="I15" s="3">
        <f t="shared" si="6"/>
        <v>1.0000000000000002</v>
      </c>
      <c r="J15" s="3">
        <f t="shared" si="0"/>
        <v>2.4702700803892577</v>
      </c>
      <c r="K15" s="6">
        <f t="shared" si="7"/>
        <v>-0.27027008038925748</v>
      </c>
      <c r="L15" s="6">
        <f t="shared" si="8"/>
        <v>7.3045916353615709E-2</v>
      </c>
      <c r="N15" s="16" t="s">
        <v>29</v>
      </c>
    </row>
    <row r="16" spans="2:17">
      <c r="B16" s="3">
        <v>12</v>
      </c>
      <c r="C16" s="3">
        <f t="shared" si="9"/>
        <v>2.4000000000000004</v>
      </c>
      <c r="D16" s="3">
        <f t="shared" si="1"/>
        <v>0.19531178226811174</v>
      </c>
      <c r="E16" s="3">
        <f t="shared" si="2"/>
        <v>0.20655557713072054</v>
      </c>
      <c r="F16" s="3">
        <f t="shared" si="3"/>
        <v>0.1635332210667424</v>
      </c>
      <c r="G16" s="3">
        <f t="shared" si="4"/>
        <v>0.11338490338743407</v>
      </c>
      <c r="H16" s="3">
        <f t="shared" si="5"/>
        <v>0.32121451614699148</v>
      </c>
      <c r="I16" s="3">
        <f t="shared" si="6"/>
        <v>1.0000000000000002</v>
      </c>
      <c r="J16" s="3">
        <f t="shared" si="0"/>
        <v>2.6586347940144734</v>
      </c>
      <c r="K16" s="6">
        <f t="shared" si="7"/>
        <v>-0.25863479401447309</v>
      </c>
      <c r="L16" s="6">
        <f t="shared" si="8"/>
        <v>6.6891956674908923E-2</v>
      </c>
      <c r="N16" s="10" t="s">
        <v>30</v>
      </c>
    </row>
    <row r="17" spans="2:20">
      <c r="B17" s="3">
        <v>13</v>
      </c>
      <c r="C17" s="3">
        <f t="shared" si="9"/>
        <v>2.6</v>
      </c>
      <c r="D17" s="3">
        <f t="shared" si="1"/>
        <v>0.1704599983900785</v>
      </c>
      <c r="E17" s="3">
        <f t="shared" si="2"/>
        <v>0.18750808406727285</v>
      </c>
      <c r="F17" s="3">
        <f t="shared" si="3"/>
        <v>0.15422063766891175</v>
      </c>
      <c r="G17" s="3">
        <f t="shared" si="4"/>
        <v>0.11067998481692737</v>
      </c>
      <c r="H17" s="3">
        <f t="shared" si="5"/>
        <v>0.37713129505680976</v>
      </c>
      <c r="I17" s="3">
        <f t="shared" si="6"/>
        <v>1.0000000000000002</v>
      </c>
      <c r="J17" s="3">
        <f t="shared" si="0"/>
        <v>2.8365144940831177</v>
      </c>
      <c r="K17" s="6">
        <f t="shared" si="7"/>
        <v>-0.23651449408311764</v>
      </c>
      <c r="L17" s="6">
        <f t="shared" si="8"/>
        <v>5.5939105911393089E-2</v>
      </c>
    </row>
    <row r="18" spans="2:20">
      <c r="B18" s="3">
        <v>14</v>
      </c>
      <c r="C18" s="3">
        <f t="shared" si="9"/>
        <v>2.8000000000000003</v>
      </c>
      <c r="D18" s="3">
        <f t="shared" si="1"/>
        <v>0.14877039528141972</v>
      </c>
      <c r="E18" s="3">
        <f t="shared" si="2"/>
        <v>0.1693465757918689</v>
      </c>
      <c r="F18" s="3">
        <f t="shared" si="3"/>
        <v>0.1438900980126121</v>
      </c>
      <c r="G18" s="3">
        <f t="shared" si="4"/>
        <v>0.10627881172590672</v>
      </c>
      <c r="H18" s="3">
        <f t="shared" si="5"/>
        <v>0.4317141191881928</v>
      </c>
      <c r="I18" s="3">
        <f t="shared" si="6"/>
        <v>1.0000000000000002</v>
      </c>
      <c r="J18" s="3">
        <f t="shared" si="0"/>
        <v>3.0028196837475845</v>
      </c>
      <c r="K18" s="6">
        <f t="shared" si="7"/>
        <v>-0.20281968374758419</v>
      </c>
      <c r="L18" s="6">
        <f t="shared" si="8"/>
        <v>4.1135824115470065E-2</v>
      </c>
      <c r="N18" s="11" t="s">
        <v>28</v>
      </c>
      <c r="O18" s="4"/>
      <c r="P18" s="4"/>
      <c r="Q18" s="4"/>
      <c r="R18" s="4"/>
      <c r="S18" s="4"/>
    </row>
    <row r="19" spans="2:20">
      <c r="B19" s="3">
        <v>15</v>
      </c>
      <c r="C19" s="3">
        <f t="shared" si="9"/>
        <v>3</v>
      </c>
      <c r="D19" s="3">
        <f t="shared" si="1"/>
        <v>0.12984061199825803</v>
      </c>
      <c r="E19" s="3">
        <f t="shared" si="2"/>
        <v>0.1522851148150223</v>
      </c>
      <c r="F19" s="3">
        <f t="shared" si="3"/>
        <v>0.13306113198316444</v>
      </c>
      <c r="G19" s="3">
        <f t="shared" si="4"/>
        <v>0.10068667574586507</v>
      </c>
      <c r="H19" s="3">
        <f t="shared" si="5"/>
        <v>0.48412646545769039</v>
      </c>
      <c r="I19" s="3">
        <f t="shared" si="6"/>
        <v>1.0000000000000002</v>
      </c>
      <c r="J19" s="3">
        <f t="shared" si="0"/>
        <v>3.156973267849708</v>
      </c>
      <c r="K19" s="6">
        <f t="shared" si="7"/>
        <v>-0.156973267849708</v>
      </c>
      <c r="L19" s="6">
        <f t="shared" si="8"/>
        <v>2.4640606819416169E-2</v>
      </c>
      <c r="N19" s="3" t="s">
        <v>15</v>
      </c>
      <c r="O19" s="3">
        <v>1</v>
      </c>
      <c r="P19" s="3">
        <v>2</v>
      </c>
      <c r="Q19" s="3">
        <v>3</v>
      </c>
      <c r="R19" s="3">
        <v>4</v>
      </c>
      <c r="S19" s="5">
        <v>5</v>
      </c>
      <c r="T19" s="3" t="s">
        <v>16</v>
      </c>
    </row>
    <row r="20" spans="2:20">
      <c r="B20" s="3">
        <v>16</v>
      </c>
      <c r="C20" s="3">
        <f t="shared" si="9"/>
        <v>3.2</v>
      </c>
      <c r="D20" s="3">
        <f t="shared" si="1"/>
        <v>0.11331948464741153</v>
      </c>
      <c r="E20" s="3">
        <f t="shared" si="2"/>
        <v>0.13644107187032606</v>
      </c>
      <c r="F20" s="3">
        <f t="shared" si="3"/>
        <v>0.12212971504406125</v>
      </c>
      <c r="G20" s="3">
        <f t="shared" si="4"/>
        <v>9.4328728570332601E-2</v>
      </c>
      <c r="H20" s="3">
        <f t="shared" si="5"/>
        <v>0.53378099986786876</v>
      </c>
      <c r="I20" s="3">
        <f>SUM(D20:H20)</f>
        <v>1.0000000000000002</v>
      </c>
      <c r="J20" s="3">
        <f t="shared" si="0"/>
        <v>3.2988106871409215</v>
      </c>
      <c r="K20" s="6">
        <f t="shared" si="7"/>
        <v>-9.8810687140921338E-2</v>
      </c>
      <c r="L20" s="6">
        <f t="shared" si="8"/>
        <v>9.7635518932610368E-3</v>
      </c>
      <c r="N20" s="3">
        <v>1</v>
      </c>
      <c r="O20" s="1">
        <f>N11</f>
        <v>0.87275839895865437</v>
      </c>
      <c r="P20" s="3">
        <f>1-N11</f>
        <v>0.12724160104134563</v>
      </c>
      <c r="Q20" s="3">
        <v>0</v>
      </c>
      <c r="R20" s="3">
        <v>0</v>
      </c>
      <c r="S20" s="5">
        <v>0</v>
      </c>
      <c r="T20" s="3">
        <f>SUM(O20:S20)</f>
        <v>1</v>
      </c>
    </row>
    <row r="21" spans="2:20">
      <c r="B21" s="3">
        <v>17</v>
      </c>
      <c r="C21" s="3">
        <f t="shared" si="9"/>
        <v>3.4000000000000004</v>
      </c>
      <c r="D21" s="3">
        <f t="shared" si="1"/>
        <v>9.8900531991694698E-2</v>
      </c>
      <c r="E21" s="3">
        <f t="shared" si="2"/>
        <v>0.12186219022192561</v>
      </c>
      <c r="F21" s="3">
        <f t="shared" si="3"/>
        <v>0.11138792153547748</v>
      </c>
      <c r="G21" s="3">
        <f t="shared" si="4"/>
        <v>8.7549300470550512E-2</v>
      </c>
      <c r="H21" s="3">
        <f t="shared" si="5"/>
        <v>0.58030005578035193</v>
      </c>
      <c r="I21" s="3">
        <f t="shared" si="6"/>
        <v>1.0000000000000002</v>
      </c>
      <c r="J21" s="3">
        <f t="shared" si="0"/>
        <v>3.4284861578259402</v>
      </c>
      <c r="K21" s="6">
        <f t="shared" si="7"/>
        <v>-2.8486157825939884E-2</v>
      </c>
      <c r="L21" s="6">
        <f t="shared" si="8"/>
        <v>8.114611876843561E-4</v>
      </c>
      <c r="N21" s="3">
        <v>2</v>
      </c>
      <c r="O21" s="3">
        <v>0</v>
      </c>
      <c r="P21" s="1">
        <f>O11</f>
        <v>0.78746990252556148</v>
      </c>
      <c r="Q21" s="3">
        <f>1-O11</f>
        <v>0.21253009747443852</v>
      </c>
      <c r="R21" s="3">
        <v>0</v>
      </c>
      <c r="S21" s="5">
        <v>0</v>
      </c>
      <c r="T21" s="3">
        <f t="shared" ref="T21:T24" si="10">SUM(O21:S21)</f>
        <v>1</v>
      </c>
    </row>
    <row r="22" spans="2:20">
      <c r="B22" s="3">
        <v>18</v>
      </c>
      <c r="C22" s="3">
        <f t="shared" si="9"/>
        <v>3.6</v>
      </c>
      <c r="D22" s="3">
        <f t="shared" si="1"/>
        <v>8.6316269957230643E-2</v>
      </c>
      <c r="E22" s="3">
        <f t="shared" si="2"/>
        <v>0.10854706909007525</v>
      </c>
      <c r="F22" s="3">
        <f t="shared" si="3"/>
        <v>0.10104293499165828</v>
      </c>
      <c r="G22" s="3">
        <f t="shared" si="4"/>
        <v>8.0617949852261964E-2</v>
      </c>
      <c r="H22" s="3">
        <f t="shared" si="5"/>
        <v>0.62347577610877414</v>
      </c>
      <c r="I22" s="3">
        <f t="shared" si="6"/>
        <v>1.0000000000000002</v>
      </c>
      <c r="J22" s="3">
        <f t="shared" si="0"/>
        <v>3.5463898930652746</v>
      </c>
      <c r="K22" s="6">
        <f t="shared" si="7"/>
        <v>5.3610106934725454E-2</v>
      </c>
      <c r="L22" s="6">
        <f t="shared" si="8"/>
        <v>2.8740435655526982E-3</v>
      </c>
      <c r="N22" s="3">
        <v>3</v>
      </c>
      <c r="O22" s="3">
        <v>0</v>
      </c>
      <c r="P22" s="3">
        <v>0</v>
      </c>
      <c r="Q22" s="1">
        <f>P11</f>
        <v>0.67461131143748254</v>
      </c>
      <c r="R22" s="3">
        <f>1-P11</f>
        <v>0.32538868856251746</v>
      </c>
      <c r="S22" s="5">
        <v>0</v>
      </c>
      <c r="T22" s="3">
        <f t="shared" si="10"/>
        <v>1</v>
      </c>
    </row>
    <row r="23" spans="2:20">
      <c r="B23" s="3">
        <v>19</v>
      </c>
      <c r="C23" s="3">
        <f t="shared" si="9"/>
        <v>3.8000000000000003</v>
      </c>
      <c r="D23" s="3">
        <f t="shared" si="1"/>
        <v>7.5333249571955613E-2</v>
      </c>
      <c r="E23" s="3">
        <f t="shared" si="2"/>
        <v>9.6460570301071968E-2</v>
      </c>
      <c r="F23" s="3">
        <f t="shared" si="3"/>
        <v>9.1234226060493195E-2</v>
      </c>
      <c r="G23" s="3">
        <f t="shared" si="4"/>
        <v>7.3738715161724908E-2</v>
      </c>
      <c r="H23" s="3">
        <f t="shared" si="5"/>
        <v>0.66323323890475461</v>
      </c>
      <c r="I23" s="3">
        <f t="shared" si="6"/>
        <v>1.0000000000000004</v>
      </c>
      <c r="J23" s="3">
        <f t="shared" si="0"/>
        <v>3.6530781235262517</v>
      </c>
      <c r="K23" s="6">
        <f t="shared" si="7"/>
        <v>0.14692187647374855</v>
      </c>
      <c r="L23" s="6">
        <f t="shared" si="8"/>
        <v>2.1586037786567428E-2</v>
      </c>
      <c r="N23" s="3">
        <v>4</v>
      </c>
      <c r="O23" s="3">
        <v>0</v>
      </c>
      <c r="P23" s="3">
        <v>0</v>
      </c>
      <c r="Q23" s="3">
        <v>0</v>
      </c>
      <c r="R23" s="1">
        <f>Q11</f>
        <v>0.50684105873643792</v>
      </c>
      <c r="S23" s="5">
        <f>1-Q11</f>
        <v>0.49315894126356208</v>
      </c>
      <c r="T23" s="3">
        <f t="shared" si="10"/>
        <v>1</v>
      </c>
    </row>
    <row r="24" spans="2:20">
      <c r="B24" s="3">
        <v>20</v>
      </c>
      <c r="C24" s="3">
        <f t="shared" si="9"/>
        <v>4</v>
      </c>
      <c r="D24" s="3">
        <f t="shared" si="1"/>
        <v>6.5747726284772712E-2</v>
      </c>
      <c r="E24" s="3">
        <f t="shared" si="2"/>
        <v>8.5545319179728116E-2</v>
      </c>
      <c r="F24" s="3">
        <f t="shared" si="3"/>
        <v>8.2048415299179805E-2</v>
      </c>
      <c r="G24" s="3">
        <f t="shared" si="4"/>
        <v>6.706039363227341E-2</v>
      </c>
      <c r="H24" s="3">
        <f t="shared" si="5"/>
        <v>0.69959814560404621</v>
      </c>
      <c r="I24" s="3">
        <f t="shared" si="6"/>
        <v>1.0000000000000002</v>
      </c>
      <c r="J24" s="3">
        <f t="shared" si="0"/>
        <v>3.7492159130910929</v>
      </c>
      <c r="K24" s="6">
        <f t="shared" si="7"/>
        <v>0.25078408690890708</v>
      </c>
      <c r="L24" s="6">
        <f t="shared" si="8"/>
        <v>6.2892658246734262E-2</v>
      </c>
      <c r="N24" s="3">
        <v>5</v>
      </c>
      <c r="O24" s="3">
        <v>0</v>
      </c>
      <c r="P24" s="3">
        <v>0</v>
      </c>
      <c r="Q24" s="3">
        <v>0</v>
      </c>
      <c r="R24" s="3">
        <v>0</v>
      </c>
      <c r="S24" s="6">
        <v>1</v>
      </c>
      <c r="T24" s="3">
        <f t="shared" si="10"/>
        <v>1</v>
      </c>
    </row>
    <row r="25" spans="2:20">
      <c r="B25" s="3">
        <v>21</v>
      </c>
      <c r="C25" s="3">
        <f t="shared" si="9"/>
        <v>4.2</v>
      </c>
      <c r="D25" s="3">
        <f t="shared" si="1"/>
        <v>5.7381880327470068E-2</v>
      </c>
      <c r="E25" s="3">
        <f t="shared" si="2"/>
        <v>7.5730210113281182E-2</v>
      </c>
      <c r="F25" s="3">
        <f t="shared" si="3"/>
        <v>7.3531744070096466E-2</v>
      </c>
      <c r="G25" s="3">
        <f t="shared" si="4"/>
        <v>6.0686587160696644E-2</v>
      </c>
      <c r="H25" s="3">
        <f t="shared" si="5"/>
        <v>0.73266957832845592</v>
      </c>
      <c r="I25" s="3">
        <f t="shared" si="6"/>
        <v>1.0000000000000002</v>
      </c>
      <c r="J25" s="3">
        <f t="shared" si="0"/>
        <v>3.8355317730493876</v>
      </c>
      <c r="K25" s="6">
        <f t="shared" si="7"/>
        <v>0.36446822695061254</v>
      </c>
      <c r="L25" s="6">
        <f t="shared" si="8"/>
        <v>0.1328370884565232</v>
      </c>
    </row>
    <row r="26" spans="2:20">
      <c r="B26" s="3">
        <v>22</v>
      </c>
      <c r="C26" s="3">
        <f t="shared" si="9"/>
        <v>4.4000000000000004</v>
      </c>
      <c r="D26" s="3">
        <f t="shared" si="1"/>
        <v>5.0080518003839884E-2</v>
      </c>
      <c r="E26" s="3">
        <f t="shared" si="2"/>
        <v>6.6936623499776013E-2</v>
      </c>
      <c r="F26" s="3">
        <f t="shared" si="3"/>
        <v>6.5700295236548467E-2</v>
      </c>
      <c r="G26" s="3">
        <f t="shared" si="4"/>
        <v>5.468485185831197E-2</v>
      </c>
      <c r="H26" s="3">
        <f t="shared" si="5"/>
        <v>0.76259771140152399</v>
      </c>
      <c r="I26" s="3">
        <f t="shared" si="6"/>
        <v>1.0000000000000004</v>
      </c>
      <c r="J26" s="3">
        <f t="shared" si="0"/>
        <v>3.9127826151539047</v>
      </c>
      <c r="K26" s="6">
        <f t="shared" si="7"/>
        <v>0.48721738484609567</v>
      </c>
      <c r="L26" s="6">
        <f t="shared" si="8"/>
        <v>0.23738078009626851</v>
      </c>
    </row>
    <row r="27" spans="2:20">
      <c r="B27" s="3">
        <v>23</v>
      </c>
      <c r="C27" s="3">
        <f t="shared" si="9"/>
        <v>4.6000000000000005</v>
      </c>
      <c r="D27" s="3">
        <f t="shared" si="1"/>
        <v>4.3708192712051362E-2</v>
      </c>
      <c r="E27" s="3">
        <f t="shared" si="2"/>
        <v>5.9082901674547349E-2</v>
      </c>
      <c r="F27" s="3">
        <f t="shared" si="3"/>
        <v>5.8548209448374938E-2</v>
      </c>
      <c r="G27" s="3">
        <f t="shared" si="4"/>
        <v>4.9094661117902824E-2</v>
      </c>
      <c r="H27" s="3">
        <f t="shared" si="5"/>
        <v>0.78956603504712386</v>
      </c>
      <c r="I27" s="3">
        <f t="shared" si="6"/>
        <v>1.0000000000000004</v>
      </c>
      <c r="J27" s="3">
        <f t="shared" si="0"/>
        <v>3.9817274441135013</v>
      </c>
      <c r="K27" s="6">
        <f t="shared" si="7"/>
        <v>0.61827255588649921</v>
      </c>
      <c r="L27" s="6">
        <f t="shared" si="8"/>
        <v>0.38226095336242427</v>
      </c>
    </row>
    <row r="28" spans="2:20">
      <c r="B28" s="3">
        <v>24</v>
      </c>
      <c r="C28" s="3">
        <f t="shared" si="9"/>
        <v>4.8000000000000007</v>
      </c>
      <c r="D28" s="3">
        <f t="shared" si="1"/>
        <v>3.8146692292746275E-2</v>
      </c>
      <c r="E28" s="3">
        <f t="shared" si="2"/>
        <v>5.2087507241888223E-2</v>
      </c>
      <c r="F28" s="3">
        <f t="shared" si="3"/>
        <v>5.2054179210248838E-2</v>
      </c>
      <c r="G28" s="3">
        <f t="shared" si="4"/>
        <v>4.3934115109394815E-2</v>
      </c>
      <c r="H28" s="3">
        <f t="shared" si="5"/>
        <v>0.8137775061457222</v>
      </c>
      <c r="I28" s="3">
        <f t="shared" si="6"/>
        <v>1.0000000000000004</v>
      </c>
      <c r="J28" s="3">
        <f t="shared" si="0"/>
        <v>4.0431082355734596</v>
      </c>
      <c r="K28" s="6">
        <f t="shared" si="7"/>
        <v>0.75689176442654116</v>
      </c>
      <c r="L28" s="6">
        <f t="shared" si="8"/>
        <v>0.57288514305672267</v>
      </c>
    </row>
    <row r="29" spans="2:20">
      <c r="B29" s="3">
        <v>25</v>
      </c>
      <c r="C29" s="3">
        <f t="shared" si="9"/>
        <v>5</v>
      </c>
      <c r="D29" s="3">
        <f t="shared" si="1"/>
        <v>3.3292846090985678E-2</v>
      </c>
      <c r="E29" s="3">
        <f t="shared" si="2"/>
        <v>4.5871190452329791E-2</v>
      </c>
      <c r="F29" s="3">
        <f t="shared" si="3"/>
        <v>4.6186501094146737E-2</v>
      </c>
      <c r="G29" s="3">
        <f t="shared" si="4"/>
        <v>3.9205454524115335E-2</v>
      </c>
      <c r="H29" s="3">
        <f t="shared" si="5"/>
        <v>0.83544400783842276</v>
      </c>
      <c r="I29" s="3">
        <f t="shared" si="6"/>
        <v>1.0000000000000002</v>
      </c>
      <c r="J29" s="3">
        <f t="shared" si="0"/>
        <v>4.0976365875666607</v>
      </c>
      <c r="K29" s="6">
        <f t="shared" si="7"/>
        <v>0.90236341243333928</v>
      </c>
      <c r="L29" s="6">
        <f t="shared" si="8"/>
        <v>0.8142597280983408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1"/>
  <sheetViews>
    <sheetView zoomScale="75" zoomScaleNormal="75" workbookViewId="0"/>
  </sheetViews>
  <sheetFormatPr defaultColWidth="8.81640625" defaultRowHeight="13"/>
  <cols>
    <col min="1" max="8" width="8.81640625" style="18"/>
    <col min="9" max="9" width="9.7265625" style="18" bestFit="1" customWidth="1"/>
    <col min="10" max="16384" width="8.81640625" style="18"/>
  </cols>
  <sheetData>
    <row r="1" spans="1:57">
      <c r="A1" s="18" t="s">
        <v>34</v>
      </c>
    </row>
    <row r="2" spans="1:57">
      <c r="B2" s="23" t="s">
        <v>23</v>
      </c>
      <c r="C2" s="23" t="s">
        <v>24</v>
      </c>
      <c r="D2" s="23" t="s">
        <v>25</v>
      </c>
      <c r="E2" s="23" t="s">
        <v>26</v>
      </c>
      <c r="F2" s="23" t="s">
        <v>27</v>
      </c>
      <c r="H2" s="18" t="s">
        <v>33</v>
      </c>
      <c r="I2" s="18">
        <v>1</v>
      </c>
      <c r="J2" s="18">
        <v>2</v>
      </c>
      <c r="K2" s="18">
        <v>3</v>
      </c>
      <c r="L2" s="18">
        <v>4</v>
      </c>
      <c r="M2" s="18">
        <v>5</v>
      </c>
      <c r="N2" s="18">
        <v>6</v>
      </c>
      <c r="O2" s="18">
        <v>7</v>
      </c>
      <c r="P2" s="18">
        <v>8</v>
      </c>
      <c r="Q2" s="18">
        <v>9</v>
      </c>
      <c r="R2" s="18">
        <v>10</v>
      </c>
      <c r="S2" s="18">
        <v>11</v>
      </c>
      <c r="T2" s="18">
        <v>12</v>
      </c>
      <c r="U2" s="18">
        <v>13</v>
      </c>
      <c r="V2" s="18">
        <v>14</v>
      </c>
      <c r="W2" s="18">
        <v>15</v>
      </c>
      <c r="X2" s="18">
        <v>16</v>
      </c>
      <c r="Y2" s="18">
        <v>17</v>
      </c>
      <c r="Z2" s="18">
        <v>18</v>
      </c>
      <c r="AA2" s="18">
        <v>19</v>
      </c>
      <c r="AB2" s="18">
        <v>20</v>
      </c>
      <c r="AC2" s="18">
        <v>21</v>
      </c>
      <c r="AD2" s="18">
        <v>22</v>
      </c>
      <c r="AE2" s="18">
        <v>23</v>
      </c>
      <c r="AF2" s="18">
        <v>24</v>
      </c>
      <c r="AG2" s="18">
        <v>25</v>
      </c>
      <c r="AH2" s="18">
        <v>26</v>
      </c>
      <c r="AI2" s="18">
        <v>27</v>
      </c>
      <c r="AJ2" s="18">
        <v>28</v>
      </c>
      <c r="AK2" s="18">
        <v>29</v>
      </c>
      <c r="AL2" s="18">
        <v>30</v>
      </c>
      <c r="AM2" s="18">
        <v>31</v>
      </c>
      <c r="AN2" s="18">
        <v>32</v>
      </c>
      <c r="AO2" s="18">
        <v>33</v>
      </c>
      <c r="AP2" s="18">
        <v>34</v>
      </c>
      <c r="AQ2" s="18">
        <v>35</v>
      </c>
      <c r="AR2" s="18">
        <v>36</v>
      </c>
      <c r="AS2" s="18">
        <v>37</v>
      </c>
      <c r="AT2" s="18">
        <v>38</v>
      </c>
      <c r="AU2" s="18">
        <v>39</v>
      </c>
      <c r="AV2" s="18">
        <v>40</v>
      </c>
      <c r="AW2" s="18">
        <v>41</v>
      </c>
      <c r="AX2" s="18">
        <v>42</v>
      </c>
      <c r="AY2" s="18">
        <v>43</v>
      </c>
      <c r="AZ2" s="18">
        <v>44</v>
      </c>
      <c r="BA2" s="18">
        <v>45</v>
      </c>
      <c r="BB2" s="18">
        <v>46</v>
      </c>
      <c r="BC2" s="18">
        <v>47</v>
      </c>
      <c r="BD2" s="18">
        <v>48</v>
      </c>
      <c r="BE2" s="18">
        <v>49</v>
      </c>
    </row>
    <row r="3" spans="1:57" ht="14.5">
      <c r="A3" s="23" t="s">
        <v>23</v>
      </c>
      <c r="B3" s="24">
        <f>deterministic1!O20</f>
        <v>0.87275839895865437</v>
      </c>
      <c r="C3" s="24">
        <f>1-B3</f>
        <v>0.12724160104134563</v>
      </c>
      <c r="D3" s="22">
        <v>0</v>
      </c>
      <c r="E3" s="22">
        <v>0</v>
      </c>
      <c r="F3" s="22">
        <v>0</v>
      </c>
      <c r="G3" s="18">
        <f>SUM(B3:F3)</f>
        <v>1</v>
      </c>
      <c r="H3" s="21" t="s">
        <v>23</v>
      </c>
      <c r="I3" s="20">
        <v>1</v>
      </c>
      <c r="J3" s="18">
        <f t="shared" ref="J3:BE3" si="0">$B$3*I3+$B$4*I4+$B$5*I5+$B$6*I6+$B$7*I7</f>
        <v>0.87275839895865437</v>
      </c>
      <c r="K3" s="18">
        <f t="shared" si="0"/>
        <v>0.76170722295287374</v>
      </c>
      <c r="L3" s="18">
        <f t="shared" si="0"/>
        <v>0.66478637637959292</v>
      </c>
      <c r="M3" s="18">
        <f t="shared" si="0"/>
        <v>0.58019789349857898</v>
      </c>
      <c r="N3" s="18">
        <f t="shared" si="0"/>
        <v>0.5063725846090037</v>
      </c>
      <c r="O3" s="18">
        <f t="shared" si="0"/>
        <v>0.44194092621990982</v>
      </c>
      <c r="P3" s="18">
        <f t="shared" si="0"/>
        <v>0.38570765520199329</v>
      </c>
      <c r="Q3" s="18">
        <f t="shared" si="0"/>
        <v>0.33662959562018835</v>
      </c>
      <c r="R3" s="18">
        <f t="shared" si="0"/>
        <v>0.29379630691557485</v>
      </c>
      <c r="S3" s="18">
        <f t="shared" si="0"/>
        <v>0.25641319444360255</v>
      </c>
      <c r="T3" s="18">
        <f t="shared" si="0"/>
        <v>0.2237867690544727</v>
      </c>
      <c r="U3" s="18">
        <f t="shared" si="0"/>
        <v>0.19531178226811174</v>
      </c>
      <c r="V3" s="18">
        <f t="shared" si="0"/>
        <v>0.1704599983900785</v>
      </c>
      <c r="W3" s="18">
        <f t="shared" si="0"/>
        <v>0.14877039528141972</v>
      </c>
      <c r="X3" s="18">
        <f t="shared" si="0"/>
        <v>0.12984061199825803</v>
      </c>
      <c r="Y3" s="18">
        <f t="shared" si="0"/>
        <v>0.11331948464741153</v>
      </c>
      <c r="Z3" s="18">
        <f t="shared" si="0"/>
        <v>9.8900531991694698E-2</v>
      </c>
      <c r="AA3" s="18">
        <f t="shared" si="0"/>
        <v>8.6316269957230643E-2</v>
      </c>
      <c r="AB3" s="18">
        <f t="shared" si="0"/>
        <v>7.5333249571955613E-2</v>
      </c>
      <c r="AC3" s="18">
        <f t="shared" si="0"/>
        <v>6.5747726284772712E-2</v>
      </c>
      <c r="AD3" s="18">
        <f t="shared" si="0"/>
        <v>5.7381880327470068E-2</v>
      </c>
      <c r="AE3" s="18">
        <f t="shared" si="0"/>
        <v>5.0080518003839884E-2</v>
      </c>
      <c r="AF3" s="18">
        <f t="shared" si="0"/>
        <v>4.3708192712051362E-2</v>
      </c>
      <c r="AG3" s="18">
        <f t="shared" si="0"/>
        <v>3.8146692292746275E-2</v>
      </c>
      <c r="AH3" s="18">
        <f t="shared" si="0"/>
        <v>3.3292846090985678E-2</v>
      </c>
      <c r="AI3" s="18">
        <f t="shared" si="0"/>
        <v>2.9056611051145556E-2</v>
      </c>
      <c r="AJ3" s="18">
        <f t="shared" si="0"/>
        <v>2.5359401340162138E-2</v>
      </c>
      <c r="AK3" s="18">
        <f t="shared" si="0"/>
        <v>2.213263051218986E-2</v>
      </c>
      <c r="AL3" s="18">
        <f t="shared" si="0"/>
        <v>1.9316439170562284E-2</v>
      </c>
      <c r="AM3" s="18">
        <f t="shared" si="0"/>
        <v>1.6858584524082176E-2</v>
      </c>
      <c r="AN3" s="18">
        <f t="shared" si="0"/>
        <v>1.4713471237947109E-2</v>
      </c>
      <c r="AO3" s="18">
        <f t="shared" si="0"/>
        <v>1.2841305600754929E-2</v>
      </c>
      <c r="AP3" s="18">
        <f t="shared" si="0"/>
        <v>1.1207357316653673E-2</v>
      </c>
      <c r="AQ3" s="18">
        <f t="shared" si="0"/>
        <v>9.7813152282402206E-3</v>
      </c>
      <c r="AR3" s="18">
        <f t="shared" si="0"/>
        <v>8.536725018308839E-3</v>
      </c>
      <c r="AS3" s="18">
        <f t="shared" si="0"/>
        <v>7.4504984593295118E-3</v>
      </c>
      <c r="AT3" s="18">
        <f t="shared" si="0"/>
        <v>6.5024851068083457E-3</v>
      </c>
      <c r="AU3" s="18">
        <f t="shared" si="0"/>
        <v>5.6750984910705462E-3</v>
      </c>
      <c r="AV3" s="18">
        <f t="shared" si="0"/>
        <v>4.9529898729994051E-3</v>
      </c>
      <c r="AW3" s="18">
        <f t="shared" si="0"/>
        <v>4.3227635116173894E-3</v>
      </c>
      <c r="AX3" s="18">
        <f t="shared" si="0"/>
        <v>3.7727281614760833E-3</v>
      </c>
      <c r="AY3" s="18">
        <f t="shared" si="0"/>
        <v>3.2926801899160942E-3</v>
      </c>
      <c r="AZ3" s="18">
        <f t="shared" si="0"/>
        <v>2.8737142908340486E-3</v>
      </c>
      <c r="BA3" s="18">
        <f t="shared" si="0"/>
        <v>2.508058283532929E-3</v>
      </c>
      <c r="BB3" s="18">
        <f t="shared" si="0"/>
        <v>2.1889289320311898E-3</v>
      </c>
      <c r="BC3" s="18">
        <f t="shared" si="0"/>
        <v>1.9104061101538183E-3</v>
      </c>
      <c r="BD3" s="18">
        <f t="shared" si="0"/>
        <v>1.6673229780586772E-3</v>
      </c>
      <c r="BE3" s="18">
        <f t="shared" si="0"/>
        <v>1.4551701328774666E-3</v>
      </c>
    </row>
    <row r="4" spans="1:57" ht="14.5">
      <c r="A4" s="23" t="s">
        <v>24</v>
      </c>
      <c r="B4" s="22">
        <v>0</v>
      </c>
      <c r="C4" s="24">
        <f>deterministic1!P21</f>
        <v>0.78746990252556148</v>
      </c>
      <c r="D4" s="24">
        <f>1-C4</f>
        <v>0.21253009747443852</v>
      </c>
      <c r="E4" s="22">
        <v>0</v>
      </c>
      <c r="F4" s="22">
        <v>0</v>
      </c>
      <c r="G4" s="18">
        <f>SUM(B4:F4)</f>
        <v>1</v>
      </c>
      <c r="H4" s="21" t="s">
        <v>24</v>
      </c>
      <c r="I4" s="20">
        <v>0</v>
      </c>
      <c r="J4" s="18">
        <f t="shared" ref="J4:BE4" si="1">$C$3*I3+$C$4*I4+$C$5*I5+$C$6*I6+$C$7*I7</f>
        <v>0.12724160104134563</v>
      </c>
      <c r="K4" s="18">
        <f t="shared" si="1"/>
        <v>0.21125010717500547</v>
      </c>
      <c r="L4" s="18">
        <f t="shared" si="1"/>
        <v>0.26327394787889685</v>
      </c>
      <c r="M4" s="18">
        <f t="shared" si="1"/>
        <v>0.29190879295472866</v>
      </c>
      <c r="N4" s="18">
        <f t="shared" si="1"/>
        <v>0.30369469762398982</v>
      </c>
      <c r="O4" s="18">
        <f t="shared" si="1"/>
        <v>0.30358209232458699</v>
      </c>
      <c r="P4" s="18">
        <f t="shared" si="1"/>
        <v>0.29529503166926507</v>
      </c>
      <c r="Q4" s="18">
        <f t="shared" si="1"/>
        <v>0.28161400938668368</v>
      </c>
      <c r="R4" s="18">
        <f t="shared" si="1"/>
        <v>0.26459584522617785</v>
      </c>
      <c r="S4" s="18">
        <f t="shared" si="1"/>
        <v>0.24574437692089915</v>
      </c>
      <c r="T4" s="18">
        <f t="shared" si="1"/>
        <v>0.22614272592923515</v>
      </c>
      <c r="U4" s="18">
        <f t="shared" si="1"/>
        <v>0.20655557713072054</v>
      </c>
      <c r="V4" s="18">
        <f t="shared" si="1"/>
        <v>0.18750808406727285</v>
      </c>
      <c r="W4" s="18">
        <f t="shared" si="1"/>
        <v>0.1693465757918689</v>
      </c>
      <c r="X4" s="18">
        <f t="shared" si="1"/>
        <v>0.1522851148150223</v>
      </c>
      <c r="Y4" s="18">
        <f t="shared" si="1"/>
        <v>0.13644107187032606</v>
      </c>
      <c r="Z4" s="18">
        <f t="shared" si="1"/>
        <v>0.12186219022192561</v>
      </c>
      <c r="AA4" s="18">
        <f t="shared" si="1"/>
        <v>0.10854706909007525</v>
      </c>
      <c r="AB4" s="18">
        <f t="shared" si="1"/>
        <v>9.6460570301071968E-2</v>
      </c>
      <c r="AC4" s="18">
        <f t="shared" si="1"/>
        <v>8.5545319179728116E-2</v>
      </c>
      <c r="AD4" s="18">
        <f t="shared" si="1"/>
        <v>7.5730210113281182E-2</v>
      </c>
      <c r="AE4" s="18">
        <f t="shared" si="1"/>
        <v>6.6936623499776013E-2</v>
      </c>
      <c r="AF4" s="18">
        <f t="shared" si="1"/>
        <v>5.9082901674547349E-2</v>
      </c>
      <c r="AG4" s="18">
        <f t="shared" si="1"/>
        <v>5.2087507241888223E-2</v>
      </c>
      <c r="AH4" s="18">
        <f t="shared" si="1"/>
        <v>4.5871190452329791E-2</v>
      </c>
      <c r="AI4" s="18">
        <f t="shared" si="1"/>
        <v>4.0358416914067732E-2</v>
      </c>
      <c r="AJ4" s="18">
        <f t="shared" si="1"/>
        <v>3.5478248344390305E-2</v>
      </c>
      <c r="AK4" s="18">
        <f t="shared" si="1"/>
        <v>3.1164823593506974E-2</v>
      </c>
      <c r="AL4" s="18">
        <f t="shared" si="1"/>
        <v>2.7357551939032831E-2</v>
      </c>
      <c r="AM4" s="18">
        <f t="shared" si="1"/>
        <v>2.4001103405248279E-2</v>
      </c>
      <c r="AN4" s="18">
        <f t="shared" si="1"/>
        <v>2.1045259845171853E-2</v>
      </c>
      <c r="AO4" s="18">
        <f t="shared" si="1"/>
        <v>1.8444674356094773E-2</v>
      </c>
      <c r="AP4" s="18">
        <f t="shared" si="1"/>
        <v>1.6158574201410928E-2</v>
      </c>
      <c r="AQ4" s="18">
        <f t="shared" si="1"/>
        <v>1.4150432939750568E-2</v>
      </c>
      <c r="AR4" s="18">
        <f t="shared" si="1"/>
        <v>1.2387630257691254E-2</v>
      </c>
      <c r="AS4" s="18">
        <f t="shared" si="1"/>
        <v>1.0841112550526156E-2</v>
      </c>
      <c r="AT4" s="18">
        <f t="shared" si="1"/>
        <v>9.4850631959526397E-3</v>
      </c>
      <c r="AU4" s="18">
        <f t="shared" si="1"/>
        <v>8.2965884061034154E-3</v>
      </c>
      <c r="AV4" s="18">
        <f t="shared" si="1"/>
        <v>7.2554222815201007E-3</v>
      </c>
      <c r="AW4" s="18">
        <f t="shared" si="1"/>
        <v>6.3436530381924365E-3</v>
      </c>
      <c r="AX4" s="18">
        <f t="shared" si="1"/>
        <v>5.5454711897826858E-3</v>
      </c>
      <c r="AY4" s="18">
        <f t="shared" si="1"/>
        <v>4.8469396288364705E-3</v>
      </c>
      <c r="AZ4" s="18">
        <f t="shared" si="1"/>
        <v>4.2357849761491826E-3</v>
      </c>
      <c r="BA4" s="18">
        <f t="shared" si="1"/>
        <v>3.7012091895885541E-3</v>
      </c>
      <c r="BB4" s="18">
        <f t="shared" si="1"/>
        <v>3.2337201912537501E-3</v>
      </c>
      <c r="BC4" s="18">
        <f t="shared" si="1"/>
        <v>2.824980145678902E-3</v>
      </c>
      <c r="BD4" s="18">
        <f t="shared" si="1"/>
        <v>2.4676699720495524E-3</v>
      </c>
      <c r="BE4" s="18">
        <f t="shared" si="1"/>
        <v>2.1553686775363265E-3</v>
      </c>
    </row>
    <row r="5" spans="1:57" ht="14.5">
      <c r="A5" s="23" t="s">
        <v>25</v>
      </c>
      <c r="B5" s="22">
        <v>0</v>
      </c>
      <c r="C5" s="22">
        <v>0</v>
      </c>
      <c r="D5" s="24">
        <f>deterministic1!Q22</f>
        <v>0.67461131143748254</v>
      </c>
      <c r="E5" s="24">
        <f>1-D5</f>
        <v>0.32538868856251746</v>
      </c>
      <c r="F5" s="22">
        <v>0</v>
      </c>
      <c r="G5" s="18">
        <f>SUM(B5:F5)</f>
        <v>1</v>
      </c>
      <c r="H5" s="21" t="s">
        <v>25</v>
      </c>
      <c r="I5" s="20">
        <v>0</v>
      </c>
      <c r="J5" s="18">
        <f t="shared" ref="J5:BE5" si="2">$D$3*I3+$D$4*I4+$D$5*I5+$D$6*I6+$D$7*I7</f>
        <v>0</v>
      </c>
      <c r="K5" s="18">
        <f t="shared" si="2"/>
        <v>2.7042669872120804E-2</v>
      </c>
      <c r="L5" s="18">
        <f t="shared" si="2"/>
        <v>6.314029685659181E-2</v>
      </c>
      <c r="M5" s="18">
        <f t="shared" si="2"/>
        <v>9.8548796272159553E-2</v>
      </c>
      <c r="N5" s="18">
        <f t="shared" si="2"/>
        <v>0.12852153691406104</v>
      </c>
      <c r="O5" s="18">
        <f t="shared" si="2"/>
        <v>0.15124634625405223</v>
      </c>
      <c r="P5" s="18">
        <f t="shared" si="2"/>
        <v>0.16655282766981222</v>
      </c>
      <c r="Q5" s="18">
        <f t="shared" si="2"/>
        <v>0.17511750336233939</v>
      </c>
      <c r="R5" s="18">
        <f t="shared" si="2"/>
        <v>0.17798770146404486</v>
      </c>
      <c r="S5" s="18">
        <f t="shared" si="2"/>
        <v>0.17630709748165346</v>
      </c>
      <c r="T5" s="18">
        <f t="shared" si="2"/>
        <v>0.17116683862862817</v>
      </c>
      <c r="U5" s="18">
        <f t="shared" si="2"/>
        <v>0.1635332210667424</v>
      </c>
      <c r="V5" s="18">
        <f t="shared" si="2"/>
        <v>0.15422063766891175</v>
      </c>
      <c r="W5" s="18">
        <f t="shared" si="2"/>
        <v>0.1438900980126121</v>
      </c>
      <c r="X5" s="18">
        <f t="shared" si="2"/>
        <v>0.13306113198316444</v>
      </c>
      <c r="Y5" s="18">
        <f t="shared" si="2"/>
        <v>0.12212971504406125</v>
      </c>
      <c r="Z5" s="18">
        <f t="shared" si="2"/>
        <v>0.11138792153547748</v>
      </c>
      <c r="AA5" s="18">
        <f t="shared" si="2"/>
        <v>0.10104293499165828</v>
      </c>
      <c r="AB5" s="18">
        <f t="shared" si="2"/>
        <v>9.1234226060493195E-2</v>
      </c>
      <c r="AC5" s="18">
        <f t="shared" si="2"/>
        <v>8.2048415299179805E-2</v>
      </c>
      <c r="AD5" s="18">
        <f t="shared" si="2"/>
        <v>7.3531744070096466E-2</v>
      </c>
      <c r="AE5" s="18">
        <f t="shared" si="2"/>
        <v>6.5700295236548467E-2</v>
      </c>
      <c r="AF5" s="18">
        <f t="shared" si="2"/>
        <v>5.8548209448374938E-2</v>
      </c>
      <c r="AG5" s="18">
        <f t="shared" si="2"/>
        <v>5.2054179210248838E-2</v>
      </c>
      <c r="AH5" s="18">
        <f t="shared" si="2"/>
        <v>4.6186501094146737E-2</v>
      </c>
      <c r="AI5" s="18">
        <f t="shared" si="2"/>
        <v>4.0906944651933237E-2</v>
      </c>
      <c r="AJ5" s="18">
        <f t="shared" si="2"/>
        <v>3.6173665859202037E-2</v>
      </c>
      <c r="AK5" s="18">
        <f t="shared" si="2"/>
        <v>3.1943359743633187E-2</v>
      </c>
      <c r="AL5" s="18">
        <f t="shared" si="2"/>
        <v>2.8172814804473388E-2</v>
      </c>
      <c r="AM5" s="18">
        <f t="shared" si="2"/>
        <v>2.4820002722395776E-2</v>
      </c>
      <c r="AN5" s="18">
        <f t="shared" si="2"/>
        <v>2.1844811432648797E-2</v>
      </c>
      <c r="AO5" s="18">
        <f t="shared" si="2"/>
        <v>1.9209508014952976E-2</v>
      </c>
      <c r="AP5" s="18">
        <f t="shared" si="2"/>
        <v>1.6878999832821359E-2</v>
      </c>
      <c r="AQ5" s="18">
        <f t="shared" si="2"/>
        <v>1.4820947563046478E-2</v>
      </c>
      <c r="AR5" s="18">
        <f t="shared" si="2"/>
        <v>1.300577176424364E-2</v>
      </c>
      <c r="AS5" s="18">
        <f t="shared" si="2"/>
        <v>1.1406585012277409E-2</v>
      </c>
      <c r="AT5" s="18">
        <f t="shared" si="2"/>
        <v>9.9990739812502779E-3</v>
      </c>
      <c r="AU5" s="18">
        <f t="shared" si="2"/>
        <v>8.7613498172386846E-3</v>
      </c>
      <c r="AV5" s="18">
        <f t="shared" si="2"/>
        <v>7.6737804328243925E-3</v>
      </c>
      <c r="AW5" s="18">
        <f t="shared" si="2"/>
        <v>6.7188146861806358E-3</v>
      </c>
      <c r="AX5" s="18">
        <f t="shared" si="2"/>
        <v>5.8808055853007924E-3</v>
      </c>
      <c r="AY5" s="18">
        <f t="shared" si="2"/>
        <v>5.1458375007148449E-3</v>
      </c>
      <c r="AZ5" s="18">
        <f t="shared" si="2"/>
        <v>4.5015607365707531E-3</v>
      </c>
      <c r="BA5" s="18">
        <f t="shared" si="2"/>
        <v>3.9370355858752235E-3</v>
      </c>
      <c r="BB5" s="18">
        <f t="shared" si="2"/>
        <v>3.4425870895998653E-3</v>
      </c>
      <c r="BC5" s="18">
        <f t="shared" si="2"/>
        <v>3.0096710587049309E-3</v>
      </c>
      <c r="BD5" s="18">
        <f t="shared" si="2"/>
        <v>2.6307514456328607E-3</v>
      </c>
      <c r="BE5" s="18">
        <f t="shared" si="2"/>
        <v>2.2991888224988734E-3</v>
      </c>
    </row>
    <row r="6" spans="1:57" ht="14.5">
      <c r="A6" s="23" t="s">
        <v>26</v>
      </c>
      <c r="B6" s="22">
        <v>0</v>
      </c>
      <c r="C6" s="22">
        <v>0</v>
      </c>
      <c r="D6" s="22">
        <v>0</v>
      </c>
      <c r="E6" s="24">
        <f>deterministic1!R23</f>
        <v>0.50684105873643792</v>
      </c>
      <c r="F6" s="24">
        <f>1-E6</f>
        <v>0.49315894126356208</v>
      </c>
      <c r="G6" s="18">
        <f>SUM(B6:F6)</f>
        <v>1</v>
      </c>
      <c r="H6" s="21" t="s">
        <v>26</v>
      </c>
      <c r="I6" s="20">
        <v>0</v>
      </c>
      <c r="J6" s="18">
        <f t="shared" ref="J6:BE6" si="3">$E$3*I3+$E$4*I4+$E$5*I5+$E$6*I6+$E$7*I7</f>
        <v>0</v>
      </c>
      <c r="K6" s="18">
        <f t="shared" si="3"/>
        <v>0</v>
      </c>
      <c r="L6" s="18">
        <f t="shared" si="3"/>
        <v>8.799378884918491E-3</v>
      </c>
      <c r="M6" s="18">
        <f t="shared" si="3"/>
        <v>2.5005024899869596E-2</v>
      </c>
      <c r="N6" s="18">
        <f t="shared" si="3"/>
        <v>4.4740236872393604E-2</v>
      </c>
      <c r="O6" s="18">
        <f t="shared" si="3"/>
        <v>6.4495643373028488E-2</v>
      </c>
      <c r="P6" s="18">
        <f t="shared" si="3"/>
        <v>8.1902890428551964E-2</v>
      </c>
      <c r="Q6" s="18">
        <f t="shared" si="3"/>
        <v>9.5706153870240909E-2</v>
      </c>
      <c r="R6" s="18">
        <f t="shared" si="3"/>
        <v>0.10548906311859919</v>
      </c>
      <c r="S6" s="18">
        <f t="shared" si="3"/>
        <v>0.11138137319578817</v>
      </c>
      <c r="T6" s="18">
        <f t="shared" si="3"/>
        <v>0.11382098834789073</v>
      </c>
      <c r="U6" s="18">
        <f t="shared" si="3"/>
        <v>0.11338490338743407</v>
      </c>
      <c r="V6" s="18">
        <f t="shared" si="3"/>
        <v>0.11067998481692737</v>
      </c>
      <c r="W6" s="18">
        <f t="shared" si="3"/>
        <v>0.10627881172590672</v>
      </c>
      <c r="X6" s="18">
        <f t="shared" si="3"/>
        <v>0.10068667574586507</v>
      </c>
      <c r="Y6" s="18">
        <f t="shared" si="3"/>
        <v>9.4328728570332601E-2</v>
      </c>
      <c r="Z6" s="18">
        <f t="shared" si="3"/>
        <v>8.7549300470550512E-2</v>
      </c>
      <c r="AA6" s="18">
        <f t="shared" si="3"/>
        <v>8.0617949852261964E-2</v>
      </c>
      <c r="AB6" s="18">
        <f t="shared" si="3"/>
        <v>7.3738715161724908E-2</v>
      </c>
      <c r="AC6" s="18">
        <f t="shared" si="3"/>
        <v>6.706039363227341E-2</v>
      </c>
      <c r="AD6" s="18">
        <f t="shared" si="3"/>
        <v>6.0686587160696644E-2</v>
      </c>
      <c r="AE6" s="18">
        <f t="shared" si="3"/>
        <v>5.468485185831197E-2</v>
      </c>
      <c r="AF6" s="18">
        <f t="shared" si="3"/>
        <v>4.9094661117902824E-2</v>
      </c>
      <c r="AG6" s="18">
        <f t="shared" si="3"/>
        <v>4.3934115109394815E-2</v>
      </c>
      <c r="AH6" s="18">
        <f t="shared" si="3"/>
        <v>3.9205454524115335E-2</v>
      </c>
      <c r="AI6" s="18">
        <f t="shared" si="3"/>
        <v>3.4899499099561568E-2</v>
      </c>
      <c r="AJ6" s="18">
        <f t="shared" si="3"/>
        <v>3.0999156146385189E-2</v>
      </c>
      <c r="AK6" s="18">
        <f t="shared" si="3"/>
        <v>2.7482146815594487E-2</v>
      </c>
      <c r="AL6" s="18">
        <f t="shared" si="3"/>
        <v>2.4323088323627652E-2</v>
      </c>
      <c r="AM6" s="18">
        <f t="shared" si="3"/>
        <v>2.1495055100029602E-2</v>
      </c>
      <c r="AN6" s="18">
        <f t="shared" si="3"/>
        <v>1.8970724620455549E-2</v>
      </c>
      <c r="AO6" s="18">
        <f t="shared" si="3"/>
        <v>1.6723196695594182E-2</v>
      </c>
      <c r="AP6" s="18">
        <f t="shared" si="3"/>
        <v>1.4726559339569373E-2</v>
      </c>
      <c r="AQ6" s="18">
        <f t="shared" si="3"/>
        <v>1.2956260547061012E-2</v>
      </c>
      <c r="AR6" s="18">
        <f t="shared" si="3"/>
        <v>1.1389333503731076E-2</v>
      </c>
      <c r="AS6" s="18">
        <f t="shared" si="3"/>
        <v>1.00045128694441E-2</v>
      </c>
      <c r="AT6" s="18">
        <f t="shared" si="3"/>
        <v>8.7822716330131795E-3</v>
      </c>
      <c r="AU6" s="18">
        <f t="shared" si="3"/>
        <v>7.7048014221860039E-3</v>
      </c>
      <c r="AV6" s="18">
        <f t="shared" si="3"/>
        <v>6.7559538372435144E-3</v>
      </c>
      <c r="AW6" s="18">
        <f t="shared" si="3"/>
        <v>5.9211561469964397E-3</v>
      </c>
      <c r="AX6" s="18">
        <f t="shared" si="3"/>
        <v>5.1873113499183426E-3</v>
      </c>
      <c r="AY6" s="18">
        <f t="shared" si="3"/>
        <v>4.5426899936803064E-3</v>
      </c>
      <c r="AZ6" s="18">
        <f t="shared" si="3"/>
        <v>3.9768191218217744E-3</v>
      </c>
      <c r="BA6" s="18">
        <f t="shared" si="3"/>
        <v>3.4803721586647365E-3</v>
      </c>
      <c r="BB6" s="18">
        <f t="shared" si="3"/>
        <v>3.0450623558063586E-3</v>
      </c>
      <c r="BC6" s="18">
        <f t="shared" si="3"/>
        <v>2.6635415266825207E-3</v>
      </c>
      <c r="BD6" s="18">
        <f t="shared" si="3"/>
        <v>2.3293051261687979E-3</v>
      </c>
      <c r="BE6" s="18">
        <f t="shared" si="3"/>
        <v>2.0366042390960295E-3</v>
      </c>
    </row>
    <row r="7" spans="1:57" ht="14.5">
      <c r="A7" s="23" t="s">
        <v>27</v>
      </c>
      <c r="B7" s="22">
        <v>0</v>
      </c>
      <c r="C7" s="22">
        <v>0</v>
      </c>
      <c r="D7" s="22">
        <v>0</v>
      </c>
      <c r="E7" s="22">
        <v>0</v>
      </c>
      <c r="F7" s="22">
        <v>1</v>
      </c>
      <c r="G7" s="18">
        <f>SUM(B7:F7)</f>
        <v>1</v>
      </c>
      <c r="H7" s="21" t="s">
        <v>27</v>
      </c>
      <c r="I7" s="20">
        <v>0</v>
      </c>
      <c r="J7" s="18">
        <f t="shared" ref="J7:BE7" si="4">$F$3*I3+$F$4*I4+$F$5*I5+$F$6*I6+$F$7*I7</f>
        <v>0</v>
      </c>
      <c r="K7" s="18">
        <f t="shared" si="4"/>
        <v>0</v>
      </c>
      <c r="L7" s="18">
        <f t="shared" si="4"/>
        <v>0</v>
      </c>
      <c r="M7" s="18">
        <f t="shared" si="4"/>
        <v>4.3394923746633467E-3</v>
      </c>
      <c r="N7" s="18">
        <f t="shared" si="4"/>
        <v>1.6670943980552043E-2</v>
      </c>
      <c r="O7" s="18">
        <f t="shared" si="4"/>
        <v>3.8734991828422653E-2</v>
      </c>
      <c r="P7" s="18">
        <f t="shared" si="4"/>
        <v>7.0541595030377657E-2</v>
      </c>
      <c r="Q7" s="18">
        <f t="shared" si="4"/>
        <v>0.11093273776054788</v>
      </c>
      <c r="R7" s="18">
        <f t="shared" si="4"/>
        <v>0.15813108327560343</v>
      </c>
      <c r="S7" s="18">
        <f t="shared" si="4"/>
        <v>0.21015395795805689</v>
      </c>
      <c r="T7" s="18">
        <f t="shared" si="4"/>
        <v>0.26508267803977348</v>
      </c>
      <c r="U7" s="18">
        <f t="shared" si="4"/>
        <v>0.32121451614699148</v>
      </c>
      <c r="V7" s="18">
        <f t="shared" si="4"/>
        <v>0.37713129505680976</v>
      </c>
      <c r="W7" s="18">
        <f t="shared" si="4"/>
        <v>0.4317141191881928</v>
      </c>
      <c r="X7" s="18">
        <f t="shared" si="4"/>
        <v>0.48412646545769039</v>
      </c>
      <c r="Y7" s="18">
        <f t="shared" si="4"/>
        <v>0.53378099986786876</v>
      </c>
      <c r="Z7" s="18">
        <f t="shared" si="4"/>
        <v>0.58030005578035193</v>
      </c>
      <c r="AA7" s="18">
        <f t="shared" si="4"/>
        <v>0.62347577610877414</v>
      </c>
      <c r="AB7" s="18">
        <f t="shared" si="4"/>
        <v>0.66323323890475461</v>
      </c>
      <c r="AC7" s="18">
        <f t="shared" si="4"/>
        <v>0.69959814560404621</v>
      </c>
      <c r="AD7" s="18">
        <f t="shared" si="4"/>
        <v>0.73266957832845592</v>
      </c>
      <c r="AE7" s="18">
        <f t="shared" si="4"/>
        <v>0.76259771140152399</v>
      </c>
      <c r="AF7" s="18">
        <f t="shared" si="4"/>
        <v>0.78956603504712386</v>
      </c>
      <c r="AG7" s="18">
        <f t="shared" si="4"/>
        <v>0.8137775061457222</v>
      </c>
      <c r="AH7" s="18">
        <f t="shared" si="4"/>
        <v>0.83544400783842276</v>
      </c>
      <c r="AI7" s="18">
        <f t="shared" si="4"/>
        <v>0.85477852828329226</v>
      </c>
      <c r="AJ7" s="18">
        <f t="shared" si="4"/>
        <v>0.87198952830986065</v>
      </c>
      <c r="AK7" s="18">
        <f t="shared" si="4"/>
        <v>0.88727703933507585</v>
      </c>
      <c r="AL7" s="18">
        <f t="shared" si="4"/>
        <v>0.90083010576230416</v>
      </c>
      <c r="AM7" s="18">
        <f t="shared" si="4"/>
        <v>0.91282525424824446</v>
      </c>
      <c r="AN7" s="18">
        <f t="shared" si="4"/>
        <v>0.92342573286377694</v>
      </c>
      <c r="AO7" s="18">
        <f t="shared" si="4"/>
        <v>0.93278131533260333</v>
      </c>
      <c r="AP7" s="18">
        <f t="shared" si="4"/>
        <v>0.94102850930954485</v>
      </c>
      <c r="AQ7" s="18">
        <f t="shared" si="4"/>
        <v>0.94829104372190187</v>
      </c>
      <c r="AR7" s="18">
        <f t="shared" si="4"/>
        <v>0.95468053945602538</v>
      </c>
      <c r="AS7" s="18">
        <f t="shared" si="4"/>
        <v>0.96029729110842299</v>
      </c>
      <c r="AT7" s="18">
        <f t="shared" si="4"/>
        <v>0.96523110608297569</v>
      </c>
      <c r="AU7" s="18">
        <f t="shared" si="4"/>
        <v>0.96956216186340149</v>
      </c>
      <c r="AV7" s="18">
        <f t="shared" si="4"/>
        <v>0.97336185357541272</v>
      </c>
      <c r="AW7" s="18">
        <f t="shared" si="4"/>
        <v>0.97669361261701326</v>
      </c>
      <c r="AX7" s="18">
        <f t="shared" si="4"/>
        <v>0.97961368371352231</v>
      </c>
      <c r="AY7" s="18">
        <f t="shared" si="4"/>
        <v>0.98217185268685248</v>
      </c>
      <c r="AZ7" s="18">
        <f t="shared" si="4"/>
        <v>0.98441212087462449</v>
      </c>
      <c r="BA7" s="18">
        <f t="shared" si="4"/>
        <v>0.98637332478233875</v>
      </c>
      <c r="BB7" s="18">
        <f t="shared" si="4"/>
        <v>0.98808970143130903</v>
      </c>
      <c r="BC7" s="18">
        <f t="shared" si="4"/>
        <v>0.98959140115877997</v>
      </c>
      <c r="BD7" s="18">
        <f t="shared" si="4"/>
        <v>0.99090495047809024</v>
      </c>
      <c r="BE7" s="18">
        <f t="shared" si="4"/>
        <v>0.99205366812799145</v>
      </c>
    </row>
    <row r="8" spans="1:57">
      <c r="J8" s="18">
        <f t="shared" ref="J8:T8" si="5">SUM(J3:J7)</f>
        <v>1</v>
      </c>
      <c r="K8" s="18">
        <f t="shared" si="5"/>
        <v>1</v>
      </c>
      <c r="L8" s="18">
        <f t="shared" si="5"/>
        <v>1</v>
      </c>
      <c r="M8" s="18">
        <f t="shared" si="5"/>
        <v>1</v>
      </c>
      <c r="N8" s="18">
        <f t="shared" si="5"/>
        <v>1.0000000000000002</v>
      </c>
      <c r="O8" s="18">
        <f t="shared" si="5"/>
        <v>1</v>
      </c>
      <c r="P8" s="18">
        <f t="shared" si="5"/>
        <v>1.0000000000000002</v>
      </c>
      <c r="Q8" s="18">
        <f t="shared" si="5"/>
        <v>1.0000000000000002</v>
      </c>
      <c r="R8" s="18">
        <f t="shared" si="5"/>
        <v>1.0000000000000002</v>
      </c>
      <c r="S8" s="18">
        <f t="shared" si="5"/>
        <v>1.0000000000000002</v>
      </c>
      <c r="T8" s="18">
        <f t="shared" si="5"/>
        <v>1.0000000000000002</v>
      </c>
    </row>
    <row r="26" spans="2:2">
      <c r="B26" s="19"/>
    </row>
    <row r="27" spans="2:2">
      <c r="B27" s="19"/>
    </row>
    <row r="28" spans="2:2">
      <c r="B28" s="19"/>
    </row>
    <row r="29" spans="2:2">
      <c r="B29" s="19"/>
    </row>
    <row r="30" spans="2:2">
      <c r="B30" s="19"/>
    </row>
    <row r="31" spans="2:2">
      <c r="B31" s="19"/>
    </row>
  </sheetData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4"/>
  <sheetViews>
    <sheetView tabSelected="1" workbookViewId="0">
      <selection activeCell="D4" sqref="D4"/>
    </sheetView>
  </sheetViews>
  <sheetFormatPr defaultColWidth="8.81640625" defaultRowHeight="14.5"/>
  <cols>
    <col min="1" max="11" width="8.81640625" style="1"/>
    <col min="12" max="12" width="12.26953125" style="2" customWidth="1"/>
    <col min="13" max="13" width="8.81640625" style="1"/>
    <col min="14" max="14" width="13.7265625" style="1" customWidth="1"/>
    <col min="15" max="15" width="8.81640625" style="1"/>
    <col min="16" max="16" width="8.81640625" style="1" customWidth="1"/>
    <col min="17" max="17" width="8.81640625" style="1"/>
    <col min="18" max="18" width="8.26953125" style="1" customWidth="1"/>
    <col min="19" max="16384" width="8.81640625" style="1"/>
  </cols>
  <sheetData>
    <row r="2" spans="2:19">
      <c r="B2" s="7" t="s">
        <v>18</v>
      </c>
      <c r="C2" s="7"/>
      <c r="D2" s="7"/>
      <c r="E2" s="8" t="s">
        <v>19</v>
      </c>
      <c r="F2" s="8"/>
      <c r="G2" s="8"/>
      <c r="H2" s="8"/>
      <c r="I2" s="8"/>
      <c r="J2" s="8"/>
      <c r="K2" s="3"/>
      <c r="L2" s="9" t="s">
        <v>20</v>
      </c>
      <c r="M2" s="7" t="s">
        <v>21</v>
      </c>
      <c r="N2" s="7" t="s">
        <v>31</v>
      </c>
      <c r="P2" s="11" t="s">
        <v>22</v>
      </c>
    </row>
    <row r="3" spans="2:19">
      <c r="B3" s="7" t="s">
        <v>1</v>
      </c>
      <c r="C3" s="7" t="s">
        <v>37</v>
      </c>
      <c r="D3" s="7" t="s">
        <v>35</v>
      </c>
      <c r="E3" s="7" t="s">
        <v>36</v>
      </c>
      <c r="F3" s="7" t="s">
        <v>4</v>
      </c>
      <c r="G3" s="7" t="s">
        <v>5</v>
      </c>
      <c r="H3" s="7" t="s">
        <v>6</v>
      </c>
      <c r="I3" s="7" t="s">
        <v>7</v>
      </c>
      <c r="J3" s="7" t="s">
        <v>8</v>
      </c>
      <c r="K3" s="7" t="s">
        <v>14</v>
      </c>
      <c r="L3" s="7" t="s">
        <v>13</v>
      </c>
      <c r="M3" s="9" t="s">
        <v>17</v>
      </c>
      <c r="N3" s="9" t="s">
        <v>32</v>
      </c>
      <c r="P3" s="3" t="s">
        <v>23</v>
      </c>
      <c r="Q3" s="6">
        <v>0.5</v>
      </c>
    </row>
    <row r="4" spans="2:19">
      <c r="B4" s="3">
        <v>1</v>
      </c>
      <c r="C4" s="26">
        <v>0.06</v>
      </c>
      <c r="D4" s="26">
        <v>1</v>
      </c>
      <c r="E4" s="26">
        <f>D4*EXP(C4)</f>
        <v>1.0618365465453596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f>SUM(F4:J4)</f>
        <v>1</v>
      </c>
      <c r="L4" s="3">
        <f t="shared" ref="L4:L29" si="0">F4*$Q$3+G4*$Q$4+H4*$Q$5+I4*$Q$6+J4*$Q$7</f>
        <v>0.5</v>
      </c>
      <c r="M4" s="6">
        <f>E4-L4</f>
        <v>0.56183654654535964</v>
      </c>
      <c r="N4" s="6">
        <f>M4^2</f>
        <v>0.31566030503401604</v>
      </c>
      <c r="P4" s="3" t="s">
        <v>24</v>
      </c>
      <c r="Q4" s="6">
        <v>1.5</v>
      </c>
    </row>
    <row r="5" spans="2:19">
      <c r="B5" s="3">
        <v>2</v>
      </c>
      <c r="C5" s="26">
        <f>C4</f>
        <v>0.06</v>
      </c>
      <c r="D5" s="26">
        <f>E4</f>
        <v>1.0618365465453596</v>
      </c>
      <c r="E5" s="26">
        <f>D5*EXP(C5)</f>
        <v>1.1274968515793757</v>
      </c>
      <c r="F5" s="3">
        <f t="shared" ref="F5:F33" si="1">F4*$P$11</f>
        <v>0.84513830160685754</v>
      </c>
      <c r="G5" s="3">
        <f t="shared" ref="G5:G29" si="2">F4*(1-$P$11)+G4*$Q$11</f>
        <v>0.15486169839314246</v>
      </c>
      <c r="H5" s="3">
        <f t="shared" ref="H5:H29" si="3">G4*(1-$Q$11)+H4*$R$11</f>
        <v>0</v>
      </c>
      <c r="I5" s="3">
        <f t="shared" ref="I5:I29" si="4">H4*(1-$R$11)+I4*$S$11</f>
        <v>0</v>
      </c>
      <c r="J5" s="3">
        <f t="shared" ref="J5:J29" si="5">I4*(1-$S$11)+J4*$U$24</f>
        <v>0</v>
      </c>
      <c r="K5" s="3">
        <f t="shared" ref="K5:K29" si="6">SUM(F5:J5)</f>
        <v>1</v>
      </c>
      <c r="L5" s="3">
        <f t="shared" si="0"/>
        <v>0.65486169839314246</v>
      </c>
      <c r="M5" s="6">
        <f t="shared" ref="M5:M29" si="7">E5-L5</f>
        <v>0.47263515318623328</v>
      </c>
      <c r="N5" s="6">
        <f t="shared" ref="N5:N29" si="8">M5^2</f>
        <v>0.22338398802737419</v>
      </c>
      <c r="P5" s="3" t="s">
        <v>25</v>
      </c>
      <c r="Q5" s="6">
        <v>2.5</v>
      </c>
    </row>
    <row r="6" spans="2:19">
      <c r="B6" s="3">
        <v>3</v>
      </c>
      <c r="C6" s="26">
        <f t="shared" ref="C6:C28" si="9">C5</f>
        <v>0.06</v>
      </c>
      <c r="D6" s="26">
        <f>E5</f>
        <v>1.1274968515793757</v>
      </c>
      <c r="E6" s="26">
        <f>D6*EXP(C6)</f>
        <v>1.1972173631218102</v>
      </c>
      <c r="F6" s="3">
        <f t="shared" si="1"/>
        <v>0.71425874884292373</v>
      </c>
      <c r="G6" s="3">
        <f t="shared" si="2"/>
        <v>0.26331775009941089</v>
      </c>
      <c r="H6" s="3">
        <f t="shared" si="3"/>
        <v>2.2423501057665409E-2</v>
      </c>
      <c r="I6" s="3">
        <f t="shared" si="4"/>
        <v>0</v>
      </c>
      <c r="J6" s="3">
        <f t="shared" si="5"/>
        <v>0</v>
      </c>
      <c r="K6" s="3">
        <f t="shared" si="6"/>
        <v>1</v>
      </c>
      <c r="L6" s="3">
        <f t="shared" si="0"/>
        <v>0.80816475221474171</v>
      </c>
      <c r="M6" s="6">
        <f t="shared" si="7"/>
        <v>0.38905261090706844</v>
      </c>
      <c r="N6" s="6">
        <f t="shared" si="8"/>
        <v>0.15136193405360679</v>
      </c>
      <c r="P6" s="3" t="s">
        <v>26</v>
      </c>
      <c r="Q6" s="6">
        <v>3.5</v>
      </c>
    </row>
    <row r="7" spans="2:19">
      <c r="B7" s="3">
        <v>4</v>
      </c>
      <c r="C7" s="26">
        <f t="shared" si="9"/>
        <v>0.06</v>
      </c>
      <c r="D7" s="26">
        <f t="shared" ref="D5:D33" si="10">E6</f>
        <v>1.1972173631218102</v>
      </c>
      <c r="E7" s="26">
        <f t="shared" ref="E4:E33" si="11">D7*EXP(C7)</f>
        <v>1.2712491503214047</v>
      </c>
      <c r="F7" s="3">
        <f t="shared" si="1"/>
        <v>0.60364742590494758</v>
      </c>
      <c r="G7" s="3">
        <f t="shared" si="2"/>
        <v>0.33580146686283358</v>
      </c>
      <c r="H7" s="3">
        <f t="shared" si="3"/>
        <v>5.5745359512173888E-2</v>
      </c>
      <c r="I7" s="3">
        <f t="shared" si="4"/>
        <v>4.8057477200449906E-3</v>
      </c>
      <c r="J7" s="3">
        <f t="shared" si="5"/>
        <v>0</v>
      </c>
      <c r="K7" s="3">
        <f t="shared" si="6"/>
        <v>0.99999999999999989</v>
      </c>
      <c r="L7" s="3">
        <f t="shared" si="0"/>
        <v>0.96170942904731638</v>
      </c>
      <c r="M7" s="6">
        <f t="shared" si="7"/>
        <v>0.30953972127408835</v>
      </c>
      <c r="N7" s="6">
        <f t="shared" si="8"/>
        <v>9.5814839046440309E-2</v>
      </c>
      <c r="P7" s="3" t="s">
        <v>27</v>
      </c>
      <c r="Q7" s="6">
        <v>4.5</v>
      </c>
    </row>
    <row r="8" spans="2:19">
      <c r="B8" s="3">
        <v>5</v>
      </c>
      <c r="C8" s="26">
        <f t="shared" si="9"/>
        <v>0.06</v>
      </c>
      <c r="D8" s="26">
        <f t="shared" si="10"/>
        <v>1.2712491503214047</v>
      </c>
      <c r="E8" s="26">
        <f t="shared" si="11"/>
        <v>1.3498588075760032</v>
      </c>
      <c r="F8" s="3">
        <f t="shared" si="1"/>
        <v>0.51016556029865878</v>
      </c>
      <c r="G8" s="3">
        <f t="shared" si="2"/>
        <v>0.38066030543600426</v>
      </c>
      <c r="H8" s="3">
        <f t="shared" si="3"/>
        <v>9.242118286421748E-2</v>
      </c>
      <c r="I8" s="3">
        <f t="shared" si="4"/>
        <v>1.5177622655424827E-2</v>
      </c>
      <c r="J8" s="3">
        <f t="shared" si="5"/>
        <v>1.5753287456946581E-3</v>
      </c>
      <c r="K8" s="3">
        <f t="shared" si="6"/>
        <v>1</v>
      </c>
      <c r="L8" s="3">
        <f t="shared" si="0"/>
        <v>1.1173368541134923</v>
      </c>
      <c r="M8" s="6">
        <f t="shared" si="7"/>
        <v>0.23252195346251092</v>
      </c>
      <c r="N8" s="6">
        <f t="shared" si="8"/>
        <v>5.4066458842022096E-2</v>
      </c>
    </row>
    <row r="9" spans="2:19">
      <c r="B9" s="3">
        <v>6</v>
      </c>
      <c r="C9" s="26">
        <f t="shared" si="9"/>
        <v>0.06</v>
      </c>
      <c r="D9" s="26">
        <f t="shared" si="10"/>
        <v>1.3498588075760032</v>
      </c>
      <c r="E9" s="26">
        <f t="shared" si="11"/>
        <v>1.4333294145603404</v>
      </c>
      <c r="F9" s="3">
        <f t="shared" si="1"/>
        <v>0.43116045516911933</v>
      </c>
      <c r="G9" s="3">
        <f t="shared" si="2"/>
        <v>0.40454696068333929</v>
      </c>
      <c r="H9" s="3">
        <f t="shared" si="3"/>
        <v>0.12773215987715994</v>
      </c>
      <c r="I9" s="3">
        <f t="shared" si="4"/>
        <v>3.0009856154407606E-2</v>
      </c>
      <c r="J9" s="3">
        <f t="shared" si="5"/>
        <v>6.5505681159738326E-3</v>
      </c>
      <c r="K9" s="3">
        <f t="shared" si="6"/>
        <v>1</v>
      </c>
      <c r="L9" s="3">
        <f t="shared" si="0"/>
        <v>1.2762431213647774</v>
      </c>
      <c r="M9" s="6">
        <f t="shared" si="7"/>
        <v>0.157086293195563</v>
      </c>
      <c r="N9" s="6">
        <f t="shared" si="8"/>
        <v>2.4676103509922383E-2</v>
      </c>
      <c r="P9" s="8" t="s">
        <v>2</v>
      </c>
      <c r="Q9" s="12"/>
      <c r="R9" s="12"/>
      <c r="S9" s="12"/>
    </row>
    <row r="10" spans="2:19">
      <c r="B10" s="3">
        <v>7</v>
      </c>
      <c r="C10" s="26">
        <f t="shared" si="9"/>
        <v>0.06</v>
      </c>
      <c r="D10" s="26">
        <f t="shared" si="10"/>
        <v>1.4333294145603404</v>
      </c>
      <c r="E10" s="26">
        <f t="shared" si="11"/>
        <v>1.5219615556186339</v>
      </c>
      <c r="F10" s="3">
        <f t="shared" si="1"/>
        <v>0.36439021480166917</v>
      </c>
      <c r="G10" s="3">
        <f t="shared" si="2"/>
        <v>0.4127400364265903</v>
      </c>
      <c r="H10" s="3">
        <f t="shared" si="3"/>
        <v>0.15893409284027818</v>
      </c>
      <c r="I10" s="3">
        <f t="shared" si="4"/>
        <v>4.7547827974108947E-2</v>
      </c>
      <c r="J10" s="3">
        <f t="shared" si="5"/>
        <v>1.6387827957353409E-2</v>
      </c>
      <c r="K10" s="3">
        <f t="shared" si="6"/>
        <v>0.99999999999999989</v>
      </c>
      <c r="L10" s="3">
        <f t="shared" si="0"/>
        <v>1.4388030178588871</v>
      </c>
      <c r="M10" s="6">
        <f t="shared" si="7"/>
        <v>8.3158537759746798E-2</v>
      </c>
      <c r="N10" s="6">
        <f t="shared" si="8"/>
        <v>6.9153424023392336E-3</v>
      </c>
      <c r="P10" s="7" t="s">
        <v>9</v>
      </c>
      <c r="Q10" s="7" t="s">
        <v>10</v>
      </c>
      <c r="R10" s="7" t="s">
        <v>11</v>
      </c>
      <c r="S10" s="7" t="s">
        <v>12</v>
      </c>
    </row>
    <row r="11" spans="2:19">
      <c r="B11" s="3">
        <v>8</v>
      </c>
      <c r="C11" s="26">
        <f t="shared" si="9"/>
        <v>0.06</v>
      </c>
      <c r="D11" s="26">
        <f t="shared" si="10"/>
        <v>1.5219615556186339</v>
      </c>
      <c r="E11" s="26">
        <f t="shared" si="11"/>
        <v>1.6160744021928934</v>
      </c>
      <c r="F11" s="3">
        <f t="shared" si="1"/>
        <v>0.30796012725964067</v>
      </c>
      <c r="G11" s="3">
        <f t="shared" si="2"/>
        <v>0.4094066269943254</v>
      </c>
      <c r="H11" s="3">
        <f t="shared" si="3"/>
        <v>0.18463523923245836</v>
      </c>
      <c r="I11" s="3">
        <f t="shared" si="4"/>
        <v>6.6023954608066759E-2</v>
      </c>
      <c r="J11" s="3">
        <f t="shared" si="5"/>
        <v>3.1974051905508803E-2</v>
      </c>
      <c r="K11" s="3">
        <f t="shared" si="6"/>
        <v>1</v>
      </c>
      <c r="L11" s="3">
        <f t="shared" si="0"/>
        <v>1.6046451769054775</v>
      </c>
      <c r="M11" s="6">
        <f t="shared" si="7"/>
        <v>1.1429225287415967E-2</v>
      </c>
      <c r="N11" s="6">
        <f t="shared" si="8"/>
        <v>1.3062719067050859E-4</v>
      </c>
      <c r="P11" s="14">
        <v>0.84513830160685754</v>
      </c>
      <c r="Q11" s="14">
        <v>0.85520305349654901</v>
      </c>
      <c r="R11" s="14">
        <v>0.78568254316369746</v>
      </c>
      <c r="S11" s="14">
        <v>0.6721990338519247</v>
      </c>
    </row>
    <row r="12" spans="2:19">
      <c r="B12" s="3">
        <v>9</v>
      </c>
      <c r="C12" s="26">
        <f t="shared" si="9"/>
        <v>0.06</v>
      </c>
      <c r="D12" s="26">
        <f t="shared" si="10"/>
        <v>1.6160744021928934</v>
      </c>
      <c r="E12" s="26">
        <f t="shared" si="11"/>
        <v>1.7160068621848585</v>
      </c>
      <c r="F12" s="3">
        <f t="shared" si="1"/>
        <v>0.26026889891484445</v>
      </c>
      <c r="G12" s="3">
        <f t="shared" si="2"/>
        <v>0.39781702587206597</v>
      </c>
      <c r="H12" s="3">
        <f t="shared" si="3"/>
        <v>0.20434551378485122</v>
      </c>
      <c r="I12" s="3">
        <f t="shared" si="4"/>
        <v>8.3951793413288595E-2</v>
      </c>
      <c r="J12" s="3">
        <f t="shared" si="5"/>
        <v>5.3616768014949759E-2</v>
      </c>
      <c r="K12" s="3">
        <f t="shared" si="6"/>
        <v>1</v>
      </c>
      <c r="L12" s="3">
        <f t="shared" si="0"/>
        <v>1.7728305057414333</v>
      </c>
      <c r="M12" s="6">
        <f t="shared" si="7"/>
        <v>-5.6823643556574766E-2</v>
      </c>
      <c r="N12" s="6">
        <f t="shared" si="8"/>
        <v>3.2289264670446608E-3</v>
      </c>
    </row>
    <row r="13" spans="2:19">
      <c r="B13" s="3">
        <v>10</v>
      </c>
      <c r="C13" s="26">
        <f t="shared" si="9"/>
        <v>0.06</v>
      </c>
      <c r="D13" s="26">
        <f t="shared" si="10"/>
        <v>1.7160068621848585</v>
      </c>
      <c r="E13" s="26">
        <f t="shared" si="11"/>
        <v>1.8221188003905091</v>
      </c>
      <c r="F13" s="3">
        <f t="shared" si="1"/>
        <v>0.21996321518997852</v>
      </c>
      <c r="G13" s="3">
        <f t="shared" si="2"/>
        <v>0.38052001898357241</v>
      </c>
      <c r="H13" s="3">
        <f t="shared" si="3"/>
        <v>0.21815339356793381</v>
      </c>
      <c r="I13" s="3">
        <f t="shared" si="4"/>
        <v>0.1002271252528259</v>
      </c>
      <c r="J13" s="3">
        <f t="shared" si="5"/>
        <v>8.1136247005689388E-2</v>
      </c>
      <c r="K13" s="3">
        <f t="shared" si="6"/>
        <v>1</v>
      </c>
      <c r="L13" s="3">
        <f t="shared" si="0"/>
        <v>1.9420531699006753</v>
      </c>
      <c r="M13" s="6">
        <f t="shared" si="7"/>
        <v>-0.11993436951016623</v>
      </c>
      <c r="N13" s="6">
        <f t="shared" si="8"/>
        <v>1.438425298980109E-2</v>
      </c>
      <c r="P13" s="13" t="s">
        <v>3</v>
      </c>
      <c r="Q13" s="2"/>
      <c r="R13" s="15"/>
      <c r="S13" s="17">
        <f>SUM(N4:N29)</f>
        <v>2.810720505924742</v>
      </c>
    </row>
    <row r="14" spans="2:19">
      <c r="B14" s="3">
        <v>11</v>
      </c>
      <c r="C14" s="26">
        <f t="shared" si="9"/>
        <v>0.06</v>
      </c>
      <c r="D14" s="26">
        <f t="shared" si="10"/>
        <v>1.8221188003905091</v>
      </c>
      <c r="E14" s="26">
        <f t="shared" si="11"/>
        <v>1.9347923344020317</v>
      </c>
      <c r="F14" s="3">
        <f t="shared" si="1"/>
        <v>0.18589933810164216</v>
      </c>
      <c r="G14" s="3">
        <f t="shared" si="2"/>
        <v>0.35948575923965226</v>
      </c>
      <c r="H14" s="3">
        <f t="shared" si="3"/>
        <v>0.22649744989050172</v>
      </c>
      <c r="I14" s="3">
        <f t="shared" si="4"/>
        <v>0.11412665727039399</v>
      </c>
      <c r="J14" s="3">
        <f t="shared" si="5"/>
        <v>0.11399079549780988</v>
      </c>
      <c r="K14" s="3">
        <f t="shared" si="6"/>
        <v>0.99999999999999989</v>
      </c>
      <c r="L14" s="3">
        <f t="shared" si="0"/>
        <v>2.1108238128230772</v>
      </c>
      <c r="M14" s="6">
        <f t="shared" si="7"/>
        <v>-0.1760314784210455</v>
      </c>
      <c r="N14" s="6">
        <f t="shared" si="8"/>
        <v>3.0987081395099005E-2</v>
      </c>
    </row>
    <row r="15" spans="2:19">
      <c r="B15" s="3">
        <v>12</v>
      </c>
      <c r="C15" s="26">
        <f t="shared" si="9"/>
        <v>0.06</v>
      </c>
      <c r="D15" s="26">
        <f t="shared" si="10"/>
        <v>1.9347923344020317</v>
      </c>
      <c r="E15" s="26">
        <f t="shared" si="11"/>
        <v>2.0544332106438881</v>
      </c>
      <c r="F15" s="3">
        <f t="shared" si="1"/>
        <v>0.15711065087306084</v>
      </c>
      <c r="G15" s="3">
        <f t="shared" si="2"/>
        <v>0.33622200621885717</v>
      </c>
      <c r="H15" s="3">
        <f t="shared" si="3"/>
        <v>0.23000753269943791</v>
      </c>
      <c r="I15" s="3">
        <f t="shared" si="4"/>
        <v>0.12525818619434878</v>
      </c>
      <c r="J15" s="3">
        <f t="shared" si="5"/>
        <v>0.1514016240142953</v>
      </c>
      <c r="K15" s="3">
        <f t="shared" si="6"/>
        <v>1</v>
      </c>
      <c r="L15" s="3">
        <f t="shared" si="0"/>
        <v>2.2776181262579605</v>
      </c>
      <c r="M15" s="6">
        <f t="shared" si="7"/>
        <v>-0.22318491561407239</v>
      </c>
      <c r="N15" s="6">
        <f t="shared" si="8"/>
        <v>4.9811506557660611E-2</v>
      </c>
      <c r="P15" s="16" t="s">
        <v>29</v>
      </c>
    </row>
    <row r="16" spans="2:19">
      <c r="B16" s="3">
        <v>13</v>
      </c>
      <c r="C16" s="26">
        <f t="shared" si="9"/>
        <v>0.06</v>
      </c>
      <c r="D16" s="26">
        <f t="shared" si="10"/>
        <v>2.0544332106438881</v>
      </c>
      <c r="E16" s="26">
        <f t="shared" si="11"/>
        <v>2.1814722654982015</v>
      </c>
      <c r="F16" s="3">
        <f t="shared" si="1"/>
        <v>0.1327802286432066</v>
      </c>
      <c r="G16" s="3">
        <f t="shared" si="2"/>
        <v>0.31186850860095661</v>
      </c>
      <c r="H16" s="3">
        <f t="shared" si="3"/>
        <v>0.22939682308585652</v>
      </c>
      <c r="I16" s="3">
        <f t="shared" si="4"/>
        <v>0.13349306120322196</v>
      </c>
      <c r="J16" s="3">
        <f t="shared" si="5"/>
        <v>0.19246137846675834</v>
      </c>
      <c r="K16" s="3">
        <f t="shared" si="6"/>
        <v>1</v>
      </c>
      <c r="L16" s="3">
        <f t="shared" si="0"/>
        <v>2.440986852249369</v>
      </c>
      <c r="M16" s="6">
        <f t="shared" si="7"/>
        <v>-0.25951458675116745</v>
      </c>
      <c r="N16" s="6">
        <f t="shared" si="8"/>
        <v>6.7347820736629219E-2</v>
      </c>
      <c r="P16" s="10" t="s">
        <v>30</v>
      </c>
    </row>
    <row r="17" spans="2:22">
      <c r="B17" s="3">
        <v>14</v>
      </c>
      <c r="C17" s="26">
        <f t="shared" si="9"/>
        <v>0.06</v>
      </c>
      <c r="D17" s="26">
        <f t="shared" si="10"/>
        <v>2.1814722654982015</v>
      </c>
      <c r="E17" s="26">
        <f t="shared" si="11"/>
        <v>2.3163669767810924</v>
      </c>
      <c r="F17" s="3">
        <f t="shared" si="1"/>
        <v>0.11221765692248985</v>
      </c>
      <c r="G17" s="3">
        <f t="shared" si="2"/>
        <v>0.2872734725656696</v>
      </c>
      <c r="H17" s="3">
        <f t="shared" si="3"/>
        <v>0.22539068711177229</v>
      </c>
      <c r="I17" s="3">
        <f t="shared" si="4"/>
        <v>0.13889765049682964</v>
      </c>
      <c r="J17" s="3">
        <f t="shared" si="5"/>
        <v>0.23622053290323863</v>
      </c>
      <c r="K17" s="3">
        <f t="shared" si="6"/>
        <v>1</v>
      </c>
      <c r="L17" s="3">
        <f t="shared" si="0"/>
        <v>2.5996299298926577</v>
      </c>
      <c r="M17" s="6">
        <f t="shared" si="7"/>
        <v>-0.28326295311156535</v>
      </c>
      <c r="N17" s="6">
        <f t="shared" si="8"/>
        <v>8.0237900605484871E-2</v>
      </c>
    </row>
    <row r="18" spans="2:22">
      <c r="B18" s="3">
        <v>15</v>
      </c>
      <c r="C18" s="26">
        <f t="shared" si="9"/>
        <v>0.06</v>
      </c>
      <c r="D18" s="26">
        <f t="shared" si="10"/>
        <v>2.3163669767810924</v>
      </c>
      <c r="E18" s="26">
        <f t="shared" si="11"/>
        <v>2.4596031111569503</v>
      </c>
      <c r="F18" s="3">
        <f t="shared" si="1"/>
        <v>9.483943998177409E-2</v>
      </c>
      <c r="G18" s="3">
        <f t="shared" si="2"/>
        <v>0.2630553678674335</v>
      </c>
      <c r="H18" s="3">
        <f t="shared" si="3"/>
        <v>0.21868184989434231</v>
      </c>
      <c r="I18" s="3">
        <f t="shared" si="4"/>
        <v>0.14167202532465301</v>
      </c>
      <c r="J18" s="3">
        <f t="shared" si="5"/>
        <v>0.28175131693179711</v>
      </c>
      <c r="K18" s="3">
        <f t="shared" si="6"/>
        <v>1</v>
      </c>
      <c r="L18" s="3">
        <f t="shared" si="0"/>
        <v>2.7524404113572656</v>
      </c>
      <c r="M18" s="6">
        <f t="shared" si="7"/>
        <v>-0.29283730020031529</v>
      </c>
      <c r="N18" s="6">
        <f t="shared" si="8"/>
        <v>8.5753684388609572E-2</v>
      </c>
      <c r="P18" s="11" t="s">
        <v>28</v>
      </c>
      <c r="Q18" s="4"/>
      <c r="R18" s="4"/>
      <c r="S18" s="4"/>
      <c r="T18" s="4"/>
      <c r="U18" s="4"/>
    </row>
    <row r="19" spans="2:22">
      <c r="B19" s="3">
        <v>16</v>
      </c>
      <c r="C19" s="26">
        <f t="shared" si="9"/>
        <v>0.06</v>
      </c>
      <c r="D19" s="26">
        <f t="shared" si="10"/>
        <v>2.4596031111569503</v>
      </c>
      <c r="E19" s="26">
        <f t="shared" si="11"/>
        <v>2.6116964734231183</v>
      </c>
      <c r="F19" s="3">
        <f t="shared" si="1"/>
        <v>8.0152443231542053E-2</v>
      </c>
      <c r="G19" s="3">
        <f t="shared" si="2"/>
        <v>0.23965275058911914</v>
      </c>
      <c r="H19" s="3">
        <f t="shared" si="3"/>
        <v>0.20990412599727518</v>
      </c>
      <c r="I19" s="3">
        <f t="shared" si="4"/>
        <v>0.14209913647269065</v>
      </c>
      <c r="J19" s="3">
        <f t="shared" si="5"/>
        <v>0.32819154370937298</v>
      </c>
      <c r="K19" s="3">
        <f t="shared" si="6"/>
        <v>1</v>
      </c>
      <c r="L19" s="3">
        <f t="shared" si="0"/>
        <v>2.8985245868392333</v>
      </c>
      <c r="M19" s="6">
        <f t="shared" si="7"/>
        <v>-0.28682811341611503</v>
      </c>
      <c r="N19" s="6">
        <f t="shared" si="8"/>
        <v>8.2270366645847748E-2</v>
      </c>
      <c r="P19" s="3" t="s">
        <v>15</v>
      </c>
      <c r="Q19" s="3">
        <v>1</v>
      </c>
      <c r="R19" s="3">
        <v>2</v>
      </c>
      <c r="S19" s="3">
        <v>3</v>
      </c>
      <c r="T19" s="3">
        <v>4</v>
      </c>
      <c r="U19" s="5">
        <v>5</v>
      </c>
      <c r="V19" s="3" t="s">
        <v>16</v>
      </c>
    </row>
    <row r="20" spans="2:22">
      <c r="B20" s="3">
        <v>17</v>
      </c>
      <c r="C20" s="27">
        <f t="shared" si="9"/>
        <v>0.06</v>
      </c>
      <c r="D20" s="27">
        <f t="shared" si="10"/>
        <v>2.6116964734231183</v>
      </c>
      <c r="E20" s="27">
        <f t="shared" si="11"/>
        <v>2.7731947639642986</v>
      </c>
      <c r="F20" s="3">
        <f t="shared" si="1"/>
        <v>6.7739899742345511E-2</v>
      </c>
      <c r="G20" s="3">
        <f t="shared" si="2"/>
        <v>0.21736430757185812</v>
      </c>
      <c r="H20" s="3">
        <f t="shared" si="3"/>
        <v>0.19961899404054989</v>
      </c>
      <c r="I20" s="3">
        <f t="shared" si="4"/>
        <v>0.14050502071131826</v>
      </c>
      <c r="J20" s="3">
        <f t="shared" si="5"/>
        <v>0.37477177793392819</v>
      </c>
      <c r="K20" s="3">
        <f>SUM(F20:J20)</f>
        <v>1</v>
      </c>
      <c r="L20" s="3">
        <f t="shared" si="0"/>
        <v>3.0372044695226257</v>
      </c>
      <c r="M20" s="6">
        <f t="shared" si="7"/>
        <v>-0.26400970555832703</v>
      </c>
      <c r="N20" s="6">
        <f t="shared" si="8"/>
        <v>6.970112462899454E-2</v>
      </c>
      <c r="P20" s="3">
        <v>1</v>
      </c>
      <c r="Q20" s="1">
        <f>P11</f>
        <v>0.84513830160685754</v>
      </c>
      <c r="R20" s="3">
        <f>1-P11</f>
        <v>0.15486169839314246</v>
      </c>
      <c r="S20" s="3">
        <v>0</v>
      </c>
      <c r="T20" s="3">
        <v>0</v>
      </c>
      <c r="U20" s="5">
        <v>0</v>
      </c>
      <c r="V20" s="3">
        <f>SUM(Q20:U20)</f>
        <v>1</v>
      </c>
    </row>
    <row r="21" spans="2:22">
      <c r="B21" s="3">
        <v>18</v>
      </c>
      <c r="C21" s="27">
        <f t="shared" si="9"/>
        <v>0.06</v>
      </c>
      <c r="D21" s="27">
        <f t="shared" si="10"/>
        <v>2.7731947639642986</v>
      </c>
      <c r="E21" s="27">
        <f t="shared" si="11"/>
        <v>2.9446795510655246</v>
      </c>
      <c r="F21" s="3">
        <f t="shared" si="1"/>
        <v>5.7249583819264691E-2</v>
      </c>
      <c r="G21" s="3">
        <f t="shared" si="2"/>
        <v>0.19638093547969693</v>
      </c>
      <c r="H21" s="3">
        <f t="shared" si="3"/>
        <v>0.1883108469168002</v>
      </c>
      <c r="I21" s="3">
        <f t="shared" si="4"/>
        <v>0.13722917431248449</v>
      </c>
      <c r="J21" s="3">
        <f t="shared" si="5"/>
        <v>0.42082945947175365</v>
      </c>
      <c r="K21" s="3">
        <f t="shared" si="6"/>
        <v>1</v>
      </c>
      <c r="L21" s="3">
        <f t="shared" si="0"/>
        <v>3.1680079901377654</v>
      </c>
      <c r="M21" s="6">
        <f t="shared" si="7"/>
        <v>-0.22332843907224076</v>
      </c>
      <c r="N21" s="6">
        <f t="shared" si="8"/>
        <v>4.987559169844355E-2</v>
      </c>
      <c r="P21" s="3">
        <v>2</v>
      </c>
      <c r="Q21" s="3">
        <v>0</v>
      </c>
      <c r="R21" s="1">
        <f>Q11</f>
        <v>0.85520305349654901</v>
      </c>
      <c r="S21" s="3">
        <f>1-Q11</f>
        <v>0.14479694650345099</v>
      </c>
      <c r="T21" s="3">
        <v>0</v>
      </c>
      <c r="U21" s="5">
        <v>0</v>
      </c>
      <c r="V21" s="3">
        <f t="shared" ref="V21:V24" si="12">SUM(Q21:U21)</f>
        <v>1</v>
      </c>
    </row>
    <row r="22" spans="2:22">
      <c r="B22" s="3">
        <v>19</v>
      </c>
      <c r="C22" s="27">
        <f t="shared" si="9"/>
        <v>0.06</v>
      </c>
      <c r="D22" s="27">
        <f t="shared" si="10"/>
        <v>2.9446795510655246</v>
      </c>
      <c r="E22" s="27">
        <f t="shared" si="11"/>
        <v>3.1267683651861566</v>
      </c>
      <c r="F22" s="3">
        <f t="shared" si="1"/>
        <v>4.8383816036712796E-2</v>
      </c>
      <c r="G22" s="3">
        <f t="shared" si="2"/>
        <v>0.17681134345329749</v>
      </c>
      <c r="H22" s="3">
        <f t="shared" si="3"/>
        <v>0.17638790491985265</v>
      </c>
      <c r="I22" s="3">
        <f t="shared" si="4"/>
        <v>0.13260362019504834</v>
      </c>
      <c r="J22" s="3">
        <f t="shared" si="5"/>
        <v>0.46581331539508869</v>
      </c>
      <c r="K22" s="3">
        <f t="shared" si="6"/>
        <v>1</v>
      </c>
      <c r="L22" s="3">
        <f t="shared" si="0"/>
        <v>3.2906512754585027</v>
      </c>
      <c r="M22" s="6">
        <f t="shared" si="7"/>
        <v>-0.16388291027234603</v>
      </c>
      <c r="N22" s="6">
        <f t="shared" si="8"/>
        <v>2.6857608279333818E-2</v>
      </c>
      <c r="P22" s="3">
        <v>3</v>
      </c>
      <c r="Q22" s="3">
        <v>0</v>
      </c>
      <c r="R22" s="3">
        <v>0</v>
      </c>
      <c r="S22" s="1">
        <f>R11</f>
        <v>0.78568254316369746</v>
      </c>
      <c r="T22" s="3">
        <f>1-R11</f>
        <v>0.21431745683630254</v>
      </c>
      <c r="U22" s="5">
        <v>0</v>
      </c>
      <c r="V22" s="3">
        <f t="shared" si="12"/>
        <v>1</v>
      </c>
    </row>
    <row r="23" spans="2:22">
      <c r="B23" s="3">
        <v>20</v>
      </c>
      <c r="C23" s="27">
        <f t="shared" si="9"/>
        <v>0.06</v>
      </c>
      <c r="D23" s="27">
        <f t="shared" si="10"/>
        <v>3.1267683651861566</v>
      </c>
      <c r="E23" s="27">
        <f t="shared" si="11"/>
        <v>3.3201169227365486</v>
      </c>
      <c r="F23" s="3">
        <f t="shared" si="1"/>
        <v>4.0891016110526091E-2</v>
      </c>
      <c r="G23" s="3">
        <f t="shared" si="2"/>
        <v>0.15870240074027378</v>
      </c>
      <c r="H23" s="3">
        <f t="shared" si="3"/>
        <v>0.1641866403599567</v>
      </c>
      <c r="I23" s="3">
        <f t="shared" si="4"/>
        <v>0.12693903257948541</v>
      </c>
      <c r="J23" s="3">
        <f t="shared" si="5"/>
        <v>0.50928091020975796</v>
      </c>
      <c r="K23" s="3">
        <f t="shared" si="6"/>
        <v>1</v>
      </c>
      <c r="L23" s="3">
        <f t="shared" si="0"/>
        <v>3.4050164200376751</v>
      </c>
      <c r="M23" s="6">
        <f t="shared" si="7"/>
        <v>-8.4899497301126559E-2</v>
      </c>
      <c r="N23" s="6">
        <f t="shared" si="8"/>
        <v>7.2079246419839956E-3</v>
      </c>
      <c r="P23" s="3">
        <v>4</v>
      </c>
      <c r="Q23" s="3">
        <v>0</v>
      </c>
      <c r="R23" s="3">
        <v>0</v>
      </c>
      <c r="S23" s="3">
        <v>0</v>
      </c>
      <c r="T23" s="1">
        <f>S11</f>
        <v>0.6721990338519247</v>
      </c>
      <c r="U23" s="5">
        <f>1-S11</f>
        <v>0.3278009661480753</v>
      </c>
      <c r="V23" s="3">
        <f t="shared" si="12"/>
        <v>1</v>
      </c>
    </row>
    <row r="24" spans="2:22">
      <c r="B24" s="3">
        <v>21</v>
      </c>
      <c r="C24" s="27">
        <f t="shared" si="9"/>
        <v>0.06</v>
      </c>
      <c r="D24" s="27">
        <f t="shared" si="10"/>
        <v>3.3201169227365486</v>
      </c>
      <c r="E24" s="27">
        <f t="shared" si="11"/>
        <v>3.5254214873653833</v>
      </c>
      <c r="F24" s="3">
        <f t="shared" si="1"/>
        <v>3.4558563906628668E-2</v>
      </c>
      <c r="G24" s="3">
        <f t="shared" si="2"/>
        <v>0.14205522991421254</v>
      </c>
      <c r="H24" s="3">
        <f t="shared" si="3"/>
        <v>0.15197820018147279</v>
      </c>
      <c r="I24" s="3">
        <f t="shared" si="4"/>
        <v>0.12051635826647063</v>
      </c>
      <c r="J24" s="3">
        <f t="shared" si="5"/>
        <v>0.55089164773121524</v>
      </c>
      <c r="K24" s="3">
        <f t="shared" si="6"/>
        <v>0.99999999999999978</v>
      </c>
      <c r="L24" s="3">
        <f t="shared" si="0"/>
        <v>3.511127296001431</v>
      </c>
      <c r="M24" s="6">
        <f t="shared" si="7"/>
        <v>1.4294191363952269E-2</v>
      </c>
      <c r="N24" s="6">
        <f t="shared" si="8"/>
        <v>2.0432390674928762E-4</v>
      </c>
      <c r="P24" s="3">
        <v>5</v>
      </c>
      <c r="Q24" s="3">
        <v>0</v>
      </c>
      <c r="R24" s="3">
        <v>0</v>
      </c>
      <c r="S24" s="3">
        <v>0</v>
      </c>
      <c r="T24" s="3">
        <v>0</v>
      </c>
      <c r="U24" s="6">
        <v>1</v>
      </c>
      <c r="V24" s="3">
        <f t="shared" si="12"/>
        <v>1</v>
      </c>
    </row>
    <row r="25" spans="2:22">
      <c r="B25" s="3">
        <v>22</v>
      </c>
      <c r="C25" s="27">
        <f t="shared" si="9"/>
        <v>0.06</v>
      </c>
      <c r="D25" s="27">
        <f t="shared" si="10"/>
        <v>3.5254214873653833</v>
      </c>
      <c r="E25" s="27">
        <f t="shared" si="11"/>
        <v>3.743421377260864</v>
      </c>
      <c r="F25" s="3">
        <f t="shared" si="1"/>
        <v>2.92067660060202E-2</v>
      </c>
      <c r="G25" s="3">
        <f t="shared" si="2"/>
        <v>0.12683786428839733</v>
      </c>
      <c r="H25" s="3">
        <f t="shared" si="3"/>
        <v>0.13997578235044472</v>
      </c>
      <c r="I25" s="3">
        <f t="shared" si="4"/>
        <v>0.11358256094752572</v>
      </c>
      <c r="J25" s="3">
        <f t="shared" si="5"/>
        <v>0.59039702640761194</v>
      </c>
      <c r="K25" s="3">
        <f t="shared" si="6"/>
        <v>0.99999999999999989</v>
      </c>
      <c r="L25" s="3">
        <f t="shared" si="0"/>
        <v>3.6091252174623114</v>
      </c>
      <c r="M25" s="6">
        <f t="shared" si="7"/>
        <v>0.13429615979855258</v>
      </c>
      <c r="N25" s="6">
        <f t="shared" si="8"/>
        <v>1.803545853663837E-2</v>
      </c>
    </row>
    <row r="26" spans="2:22">
      <c r="B26" s="3">
        <v>23</v>
      </c>
      <c r="C26" s="27">
        <f t="shared" si="9"/>
        <v>0.06</v>
      </c>
      <c r="D26" s="27">
        <f t="shared" si="10"/>
        <v>3.743421377260864</v>
      </c>
      <c r="E26" s="27">
        <f t="shared" si="11"/>
        <v>3.9749016274947495</v>
      </c>
      <c r="F26" s="3">
        <f t="shared" si="1"/>
        <v>2.4683756617756816E-2</v>
      </c>
      <c r="G26" s="3">
        <f t="shared" si="2"/>
        <v>0.11299513822668167</v>
      </c>
      <c r="H26" s="3">
        <f t="shared" si="3"/>
        <v>0.12834226410840466</v>
      </c>
      <c r="I26" s="3">
        <f t="shared" si="4"/>
        <v>0.10634934142337325</v>
      </c>
      <c r="J26" s="3">
        <f t="shared" si="5"/>
        <v>0.62762949962378356</v>
      </c>
      <c r="K26" s="3">
        <f t="shared" si="6"/>
        <v>1</v>
      </c>
      <c r="L26" s="3">
        <f t="shared" si="0"/>
        <v>3.6992456892087451</v>
      </c>
      <c r="M26" s="6">
        <f t="shared" si="7"/>
        <v>0.27565593828600443</v>
      </c>
      <c r="N26" s="6">
        <f t="shared" si="8"/>
        <v>7.5986196312337481E-2</v>
      </c>
    </row>
    <row r="27" spans="2:22">
      <c r="B27" s="3">
        <v>24</v>
      </c>
      <c r="C27" s="27">
        <f t="shared" si="9"/>
        <v>0.06</v>
      </c>
      <c r="D27" s="27">
        <f t="shared" si="10"/>
        <v>3.9749016274947495</v>
      </c>
      <c r="E27" s="27">
        <f t="shared" si="11"/>
        <v>4.2206958169965541</v>
      </c>
      <c r="F27" s="3">
        <f t="shared" si="1"/>
        <v>2.0861188145208025E-2</v>
      </c>
      <c r="G27" s="3">
        <f t="shared" si="2"/>
        <v>0.10045635571427158</v>
      </c>
      <c r="H27" s="3">
        <f t="shared" si="3"/>
        <v>0.11719762744503717</v>
      </c>
      <c r="I27" s="3">
        <f t="shared" si="4"/>
        <v>9.899391220390634E-2</v>
      </c>
      <c r="J27" s="3">
        <f t="shared" si="5"/>
        <v>0.66249091649157688</v>
      </c>
      <c r="K27" s="3">
        <f t="shared" si="6"/>
        <v>1</v>
      </c>
      <c r="L27" s="3">
        <f t="shared" si="0"/>
        <v>3.7817970131823726</v>
      </c>
      <c r="M27" s="6">
        <f t="shared" si="7"/>
        <v>0.43889880381418145</v>
      </c>
      <c r="N27" s="6">
        <f t="shared" si="8"/>
        <v>0.19263215998951932</v>
      </c>
    </row>
    <row r="28" spans="2:22">
      <c r="B28" s="3">
        <v>25</v>
      </c>
      <c r="C28" s="27">
        <f t="shared" si="9"/>
        <v>0.06</v>
      </c>
      <c r="D28" s="27">
        <f t="shared" si="10"/>
        <v>4.2206958169965541</v>
      </c>
      <c r="E28" s="27">
        <f t="shared" si="11"/>
        <v>4.4816890703380663</v>
      </c>
      <c r="F28" s="3">
        <f t="shared" si="1"/>
        <v>1.763058911854222E-2</v>
      </c>
      <c r="G28" s="3">
        <f t="shared" si="2"/>
        <v>8.9141181176646364E-2</v>
      </c>
      <c r="H28" s="3">
        <f t="shared" si="3"/>
        <v>0.10662590354805938</v>
      </c>
      <c r="I28" s="3">
        <f t="shared" si="4"/>
        <v>9.1661109601956919E-2</v>
      </c>
      <c r="J28" s="3">
        <f t="shared" si="5"/>
        <v>0.69494121655479513</v>
      </c>
      <c r="K28" s="3">
        <f t="shared" si="6"/>
        <v>1</v>
      </c>
      <c r="L28" s="3">
        <f t="shared" si="0"/>
        <v>3.8571411832978164</v>
      </c>
      <c r="M28" s="6">
        <f t="shared" si="7"/>
        <v>0.62454788704024988</v>
      </c>
      <c r="N28" s="6">
        <f t="shared" si="8"/>
        <v>0.39006006320644071</v>
      </c>
    </row>
    <row r="29" spans="2:22">
      <c r="B29" s="3">
        <v>26</v>
      </c>
      <c r="C29" s="27">
        <f>C28</f>
        <v>0.06</v>
      </c>
      <c r="D29" s="27">
        <f t="shared" si="10"/>
        <v>4.4816890703380663</v>
      </c>
      <c r="E29" s="27">
        <f t="shared" si="11"/>
        <v>4.758821245137856</v>
      </c>
      <c r="F29" s="3">
        <f t="shared" si="1"/>
        <v>1.4900286143973115E-2</v>
      </c>
      <c r="G29" s="3">
        <f t="shared" si="2"/>
        <v>7.8964113309126172E-2</v>
      </c>
      <c r="H29" s="3">
        <f t="shared" si="3"/>
        <v>9.6681481908855699E-2</v>
      </c>
      <c r="I29" s="3">
        <f t="shared" si="4"/>
        <v>8.4466301797523791E-2</v>
      </c>
      <c r="J29" s="3">
        <f t="shared" si="5"/>
        <v>0.72498781684052127</v>
      </c>
      <c r="K29" s="3">
        <f t="shared" si="6"/>
        <v>1</v>
      </c>
      <c r="L29" s="3">
        <f t="shared" si="0"/>
        <v>3.925677249881494</v>
      </c>
      <c r="M29" s="6">
        <f t="shared" si="7"/>
        <v>0.83314399525636196</v>
      </c>
      <c r="N29" s="6">
        <f t="shared" si="8"/>
        <v>0.69412891683173283</v>
      </c>
    </row>
    <row r="30" spans="2:22">
      <c r="B30" s="3">
        <v>27</v>
      </c>
      <c r="C30" s="27">
        <f t="shared" ref="C30:C33" si="13">C29</f>
        <v>0.06</v>
      </c>
      <c r="D30" s="27">
        <f t="shared" si="10"/>
        <v>4.758821245137856</v>
      </c>
      <c r="E30" s="27">
        <f t="shared" si="11"/>
        <v>5.0530903165638694</v>
      </c>
      <c r="F30" s="3">
        <f t="shared" si="1"/>
        <v>1.259280252517363E-2</v>
      </c>
      <c r="G30" s="3">
        <f t="shared" ref="G30:G33" si="14">F29*(1-$P$11)+G29*$Q$11</f>
        <v>6.9837834437411664E-2</v>
      </c>
      <c r="H30" s="3">
        <f t="shared" ref="H30:H33" si="15">G29*(1-$Q$11)+H29*$R$11</f>
        <v>8.7394715073498747E-2</v>
      </c>
      <c r="I30" s="3">
        <f t="shared" ref="I30:I33" si="16">H29*(1-$R$11)+I29*$S$11</f>
        <v>7.7498695787211525E-2</v>
      </c>
      <c r="J30" s="3">
        <f t="shared" ref="J30:J33" si="17">I29*(1-$S$11)+J29*$U$24</f>
        <v>0.75267595217670447</v>
      </c>
      <c r="K30" s="3">
        <f t="shared" ref="K30:K33" si="18">SUM(F30:J30)</f>
        <v>1</v>
      </c>
      <c r="L30" s="3">
        <f t="shared" ref="L30:L33" si="19">F30*$Q$3+G30*$Q$4+H30*$Q$5+I30*$Q$6+J30*$Q$7</f>
        <v>3.9878271606528619</v>
      </c>
      <c r="M30" s="6">
        <f t="shared" ref="M30:M33" si="20">E30-L30</f>
        <v>1.0652631559110075</v>
      </c>
      <c r="N30" s="6">
        <f t="shared" ref="N30:N33" si="21">M30^2</f>
        <v>1.1347855913414795</v>
      </c>
    </row>
    <row r="31" spans="2:22">
      <c r="B31" s="3">
        <v>28</v>
      </c>
      <c r="C31" s="27">
        <f t="shared" si="13"/>
        <v>0.06</v>
      </c>
      <c r="D31" s="27">
        <f t="shared" si="10"/>
        <v>5.0530903165638694</v>
      </c>
      <c r="E31" s="27">
        <f t="shared" si="11"/>
        <v>5.3655559711219771</v>
      </c>
      <c r="F31" s="3">
        <f t="shared" si="1"/>
        <v>1.0642659738595789E-2</v>
      </c>
      <c r="G31" s="3">
        <f t="shared" si="14"/>
        <v>6.1675672047038742E-2</v>
      </c>
      <c r="H31" s="3">
        <f t="shared" si="15"/>
        <v>7.8776807174963978E-2</v>
      </c>
      <c r="I31" s="3">
        <f t="shared" si="16"/>
        <v>7.0824761508433337E-2</v>
      </c>
      <c r="J31" s="3">
        <f t="shared" si="17"/>
        <v>0.77808009953096813</v>
      </c>
      <c r="K31" s="3">
        <f t="shared" si="18"/>
        <v>1</v>
      </c>
      <c r="L31" s="3">
        <f t="shared" si="19"/>
        <v>4.0440239690461395</v>
      </c>
      <c r="M31" s="6">
        <f t="shared" si="20"/>
        <v>1.3215320020758377</v>
      </c>
      <c r="N31" s="6">
        <f t="shared" si="21"/>
        <v>1.7464468325105718</v>
      </c>
    </row>
    <row r="32" spans="2:22">
      <c r="B32" s="3">
        <v>29</v>
      </c>
      <c r="C32" s="27">
        <f t="shared" si="13"/>
        <v>0.06</v>
      </c>
      <c r="D32" s="27">
        <f t="shared" si="10"/>
        <v>5.3655559711219771</v>
      </c>
      <c r="E32" s="27">
        <f t="shared" si="11"/>
        <v>5.6973434226719935</v>
      </c>
      <c r="F32" s="3">
        <f t="shared" si="1"/>
        <v>8.9945193760565274E-3</v>
      </c>
      <c r="G32" s="3">
        <f t="shared" si="14"/>
        <v>5.439336342361855E-2</v>
      </c>
      <c r="H32" s="3">
        <f t="shared" si="15"/>
        <v>7.0824011189501365E-2</v>
      </c>
      <c r="I32" s="3">
        <f t="shared" si="16"/>
        <v>6.4491581230183948E-2</v>
      </c>
      <c r="J32" s="3">
        <f t="shared" si="17"/>
        <v>0.80129652478063962</v>
      </c>
      <c r="K32" s="3">
        <f t="shared" si="18"/>
        <v>1</v>
      </c>
      <c r="L32" s="3">
        <f t="shared" si="19"/>
        <v>4.0947022286157315</v>
      </c>
      <c r="M32" s="6">
        <f t="shared" si="20"/>
        <v>1.6026411940562619</v>
      </c>
      <c r="N32" s="6">
        <f t="shared" si="21"/>
        <v>2.5684587968860808</v>
      </c>
    </row>
    <row r="33" spans="2:14">
      <c r="B33" s="3">
        <v>30</v>
      </c>
      <c r="C33" s="27">
        <f t="shared" si="13"/>
        <v>0.06</v>
      </c>
      <c r="D33" s="27">
        <f t="shared" si="10"/>
        <v>5.6973434226719935</v>
      </c>
      <c r="E33" s="27">
        <f t="shared" si="11"/>
        <v>6.0496474644129492</v>
      </c>
      <c r="F33" s="3">
        <f t="shared" si="1"/>
        <v>7.6016128292503852E-3</v>
      </c>
      <c r="G33" s="3">
        <f t="shared" si="14"/>
        <v>4.7910277036632226E-2</v>
      </c>
      <c r="H33" s="3">
        <f t="shared" si="15"/>
        <v>6.3521182162214057E-2</v>
      </c>
      <c r="I33" s="3">
        <f t="shared" si="16"/>
        <v>5.8530000555592335E-2</v>
      </c>
      <c r="J33" s="3">
        <f t="shared" si="17"/>
        <v>0.82243692741631103</v>
      </c>
      <c r="K33" s="3">
        <f t="shared" si="18"/>
        <v>1</v>
      </c>
      <c r="L33" s="3">
        <f t="shared" si="19"/>
        <v>4.1402903526930812</v>
      </c>
      <c r="M33" s="6">
        <f t="shared" si="20"/>
        <v>1.909357111719868</v>
      </c>
      <c r="N33" s="6">
        <f t="shared" si="21"/>
        <v>3.6456445800752366</v>
      </c>
    </row>
    <row r="34" spans="2:14">
      <c r="B34" s="25"/>
      <c r="C34" s="2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1"/>
  <sheetViews>
    <sheetView zoomScale="75" zoomScaleNormal="75" workbookViewId="0">
      <selection activeCell="I11" sqref="I11"/>
    </sheetView>
  </sheetViews>
  <sheetFormatPr defaultColWidth="8.81640625" defaultRowHeight="13"/>
  <cols>
    <col min="1" max="8" width="8.81640625" style="18"/>
    <col min="9" max="9" width="9.7265625" style="18" bestFit="1" customWidth="1"/>
    <col min="10" max="16384" width="8.81640625" style="18"/>
  </cols>
  <sheetData>
    <row r="1" spans="1:57">
      <c r="A1" s="18" t="s">
        <v>34</v>
      </c>
    </row>
    <row r="2" spans="1:57">
      <c r="B2" s="23" t="s">
        <v>23</v>
      </c>
      <c r="C2" s="23" t="s">
        <v>24</v>
      </c>
      <c r="D2" s="23" t="s">
        <v>25</v>
      </c>
      <c r="E2" s="23" t="s">
        <v>26</v>
      </c>
      <c r="F2" s="23" t="s">
        <v>27</v>
      </c>
      <c r="H2" s="18" t="s">
        <v>33</v>
      </c>
      <c r="I2" s="18">
        <v>1</v>
      </c>
      <c r="J2" s="18">
        <v>2</v>
      </c>
      <c r="K2" s="18">
        <v>3</v>
      </c>
      <c r="L2" s="18">
        <v>4</v>
      </c>
      <c r="M2" s="18">
        <v>5</v>
      </c>
      <c r="N2" s="18">
        <v>6</v>
      </c>
      <c r="O2" s="18">
        <v>7</v>
      </c>
      <c r="P2" s="18">
        <v>8</v>
      </c>
      <c r="Q2" s="18">
        <v>9</v>
      </c>
      <c r="R2" s="18">
        <v>10</v>
      </c>
      <c r="S2" s="18">
        <v>11</v>
      </c>
      <c r="T2" s="18">
        <v>12</v>
      </c>
      <c r="U2" s="18">
        <v>13</v>
      </c>
      <c r="V2" s="18">
        <v>14</v>
      </c>
      <c r="W2" s="18">
        <v>15</v>
      </c>
      <c r="X2" s="18">
        <v>16</v>
      </c>
      <c r="Y2" s="18">
        <v>17</v>
      </c>
      <c r="Z2" s="18">
        <v>18</v>
      </c>
      <c r="AA2" s="18">
        <v>19</v>
      </c>
      <c r="AB2" s="18">
        <v>20</v>
      </c>
      <c r="AC2" s="18">
        <v>21</v>
      </c>
      <c r="AD2" s="18">
        <v>22</v>
      </c>
      <c r="AE2" s="18">
        <v>23</v>
      </c>
      <c r="AF2" s="18">
        <v>24</v>
      </c>
      <c r="AG2" s="18">
        <v>25</v>
      </c>
      <c r="AH2" s="18">
        <v>26</v>
      </c>
      <c r="AI2" s="18">
        <v>27</v>
      </c>
      <c r="AJ2" s="18">
        <v>28</v>
      </c>
      <c r="AK2" s="18">
        <v>29</v>
      </c>
      <c r="AL2" s="18">
        <v>30</v>
      </c>
      <c r="AM2" s="18">
        <v>31</v>
      </c>
      <c r="AN2" s="18">
        <v>32</v>
      </c>
      <c r="AO2" s="18">
        <v>33</v>
      </c>
      <c r="AP2" s="18">
        <v>34</v>
      </c>
      <c r="AQ2" s="18">
        <v>35</v>
      </c>
      <c r="AR2" s="18">
        <v>36</v>
      </c>
      <c r="AS2" s="18">
        <v>37</v>
      </c>
      <c r="AT2" s="18">
        <v>38</v>
      </c>
      <c r="AU2" s="18">
        <v>39</v>
      </c>
      <c r="AV2" s="18">
        <v>40</v>
      </c>
      <c r="AW2" s="18">
        <v>41</v>
      </c>
      <c r="AX2" s="18">
        <v>42</v>
      </c>
      <c r="AY2" s="18">
        <v>43</v>
      </c>
      <c r="AZ2" s="18">
        <v>44</v>
      </c>
      <c r="BA2" s="18">
        <v>45</v>
      </c>
      <c r="BB2" s="18">
        <v>46</v>
      </c>
      <c r="BC2" s="18">
        <v>47</v>
      </c>
      <c r="BD2" s="18">
        <v>48</v>
      </c>
      <c r="BE2" s="18">
        <v>49</v>
      </c>
    </row>
    <row r="3" spans="1:57" ht="14.5">
      <c r="A3" s="23" t="s">
        <v>23</v>
      </c>
      <c r="B3" s="24">
        <f>deterministic2!Q20</f>
        <v>0.84513830160685754</v>
      </c>
      <c r="C3" s="24">
        <f>1-B3</f>
        <v>0.15486169839314246</v>
      </c>
      <c r="D3" s="22">
        <v>0</v>
      </c>
      <c r="E3" s="22">
        <v>0</v>
      </c>
      <c r="F3" s="22">
        <v>0</v>
      </c>
      <c r="G3" s="18">
        <f>SUM(B3:F3)</f>
        <v>1</v>
      </c>
      <c r="H3" s="21" t="s">
        <v>23</v>
      </c>
      <c r="I3" s="20">
        <v>1</v>
      </c>
      <c r="J3" s="18">
        <f t="shared" ref="J3:BE3" si="0">$B$3*I3+$B$4*I4+$B$5*I5+$B$6*I6+$B$7*I7</f>
        <v>0.84513830160685754</v>
      </c>
      <c r="K3" s="18">
        <f t="shared" si="0"/>
        <v>0.71425874884292373</v>
      </c>
      <c r="L3" s="18">
        <f t="shared" si="0"/>
        <v>0.60364742590494758</v>
      </c>
      <c r="M3" s="18">
        <f t="shared" si="0"/>
        <v>0.51016556029865878</v>
      </c>
      <c r="N3" s="18">
        <f t="shared" si="0"/>
        <v>0.43116045516911933</v>
      </c>
      <c r="O3" s="18">
        <f t="shared" si="0"/>
        <v>0.36439021480166917</v>
      </c>
      <c r="P3" s="18">
        <f t="shared" si="0"/>
        <v>0.30796012725964067</v>
      </c>
      <c r="Q3" s="18">
        <f t="shared" si="0"/>
        <v>0.26026889891484445</v>
      </c>
      <c r="R3" s="18">
        <f t="shared" si="0"/>
        <v>0.21996321518997852</v>
      </c>
      <c r="S3" s="18">
        <f t="shared" si="0"/>
        <v>0.18589933810164216</v>
      </c>
      <c r="T3" s="18">
        <f t="shared" si="0"/>
        <v>0.15711065087306084</v>
      </c>
      <c r="U3" s="18">
        <f t="shared" si="0"/>
        <v>0.1327802286432066</v>
      </c>
      <c r="V3" s="18">
        <f t="shared" si="0"/>
        <v>0.11221765692248985</v>
      </c>
      <c r="W3" s="18">
        <f t="shared" si="0"/>
        <v>9.483943998177409E-2</v>
      </c>
      <c r="X3" s="18">
        <f t="shared" si="0"/>
        <v>8.0152443231542053E-2</v>
      </c>
      <c r="Y3" s="18">
        <f t="shared" si="0"/>
        <v>6.7739899742345511E-2</v>
      </c>
      <c r="Z3" s="18">
        <f t="shared" si="0"/>
        <v>5.7249583819264691E-2</v>
      </c>
      <c r="AA3" s="18">
        <f t="shared" si="0"/>
        <v>4.8383816036712796E-2</v>
      </c>
      <c r="AB3" s="18">
        <f t="shared" si="0"/>
        <v>4.0891016110526091E-2</v>
      </c>
      <c r="AC3" s="18">
        <f t="shared" si="0"/>
        <v>3.4558563906628668E-2</v>
      </c>
      <c r="AD3" s="18">
        <f t="shared" si="0"/>
        <v>2.92067660060202E-2</v>
      </c>
      <c r="AE3" s="18">
        <f t="shared" si="0"/>
        <v>2.4683756617756816E-2</v>
      </c>
      <c r="AF3" s="18">
        <f t="shared" si="0"/>
        <v>2.0861188145208025E-2</v>
      </c>
      <c r="AG3" s="18">
        <f t="shared" si="0"/>
        <v>1.763058911854222E-2</v>
      </c>
      <c r="AH3" s="18">
        <f t="shared" si="0"/>
        <v>1.4900286143973115E-2</v>
      </c>
      <c r="AI3" s="18">
        <f t="shared" si="0"/>
        <v>1.259280252517363E-2</v>
      </c>
      <c r="AJ3" s="18">
        <f t="shared" si="0"/>
        <v>1.0642659738595789E-2</v>
      </c>
      <c r="AK3" s="18">
        <f t="shared" si="0"/>
        <v>8.9945193760565274E-3</v>
      </c>
      <c r="AL3" s="18">
        <f t="shared" si="0"/>
        <v>7.6016128292503852E-3</v>
      </c>
      <c r="AM3" s="18">
        <f t="shared" si="0"/>
        <v>6.4244141559855698E-3</v>
      </c>
      <c r="AN3" s="18">
        <f t="shared" si="0"/>
        <v>5.4295184686086973E-3</v>
      </c>
      <c r="AO3" s="18">
        <f t="shared" si="0"/>
        <v>4.5886940171030203E-3</v>
      </c>
      <c r="AP3" s="18">
        <f t="shared" si="0"/>
        <v>3.878081068207995E-3</v>
      </c>
      <c r="AQ3" s="18">
        <f t="shared" si="0"/>
        <v>3.2775148474790128E-3</v>
      </c>
      <c r="AR3" s="18">
        <f t="shared" si="0"/>
        <v>2.7699533316896717E-3</v>
      </c>
      <c r="AS3" s="18">
        <f t="shared" si="0"/>
        <v>2.3409936542744657E-3</v>
      </c>
      <c r="AT3" s="18">
        <f t="shared" si="0"/>
        <v>1.9784634010459531E-3</v>
      </c>
      <c r="AU3" s="18">
        <f t="shared" si="0"/>
        <v>1.672075198551304E-3</v>
      </c>
      <c r="AV3" s="18">
        <f t="shared" si="0"/>
        <v>1.4131347934625981E-3</v>
      </c>
      <c r="AW3" s="18">
        <f t="shared" si="0"/>
        <v>1.1942943392885376E-3</v>
      </c>
      <c r="AX3" s="18">
        <f t="shared" si="0"/>
        <v>1.0093438895249988E-3</v>
      </c>
      <c r="AY3" s="18">
        <f t="shared" si="0"/>
        <v>8.5303518053041715E-4</v>
      </c>
      <c r="AZ3" s="18">
        <f t="shared" si="0"/>
        <v>7.2093270368437583E-4</v>
      </c>
      <c r="BA3" s="18">
        <f t="shared" si="0"/>
        <v>6.0928784076465323E-4</v>
      </c>
      <c r="BB3" s="18">
        <f t="shared" si="0"/>
        <v>5.1493249093354854E-4</v>
      </c>
      <c r="BC3" s="18">
        <f t="shared" si="0"/>
        <v>4.3518917082976781E-4</v>
      </c>
      <c r="BD3" s="18">
        <f t="shared" si="0"/>
        <v>3.6779503671276653E-4</v>
      </c>
      <c r="BE3" s="18">
        <f t="shared" si="0"/>
        <v>3.1083767266685934E-4</v>
      </c>
    </row>
    <row r="4" spans="1:57" ht="14.5">
      <c r="A4" s="23" t="s">
        <v>24</v>
      </c>
      <c r="B4" s="22">
        <v>0</v>
      </c>
      <c r="C4" s="24">
        <f>deterministic2!R21</f>
        <v>0.85520305349654901</v>
      </c>
      <c r="D4" s="24">
        <f>1-C4</f>
        <v>0.14479694650345099</v>
      </c>
      <c r="E4" s="22">
        <v>0</v>
      </c>
      <c r="F4" s="22">
        <v>0</v>
      </c>
      <c r="G4" s="18">
        <f>SUM(B4:F4)</f>
        <v>1</v>
      </c>
      <c r="H4" s="21" t="s">
        <v>24</v>
      </c>
      <c r="I4" s="20">
        <v>0</v>
      </c>
      <c r="J4" s="18">
        <f t="shared" ref="J4:BE4" si="1">$C$3*I3+$C$4*I4+$C$5*I5+$C$6*I6+$C$7*I7</f>
        <v>0.15486169839314246</v>
      </c>
      <c r="K4" s="18">
        <f t="shared" si="1"/>
        <v>0.26331775009941089</v>
      </c>
      <c r="L4" s="18">
        <f t="shared" si="1"/>
        <v>0.33580146686283358</v>
      </c>
      <c r="M4" s="18">
        <f t="shared" si="1"/>
        <v>0.38066030543600426</v>
      </c>
      <c r="N4" s="18">
        <f t="shared" si="1"/>
        <v>0.40454696068333929</v>
      </c>
      <c r="O4" s="18">
        <f t="shared" si="1"/>
        <v>0.4127400364265903</v>
      </c>
      <c r="P4" s="18">
        <f t="shared" si="1"/>
        <v>0.4094066269943254</v>
      </c>
      <c r="Q4" s="18">
        <f t="shared" si="1"/>
        <v>0.39781702587206597</v>
      </c>
      <c r="R4" s="18">
        <f t="shared" si="1"/>
        <v>0.38052001898357241</v>
      </c>
      <c r="S4" s="18">
        <f t="shared" si="1"/>
        <v>0.35948575923965226</v>
      </c>
      <c r="T4" s="18">
        <f t="shared" si="1"/>
        <v>0.33622200621885717</v>
      </c>
      <c r="U4" s="18">
        <f t="shared" si="1"/>
        <v>0.31186850860095661</v>
      </c>
      <c r="V4" s="18">
        <f t="shared" si="1"/>
        <v>0.2872734725656696</v>
      </c>
      <c r="W4" s="18">
        <f t="shared" si="1"/>
        <v>0.2630553678674335</v>
      </c>
      <c r="X4" s="18">
        <f t="shared" si="1"/>
        <v>0.23965275058911914</v>
      </c>
      <c r="Y4" s="18">
        <f t="shared" si="1"/>
        <v>0.21736430757185812</v>
      </c>
      <c r="Z4" s="18">
        <f t="shared" si="1"/>
        <v>0.19638093547969693</v>
      </c>
      <c r="AA4" s="18">
        <f t="shared" si="1"/>
        <v>0.17681134345329749</v>
      </c>
      <c r="AB4" s="18">
        <f t="shared" si="1"/>
        <v>0.15870240074027378</v>
      </c>
      <c r="AC4" s="18">
        <f t="shared" si="1"/>
        <v>0.14205522991421254</v>
      </c>
      <c r="AD4" s="18">
        <f t="shared" si="1"/>
        <v>0.12683786428839733</v>
      </c>
      <c r="AE4" s="18">
        <f t="shared" si="1"/>
        <v>0.11299513822668167</v>
      </c>
      <c r="AF4" s="18">
        <f t="shared" si="1"/>
        <v>0.10045635571427158</v>
      </c>
      <c r="AG4" s="18">
        <f t="shared" si="1"/>
        <v>8.9141181176646364E-2</v>
      </c>
      <c r="AH4" s="18">
        <f t="shared" si="1"/>
        <v>7.8964113309126172E-2</v>
      </c>
      <c r="AI4" s="18">
        <f t="shared" si="1"/>
        <v>6.9837834437411664E-2</v>
      </c>
      <c r="AJ4" s="18">
        <f t="shared" si="1"/>
        <v>6.1675672047038742E-2</v>
      </c>
      <c r="AK4" s="18">
        <f t="shared" si="1"/>
        <v>5.439336342361855E-2</v>
      </c>
      <c r="AL4" s="18">
        <f t="shared" si="1"/>
        <v>4.7910277036632226E-2</v>
      </c>
      <c r="AM4" s="18">
        <f t="shared" si="1"/>
        <v>4.2150213888858291E-2</v>
      </c>
      <c r="AN4" s="18">
        <f t="shared" si="1"/>
        <v>3.7041887310661131E-2</v>
      </c>
      <c r="AO4" s="18">
        <f t="shared" si="1"/>
        <v>3.2519159586858151E-2</v>
      </c>
      <c r="AP4" s="18">
        <f t="shared" si="1"/>
        <v>2.8521097524717692E-2</v>
      </c>
      <c r="AQ4" s="18">
        <f t="shared" si="1"/>
        <v>2.4991895912940418E-2</v>
      </c>
      <c r="AR4" s="18">
        <f t="shared" si="1"/>
        <v>2.1880707213203912E-2</v>
      </c>
      <c r="AS4" s="18">
        <f t="shared" si="1"/>
        <v>1.9141407298811159E-2</v>
      </c>
      <c r="AT4" s="18">
        <f t="shared" si="1"/>
        <v>1.6732320223392948E-2</v>
      </c>
      <c r="AU4" s="18">
        <f t="shared" si="1"/>
        <v>1.4615919549622358E-2</v>
      </c>
      <c r="AV4" s="18">
        <f t="shared" si="1"/>
        <v>1.2758519433585653E-2</v>
      </c>
      <c r="AW4" s="18">
        <f t="shared" si="1"/>
        <v>1.1129965231871573E-2</v>
      </c>
      <c r="AX4" s="18">
        <f t="shared" si="1"/>
        <v>9.7033307013705342E-3</v>
      </c>
      <c r="AY4" s="18">
        <f t="shared" si="1"/>
        <v>8.4546267538934718E-3</v>
      </c>
      <c r="AZ4" s="18">
        <f t="shared" si="1"/>
        <v>7.3625250929493548E-3</v>
      </c>
      <c r="BA4" s="18">
        <f t="shared" si="1"/>
        <v>6.408098803854974E-3</v>
      </c>
      <c r="BB4" s="18">
        <f t="shared" si="1"/>
        <v>5.5745810139954622E-3</v>
      </c>
      <c r="BC4" s="18">
        <f t="shared" si="1"/>
        <v>4.8471420252365885E-3</v>
      </c>
      <c r="BD4" s="18">
        <f t="shared" si="1"/>
        <v>4.2126847948307788E-3</v>
      </c>
      <c r="BE4" s="18">
        <f t="shared" si="1"/>
        <v>3.6596582640036728E-3</v>
      </c>
    </row>
    <row r="5" spans="1:57" ht="14.5">
      <c r="A5" s="23" t="s">
        <v>25</v>
      </c>
      <c r="B5" s="22">
        <v>0</v>
      </c>
      <c r="C5" s="22">
        <v>0</v>
      </c>
      <c r="D5" s="24">
        <f>deterministic2!S22</f>
        <v>0.78568254316369746</v>
      </c>
      <c r="E5" s="24">
        <f>1-D5</f>
        <v>0.21431745683630254</v>
      </c>
      <c r="F5" s="22">
        <v>0</v>
      </c>
      <c r="G5" s="18">
        <f>SUM(B5:F5)</f>
        <v>1</v>
      </c>
      <c r="H5" s="21" t="s">
        <v>25</v>
      </c>
      <c r="I5" s="20">
        <v>0</v>
      </c>
      <c r="J5" s="18">
        <f t="shared" ref="J5:BE5" si="2">$D$3*I3+$D$4*I4+$D$5*I5+$D$6*I6+$D$7*I7</f>
        <v>0</v>
      </c>
      <c r="K5" s="18">
        <f t="shared" si="2"/>
        <v>2.2423501057665409E-2</v>
      </c>
      <c r="L5" s="18">
        <f t="shared" si="2"/>
        <v>5.5745359512173888E-2</v>
      </c>
      <c r="M5" s="18">
        <f t="shared" si="2"/>
        <v>9.242118286421748E-2</v>
      </c>
      <c r="N5" s="18">
        <f t="shared" si="2"/>
        <v>0.12773215987715994</v>
      </c>
      <c r="O5" s="18">
        <f t="shared" si="2"/>
        <v>0.15893409284027818</v>
      </c>
      <c r="P5" s="18">
        <f t="shared" si="2"/>
        <v>0.18463523923245836</v>
      </c>
      <c r="Q5" s="18">
        <f t="shared" si="2"/>
        <v>0.20434551378485122</v>
      </c>
      <c r="R5" s="18">
        <f t="shared" si="2"/>
        <v>0.21815339356793381</v>
      </c>
      <c r="S5" s="18">
        <f t="shared" si="2"/>
        <v>0.22649744989050172</v>
      </c>
      <c r="T5" s="18">
        <f t="shared" si="2"/>
        <v>0.23000753269943791</v>
      </c>
      <c r="U5" s="18">
        <f t="shared" si="2"/>
        <v>0.22939682308585652</v>
      </c>
      <c r="V5" s="18">
        <f t="shared" si="2"/>
        <v>0.22539068711177229</v>
      </c>
      <c r="W5" s="18">
        <f t="shared" si="2"/>
        <v>0.21868184989434231</v>
      </c>
      <c r="X5" s="18">
        <f t="shared" si="2"/>
        <v>0.20990412599727518</v>
      </c>
      <c r="Y5" s="18">
        <f t="shared" si="2"/>
        <v>0.19961899404054989</v>
      </c>
      <c r="Z5" s="18">
        <f t="shared" si="2"/>
        <v>0.1883108469168002</v>
      </c>
      <c r="AA5" s="18">
        <f t="shared" si="2"/>
        <v>0.17638790491985265</v>
      </c>
      <c r="AB5" s="18">
        <f t="shared" si="2"/>
        <v>0.1641866403599567</v>
      </c>
      <c r="AC5" s="18">
        <f t="shared" si="2"/>
        <v>0.15197820018147279</v>
      </c>
      <c r="AD5" s="18">
        <f t="shared" si="2"/>
        <v>0.13997578235044472</v>
      </c>
      <c r="AE5" s="18">
        <f t="shared" si="2"/>
        <v>0.12834226410840466</v>
      </c>
      <c r="AF5" s="18">
        <f t="shared" si="2"/>
        <v>0.11719762744503717</v>
      </c>
      <c r="AG5" s="18">
        <f t="shared" si="2"/>
        <v>0.10662590354805938</v>
      </c>
      <c r="AH5" s="18">
        <f t="shared" si="2"/>
        <v>9.6681481908855699E-2</v>
      </c>
      <c r="AI5" s="18">
        <f t="shared" si="2"/>
        <v>8.7394715073498747E-2</v>
      </c>
      <c r="AJ5" s="18">
        <f t="shared" si="2"/>
        <v>7.8776807174963978E-2</v>
      </c>
      <c r="AK5" s="18">
        <f t="shared" si="2"/>
        <v>7.0824011189501365E-2</v>
      </c>
      <c r="AL5" s="18">
        <f t="shared" si="2"/>
        <v>6.3521182162214057E-2</v>
      </c>
      <c r="AM5" s="18">
        <f t="shared" si="2"/>
        <v>5.6844745767011588E-2</v>
      </c>
      <c r="AN5" s="18">
        <f t="shared" si="2"/>
        <v>5.076514668529352E-2</v>
      </c>
      <c r="AO5" s="18">
        <f t="shared" si="2"/>
        <v>4.5248841727088214E-2</v>
      </c>
      <c r="AP5" s="18">
        <f t="shared" si="2"/>
        <v>4.0259900054385789E-2</v>
      </c>
      <c r="AQ5" s="18">
        <f t="shared" si="2"/>
        <v>3.5761268494752363E-2</v>
      </c>
      <c r="AR5" s="18">
        <f t="shared" si="2"/>
        <v>3.1715754593242697E-2</v>
      </c>
      <c r="AS5" s="18">
        <f t="shared" si="2"/>
        <v>2.8086774318982603E-2</v>
      </c>
      <c r="AT5" s="18">
        <f t="shared" si="2"/>
        <v>2.4838905604849804E-2</v>
      </c>
      <c r="AU5" s="18">
        <f t="shared" si="2"/>
        <v>2.1938283401286653E-2</v>
      </c>
      <c r="AV5" s="18">
        <f t="shared" si="2"/>
        <v>1.935286681649424E-2</v>
      </c>
      <c r="AW5" s="18">
        <f t="shared" si="2"/>
        <v>1.7052604273779665E-2</v>
      </c>
      <c r="AX5" s="18">
        <f t="shared" si="2"/>
        <v>1.5009518473651921E-2</v>
      </c>
      <c r="AY5" s="18">
        <f t="shared" si="2"/>
        <v>1.3197729302512983E-2</v>
      </c>
      <c r="AZ5" s="18">
        <f t="shared" si="2"/>
        <v>1.1593429660174612E-2</v>
      </c>
      <c r="BA5" s="18">
        <f t="shared" si="2"/>
        <v>1.0174826451409533E-2</v>
      </c>
      <c r="BB5" s="18">
        <f t="shared" si="2"/>
        <v>8.9220566622833179E-3</v>
      </c>
      <c r="BC5" s="18">
        <f t="shared" si="2"/>
        <v>7.817086477536022E-3</v>
      </c>
      <c r="BD5" s="18">
        <f t="shared" si="2"/>
        <v>6.8435997483238626E-3</v>
      </c>
      <c r="BE5" s="18">
        <f t="shared" si="2"/>
        <v>5.9868807495305461E-3</v>
      </c>
    </row>
    <row r="6" spans="1:57" ht="14.5">
      <c r="A6" s="23" t="s">
        <v>26</v>
      </c>
      <c r="B6" s="22">
        <v>0</v>
      </c>
      <c r="C6" s="22">
        <v>0</v>
      </c>
      <c r="D6" s="22">
        <v>0</v>
      </c>
      <c r="E6" s="24">
        <f>deterministic2!T23</f>
        <v>0.6721990338519247</v>
      </c>
      <c r="F6" s="24">
        <f>1-E6</f>
        <v>0.3278009661480753</v>
      </c>
      <c r="G6" s="18">
        <f>SUM(B6:F6)</f>
        <v>1</v>
      </c>
      <c r="H6" s="21" t="s">
        <v>26</v>
      </c>
      <c r="I6" s="20">
        <v>0</v>
      </c>
      <c r="J6" s="18">
        <f t="shared" ref="J6:BE6" si="3">$E$3*I3+$E$4*I4+$E$5*I5+$E$6*I6+$E$7*I7</f>
        <v>0</v>
      </c>
      <c r="K6" s="18">
        <f t="shared" si="3"/>
        <v>0</v>
      </c>
      <c r="L6" s="18">
        <f t="shared" si="3"/>
        <v>4.8057477200449906E-3</v>
      </c>
      <c r="M6" s="18">
        <f t="shared" si="3"/>
        <v>1.5177622655424827E-2</v>
      </c>
      <c r="N6" s="18">
        <f t="shared" si="3"/>
        <v>3.0009856154407606E-2</v>
      </c>
      <c r="O6" s="18">
        <f t="shared" si="3"/>
        <v>4.7547827974108947E-2</v>
      </c>
      <c r="P6" s="18">
        <f t="shared" si="3"/>
        <v>6.6023954608066759E-2</v>
      </c>
      <c r="Q6" s="18">
        <f t="shared" si="3"/>
        <v>8.3951793413288595E-2</v>
      </c>
      <c r="R6" s="18">
        <f t="shared" si="3"/>
        <v>0.1002271252528259</v>
      </c>
      <c r="S6" s="18">
        <f t="shared" si="3"/>
        <v>0.11412665727039399</v>
      </c>
      <c r="T6" s="18">
        <f t="shared" si="3"/>
        <v>0.12525818619434878</v>
      </c>
      <c r="U6" s="18">
        <f t="shared" si="3"/>
        <v>0.13349306120322196</v>
      </c>
      <c r="V6" s="18">
        <f t="shared" si="3"/>
        <v>0.13889765049682964</v>
      </c>
      <c r="W6" s="18">
        <f t="shared" si="3"/>
        <v>0.14167202532465301</v>
      </c>
      <c r="X6" s="18">
        <f t="shared" si="3"/>
        <v>0.14209913647269065</v>
      </c>
      <c r="Y6" s="18">
        <f t="shared" si="3"/>
        <v>0.14050502071131826</v>
      </c>
      <c r="Z6" s="18">
        <f t="shared" si="3"/>
        <v>0.13722917431248449</v>
      </c>
      <c r="AA6" s="18">
        <f t="shared" si="3"/>
        <v>0.13260362019504834</v>
      </c>
      <c r="AB6" s="18">
        <f t="shared" si="3"/>
        <v>0.12693903257948541</v>
      </c>
      <c r="AC6" s="18">
        <f t="shared" si="3"/>
        <v>0.12051635826647063</v>
      </c>
      <c r="AD6" s="18">
        <f t="shared" si="3"/>
        <v>0.11358256094752572</v>
      </c>
      <c r="AE6" s="18">
        <f t="shared" si="3"/>
        <v>0.10634934142337325</v>
      </c>
      <c r="AF6" s="18">
        <f t="shared" si="3"/>
        <v>9.899391220390634E-2</v>
      </c>
      <c r="AG6" s="18">
        <f t="shared" si="3"/>
        <v>9.1661109601956919E-2</v>
      </c>
      <c r="AH6" s="18">
        <f t="shared" si="3"/>
        <v>8.4466301797523791E-2</v>
      </c>
      <c r="AI6" s="18">
        <f t="shared" si="3"/>
        <v>7.7498695787211525E-2</v>
      </c>
      <c r="AJ6" s="18">
        <f t="shared" si="3"/>
        <v>7.0824761508433337E-2</v>
      </c>
      <c r="AK6" s="18">
        <f t="shared" si="3"/>
        <v>6.4491581230183948E-2</v>
      </c>
      <c r="AL6" s="18">
        <f t="shared" si="3"/>
        <v>5.8530000555592335E-2</v>
      </c>
      <c r="AM6" s="18">
        <f t="shared" si="3"/>
        <v>5.2957508041063001E-2</v>
      </c>
      <c r="AN6" s="18">
        <f t="shared" si="3"/>
        <v>4.7780807087700175E-2</v>
      </c>
      <c r="AO6" s="18">
        <f t="shared" si="3"/>
        <v>4.2998069494531214E-2</v>
      </c>
      <c r="AP6" s="18">
        <f t="shared" si="3"/>
        <v>3.860087745545971E-2</v>
      </c>
      <c r="AQ6" s="18">
        <f t="shared" si="3"/>
        <v>3.4575871923536242E-2</v>
      </c>
      <c r="AR6" s="18">
        <f t="shared" si="3"/>
        <v>3.0906131818624463E-2</v>
      </c>
      <c r="AS6" s="18">
        <f t="shared" si="3"/>
        <v>2.757231181464765E-2</v>
      </c>
      <c r="AT6" s="18">
        <f t="shared" si="3"/>
        <v>2.4553567405649682E-2</v>
      </c>
      <c r="AU6" s="18">
        <f t="shared" si="3"/>
        <v>2.1828295367524217E-2</v>
      </c>
      <c r="AV6" s="18">
        <f t="shared" si="3"/>
        <v>1.9374716162602047E-2</v>
      </c>
      <c r="AW6" s="18">
        <f t="shared" si="3"/>
        <v>1.7171322684259083E-2</v>
      </c>
      <c r="AX6" s="18">
        <f t="shared" si="3"/>
        <v>1.5197217298710916E-2</v>
      </c>
      <c r="AY6" s="18">
        <f t="shared" si="3"/>
        <v>1.3432356613041815E-2</v>
      </c>
      <c r="AZ6" s="18">
        <f t="shared" si="3"/>
        <v>1.1857720917769751E-2</v>
      </c>
      <c r="BA6" s="18">
        <f t="shared" si="3"/>
        <v>1.0455422905389766E-2</v>
      </c>
      <c r="BB6" s="18">
        <f t="shared" si="3"/>
        <v>9.2087681043331159E-3</v>
      </c>
      <c r="BC6" s="18">
        <f t="shared" si="3"/>
        <v>8.1022775163090907E-3</v>
      </c>
      <c r="BD6" s="18">
        <f t="shared" si="3"/>
        <v>7.1216812121981136E-3</v>
      </c>
      <c r="BE6" s="18">
        <f t="shared" si="3"/>
        <v>6.2538901239073061E-3</v>
      </c>
    </row>
    <row r="7" spans="1:57" ht="14.5">
      <c r="A7" s="23" t="s">
        <v>27</v>
      </c>
      <c r="B7" s="22">
        <v>0</v>
      </c>
      <c r="C7" s="22">
        <v>0</v>
      </c>
      <c r="D7" s="22">
        <v>0</v>
      </c>
      <c r="E7" s="22">
        <v>0</v>
      </c>
      <c r="F7" s="22">
        <v>1</v>
      </c>
      <c r="G7" s="18">
        <f>SUM(B7:F7)</f>
        <v>1</v>
      </c>
      <c r="H7" s="21" t="s">
        <v>27</v>
      </c>
      <c r="I7" s="20">
        <v>0</v>
      </c>
      <c r="J7" s="18">
        <f t="shared" ref="J7:BE7" si="4">$F$3*I3+$F$4*I4+$F$5*I5+$F$6*I6+$F$7*I7</f>
        <v>0</v>
      </c>
      <c r="K7" s="18">
        <f t="shared" si="4"/>
        <v>0</v>
      </c>
      <c r="L7" s="18">
        <f t="shared" si="4"/>
        <v>0</v>
      </c>
      <c r="M7" s="18">
        <f t="shared" si="4"/>
        <v>1.5753287456946581E-3</v>
      </c>
      <c r="N7" s="18">
        <f t="shared" si="4"/>
        <v>6.5505681159738326E-3</v>
      </c>
      <c r="O7" s="18">
        <f t="shared" si="4"/>
        <v>1.6387827957353409E-2</v>
      </c>
      <c r="P7" s="18">
        <f t="shared" si="4"/>
        <v>3.1974051905508803E-2</v>
      </c>
      <c r="Q7" s="18">
        <f t="shared" si="4"/>
        <v>5.3616768014949759E-2</v>
      </c>
      <c r="R7" s="18">
        <f t="shared" si="4"/>
        <v>8.1136247005689388E-2</v>
      </c>
      <c r="S7" s="18">
        <f t="shared" si="4"/>
        <v>0.11399079549780988</v>
      </c>
      <c r="T7" s="18">
        <f t="shared" si="4"/>
        <v>0.1514016240142953</v>
      </c>
      <c r="U7" s="18">
        <f t="shared" si="4"/>
        <v>0.19246137846675834</v>
      </c>
      <c r="V7" s="18">
        <f t="shared" si="4"/>
        <v>0.23622053290323863</v>
      </c>
      <c r="W7" s="18">
        <f t="shared" si="4"/>
        <v>0.28175131693179711</v>
      </c>
      <c r="X7" s="18">
        <f t="shared" si="4"/>
        <v>0.32819154370937298</v>
      </c>
      <c r="Y7" s="18">
        <f t="shared" si="4"/>
        <v>0.37477177793392819</v>
      </c>
      <c r="Z7" s="18">
        <f t="shared" si="4"/>
        <v>0.42082945947175365</v>
      </c>
      <c r="AA7" s="18">
        <f t="shared" si="4"/>
        <v>0.46581331539508869</v>
      </c>
      <c r="AB7" s="18">
        <f t="shared" si="4"/>
        <v>0.50928091020975796</v>
      </c>
      <c r="AC7" s="18">
        <f t="shared" si="4"/>
        <v>0.55089164773121524</v>
      </c>
      <c r="AD7" s="18">
        <f t="shared" si="4"/>
        <v>0.59039702640761194</v>
      </c>
      <c r="AE7" s="18">
        <f t="shared" si="4"/>
        <v>0.62762949962378356</v>
      </c>
      <c r="AF7" s="18">
        <f t="shared" si="4"/>
        <v>0.66249091649157688</v>
      </c>
      <c r="AG7" s="18">
        <f t="shared" si="4"/>
        <v>0.69494121655479513</v>
      </c>
      <c r="AH7" s="18">
        <f t="shared" si="4"/>
        <v>0.72498781684052127</v>
      </c>
      <c r="AI7" s="18">
        <f t="shared" si="4"/>
        <v>0.75267595217670447</v>
      </c>
      <c r="AJ7" s="18">
        <f t="shared" si="4"/>
        <v>0.77808009953096813</v>
      </c>
      <c r="AK7" s="18">
        <f t="shared" si="4"/>
        <v>0.80129652478063962</v>
      </c>
      <c r="AL7" s="18">
        <f t="shared" si="4"/>
        <v>0.82243692741631103</v>
      </c>
      <c r="AM7" s="18">
        <f t="shared" si="4"/>
        <v>0.84162311814708157</v>
      </c>
      <c r="AN7" s="18">
        <f t="shared" si="4"/>
        <v>0.85898264044773653</v>
      </c>
      <c r="AO7" s="18">
        <f t="shared" si="4"/>
        <v>0.8746452351744195</v>
      </c>
      <c r="AP7" s="18">
        <f t="shared" si="4"/>
        <v>0.88874004389722894</v>
      </c>
      <c r="AQ7" s="18">
        <f t="shared" si="4"/>
        <v>0.90139344882129213</v>
      </c>
      <c r="AR7" s="18">
        <f t="shared" si="4"/>
        <v>0.91272745304323943</v>
      </c>
      <c r="AS7" s="18">
        <f t="shared" si="4"/>
        <v>0.92285851291328436</v>
      </c>
      <c r="AT7" s="18">
        <f t="shared" si="4"/>
        <v>0.9318967433650619</v>
      </c>
      <c r="AU7" s="18">
        <f t="shared" si="4"/>
        <v>0.93994542648301571</v>
      </c>
      <c r="AV7" s="18">
        <f t="shared" si="4"/>
        <v>0.94710076279385569</v>
      </c>
      <c r="AW7" s="18">
        <f t="shared" si="4"/>
        <v>0.95345181347080132</v>
      </c>
      <c r="AX7" s="18">
        <f t="shared" si="4"/>
        <v>0.95908058963674181</v>
      </c>
      <c r="AY7" s="18">
        <f t="shared" si="4"/>
        <v>0.9640622521500215</v>
      </c>
      <c r="AZ7" s="18">
        <f t="shared" si="4"/>
        <v>0.96846539162542211</v>
      </c>
      <c r="BA7" s="18">
        <f t="shared" si="4"/>
        <v>0.97235236399858127</v>
      </c>
      <c r="BB7" s="18">
        <f t="shared" si="4"/>
        <v>0.97577966172845476</v>
      </c>
      <c r="BC7" s="18">
        <f t="shared" si="4"/>
        <v>0.97879830481008878</v>
      </c>
      <c r="BD7" s="18">
        <f t="shared" si="4"/>
        <v>0.98145423920793473</v>
      </c>
      <c r="BE7" s="18">
        <f t="shared" si="4"/>
        <v>0.98378873318989191</v>
      </c>
    </row>
    <row r="8" spans="1:57">
      <c r="J8" s="18">
        <f t="shared" ref="J8:T8" si="5">SUM(J3:J7)</f>
        <v>1</v>
      </c>
      <c r="K8" s="18">
        <f t="shared" si="5"/>
        <v>1</v>
      </c>
      <c r="L8" s="18">
        <f t="shared" si="5"/>
        <v>0.99999999999999989</v>
      </c>
      <c r="M8" s="18">
        <f t="shared" si="5"/>
        <v>1</v>
      </c>
      <c r="N8" s="18">
        <f t="shared" si="5"/>
        <v>1</v>
      </c>
      <c r="O8" s="18">
        <f t="shared" si="5"/>
        <v>0.99999999999999989</v>
      </c>
      <c r="P8" s="18">
        <f t="shared" si="5"/>
        <v>1</v>
      </c>
      <c r="Q8" s="18">
        <f t="shared" si="5"/>
        <v>1</v>
      </c>
      <c r="R8" s="18">
        <f t="shared" si="5"/>
        <v>1</v>
      </c>
      <c r="S8" s="18">
        <f t="shared" si="5"/>
        <v>0.99999999999999989</v>
      </c>
      <c r="T8" s="18">
        <f t="shared" si="5"/>
        <v>1</v>
      </c>
    </row>
    <row r="26" spans="2:2">
      <c r="B26" s="19"/>
    </row>
    <row r="27" spans="2:2">
      <c r="B27" s="19"/>
    </row>
    <row r="28" spans="2:2">
      <c r="B28" s="19"/>
    </row>
    <row r="29" spans="2:2">
      <c r="B29" s="19"/>
    </row>
    <row r="30" spans="2:2">
      <c r="B30" s="19"/>
    </row>
    <row r="31" spans="2:2">
      <c r="B31" s="19"/>
    </row>
  </sheetData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deterministic1</vt:lpstr>
      <vt:lpstr>CS-distribution1</vt:lpstr>
      <vt:lpstr>deterministic2</vt:lpstr>
      <vt:lpstr>CS-distribution2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Daijiro</dc:creator>
  <cp:lastModifiedBy>Le Thanh  Nam</cp:lastModifiedBy>
  <dcterms:created xsi:type="dcterms:W3CDTF">2013-10-26T20:23:56Z</dcterms:created>
  <dcterms:modified xsi:type="dcterms:W3CDTF">2014-10-08T16:28:39Z</dcterms:modified>
</cp:coreProperties>
</file>