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adiso365.sharepoint.com/teams/WAT-TDD-ALTUSWA/Shared Documents/G. REPORT/report/EVM/Reference/"/>
    </mc:Choice>
  </mc:AlternateContent>
  <xr:revisionPtr revIDLastSave="14" documentId="13_ncr:1_{BE5B47CD-4313-4539-8E2A-3DFDDAA0227F}" xr6:coauthVersionLast="45" xr6:coauthVersionMax="45" xr10:uidLastSave="{75889680-E5C8-4319-B38B-2366A6CA8294}"/>
  <bookViews>
    <workbookView xWindow="28680" yWindow="-120" windowWidth="29040" windowHeight="15840" tabRatio="887" xr2:uid="{235B5ECB-E017-4667-AE06-E173341ADA9C}"/>
  </bookViews>
  <sheets>
    <sheet name="cost_plan" sheetId="8" r:id="rId1"/>
  </sheets>
  <definedNames>
    <definedName name="_xlnm._FilterDatabase" localSheetId="0" hidden="1">cost_plan!$A$2:$AR$16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8" l="1"/>
  <c r="G47" i="8"/>
  <c r="H47" i="8"/>
  <c r="I47" i="8"/>
  <c r="J47" i="8"/>
  <c r="K47" i="8"/>
  <c r="L47" i="8"/>
  <c r="P47" i="8"/>
  <c r="Q47" i="8"/>
  <c r="R47" i="8"/>
  <c r="S47" i="8"/>
  <c r="T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E47" i="8"/>
  <c r="H46" i="8" l="1"/>
  <c r="O45" i="8"/>
  <c r="N45" i="8"/>
  <c r="M45" i="8"/>
  <c r="M5" i="8"/>
  <c r="U5" i="8" s="1"/>
  <c r="N5" i="8"/>
  <c r="V5" i="8" s="1"/>
  <c r="O5" i="8"/>
  <c r="W5" i="8" s="1"/>
  <c r="M6" i="8"/>
  <c r="U6" i="8" s="1"/>
  <c r="N6" i="8"/>
  <c r="V6" i="8" s="1"/>
  <c r="O6" i="8"/>
  <c r="W6" i="8" s="1"/>
  <c r="M7" i="8"/>
  <c r="U7" i="8" s="1"/>
  <c r="N7" i="8"/>
  <c r="V7" i="8" s="1"/>
  <c r="O7" i="8"/>
  <c r="W7" i="8" s="1"/>
  <c r="M8" i="8"/>
  <c r="U8" i="8" s="1"/>
  <c r="N8" i="8"/>
  <c r="V8" i="8" s="1"/>
  <c r="O8" i="8"/>
  <c r="W8" i="8" s="1"/>
  <c r="M9" i="8"/>
  <c r="U9" i="8" s="1"/>
  <c r="N9" i="8"/>
  <c r="V9" i="8" s="1"/>
  <c r="O9" i="8"/>
  <c r="W9" i="8" s="1"/>
  <c r="M10" i="8"/>
  <c r="U10" i="8" s="1"/>
  <c r="N10" i="8"/>
  <c r="V10" i="8" s="1"/>
  <c r="O10" i="8"/>
  <c r="W10" i="8" s="1"/>
  <c r="M11" i="8"/>
  <c r="U11" i="8" s="1"/>
  <c r="N11" i="8"/>
  <c r="V11" i="8" s="1"/>
  <c r="O11" i="8"/>
  <c r="W11" i="8" s="1"/>
  <c r="M12" i="8"/>
  <c r="N12" i="8"/>
  <c r="O12" i="8"/>
  <c r="M13" i="8"/>
  <c r="N13" i="8"/>
  <c r="O13" i="8"/>
  <c r="M14" i="8"/>
  <c r="N14" i="8"/>
  <c r="O14" i="8"/>
  <c r="M15" i="8"/>
  <c r="N15" i="8"/>
  <c r="O15" i="8"/>
  <c r="M16" i="8"/>
  <c r="N16" i="8"/>
  <c r="O16" i="8"/>
  <c r="M17" i="8"/>
  <c r="N17" i="8"/>
  <c r="O17" i="8"/>
  <c r="M21" i="8"/>
  <c r="N21" i="8"/>
  <c r="O21" i="8"/>
  <c r="M18" i="8"/>
  <c r="N18" i="8"/>
  <c r="O18" i="8"/>
  <c r="M19" i="8"/>
  <c r="N19" i="8"/>
  <c r="O19" i="8"/>
  <c r="M20" i="8"/>
  <c r="N20" i="8"/>
  <c r="O20" i="8"/>
  <c r="M22" i="8"/>
  <c r="N22" i="8"/>
  <c r="O22" i="8"/>
  <c r="M23" i="8"/>
  <c r="N23" i="8"/>
  <c r="O23" i="8"/>
  <c r="M24" i="8"/>
  <c r="N24" i="8"/>
  <c r="O24" i="8"/>
  <c r="M25" i="8"/>
  <c r="N25" i="8"/>
  <c r="O25" i="8"/>
  <c r="M26" i="8"/>
  <c r="N26" i="8"/>
  <c r="O26" i="8"/>
  <c r="M27" i="8"/>
  <c r="N27" i="8"/>
  <c r="O27" i="8"/>
  <c r="M28" i="8"/>
  <c r="N28" i="8"/>
  <c r="O28" i="8"/>
  <c r="M29" i="8"/>
  <c r="N29" i="8"/>
  <c r="O29" i="8"/>
  <c r="M30" i="8"/>
  <c r="N30" i="8"/>
  <c r="O30" i="8"/>
  <c r="M31" i="8"/>
  <c r="N31" i="8"/>
  <c r="O31" i="8"/>
  <c r="M32" i="8"/>
  <c r="N32" i="8"/>
  <c r="O32" i="8"/>
  <c r="M33" i="8"/>
  <c r="N33" i="8"/>
  <c r="O33" i="8"/>
  <c r="M34" i="8"/>
  <c r="N34" i="8"/>
  <c r="O34" i="8"/>
  <c r="M35" i="8"/>
  <c r="N35" i="8"/>
  <c r="O35" i="8"/>
  <c r="M36" i="8"/>
  <c r="N36" i="8"/>
  <c r="O36" i="8"/>
  <c r="M37" i="8"/>
  <c r="N37" i="8"/>
  <c r="O37" i="8"/>
  <c r="M38" i="8"/>
  <c r="N38" i="8"/>
  <c r="O38" i="8"/>
  <c r="M39" i="8"/>
  <c r="N39" i="8"/>
  <c r="O39" i="8"/>
  <c r="M40" i="8"/>
  <c r="N40" i="8"/>
  <c r="O40" i="8"/>
  <c r="M41" i="8"/>
  <c r="N41" i="8"/>
  <c r="O41" i="8"/>
  <c r="M42" i="8"/>
  <c r="N42" i="8"/>
  <c r="O42" i="8"/>
  <c r="M43" i="8"/>
  <c r="N43" i="8"/>
  <c r="O43" i="8"/>
  <c r="M44" i="8"/>
  <c r="N44" i="8"/>
  <c r="O44" i="8"/>
  <c r="N4" i="8"/>
  <c r="O4" i="8"/>
  <c r="M4" i="8"/>
  <c r="W4" i="8" l="1"/>
  <c r="W47" i="8" s="1"/>
  <c r="O47" i="8"/>
  <c r="U4" i="8"/>
  <c r="U47" i="8" s="1"/>
  <c r="M47" i="8"/>
  <c r="V4" i="8"/>
  <c r="V47" i="8" s="1"/>
  <c r="N47" i="8"/>
  <c r="X8" i="8"/>
  <c r="X11" i="8"/>
  <c r="X7" i="8"/>
  <c r="X9" i="8"/>
  <c r="X5" i="8"/>
  <c r="X6" i="8"/>
  <c r="X10" i="8"/>
  <c r="X4" i="8" l="1"/>
  <c r="X47" i="8" s="1"/>
</calcChain>
</file>

<file path=xl/sharedStrings.xml><?xml version="1.0" encoding="utf-8"?>
<sst xmlns="http://schemas.openxmlformats.org/spreadsheetml/2006/main" count="275" uniqueCount="153">
  <si>
    <t>TPM</t>
  </si>
  <si>
    <t>Building C</t>
  </si>
  <si>
    <t>Building D</t>
  </si>
  <si>
    <t>Building E</t>
  </si>
  <si>
    <t xml:space="preserve">Construction Management </t>
  </si>
  <si>
    <t xml:space="preserve">- </t>
  </si>
  <si>
    <t xml:space="preserve">LEED Consultant </t>
  </si>
  <si>
    <t xml:space="preserve">DEAN BARONE </t>
  </si>
  <si>
    <t xml:space="preserve">Architectural Services </t>
  </si>
  <si>
    <t xml:space="preserve">AIDEA </t>
  </si>
  <si>
    <t>Structural Design Engineering
Services</t>
  </si>
  <si>
    <t xml:space="preserve">SY2 </t>
  </si>
  <si>
    <t>MEPF Design Engineering
Services</t>
  </si>
  <si>
    <t xml:space="preserve">(MPI) Meinhardt
Philippines Inc. </t>
  </si>
  <si>
    <t>Building Information Modelling
(BIM) Services</t>
  </si>
  <si>
    <t xml:space="preserve">ESCA </t>
  </si>
  <si>
    <t xml:space="preserve">Façade Design Services </t>
  </si>
  <si>
    <t xml:space="preserve">LUMICON </t>
  </si>
  <si>
    <t xml:space="preserve">Landscape Design Services </t>
  </si>
  <si>
    <t xml:space="preserve">INSPIRA </t>
  </si>
  <si>
    <t>Cost Consultant / Quantity
Surveying Services</t>
  </si>
  <si>
    <t>(QSI) Quantity
Solutions Inc.</t>
  </si>
  <si>
    <t xml:space="preserve">Third Party Testing and </t>
  </si>
  <si>
    <t xml:space="preserve">COMMTECH </t>
  </si>
  <si>
    <t>WP No.</t>
  </si>
  <si>
    <t>Contract Package</t>
  </si>
  <si>
    <t>Contractor</t>
  </si>
  <si>
    <t>Document Control / EDMS /
Project Cloud</t>
  </si>
  <si>
    <t xml:space="preserve">New Forma </t>
  </si>
  <si>
    <t xml:space="preserve">Insurances </t>
  </si>
  <si>
    <t>PNX Udenna
Insurance</t>
  </si>
  <si>
    <t xml:space="preserve">Structure and General Sitewide </t>
  </si>
  <si>
    <t xml:space="preserve">TERP Asia </t>
  </si>
  <si>
    <t xml:space="preserve">Cement (Supply only) </t>
  </si>
  <si>
    <t>Megacem &amp;
Republic</t>
  </si>
  <si>
    <t xml:space="preserve">Reinforcing Steel (OSM) </t>
  </si>
  <si>
    <t xml:space="preserve">Capitol Steel </t>
  </si>
  <si>
    <t>Building Maintenance Unit
(BMU)</t>
  </si>
  <si>
    <t xml:space="preserve">Vonotech </t>
  </si>
  <si>
    <t>Curtain Wall &amp; Structural Steel
(Bldg.C&amp;D)</t>
  </si>
  <si>
    <t xml:space="preserve">Glazetech </t>
  </si>
  <si>
    <t>Curtain Wall &amp; Structural Steel
(Bldg.E)</t>
  </si>
  <si>
    <t xml:space="preserve">Dalkia </t>
  </si>
  <si>
    <t xml:space="preserve">Waterproofing </t>
  </si>
  <si>
    <t xml:space="preserve">HPS </t>
  </si>
  <si>
    <t>Builders Work</t>
  </si>
  <si>
    <t>Masonry &amp; Rendering, Metal
Doors &amp; Hardwares, Office Floor</t>
  </si>
  <si>
    <t xml:space="preserve">Door Hardwares </t>
  </si>
  <si>
    <t xml:space="preserve">Technoinox </t>
  </si>
  <si>
    <t xml:space="preserve">Fit-Out Works </t>
  </si>
  <si>
    <t xml:space="preserve">EE Black </t>
  </si>
  <si>
    <t>MEPF</t>
  </si>
  <si>
    <t xml:space="preserve">Electrical Works </t>
  </si>
  <si>
    <t xml:space="preserve">BETA </t>
  </si>
  <si>
    <t>Building Management System
(BMS)</t>
  </si>
  <si>
    <t>BETA
Electromech</t>
  </si>
  <si>
    <t xml:space="preserve">Fire Detection &amp; Alarm System </t>
  </si>
  <si>
    <t xml:space="preserve">Plumbing &amp; Sanitary Works </t>
  </si>
  <si>
    <t xml:space="preserve">Fire Protection Works </t>
  </si>
  <si>
    <t xml:space="preserve">Mechanical Works </t>
  </si>
  <si>
    <t xml:space="preserve">Vertical Transport System </t>
  </si>
  <si>
    <t xml:space="preserve">JSEC </t>
  </si>
  <si>
    <t xml:space="preserve">Generator Works </t>
  </si>
  <si>
    <t xml:space="preserve">Power-Gen </t>
  </si>
  <si>
    <t xml:space="preserve">Power Transformer (OSM) </t>
  </si>
  <si>
    <t xml:space="preserve">Gen-Tech </t>
  </si>
  <si>
    <t xml:space="preserve">Lighting Fixture </t>
  </si>
  <si>
    <t xml:space="preserve">Stealth Venture </t>
  </si>
  <si>
    <t xml:space="preserve">Plumbing Fixture </t>
  </si>
  <si>
    <t xml:space="preserve">Lixil </t>
  </si>
  <si>
    <t xml:space="preserve">Fire Extinguishers </t>
  </si>
  <si>
    <t xml:space="preserve">TBC </t>
  </si>
  <si>
    <t>Supply and Delivery of Air
Conditioning System - VRF</t>
  </si>
  <si>
    <t xml:space="preserve">Daikin </t>
  </si>
  <si>
    <t>ELV</t>
  </si>
  <si>
    <t>Community Distributive Antenna
System (CDAS)</t>
  </si>
  <si>
    <t xml:space="preserve">Cancelled </t>
  </si>
  <si>
    <t xml:space="preserve">Access Control, Guard Tour and </t>
  </si>
  <si>
    <t xml:space="preserve">Cylix </t>
  </si>
  <si>
    <t>Closed Circuit Television System
(CCTV)</t>
  </si>
  <si>
    <t xml:space="preserve">Prestige </t>
  </si>
  <si>
    <t xml:space="preserve">Seismic Monitoring </t>
  </si>
  <si>
    <t>Experiential Graphic Design
(XGD)</t>
  </si>
  <si>
    <t>External Works</t>
  </si>
  <si>
    <t>Landscape (Softscape,
Hardscape &amp; Exterior Tiles)</t>
  </si>
  <si>
    <t xml:space="preserve">Green Enviro </t>
  </si>
  <si>
    <t xml:space="preserve">Exterior Paving Tiles </t>
  </si>
  <si>
    <t xml:space="preserve">N/A </t>
  </si>
  <si>
    <t xml:space="preserve">Contingencies </t>
  </si>
  <si>
    <t>Consultants</t>
  </si>
  <si>
    <t>Preliminaries</t>
  </si>
  <si>
    <t>Structure and General</t>
  </si>
  <si>
    <t>Façade</t>
  </si>
  <si>
    <t>Fitout</t>
  </si>
  <si>
    <t>Structured Cabling System &amp;
Public Address (SCS &amp; PA)</t>
  </si>
  <si>
    <t>Con</t>
  </si>
  <si>
    <t>Contingencies</t>
  </si>
  <si>
    <t>Description</t>
  </si>
  <si>
    <t>Initial Cost Plan</t>
  </si>
  <si>
    <t>Budget Transfer</t>
  </si>
  <si>
    <t>Current Cost Plan</t>
  </si>
  <si>
    <t>Awarded Amount</t>
  </si>
  <si>
    <t>Approved Change Request</t>
  </si>
  <si>
    <t>Total</t>
  </si>
  <si>
    <t>Est_Chng_Req</t>
  </si>
  <si>
    <t>Ordr_not_Plcd</t>
  </si>
  <si>
    <t>Proj_Risk</t>
  </si>
  <si>
    <t>Forecast</t>
  </si>
  <si>
    <t>Cert_Amount</t>
  </si>
  <si>
    <t>1001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</si>
  <si>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</si>
  <si>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</si>
  <si>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</si>
  <si>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</si>
  <si>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</si>
  <si>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</si>
  <si>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</si>
  <si>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</si>
  <si>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</si>
  <si>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CARI</t>
  </si>
  <si>
    <t>C10</t>
  </si>
  <si>
    <t>CP01</t>
  </si>
  <si>
    <t>CP01A</t>
  </si>
  <si>
    <t>CP04</t>
  </si>
  <si>
    <t>CP05A</t>
  </si>
  <si>
    <t>CP05B</t>
  </si>
  <si>
    <t>CP05C</t>
  </si>
  <si>
    <t>CP05D</t>
  </si>
  <si>
    <t>CP06E</t>
  </si>
  <si>
    <t>CP06F</t>
  </si>
  <si>
    <t>CP07</t>
  </si>
  <si>
    <t>CP08</t>
  </si>
  <si>
    <t>CP09</t>
  </si>
  <si>
    <t>CP11</t>
  </si>
  <si>
    <t>CP11A</t>
  </si>
  <si>
    <t>CP13</t>
  </si>
  <si>
    <t>CP15</t>
  </si>
  <si>
    <t>CP17</t>
  </si>
  <si>
    <t>CP20</t>
  </si>
  <si>
    <t>CP21</t>
  </si>
  <si>
    <t>CP26</t>
  </si>
  <si>
    <t>CP30</t>
  </si>
  <si>
    <t>CP31</t>
  </si>
  <si>
    <t>OP01</t>
  </si>
  <si>
    <t>OP02</t>
  </si>
  <si>
    <t>OP12</t>
  </si>
  <si>
    <t>OP13</t>
  </si>
  <si>
    <t>OP15</t>
  </si>
  <si>
    <t>OP18</t>
  </si>
  <si>
    <t>OP27</t>
  </si>
  <si>
    <t>OP30</t>
  </si>
  <si>
    <t>OP33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</si>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</sst>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Border="1" applyAlignment="1">
      <alignment vertical="top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4" fontId="2" fillId="0" borderId="0" xfId="0" applyNumberFormat="1" applyFont="1" applyBorder="1" applyAlignment="1">
      <alignment vertical="center" wrapText="1"/>
    </xf>
    <xf numFmtId="0" fontId="1" fillId="0" borderId="0" xfId="0" applyFont="1" applyBorder="1"/>
    <xf numFmtId="0" fontId="0" fillId="0" borderId="0" xfId="0" applyFont="1" applyBorder="1"/>
    <xf numFmtId="4" fontId="3" fillId="0" borderId="0" xfId="0" applyNumberFormat="1" applyFont="1" applyBorder="1" applyAlignment="1">
      <alignment vertical="center" wrapText="1"/>
    </xf>
    <xf numFmtId="4" fontId="4" fillId="0" borderId="0" xfId="0" applyNumberFormat="1" applyFont="1" applyBorder="1" applyAlignment="1">
      <alignment vertical="center" wrapText="1"/>
    </xf>
    <xf numFmtId="4" fontId="5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4" fontId="2" fillId="0" borderId="0" xfId="0" applyNumberFormat="1" applyFont="1" applyFill="1" applyBorder="1" applyAlignment="1">
      <alignment vertical="center" wrapText="1"/>
    </xf>
    <xf numFmtId="4" fontId="3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4" fontId="6" fillId="0" borderId="0" xfId="0" applyNumberFormat="1" applyFont="1" applyFill="1" applyBorder="1" applyAlignment="1">
      <alignment vertical="center" wrapText="1"/>
    </xf>
    <xf numFmtId="4" fontId="7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6" fillId="0" borderId="0" xfId="0" applyFont="1" applyFill="1" applyBorder="1"/>
    <xf numFmtId="4" fontId="0" fillId="0" borderId="0" xfId="0" applyNumberFormat="1" applyFont="1" applyBorder="1"/>
    <xf numFmtId="0" fontId="1" fillId="0" borderId="0" xfId="0" applyFont="1" applyFill="1" applyBorder="1" applyAlignment="1">
      <alignment vertical="top"/>
    </xf>
    <xf numFmtId="164" fontId="1" fillId="0" borderId="0" xfId="1" applyFont="1" applyBorder="1"/>
    <xf numFmtId="164" fontId="1" fillId="2" borderId="0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CD55-1F88-4111-A6E7-A00036E03A5D}">
  <dimension ref="A1:AV47"/>
  <sheetViews>
    <sheetView tabSelected="1" zoomScale="70" zoomScaleNormal="70" workbookViewId="0">
      <pane xSplit="3" ySplit="2" topLeftCell="D18" activePane="bottomRight" state="frozen"/>
      <selection activeCell="F2" sqref="F2"/>
      <selection pane="topRight" activeCell="F2" sqref="F2"/>
      <selection pane="bottomLeft" activeCell="F2" sqref="F2"/>
      <selection pane="bottomRight" activeCell="E47" sqref="E47"/>
    </sheetView>
  </sheetViews>
  <sheetFormatPr defaultRowHeight="15" x14ac:dyDescent="0.25"/>
  <cols>
    <col min="1" max="1" width="20.5703125" style="6" bestFit="1" customWidth="1"/>
    <col min="2" max="2" width="7.85546875" style="6" bestFit="1" customWidth="1"/>
    <col min="3" max="3" width="26.7109375" style="6" bestFit="1" customWidth="1"/>
    <col min="4" max="4" width="12.28515625" style="6" bestFit="1" customWidth="1"/>
    <col min="5" max="5" width="16.85546875" style="6" bestFit="1" customWidth="1"/>
    <col min="6" max="6" width="15.28515625" style="6" bestFit="1" customWidth="1"/>
    <col min="7" max="8" width="16.85546875" style="6" bestFit="1" customWidth="1"/>
    <col min="9" max="11" width="15.28515625" style="6" bestFit="1" customWidth="1"/>
    <col min="12" max="12" width="16.85546875" style="6" bestFit="1" customWidth="1"/>
    <col min="13" max="14" width="15.28515625" style="6" bestFit="1" customWidth="1"/>
    <col min="15" max="16" width="16.85546875" style="6" bestFit="1" customWidth="1"/>
    <col min="17" max="18" width="15.28515625" style="6" bestFit="1" customWidth="1"/>
    <col min="19" max="20" width="16.85546875" style="6" bestFit="1" customWidth="1"/>
    <col min="21" max="24" width="22.5703125" style="6" bestFit="1" customWidth="1"/>
    <col min="25" max="26" width="12.28515625" style="6" bestFit="1" customWidth="1"/>
    <col min="27" max="27" width="14.28515625" style="6" bestFit="1" customWidth="1"/>
    <col min="28" max="28" width="15.85546875" style="6" bestFit="1" customWidth="1"/>
    <col min="29" max="31" width="14.28515625" style="6" bestFit="1" customWidth="1"/>
    <col min="32" max="32" width="17.28515625" style="6" bestFit="1" customWidth="1"/>
    <col min="33" max="35" width="15.28515625" style="6" bestFit="1" customWidth="1"/>
    <col min="36" max="36" width="16.85546875" style="6" bestFit="1" customWidth="1"/>
    <col min="37" max="39" width="15.28515625" style="6" bestFit="1" customWidth="1"/>
    <col min="40" max="40" width="17.85546875" style="6" bestFit="1" customWidth="1"/>
    <col min="41" max="42" width="15.28515625" style="6" bestFit="1" customWidth="1"/>
    <col min="43" max="43" width="16.85546875" style="6" bestFit="1" customWidth="1"/>
    <col min="44" max="44" width="18.7109375" style="6" bestFit="1" customWidth="1"/>
    <col min="45" max="45" width="12.42578125" style="6" bestFit="1" customWidth="1"/>
    <col min="46" max="16384" width="9.140625" style="6"/>
  </cols>
  <sheetData>
    <row r="1" spans="1:48" x14ac:dyDescent="0.25">
      <c r="A1" s="5"/>
      <c r="B1" s="5"/>
      <c r="C1" s="5"/>
      <c r="D1" s="5"/>
      <c r="E1" s="5" t="s">
        <v>98</v>
      </c>
      <c r="F1" s="5" t="s">
        <v>98</v>
      </c>
      <c r="G1" s="5" t="s">
        <v>98</v>
      </c>
      <c r="H1" s="5" t="s">
        <v>98</v>
      </c>
      <c r="I1" s="5" t="s">
        <v>99</v>
      </c>
      <c r="J1" s="5" t="s">
        <v>99</v>
      </c>
      <c r="K1" s="5" t="s">
        <v>99</v>
      </c>
      <c r="L1" s="5" t="s">
        <v>99</v>
      </c>
      <c r="M1" s="5" t="s">
        <v>100</v>
      </c>
      <c r="N1" s="5" t="s">
        <v>100</v>
      </c>
      <c r="O1" s="5" t="s">
        <v>100</v>
      </c>
      <c r="P1" s="5" t="s">
        <v>100</v>
      </c>
      <c r="Q1" s="5" t="s">
        <v>101</v>
      </c>
      <c r="R1" s="5" t="s">
        <v>101</v>
      </c>
      <c r="S1" s="5" t="s">
        <v>101</v>
      </c>
      <c r="T1" s="5" t="s">
        <v>101</v>
      </c>
      <c r="U1" s="5" t="s">
        <v>102</v>
      </c>
      <c r="V1" s="5" t="s">
        <v>102</v>
      </c>
      <c r="W1" s="5" t="s">
        <v>102</v>
      </c>
      <c r="X1" s="5" t="s">
        <v>102</v>
      </c>
      <c r="Y1" s="5" t="s">
        <v>104</v>
      </c>
      <c r="Z1" s="5" t="s">
        <v>104</v>
      </c>
      <c r="AA1" s="5" t="s">
        <v>104</v>
      </c>
      <c r="AB1" s="5" t="s">
        <v>104</v>
      </c>
      <c r="AC1" s="5" t="s">
        <v>105</v>
      </c>
      <c r="AD1" s="5" t="s">
        <v>105</v>
      </c>
      <c r="AE1" s="5" t="s">
        <v>105</v>
      </c>
      <c r="AF1" s="5" t="s">
        <v>105</v>
      </c>
      <c r="AG1" s="5" t="s">
        <v>106</v>
      </c>
      <c r="AH1" s="5" t="s">
        <v>106</v>
      </c>
      <c r="AI1" s="5" t="s">
        <v>106</v>
      </c>
      <c r="AJ1" s="5" t="s">
        <v>106</v>
      </c>
      <c r="AK1" s="5" t="s">
        <v>108</v>
      </c>
      <c r="AL1" s="5" t="s">
        <v>108</v>
      </c>
      <c r="AM1" s="5" t="s">
        <v>108</v>
      </c>
      <c r="AN1" s="5" t="s">
        <v>108</v>
      </c>
      <c r="AO1" s="5" t="s">
        <v>107</v>
      </c>
      <c r="AP1" s="5" t="s">
        <v>107</v>
      </c>
      <c r="AQ1" s="5" t="s">
        <v>107</v>
      </c>
      <c r="AR1" s="5" t="s">
        <v>107</v>
      </c>
    </row>
    <row r="2" spans="1:48" x14ac:dyDescent="0.25">
      <c r="A2" s="5" t="s">
        <v>97</v>
      </c>
      <c r="B2" s="5" t="s">
        <v>24</v>
      </c>
      <c r="C2" s="5" t="s">
        <v>25</v>
      </c>
      <c r="D2" s="5" t="s">
        <v>26</v>
      </c>
      <c r="E2" s="5" t="s">
        <v>1</v>
      </c>
      <c r="F2" s="5" t="s">
        <v>2</v>
      </c>
      <c r="G2" s="5" t="s">
        <v>3</v>
      </c>
      <c r="H2" s="5" t="s">
        <v>103</v>
      </c>
      <c r="I2" s="5" t="s">
        <v>1</v>
      </c>
      <c r="J2" s="5" t="s">
        <v>2</v>
      </c>
      <c r="K2" s="5" t="s">
        <v>3</v>
      </c>
      <c r="L2" s="5" t="s">
        <v>103</v>
      </c>
      <c r="M2" s="5" t="s">
        <v>1</v>
      </c>
      <c r="N2" s="5" t="s">
        <v>2</v>
      </c>
      <c r="O2" s="5" t="s">
        <v>3</v>
      </c>
      <c r="P2" s="5" t="s">
        <v>103</v>
      </c>
      <c r="Q2" s="5" t="s">
        <v>1</v>
      </c>
      <c r="R2" s="5" t="s">
        <v>2</v>
      </c>
      <c r="S2" s="5" t="s">
        <v>3</v>
      </c>
      <c r="T2" s="5" t="s">
        <v>103</v>
      </c>
      <c r="U2" s="5" t="s">
        <v>1</v>
      </c>
      <c r="V2" s="5" t="s">
        <v>2</v>
      </c>
      <c r="W2" s="5" t="s">
        <v>3</v>
      </c>
      <c r="X2" s="5" t="s">
        <v>103</v>
      </c>
      <c r="Y2" s="5" t="s">
        <v>1</v>
      </c>
      <c r="Z2" s="5" t="s">
        <v>2</v>
      </c>
      <c r="AA2" s="5" t="s">
        <v>3</v>
      </c>
      <c r="AB2" s="5" t="s">
        <v>103</v>
      </c>
      <c r="AC2" s="5" t="s">
        <v>1</v>
      </c>
      <c r="AD2" s="5" t="s">
        <v>2</v>
      </c>
      <c r="AE2" s="5" t="s">
        <v>3</v>
      </c>
      <c r="AF2" s="5" t="s">
        <v>103</v>
      </c>
      <c r="AG2" s="5" t="s">
        <v>1</v>
      </c>
      <c r="AH2" s="5" t="s">
        <v>2</v>
      </c>
      <c r="AI2" s="5" t="s">
        <v>3</v>
      </c>
      <c r="AJ2" s="5" t="s">
        <v>103</v>
      </c>
      <c r="AK2" s="5" t="s">
        <v>1</v>
      </c>
      <c r="AL2" s="5" t="s">
        <v>2</v>
      </c>
      <c r="AM2" s="5" t="s">
        <v>3</v>
      </c>
      <c r="AN2" s="5" t="s">
        <v>103</v>
      </c>
      <c r="AO2" s="5" t="s">
        <v>1</v>
      </c>
      <c r="AP2" s="5" t="s">
        <v>2</v>
      </c>
      <c r="AQ2" s="5" t="s">
        <v>3</v>
      </c>
      <c r="AR2" s="5" t="s">
        <v>103</v>
      </c>
    </row>
    <row r="3" spans="1:48" x14ac:dyDescent="0.25">
      <c r="A3" s="1" t="s">
        <v>89</v>
      </c>
      <c r="B3" s="2" t="s">
        <v>110</v>
      </c>
      <c r="C3" s="2" t="s">
        <v>4</v>
      </c>
      <c r="D3" s="2" t="s">
        <v>0</v>
      </c>
      <c r="E3" s="3" t="s">
        <v>5</v>
      </c>
      <c r="F3" s="3" t="s">
        <v>5</v>
      </c>
      <c r="G3" s="3" t="s">
        <v>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8" x14ac:dyDescent="0.25">
      <c r="A4" s="1" t="s">
        <v>89</v>
      </c>
      <c r="B4" s="2" t="s">
        <v>111</v>
      </c>
      <c r="C4" s="2" t="s">
        <v>6</v>
      </c>
      <c r="D4" s="2" t="s">
        <v>7</v>
      </c>
      <c r="E4" s="4">
        <v>1765238.8</v>
      </c>
      <c r="F4" s="4">
        <v>1736975.32</v>
      </c>
      <c r="G4" s="4">
        <v>2642021.17</v>
      </c>
      <c r="H4" s="7">
        <v>6144235.29</v>
      </c>
      <c r="I4" s="8">
        <v>-718250</v>
      </c>
      <c r="J4" s="8">
        <v>-706750</v>
      </c>
      <c r="K4" s="8">
        <v>-1075000</v>
      </c>
      <c r="L4" s="9">
        <v>-2500000</v>
      </c>
      <c r="M4" s="4">
        <f t="shared" ref="M4:M45" si="0">E4+I4</f>
        <v>1046988.8</v>
      </c>
      <c r="N4" s="4">
        <f t="shared" ref="N4:N45" si="1">F4+J4</f>
        <v>1030225.3200000001</v>
      </c>
      <c r="O4" s="4">
        <f t="shared" ref="O4:O45" si="2">G4+K4</f>
        <v>1567021.17</v>
      </c>
      <c r="P4" s="7">
        <v>3644235.29</v>
      </c>
      <c r="Q4" s="11">
        <v>1765238.8</v>
      </c>
      <c r="R4" s="11">
        <v>1736975.32</v>
      </c>
      <c r="S4" s="11">
        <v>2642021.17</v>
      </c>
      <c r="T4" s="12">
        <v>6144235.29</v>
      </c>
      <c r="U4" s="16">
        <f t="shared" ref="U4:W11" si="3">M4-Q4</f>
        <v>-718250</v>
      </c>
      <c r="V4" s="16">
        <f t="shared" si="3"/>
        <v>-706750</v>
      </c>
      <c r="W4" s="16">
        <f t="shared" si="3"/>
        <v>-1075000</v>
      </c>
      <c r="X4" s="16">
        <f t="shared" ref="X4:X11" si="4">SUM(U4:W4)</f>
        <v>-2500000</v>
      </c>
      <c r="Y4" s="10">
        <v>0</v>
      </c>
      <c r="Z4" s="10">
        <v>0</v>
      </c>
      <c r="AA4" s="10">
        <v>0</v>
      </c>
      <c r="AB4" s="2">
        <v>0</v>
      </c>
      <c r="AC4" s="2">
        <v>0</v>
      </c>
      <c r="AD4" s="2">
        <v>0</v>
      </c>
      <c r="AE4" s="3">
        <v>0</v>
      </c>
      <c r="AF4" s="3"/>
      <c r="AG4" s="4">
        <v>316333.68</v>
      </c>
      <c r="AH4" s="4">
        <v>311268.82</v>
      </c>
      <c r="AI4" s="4">
        <v>473454.52</v>
      </c>
      <c r="AJ4" s="7">
        <v>1101057.02</v>
      </c>
      <c r="AK4" s="4">
        <v>1046988.8</v>
      </c>
      <c r="AL4" s="4">
        <v>1030225.32</v>
      </c>
      <c r="AM4" s="4">
        <v>1567021.17</v>
      </c>
      <c r="AN4" s="7">
        <v>3644235.29</v>
      </c>
      <c r="AO4" s="4">
        <v>316333.68</v>
      </c>
      <c r="AP4" s="4">
        <v>311268.82</v>
      </c>
      <c r="AQ4" s="4">
        <v>473454.52</v>
      </c>
      <c r="AR4" s="7">
        <v>1101057.02</v>
      </c>
    </row>
    <row r="5" spans="1:48" x14ac:dyDescent="0.25">
      <c r="A5" s="1" t="s">
        <v>89</v>
      </c>
      <c r="B5" s="2" t="s">
        <v>112</v>
      </c>
      <c r="C5" s="2" t="s">
        <v>8</v>
      </c>
      <c r="D5" s="2" t="s">
        <v>9</v>
      </c>
      <c r="E5" s="4">
        <v>1436500</v>
      </c>
      <c r="F5" s="4">
        <v>1413500</v>
      </c>
      <c r="G5" s="4">
        <v>2150000</v>
      </c>
      <c r="H5" s="7">
        <v>5000000</v>
      </c>
      <c r="I5" s="4">
        <v>201110</v>
      </c>
      <c r="J5" s="4">
        <v>197890</v>
      </c>
      <c r="K5" s="4">
        <v>301000</v>
      </c>
      <c r="L5" s="7">
        <v>700000</v>
      </c>
      <c r="M5" s="4">
        <f t="shared" si="0"/>
        <v>1637610</v>
      </c>
      <c r="N5" s="4">
        <f t="shared" si="1"/>
        <v>1611390</v>
      </c>
      <c r="O5" s="4">
        <f t="shared" si="2"/>
        <v>2451000</v>
      </c>
      <c r="P5" s="7">
        <v>5700000</v>
      </c>
      <c r="Q5" s="11">
        <v>1436500</v>
      </c>
      <c r="R5" s="11">
        <v>1413500</v>
      </c>
      <c r="S5" s="11">
        <v>2150000</v>
      </c>
      <c r="T5" s="12">
        <v>5000000</v>
      </c>
      <c r="U5" s="16">
        <f t="shared" si="3"/>
        <v>201110</v>
      </c>
      <c r="V5" s="16">
        <f t="shared" si="3"/>
        <v>197890</v>
      </c>
      <c r="W5" s="16">
        <f t="shared" si="3"/>
        <v>301000</v>
      </c>
      <c r="X5" s="16">
        <f t="shared" si="4"/>
        <v>700000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3">
        <v>0</v>
      </c>
      <c r="AF5" s="3"/>
      <c r="AG5" s="4">
        <v>257423.15</v>
      </c>
      <c r="AH5" s="4">
        <v>253301.51</v>
      </c>
      <c r="AI5" s="4">
        <v>385283.52</v>
      </c>
      <c r="AJ5" s="7">
        <v>896008.18</v>
      </c>
      <c r="AK5" s="4">
        <v>2674812.4500000002</v>
      </c>
      <c r="AL5" s="4">
        <v>2631985.66</v>
      </c>
      <c r="AM5" s="4">
        <v>4003374.01</v>
      </c>
      <c r="AN5" s="7">
        <v>9310172.1199999992</v>
      </c>
      <c r="AO5" s="4">
        <v>-779779.3</v>
      </c>
      <c r="AP5" s="4">
        <v>-767294.15</v>
      </c>
      <c r="AQ5" s="4">
        <v>-1167090.49</v>
      </c>
      <c r="AR5" s="9">
        <v>-2714163.94</v>
      </c>
    </row>
    <row r="6" spans="1:48" ht="25.5" x14ac:dyDescent="0.25">
      <c r="A6" s="1" t="s">
        <v>89</v>
      </c>
      <c r="B6" s="2" t="s">
        <v>113</v>
      </c>
      <c r="C6" s="2" t="s">
        <v>10</v>
      </c>
      <c r="D6" s="2" t="s">
        <v>11</v>
      </c>
      <c r="E6" s="4">
        <v>68952</v>
      </c>
      <c r="F6" s="4">
        <v>67848</v>
      </c>
      <c r="G6" s="4">
        <v>103200</v>
      </c>
      <c r="H6" s="7">
        <v>240000</v>
      </c>
      <c r="I6" s="4">
        <v>143650</v>
      </c>
      <c r="J6" s="4">
        <v>141350</v>
      </c>
      <c r="K6" s="4">
        <v>215000</v>
      </c>
      <c r="L6" s="7">
        <v>500000</v>
      </c>
      <c r="M6" s="4">
        <f t="shared" si="0"/>
        <v>212602</v>
      </c>
      <c r="N6" s="4">
        <f t="shared" si="1"/>
        <v>209198</v>
      </c>
      <c r="O6" s="4">
        <f t="shared" si="2"/>
        <v>318200</v>
      </c>
      <c r="P6" s="7">
        <v>740000</v>
      </c>
      <c r="Q6" s="11">
        <v>68952</v>
      </c>
      <c r="R6" s="11">
        <v>67848</v>
      </c>
      <c r="S6" s="11">
        <v>103200</v>
      </c>
      <c r="T6" s="12">
        <v>240000</v>
      </c>
      <c r="U6" s="16">
        <f t="shared" si="3"/>
        <v>143650</v>
      </c>
      <c r="V6" s="16">
        <f t="shared" si="3"/>
        <v>141350</v>
      </c>
      <c r="W6" s="16">
        <f t="shared" si="3"/>
        <v>215000</v>
      </c>
      <c r="X6" s="16">
        <f t="shared" si="4"/>
        <v>500000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3">
        <v>0</v>
      </c>
      <c r="AF6" s="3"/>
      <c r="AG6" s="4">
        <v>12356.31</v>
      </c>
      <c r="AH6" s="4">
        <v>12158.47</v>
      </c>
      <c r="AI6" s="4">
        <v>18493.61</v>
      </c>
      <c r="AJ6" s="7">
        <v>43008.39</v>
      </c>
      <c r="AK6" s="4">
        <v>68952</v>
      </c>
      <c r="AL6" s="4">
        <v>67848</v>
      </c>
      <c r="AM6" s="4">
        <v>103200</v>
      </c>
      <c r="AN6" s="7">
        <v>240000</v>
      </c>
      <c r="AO6" s="4">
        <v>156006.31</v>
      </c>
      <c r="AP6" s="4">
        <v>153508.47</v>
      </c>
      <c r="AQ6" s="4">
        <v>233493.61</v>
      </c>
      <c r="AR6" s="7">
        <v>543008.39</v>
      </c>
    </row>
    <row r="7" spans="1:48" ht="51" x14ac:dyDescent="0.25">
      <c r="A7" s="1" t="s">
        <v>89</v>
      </c>
      <c r="B7" s="2" t="s">
        <v>114</v>
      </c>
      <c r="C7" s="2" t="s">
        <v>12</v>
      </c>
      <c r="D7" s="2" t="s">
        <v>13</v>
      </c>
      <c r="E7" s="4">
        <v>707989.28</v>
      </c>
      <c r="F7" s="4">
        <v>696653.57</v>
      </c>
      <c r="G7" s="4">
        <v>1059642.8600000001</v>
      </c>
      <c r="H7" s="7">
        <v>2464285.71</v>
      </c>
      <c r="I7" s="4">
        <v>1581864.98</v>
      </c>
      <c r="J7" s="4">
        <v>1556537.52</v>
      </c>
      <c r="K7" s="4">
        <v>2367566.79</v>
      </c>
      <c r="L7" s="7">
        <v>5505969.29</v>
      </c>
      <c r="M7" s="4">
        <f t="shared" si="0"/>
        <v>2289854.2599999998</v>
      </c>
      <c r="N7" s="4">
        <f t="shared" si="1"/>
        <v>2253191.09</v>
      </c>
      <c r="O7" s="4">
        <f t="shared" si="2"/>
        <v>3427209.6500000004</v>
      </c>
      <c r="P7" s="7">
        <v>7970255</v>
      </c>
      <c r="Q7" s="11">
        <v>707989.28</v>
      </c>
      <c r="R7" s="11">
        <v>696653.57</v>
      </c>
      <c r="S7" s="11">
        <v>1059642.8600000001</v>
      </c>
      <c r="T7" s="12">
        <v>2464285.71</v>
      </c>
      <c r="U7" s="16">
        <f t="shared" si="3"/>
        <v>1581864.9799999997</v>
      </c>
      <c r="V7" s="16">
        <f t="shared" si="3"/>
        <v>1556537.52</v>
      </c>
      <c r="W7" s="16">
        <f t="shared" si="3"/>
        <v>2367566.79</v>
      </c>
      <c r="X7" s="16">
        <f t="shared" si="4"/>
        <v>5505969.29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3">
        <v>0</v>
      </c>
      <c r="AF7" s="3"/>
      <c r="AG7" s="4">
        <v>126872.84</v>
      </c>
      <c r="AH7" s="4">
        <v>124841.46</v>
      </c>
      <c r="AI7" s="4">
        <v>189889.73</v>
      </c>
      <c r="AJ7" s="7">
        <v>441604.03</v>
      </c>
      <c r="AK7" s="4">
        <v>2540039.81</v>
      </c>
      <c r="AL7" s="4">
        <v>2499370.88</v>
      </c>
      <c r="AM7" s="4">
        <v>3801660.7</v>
      </c>
      <c r="AN7" s="7">
        <v>8841071.4000000004</v>
      </c>
      <c r="AO7" s="4">
        <v>-123312.71</v>
      </c>
      <c r="AP7" s="4">
        <v>-121338.34</v>
      </c>
      <c r="AQ7" s="4">
        <v>-184561.32</v>
      </c>
      <c r="AR7" s="9">
        <v>-429212.37</v>
      </c>
    </row>
    <row r="8" spans="1:48" ht="25.5" x14ac:dyDescent="0.25">
      <c r="A8" s="1" t="s">
        <v>89</v>
      </c>
      <c r="B8" s="2" t="s">
        <v>115</v>
      </c>
      <c r="C8" s="2" t="s">
        <v>14</v>
      </c>
      <c r="D8" s="2" t="s">
        <v>15</v>
      </c>
      <c r="E8" s="4">
        <v>1005550</v>
      </c>
      <c r="F8" s="4">
        <v>989450</v>
      </c>
      <c r="G8" s="4">
        <v>1505000</v>
      </c>
      <c r="H8" s="7">
        <v>3500000</v>
      </c>
      <c r="I8" s="2">
        <v>0</v>
      </c>
      <c r="J8" s="2">
        <v>0</v>
      </c>
      <c r="K8" s="2">
        <v>0</v>
      </c>
      <c r="L8" s="3">
        <v>0</v>
      </c>
      <c r="M8" s="4">
        <f t="shared" si="0"/>
        <v>1005550</v>
      </c>
      <c r="N8" s="4">
        <f t="shared" si="1"/>
        <v>989450</v>
      </c>
      <c r="O8" s="4">
        <f t="shared" si="2"/>
        <v>1505000</v>
      </c>
      <c r="P8" s="7">
        <v>3500000</v>
      </c>
      <c r="Q8" s="11">
        <v>1005550</v>
      </c>
      <c r="R8" s="11">
        <v>989450</v>
      </c>
      <c r="S8" s="11">
        <v>1505000</v>
      </c>
      <c r="T8" s="12">
        <v>3500000</v>
      </c>
      <c r="U8" s="16">
        <f t="shared" si="3"/>
        <v>0</v>
      </c>
      <c r="V8" s="16">
        <f t="shared" si="3"/>
        <v>0</v>
      </c>
      <c r="W8" s="16">
        <f t="shared" si="3"/>
        <v>0</v>
      </c>
      <c r="X8" s="16">
        <f t="shared" si="4"/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3">
        <v>0</v>
      </c>
      <c r="AF8" s="3"/>
      <c r="AG8" s="4">
        <v>180196.21</v>
      </c>
      <c r="AH8" s="4">
        <v>177311.06</v>
      </c>
      <c r="AI8" s="4">
        <v>269698.46000000002</v>
      </c>
      <c r="AJ8" s="7">
        <v>627205.73</v>
      </c>
      <c r="AK8" s="4">
        <v>1005550</v>
      </c>
      <c r="AL8" s="4">
        <v>989450</v>
      </c>
      <c r="AM8" s="4">
        <v>1505000</v>
      </c>
      <c r="AN8" s="7">
        <v>3500000</v>
      </c>
      <c r="AO8" s="4">
        <v>180196.21</v>
      </c>
      <c r="AP8" s="4">
        <v>177311.06</v>
      </c>
      <c r="AQ8" s="4">
        <v>269698.46000000002</v>
      </c>
      <c r="AR8" s="7">
        <v>627205.73</v>
      </c>
    </row>
    <row r="9" spans="1:48" x14ac:dyDescent="0.25">
      <c r="A9" s="1" t="s">
        <v>89</v>
      </c>
      <c r="B9" s="2" t="s">
        <v>116</v>
      </c>
      <c r="C9" s="2" t="s">
        <v>16</v>
      </c>
      <c r="D9" s="2" t="s">
        <v>17</v>
      </c>
      <c r="E9" s="4">
        <v>577473</v>
      </c>
      <c r="F9" s="4">
        <v>568227</v>
      </c>
      <c r="G9" s="4">
        <v>864300</v>
      </c>
      <c r="H9" s="7">
        <v>2010000</v>
      </c>
      <c r="I9" s="4">
        <v>27293.5</v>
      </c>
      <c r="J9" s="4">
        <v>26856.5</v>
      </c>
      <c r="K9" s="4">
        <v>40850</v>
      </c>
      <c r="L9" s="7">
        <v>95000</v>
      </c>
      <c r="M9" s="4">
        <f t="shared" si="0"/>
        <v>604766.5</v>
      </c>
      <c r="N9" s="4">
        <f t="shared" si="1"/>
        <v>595083.5</v>
      </c>
      <c r="O9" s="4">
        <f t="shared" si="2"/>
        <v>905150</v>
      </c>
      <c r="P9" s="7">
        <v>2105000</v>
      </c>
      <c r="Q9" s="11">
        <v>577473</v>
      </c>
      <c r="R9" s="11">
        <v>568227</v>
      </c>
      <c r="S9" s="11">
        <v>864300</v>
      </c>
      <c r="T9" s="12">
        <v>2010000</v>
      </c>
      <c r="U9" s="16">
        <f t="shared" si="3"/>
        <v>27293.5</v>
      </c>
      <c r="V9" s="16">
        <f t="shared" si="3"/>
        <v>26856.5</v>
      </c>
      <c r="W9" s="16">
        <f t="shared" si="3"/>
        <v>40850</v>
      </c>
      <c r="X9" s="16">
        <f t="shared" si="4"/>
        <v>95000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3">
        <v>0</v>
      </c>
      <c r="AF9" s="3"/>
      <c r="AG9" s="4">
        <v>103484.11</v>
      </c>
      <c r="AH9" s="4">
        <v>101827.21</v>
      </c>
      <c r="AI9" s="4">
        <v>154883.97</v>
      </c>
      <c r="AJ9" s="7">
        <v>360195.29</v>
      </c>
      <c r="AK9" s="4">
        <v>428077</v>
      </c>
      <c r="AL9" s="4">
        <v>421223</v>
      </c>
      <c r="AM9" s="4">
        <v>640700</v>
      </c>
      <c r="AN9" s="7">
        <v>1490000</v>
      </c>
      <c r="AO9" s="4">
        <v>280173.61</v>
      </c>
      <c r="AP9" s="4">
        <v>275687.71000000002</v>
      </c>
      <c r="AQ9" s="4">
        <v>419333.97</v>
      </c>
      <c r="AR9" s="7">
        <v>975195.29</v>
      </c>
    </row>
    <row r="10" spans="1:48" x14ac:dyDescent="0.25">
      <c r="A10" s="1" t="s">
        <v>89</v>
      </c>
      <c r="B10" s="2" t="s">
        <v>117</v>
      </c>
      <c r="C10" s="2" t="s">
        <v>18</v>
      </c>
      <c r="D10" s="2" t="s">
        <v>19</v>
      </c>
      <c r="E10" s="4">
        <v>86190</v>
      </c>
      <c r="F10" s="4">
        <v>84810</v>
      </c>
      <c r="G10" s="4">
        <v>129000</v>
      </c>
      <c r="H10" s="7">
        <v>300000</v>
      </c>
      <c r="I10" s="2">
        <v>0</v>
      </c>
      <c r="J10" s="2">
        <v>0</v>
      </c>
      <c r="K10" s="2">
        <v>0</v>
      </c>
      <c r="L10" s="3">
        <v>0</v>
      </c>
      <c r="M10" s="4">
        <f t="shared" si="0"/>
        <v>86190</v>
      </c>
      <c r="N10" s="4">
        <f t="shared" si="1"/>
        <v>84810</v>
      </c>
      <c r="O10" s="4">
        <f t="shared" si="2"/>
        <v>129000</v>
      </c>
      <c r="P10" s="7">
        <v>300000</v>
      </c>
      <c r="Q10" s="11">
        <v>86190</v>
      </c>
      <c r="R10" s="11">
        <v>84810</v>
      </c>
      <c r="S10" s="11">
        <v>129000</v>
      </c>
      <c r="T10" s="12">
        <v>300000</v>
      </c>
      <c r="U10" s="16">
        <f t="shared" si="3"/>
        <v>0</v>
      </c>
      <c r="V10" s="16">
        <f t="shared" si="3"/>
        <v>0</v>
      </c>
      <c r="W10" s="16">
        <f t="shared" si="3"/>
        <v>0</v>
      </c>
      <c r="X10" s="16">
        <f t="shared" si="4"/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3">
        <v>0</v>
      </c>
      <c r="AF10" s="3"/>
      <c r="AG10" s="4">
        <v>15445.39</v>
      </c>
      <c r="AH10" s="4">
        <v>15198.09</v>
      </c>
      <c r="AI10" s="4">
        <v>23117.01</v>
      </c>
      <c r="AJ10" s="7">
        <v>53760.49</v>
      </c>
      <c r="AK10" s="2">
        <v>0</v>
      </c>
      <c r="AL10" s="2">
        <v>0</v>
      </c>
      <c r="AM10" s="2">
        <v>0</v>
      </c>
      <c r="AN10" s="3">
        <v>0</v>
      </c>
      <c r="AO10" s="4">
        <v>101635.39</v>
      </c>
      <c r="AP10" s="4">
        <v>100008.09</v>
      </c>
      <c r="AQ10" s="4">
        <v>152117.01</v>
      </c>
      <c r="AR10" s="7">
        <v>353760.49</v>
      </c>
    </row>
    <row r="11" spans="1:48" ht="25.5" x14ac:dyDescent="0.25">
      <c r="A11" s="1" t="s">
        <v>89</v>
      </c>
      <c r="B11" s="2" t="s">
        <v>118</v>
      </c>
      <c r="C11" s="2" t="s">
        <v>20</v>
      </c>
      <c r="D11" s="2" t="s">
        <v>21</v>
      </c>
      <c r="E11" s="4">
        <v>6773844.4800000004</v>
      </c>
      <c r="F11" s="4">
        <v>6665387.5199999996</v>
      </c>
      <c r="G11" s="4">
        <v>10138368</v>
      </c>
      <c r="H11" s="7">
        <v>23577600</v>
      </c>
      <c r="I11" s="8">
        <v>-2464344.48</v>
      </c>
      <c r="J11" s="8">
        <v>-2424887.52</v>
      </c>
      <c r="K11" s="8">
        <v>-3688368</v>
      </c>
      <c r="L11" s="9">
        <v>-8577600</v>
      </c>
      <c r="M11" s="4">
        <f t="shared" si="0"/>
        <v>4309500</v>
      </c>
      <c r="N11" s="4">
        <f t="shared" si="1"/>
        <v>4240500</v>
      </c>
      <c r="O11" s="4">
        <f t="shared" si="2"/>
        <v>6450000</v>
      </c>
      <c r="P11" s="7">
        <v>15000000</v>
      </c>
      <c r="Q11" s="11">
        <v>6773844.4800000004</v>
      </c>
      <c r="R11" s="11">
        <v>6665387.5199999996</v>
      </c>
      <c r="S11" s="11">
        <v>10138368</v>
      </c>
      <c r="T11" s="12">
        <v>23577600</v>
      </c>
      <c r="U11" s="16">
        <f t="shared" si="3"/>
        <v>-2464344.4800000004</v>
      </c>
      <c r="V11" s="16">
        <f t="shared" si="3"/>
        <v>-2424887.5199999996</v>
      </c>
      <c r="W11" s="16">
        <f t="shared" si="3"/>
        <v>-3688368</v>
      </c>
      <c r="X11" s="16">
        <f t="shared" si="4"/>
        <v>-8577600</v>
      </c>
      <c r="Y11" s="10">
        <v>0</v>
      </c>
      <c r="Z11" s="10">
        <v>0</v>
      </c>
      <c r="AA11" s="10">
        <v>0</v>
      </c>
      <c r="AB11" s="2">
        <v>0</v>
      </c>
      <c r="AC11" s="2">
        <v>0</v>
      </c>
      <c r="AD11" s="2">
        <v>0</v>
      </c>
      <c r="AE11" s="3">
        <v>0</v>
      </c>
      <c r="AF11" s="3"/>
      <c r="AG11" s="4">
        <v>1213884.02</v>
      </c>
      <c r="AH11" s="4">
        <v>1194448.3500000001</v>
      </c>
      <c r="AI11" s="4">
        <v>1816812.14</v>
      </c>
      <c r="AJ11" s="7">
        <v>4225144.5</v>
      </c>
      <c r="AK11" s="4">
        <v>5608096</v>
      </c>
      <c r="AL11" s="4">
        <v>5518304</v>
      </c>
      <c r="AM11" s="4">
        <v>8393600</v>
      </c>
      <c r="AN11" s="7">
        <v>19520000</v>
      </c>
      <c r="AO11" s="4">
        <v>-84711.98</v>
      </c>
      <c r="AP11" s="4">
        <v>-83355.649999999994</v>
      </c>
      <c r="AQ11" s="4">
        <v>-126787.86</v>
      </c>
      <c r="AR11" s="9">
        <v>-294855.5</v>
      </c>
    </row>
    <row r="12" spans="1:48" x14ac:dyDescent="0.25">
      <c r="A12" s="1" t="s">
        <v>89</v>
      </c>
      <c r="B12" s="2" t="s">
        <v>120</v>
      </c>
      <c r="C12" s="2" t="s">
        <v>22</v>
      </c>
      <c r="D12" s="2" t="s">
        <v>23</v>
      </c>
      <c r="E12" s="4">
        <v>2873000</v>
      </c>
      <c r="F12" s="4">
        <v>2827000</v>
      </c>
      <c r="G12" s="4">
        <v>4300000</v>
      </c>
      <c r="H12" s="7">
        <v>10000000</v>
      </c>
      <c r="I12" s="8">
        <v>-86190</v>
      </c>
      <c r="J12" s="8">
        <v>-84810</v>
      </c>
      <c r="K12" s="8">
        <v>-129000</v>
      </c>
      <c r="L12" s="9">
        <v>-300000</v>
      </c>
      <c r="M12" s="4">
        <f t="shared" si="0"/>
        <v>2786810</v>
      </c>
      <c r="N12" s="4">
        <f t="shared" si="1"/>
        <v>2742190</v>
      </c>
      <c r="O12" s="4">
        <f t="shared" si="2"/>
        <v>4171000</v>
      </c>
      <c r="P12" s="7">
        <v>9700000</v>
      </c>
      <c r="Q12" s="11">
        <v>2786810</v>
      </c>
      <c r="R12" s="11">
        <v>2742190</v>
      </c>
      <c r="S12" s="11">
        <v>4171000</v>
      </c>
      <c r="T12" s="12">
        <v>9700000</v>
      </c>
      <c r="U12" s="18">
        <v>0</v>
      </c>
      <c r="V12" s="18">
        <v>0</v>
      </c>
      <c r="W12" s="18">
        <v>0</v>
      </c>
      <c r="X12" s="19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3">
        <v>0</v>
      </c>
      <c r="AF12" s="3"/>
      <c r="AG12" s="4">
        <v>514846.3</v>
      </c>
      <c r="AH12" s="4">
        <v>506603.03</v>
      </c>
      <c r="AI12" s="4">
        <v>770567.04</v>
      </c>
      <c r="AJ12" s="7">
        <v>1792016.36</v>
      </c>
      <c r="AK12" s="4">
        <v>711182.42</v>
      </c>
      <c r="AL12" s="4">
        <v>699795.58</v>
      </c>
      <c r="AM12" s="4">
        <v>1064422</v>
      </c>
      <c r="AN12" s="7">
        <v>2475400</v>
      </c>
      <c r="AO12" s="4">
        <v>2590473.88</v>
      </c>
      <c r="AP12" s="4">
        <v>2548997.4500000002</v>
      </c>
      <c r="AQ12" s="4">
        <v>3877145.04</v>
      </c>
      <c r="AR12" s="7">
        <v>9016616.3599999994</v>
      </c>
    </row>
    <row r="13" spans="1:48" ht="25.5" x14ac:dyDescent="0.25">
      <c r="A13" s="1" t="s">
        <v>90</v>
      </c>
      <c r="B13" s="2" t="s">
        <v>109</v>
      </c>
      <c r="C13" s="2" t="s">
        <v>27</v>
      </c>
      <c r="D13" s="2" t="s">
        <v>28</v>
      </c>
      <c r="E13" s="4">
        <v>861900</v>
      </c>
      <c r="F13" s="4">
        <v>848100</v>
      </c>
      <c r="G13" s="4">
        <v>1290000</v>
      </c>
      <c r="H13" s="7">
        <v>3000000</v>
      </c>
      <c r="I13" s="8">
        <v>-861900</v>
      </c>
      <c r="J13" s="8">
        <v>-848100</v>
      </c>
      <c r="K13" s="8">
        <v>-1290000</v>
      </c>
      <c r="L13" s="9">
        <v>-3000000</v>
      </c>
      <c r="M13" s="4">
        <f t="shared" si="0"/>
        <v>0</v>
      </c>
      <c r="N13" s="4">
        <f t="shared" si="1"/>
        <v>0</v>
      </c>
      <c r="O13" s="4">
        <f t="shared" si="2"/>
        <v>0</v>
      </c>
      <c r="P13" s="3">
        <v>0</v>
      </c>
      <c r="Q13" s="13" t="s">
        <v>5</v>
      </c>
      <c r="R13" s="13">
        <v>0</v>
      </c>
      <c r="S13" s="13">
        <v>0</v>
      </c>
      <c r="T13" s="14">
        <v>0</v>
      </c>
      <c r="U13" s="19"/>
      <c r="V13" s="20"/>
      <c r="W13" s="20"/>
      <c r="X13" s="20"/>
      <c r="Y13" s="3">
        <v>0</v>
      </c>
      <c r="Z13" s="3">
        <v>0</v>
      </c>
      <c r="AA13" s="2" t="s">
        <v>5</v>
      </c>
      <c r="AB13" s="2" t="s">
        <v>5</v>
      </c>
      <c r="AC13" s="2" t="s">
        <v>5</v>
      </c>
      <c r="AD13" s="3">
        <v>0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48" ht="25.5" x14ac:dyDescent="0.25">
      <c r="A14" s="1" t="s">
        <v>90</v>
      </c>
      <c r="B14" s="2" t="s">
        <v>119</v>
      </c>
      <c r="C14" s="2" t="s">
        <v>29</v>
      </c>
      <c r="D14" s="2" t="s">
        <v>30</v>
      </c>
      <c r="E14" s="4">
        <v>1980285.7</v>
      </c>
      <c r="F14" s="4">
        <v>1948579.07</v>
      </c>
      <c r="G14" s="4">
        <v>2963880.44</v>
      </c>
      <c r="H14" s="7">
        <v>6892745.21</v>
      </c>
      <c r="I14" s="4">
        <v>1006125.87</v>
      </c>
      <c r="J14" s="4">
        <v>990016.65</v>
      </c>
      <c r="K14" s="4">
        <v>1505861.9</v>
      </c>
      <c r="L14" s="7">
        <v>3502004.42</v>
      </c>
      <c r="M14" s="4">
        <f t="shared" si="0"/>
        <v>2986411.57</v>
      </c>
      <c r="N14" s="4">
        <f t="shared" si="1"/>
        <v>2938595.72</v>
      </c>
      <c r="O14" s="4">
        <f t="shared" si="2"/>
        <v>4469742.34</v>
      </c>
      <c r="P14" s="7">
        <v>10394749.630000001</v>
      </c>
      <c r="Q14" s="11">
        <v>1980285.7</v>
      </c>
      <c r="R14" s="11">
        <v>1948579.07</v>
      </c>
      <c r="S14" s="11">
        <v>2963880.44</v>
      </c>
      <c r="T14" s="12">
        <v>6892745.21</v>
      </c>
      <c r="U14" s="16">
        <v>1006125.87</v>
      </c>
      <c r="V14" s="16">
        <v>990016.65</v>
      </c>
      <c r="W14" s="16">
        <v>1505861.9</v>
      </c>
      <c r="X14" s="17">
        <v>3502004.42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5"/>
      <c r="AF14" s="5"/>
      <c r="AG14" s="5"/>
      <c r="AH14" s="5"/>
      <c r="AI14" s="5"/>
      <c r="AJ14" s="5"/>
      <c r="AK14" s="4">
        <v>2986411.57</v>
      </c>
      <c r="AL14" s="4">
        <v>2938595.72</v>
      </c>
      <c r="AM14" s="4">
        <v>4469742.34</v>
      </c>
      <c r="AN14" s="7">
        <v>10394749.630000001</v>
      </c>
      <c r="AO14" s="2" t="s">
        <v>5</v>
      </c>
      <c r="AP14" s="2" t="s">
        <v>5</v>
      </c>
      <c r="AQ14" s="2" t="s">
        <v>5</v>
      </c>
      <c r="AR14" s="3">
        <v>0</v>
      </c>
      <c r="AS14" s="5"/>
    </row>
    <row r="15" spans="1:48" x14ac:dyDescent="0.25">
      <c r="A15" s="1" t="s">
        <v>91</v>
      </c>
      <c r="B15" s="2" t="s">
        <v>121</v>
      </c>
      <c r="C15" s="2" t="s">
        <v>31</v>
      </c>
      <c r="D15" s="2" t="s">
        <v>32</v>
      </c>
      <c r="E15" s="4">
        <v>122785926.31</v>
      </c>
      <c r="F15" s="4">
        <v>120819983.88</v>
      </c>
      <c r="G15" s="4">
        <v>183772879.62</v>
      </c>
      <c r="H15" s="7">
        <v>427378789.81</v>
      </c>
      <c r="I15" s="4">
        <v>29655994.190000001</v>
      </c>
      <c r="J15" s="4">
        <v>29181167.969999999</v>
      </c>
      <c r="K15" s="4">
        <v>44385929.350000001</v>
      </c>
      <c r="L15" s="7">
        <v>103223091.52</v>
      </c>
      <c r="M15" s="4">
        <f t="shared" si="0"/>
        <v>152441920.5</v>
      </c>
      <c r="N15" s="4">
        <f t="shared" si="1"/>
        <v>150001151.84999999</v>
      </c>
      <c r="O15" s="4">
        <f t="shared" si="2"/>
        <v>228158808.97</v>
      </c>
      <c r="P15" s="7">
        <v>530601881.32999998</v>
      </c>
      <c r="Q15" s="11">
        <v>104864500</v>
      </c>
      <c r="R15" s="11">
        <v>103185500</v>
      </c>
      <c r="S15" s="11">
        <v>156950000</v>
      </c>
      <c r="T15" s="12">
        <v>365000000</v>
      </c>
      <c r="U15" s="16">
        <v>47577420.509999998</v>
      </c>
      <c r="V15" s="16">
        <v>46815651.850000001</v>
      </c>
      <c r="W15" s="16">
        <v>71208808.969999999</v>
      </c>
      <c r="X15" s="17">
        <v>165601881.33000001</v>
      </c>
      <c r="Y15" s="4">
        <v>536504.55000000005</v>
      </c>
      <c r="Z15" s="4">
        <v>527914.5</v>
      </c>
      <c r="AA15" s="4">
        <v>802982.79</v>
      </c>
      <c r="AB15" s="7">
        <v>1867401.83</v>
      </c>
      <c r="AC15" s="2">
        <v>0</v>
      </c>
      <c r="AD15" s="2">
        <v>0</v>
      </c>
      <c r="AE15" s="2">
        <v>0</v>
      </c>
      <c r="AF15" s="2"/>
      <c r="AG15" s="4">
        <v>61900015.68</v>
      </c>
      <c r="AH15" s="4">
        <v>61781453.299999997</v>
      </c>
      <c r="AI15" s="4">
        <v>87796656.579999998</v>
      </c>
      <c r="AJ15" s="7">
        <v>211478125.55000001</v>
      </c>
      <c r="AK15" s="4">
        <v>105858957.67</v>
      </c>
      <c r="AL15" s="4">
        <v>104164035.28</v>
      </c>
      <c r="AM15" s="4">
        <v>158438398.19</v>
      </c>
      <c r="AN15" s="7">
        <v>368461391.13999999</v>
      </c>
      <c r="AO15" s="4">
        <v>109019483.05</v>
      </c>
      <c r="AP15" s="4">
        <v>108146484.37</v>
      </c>
      <c r="AQ15" s="4">
        <v>158320050.13999999</v>
      </c>
      <c r="AR15" s="7">
        <v>375486017.56999999</v>
      </c>
    </row>
    <row r="16" spans="1:48" ht="25.5" x14ac:dyDescent="0.25">
      <c r="A16" s="1" t="s">
        <v>91</v>
      </c>
      <c r="B16" s="2" t="s">
        <v>143</v>
      </c>
      <c r="C16" s="2" t="s">
        <v>33</v>
      </c>
      <c r="D16" s="2" t="s">
        <v>34</v>
      </c>
      <c r="E16" s="4">
        <v>26477942.93</v>
      </c>
      <c r="F16" s="4">
        <v>26054000.920000002</v>
      </c>
      <c r="G16" s="4">
        <v>39629361.149999999</v>
      </c>
      <c r="H16" s="7">
        <v>92161305</v>
      </c>
      <c r="I16" s="8">
        <v>-3343491.38</v>
      </c>
      <c r="J16" s="8">
        <v>-3289958.28</v>
      </c>
      <c r="K16" s="8">
        <v>-5004181.32</v>
      </c>
      <c r="L16" s="9">
        <v>-11637630.98</v>
      </c>
      <c r="M16" s="4">
        <f t="shared" si="0"/>
        <v>23134451.550000001</v>
      </c>
      <c r="N16" s="4">
        <f t="shared" si="1"/>
        <v>22764042.640000001</v>
      </c>
      <c r="O16" s="4">
        <f t="shared" si="2"/>
        <v>34625179.829999998</v>
      </c>
      <c r="P16" s="7">
        <v>80523674.019999996</v>
      </c>
      <c r="Q16" s="11">
        <v>26477942.93</v>
      </c>
      <c r="R16" s="11">
        <v>26054000.920000002</v>
      </c>
      <c r="S16" s="11">
        <v>39629361.149999999</v>
      </c>
      <c r="T16" s="12">
        <v>92161305</v>
      </c>
      <c r="U16" s="16">
        <v>-3343491.38</v>
      </c>
      <c r="V16" s="16">
        <v>-3289958.28</v>
      </c>
      <c r="W16" s="16">
        <v>-5004181.32</v>
      </c>
      <c r="X16" s="17">
        <v>-11637630.98</v>
      </c>
      <c r="Y16" s="4">
        <v>3204.82</v>
      </c>
      <c r="Z16" s="4">
        <v>3153.51</v>
      </c>
      <c r="AA16" s="4">
        <v>4796.6400000000003</v>
      </c>
      <c r="AB16" s="7">
        <v>11154.97</v>
      </c>
      <c r="AC16" s="2">
        <v>0</v>
      </c>
      <c r="AD16" s="2">
        <v>0</v>
      </c>
      <c r="AE16" s="2">
        <v>0</v>
      </c>
      <c r="AF16" s="2"/>
      <c r="AG16" s="2"/>
      <c r="AH16" s="2"/>
      <c r="AI16" s="2"/>
      <c r="AJ16" s="2"/>
      <c r="AK16" s="4">
        <v>9492765.7300000004</v>
      </c>
      <c r="AL16" s="4">
        <v>9340775.75</v>
      </c>
      <c r="AM16" s="4">
        <v>14207759.359999999</v>
      </c>
      <c r="AN16" s="7">
        <v>33041300.84</v>
      </c>
      <c r="AO16" s="4">
        <v>13644890.640000001</v>
      </c>
      <c r="AP16" s="4">
        <v>13426420.41</v>
      </c>
      <c r="AQ16" s="4">
        <v>20422217.100000001</v>
      </c>
      <c r="AR16" s="7">
        <v>47493528.149999999</v>
      </c>
      <c r="AS16" s="5"/>
      <c r="AU16" s="5"/>
      <c r="AV16" s="5"/>
    </row>
    <row r="17" spans="1:45" x14ac:dyDescent="0.25">
      <c r="A17" s="1" t="s">
        <v>91</v>
      </c>
      <c r="B17" s="2" t="s">
        <v>144</v>
      </c>
      <c r="C17" s="2" t="s">
        <v>35</v>
      </c>
      <c r="D17" s="2" t="s">
        <v>36</v>
      </c>
      <c r="E17" s="4">
        <v>74582968.25</v>
      </c>
      <c r="F17" s="4">
        <v>73388810.040000007</v>
      </c>
      <c r="G17" s="4">
        <v>111627832.75</v>
      </c>
      <c r="H17" s="7">
        <v>259599611.03999999</v>
      </c>
      <c r="I17" s="8">
        <v>-26389004.73</v>
      </c>
      <c r="J17" s="8">
        <v>-25966486.73</v>
      </c>
      <c r="K17" s="8">
        <v>-39496247.939999998</v>
      </c>
      <c r="L17" s="9">
        <v>-91851739.409999996</v>
      </c>
      <c r="M17" s="4">
        <f t="shared" si="0"/>
        <v>48193963.519999996</v>
      </c>
      <c r="N17" s="4">
        <f t="shared" si="1"/>
        <v>47422323.310000002</v>
      </c>
      <c r="O17" s="4">
        <f t="shared" si="2"/>
        <v>72131584.810000002</v>
      </c>
      <c r="P17" s="7">
        <v>167747871.63</v>
      </c>
      <c r="Q17" s="11">
        <v>74582968.25</v>
      </c>
      <c r="R17" s="11">
        <v>73388810.040000007</v>
      </c>
      <c r="S17" s="11">
        <v>111627832.75</v>
      </c>
      <c r="T17" s="12">
        <v>259599611.03999999</v>
      </c>
      <c r="U17" s="16">
        <v>-26389004.73</v>
      </c>
      <c r="V17" s="16">
        <v>-25966486.73</v>
      </c>
      <c r="W17" s="16">
        <v>-39496247.939999998</v>
      </c>
      <c r="X17" s="17">
        <v>-91851739.409999996</v>
      </c>
      <c r="Y17" s="4">
        <v>5140.66</v>
      </c>
      <c r="Z17" s="4">
        <v>5058.3500000000004</v>
      </c>
      <c r="AA17" s="4">
        <v>7693.99</v>
      </c>
      <c r="AB17" s="7">
        <v>17892.990000000002</v>
      </c>
      <c r="AC17" s="10">
        <v>0</v>
      </c>
      <c r="AD17" s="10">
        <v>0</v>
      </c>
      <c r="AE17" s="10">
        <v>0</v>
      </c>
      <c r="AF17" s="10"/>
      <c r="AG17" s="10"/>
      <c r="AH17" s="10"/>
      <c r="AI17" s="10"/>
      <c r="AJ17" s="10"/>
      <c r="AK17" s="4">
        <v>30382557.739999998</v>
      </c>
      <c r="AL17" s="4">
        <v>29896098.41</v>
      </c>
      <c r="AM17" s="4">
        <v>45473372.18</v>
      </c>
      <c r="AN17" s="7">
        <v>105752028.31999999</v>
      </c>
      <c r="AO17" s="4">
        <v>17816546.440000001</v>
      </c>
      <c r="AP17" s="4">
        <v>17531283.25</v>
      </c>
      <c r="AQ17" s="4">
        <v>26665906.609999999</v>
      </c>
      <c r="AR17" s="7">
        <v>62013736.310000002</v>
      </c>
    </row>
    <row r="18" spans="1:45" ht="25.5" x14ac:dyDescent="0.25">
      <c r="A18" s="1" t="s">
        <v>92</v>
      </c>
      <c r="B18" s="2" t="s">
        <v>133</v>
      </c>
      <c r="C18" s="2" t="s">
        <v>39</v>
      </c>
      <c r="D18" s="2" t="s">
        <v>40</v>
      </c>
      <c r="E18" s="4">
        <v>87854587.670000002</v>
      </c>
      <c r="F18" s="4">
        <v>86447935.730000004</v>
      </c>
      <c r="G18" s="4">
        <v>131491377.31</v>
      </c>
      <c r="H18" s="7">
        <v>305793900.70999998</v>
      </c>
      <c r="I18" s="8">
        <v>-18080835.579999998</v>
      </c>
      <c r="J18" s="8">
        <v>-17791340.82</v>
      </c>
      <c r="K18" s="8">
        <v>-27061466.399999999</v>
      </c>
      <c r="L18" s="9">
        <v>-62933642.799999997</v>
      </c>
      <c r="M18" s="4">
        <f t="shared" si="0"/>
        <v>69773752.090000004</v>
      </c>
      <c r="N18" s="4">
        <f t="shared" si="1"/>
        <v>68656594.909999996</v>
      </c>
      <c r="O18" s="4">
        <f t="shared" si="2"/>
        <v>104429910.91</v>
      </c>
      <c r="P18" s="7">
        <v>242860257.91</v>
      </c>
      <c r="Q18" s="11">
        <v>65348207.75</v>
      </c>
      <c r="R18" s="11">
        <v>64301908.57</v>
      </c>
      <c r="S18" s="11">
        <v>97806228.099999994</v>
      </c>
      <c r="T18" s="12">
        <v>227456344.43000001</v>
      </c>
      <c r="U18" s="16">
        <v>1347396.72</v>
      </c>
      <c r="V18" s="16">
        <v>1325823.3600000001</v>
      </c>
      <c r="W18" s="16">
        <v>2016639.71</v>
      </c>
      <c r="X18" s="17">
        <v>4689859.79</v>
      </c>
      <c r="Y18" s="2">
        <v>0</v>
      </c>
      <c r="Z18" s="2">
        <v>0</v>
      </c>
      <c r="AA18" s="2">
        <v>0</v>
      </c>
      <c r="AB18" s="2"/>
      <c r="AC18" s="4">
        <v>3604714.6</v>
      </c>
      <c r="AD18" s="4">
        <v>3546999.02</v>
      </c>
      <c r="AE18" s="4">
        <v>5395152.3799999999</v>
      </c>
      <c r="AF18" s="7">
        <v>12546866</v>
      </c>
      <c r="AG18" s="4">
        <v>62286766.969999999</v>
      </c>
      <c r="AH18" s="4">
        <v>62286766.969999999</v>
      </c>
      <c r="AI18" s="2">
        <v>0</v>
      </c>
      <c r="AJ18" s="7">
        <v>124573533.94</v>
      </c>
      <c r="AK18" s="4">
        <v>9414521.1199999992</v>
      </c>
      <c r="AL18" s="4">
        <v>9263783.9199999999</v>
      </c>
      <c r="AM18" s="4">
        <v>14090651.17</v>
      </c>
      <c r="AN18" s="7">
        <v>32768956.219999999</v>
      </c>
      <c r="AO18" s="4">
        <v>123172564.92</v>
      </c>
      <c r="AP18" s="4">
        <v>122197714</v>
      </c>
      <c r="AQ18" s="4">
        <v>91127369.019999996</v>
      </c>
      <c r="AR18" s="7">
        <v>336497647.94</v>
      </c>
    </row>
    <row r="19" spans="1:45" ht="25.5" x14ac:dyDescent="0.25">
      <c r="A19" s="1" t="s">
        <v>92</v>
      </c>
      <c r="B19" s="2" t="s">
        <v>134</v>
      </c>
      <c r="C19" s="2" t="s">
        <v>41</v>
      </c>
      <c r="D19" s="2" t="s">
        <v>42</v>
      </c>
      <c r="E19" s="4">
        <v>64447642.469999999</v>
      </c>
      <c r="F19" s="4">
        <v>63415762.359999999</v>
      </c>
      <c r="G19" s="4">
        <v>96458358.030000001</v>
      </c>
      <c r="H19" s="7">
        <v>224321762.87</v>
      </c>
      <c r="I19" s="8">
        <v>-8808607.1099999994</v>
      </c>
      <c r="J19" s="8">
        <v>-8667571.2799999993</v>
      </c>
      <c r="K19" s="8">
        <v>-13183783.699999999</v>
      </c>
      <c r="L19" s="9">
        <v>-30659962.09</v>
      </c>
      <c r="M19" s="4">
        <f t="shared" si="0"/>
        <v>55639035.359999999</v>
      </c>
      <c r="N19" s="4">
        <f t="shared" si="1"/>
        <v>54748191.079999998</v>
      </c>
      <c r="O19" s="4">
        <f t="shared" si="2"/>
        <v>83274574.329999998</v>
      </c>
      <c r="P19" s="7">
        <v>193661800.78</v>
      </c>
      <c r="Q19" s="11">
        <v>53130194.640000001</v>
      </c>
      <c r="R19" s="11">
        <v>52279519.75</v>
      </c>
      <c r="S19" s="11">
        <v>79519609.099999994</v>
      </c>
      <c r="T19" s="12">
        <v>184929323.47999999</v>
      </c>
      <c r="U19" s="16">
        <v>221295.19</v>
      </c>
      <c r="V19" s="16">
        <v>217752</v>
      </c>
      <c r="W19" s="16">
        <v>331211.03000000003</v>
      </c>
      <c r="X19" s="17">
        <v>770258.22</v>
      </c>
      <c r="Y19" s="2">
        <v>0</v>
      </c>
      <c r="Z19" s="2">
        <v>0</v>
      </c>
      <c r="AA19" s="2">
        <v>0</v>
      </c>
      <c r="AB19" s="2"/>
      <c r="AC19" s="4">
        <v>3003185.4</v>
      </c>
      <c r="AD19" s="4">
        <v>2955100.98</v>
      </c>
      <c r="AE19" s="4">
        <v>4494847.62</v>
      </c>
      <c r="AF19" s="7">
        <v>10453134</v>
      </c>
      <c r="AG19" s="2">
        <v>0</v>
      </c>
      <c r="AH19" s="2">
        <v>0</v>
      </c>
      <c r="AI19" s="4">
        <v>20152285.350000001</v>
      </c>
      <c r="AJ19" s="7">
        <v>20152285.350000001</v>
      </c>
      <c r="AK19" s="4">
        <v>22492339.84</v>
      </c>
      <c r="AL19" s="4">
        <v>22132211.879999999</v>
      </c>
      <c r="AM19" s="4">
        <v>33664135.5</v>
      </c>
      <c r="AN19" s="7">
        <v>78288687.219999999</v>
      </c>
      <c r="AO19" s="4">
        <v>33862335.380000003</v>
      </c>
      <c r="AP19" s="4">
        <v>33320160.850000001</v>
      </c>
      <c r="AQ19" s="4">
        <v>70833817.599999994</v>
      </c>
      <c r="AR19" s="7">
        <v>138016313.83000001</v>
      </c>
    </row>
    <row r="20" spans="1:45" x14ac:dyDescent="0.25">
      <c r="A20" s="1" t="s">
        <v>92</v>
      </c>
      <c r="B20" s="2" t="s">
        <v>139</v>
      </c>
      <c r="C20" s="2" t="s">
        <v>43</v>
      </c>
      <c r="D20" s="2" t="s">
        <v>44</v>
      </c>
      <c r="E20" s="4">
        <v>6405666.9199999999</v>
      </c>
      <c r="F20" s="4">
        <v>6303104.9000000004</v>
      </c>
      <c r="G20" s="4">
        <v>9587319.0899999999</v>
      </c>
      <c r="H20" s="7">
        <v>22296090.91</v>
      </c>
      <c r="I20" s="8">
        <v>-1359366.75</v>
      </c>
      <c r="J20" s="8">
        <v>-1337601.74</v>
      </c>
      <c r="K20" s="8">
        <v>-2034555.17</v>
      </c>
      <c r="L20" s="9">
        <v>-4731523.6500000004</v>
      </c>
      <c r="M20" s="4">
        <f t="shared" si="0"/>
        <v>5046300.17</v>
      </c>
      <c r="N20" s="4">
        <f t="shared" si="1"/>
        <v>4965503.16</v>
      </c>
      <c r="O20" s="4">
        <f t="shared" si="2"/>
        <v>7552763.9199999999</v>
      </c>
      <c r="P20" s="7">
        <v>17564567.260000002</v>
      </c>
      <c r="Q20" s="11">
        <v>5345782.6399999997</v>
      </c>
      <c r="R20" s="11">
        <v>5260190.57</v>
      </c>
      <c r="S20" s="11">
        <v>8000997.3399999999</v>
      </c>
      <c r="T20" s="12">
        <v>18606970.550000001</v>
      </c>
      <c r="U20" s="16">
        <v>-392835.57</v>
      </c>
      <c r="V20" s="16">
        <v>-386545.83</v>
      </c>
      <c r="W20" s="16">
        <v>-587954.39</v>
      </c>
      <c r="X20" s="17">
        <v>-1367335.79</v>
      </c>
      <c r="Y20" s="2">
        <v>0</v>
      </c>
      <c r="Z20" s="2">
        <v>0</v>
      </c>
      <c r="AA20" s="2">
        <v>0</v>
      </c>
      <c r="AB20" s="2"/>
      <c r="AC20" s="4">
        <v>143650</v>
      </c>
      <c r="AD20" s="4">
        <v>141350</v>
      </c>
      <c r="AE20" s="4">
        <v>215000</v>
      </c>
      <c r="AF20" s="7">
        <v>500000</v>
      </c>
      <c r="AG20" s="4">
        <v>352930.09</v>
      </c>
      <c r="AH20" s="4">
        <v>349884.69</v>
      </c>
      <c r="AI20" s="4">
        <v>284678.64</v>
      </c>
      <c r="AJ20" s="7">
        <v>987493.41</v>
      </c>
      <c r="AK20" s="4">
        <v>2969591.8</v>
      </c>
      <c r="AL20" s="4">
        <v>2922045.26</v>
      </c>
      <c r="AM20" s="4">
        <v>4444568.3</v>
      </c>
      <c r="AN20" s="7">
        <v>10336205.359999999</v>
      </c>
      <c r="AO20" s="4">
        <v>2479935.35</v>
      </c>
      <c r="AP20" s="4">
        <v>2442834.1800000002</v>
      </c>
      <c r="AQ20" s="4">
        <v>3468153.28</v>
      </c>
      <c r="AR20" s="7">
        <v>8390922.8100000005</v>
      </c>
    </row>
    <row r="21" spans="1:45" ht="25.5" x14ac:dyDescent="0.25">
      <c r="A21" s="1" t="s">
        <v>92</v>
      </c>
      <c r="B21" s="2" t="s">
        <v>141</v>
      </c>
      <c r="C21" s="2" t="s">
        <v>37</v>
      </c>
      <c r="D21" s="2" t="s">
        <v>38</v>
      </c>
      <c r="E21" s="4">
        <v>3734900</v>
      </c>
      <c r="F21" s="4">
        <v>3675100</v>
      </c>
      <c r="G21" s="4">
        <v>5590000</v>
      </c>
      <c r="H21" s="7">
        <v>13000000</v>
      </c>
      <c r="I21" s="8">
        <v>-488410</v>
      </c>
      <c r="J21" s="8">
        <v>-480590</v>
      </c>
      <c r="K21" s="8">
        <v>-731000</v>
      </c>
      <c r="L21" s="9">
        <v>-1700000</v>
      </c>
      <c r="M21" s="4">
        <f t="shared" si="0"/>
        <v>3246490</v>
      </c>
      <c r="N21" s="4">
        <f t="shared" si="1"/>
        <v>3194510</v>
      </c>
      <c r="O21" s="4">
        <f t="shared" si="2"/>
        <v>4859000</v>
      </c>
      <c r="P21" s="7">
        <v>11300000</v>
      </c>
      <c r="Q21" s="11">
        <v>2959190</v>
      </c>
      <c r="R21" s="11">
        <v>2911810</v>
      </c>
      <c r="S21" s="11">
        <v>4429000</v>
      </c>
      <c r="T21" s="12">
        <v>10300000</v>
      </c>
      <c r="U21" s="16">
        <v>199960.8</v>
      </c>
      <c r="V21" s="16">
        <v>196759.2</v>
      </c>
      <c r="W21" s="16">
        <v>299280</v>
      </c>
      <c r="X21" s="17">
        <v>696000</v>
      </c>
      <c r="Y21" s="2">
        <v>0</v>
      </c>
      <c r="Z21" s="2">
        <v>0</v>
      </c>
      <c r="AA21" s="2">
        <v>0</v>
      </c>
      <c r="AB21" s="2"/>
      <c r="AC21" s="4">
        <v>287300</v>
      </c>
      <c r="AD21" s="4">
        <v>282700</v>
      </c>
      <c r="AE21" s="4">
        <v>430000</v>
      </c>
      <c r="AF21" s="7">
        <v>1000000</v>
      </c>
      <c r="AG21" s="2">
        <v>0</v>
      </c>
      <c r="AH21" s="2">
        <v>0</v>
      </c>
      <c r="AI21" s="2">
        <v>0</v>
      </c>
      <c r="AJ21" s="3">
        <v>0</v>
      </c>
      <c r="AK21" s="4">
        <v>681656.59</v>
      </c>
      <c r="AL21" s="4">
        <v>670742.49</v>
      </c>
      <c r="AM21" s="4">
        <v>1020230.89</v>
      </c>
      <c r="AN21" s="7">
        <v>2372629.9700000002</v>
      </c>
      <c r="AO21" s="4">
        <v>2764794.21</v>
      </c>
      <c r="AP21" s="4">
        <v>2720526.71</v>
      </c>
      <c r="AQ21" s="4">
        <v>4138049.11</v>
      </c>
      <c r="AR21" s="7">
        <v>9623370.0299999993</v>
      </c>
    </row>
    <row r="22" spans="1:45" ht="38.25" x14ac:dyDescent="0.25">
      <c r="A22" s="1" t="s">
        <v>45</v>
      </c>
      <c r="B22" s="2" t="s">
        <v>122</v>
      </c>
      <c r="C22" s="2" t="s">
        <v>46</v>
      </c>
      <c r="D22" s="2" t="s">
        <v>32</v>
      </c>
      <c r="E22" s="4">
        <v>45622230.100000001</v>
      </c>
      <c r="F22" s="4">
        <v>44891766.270000003</v>
      </c>
      <c r="G22" s="4">
        <v>68282488.489999995</v>
      </c>
      <c r="H22" s="7">
        <v>158796484.86000001</v>
      </c>
      <c r="I22" s="8">
        <v>-5903547.9699999997</v>
      </c>
      <c r="J22" s="8">
        <v>-5809025.4400000004</v>
      </c>
      <c r="K22" s="8">
        <v>-8835800.9900000002</v>
      </c>
      <c r="L22" s="9">
        <v>-20548374.399999999</v>
      </c>
      <c r="M22" s="4">
        <f t="shared" si="0"/>
        <v>39718682.130000003</v>
      </c>
      <c r="N22" s="4">
        <f t="shared" si="1"/>
        <v>39082740.830000006</v>
      </c>
      <c r="O22" s="4">
        <f t="shared" si="2"/>
        <v>59446687.499999993</v>
      </c>
      <c r="P22" s="7">
        <v>138248110.46000001</v>
      </c>
      <c r="Q22" s="11">
        <v>37923600</v>
      </c>
      <c r="R22" s="11">
        <v>37316400</v>
      </c>
      <c r="S22" s="11">
        <v>56760000</v>
      </c>
      <c r="T22" s="12">
        <v>132000000</v>
      </c>
      <c r="U22" s="16">
        <v>1185266.1499999999</v>
      </c>
      <c r="V22" s="16">
        <v>1166288.69</v>
      </c>
      <c r="W22" s="16">
        <v>1773979.97</v>
      </c>
      <c r="X22" s="17">
        <v>4125534.82</v>
      </c>
      <c r="Y22" s="2">
        <v>0</v>
      </c>
      <c r="Z22" s="2">
        <v>0</v>
      </c>
      <c r="AA22" s="2">
        <v>0</v>
      </c>
      <c r="AB22" s="2"/>
      <c r="AC22" s="4">
        <v>1149200</v>
      </c>
      <c r="AD22" s="4">
        <v>1130800</v>
      </c>
      <c r="AE22" s="4">
        <v>1720000</v>
      </c>
      <c r="AF22" s="7">
        <v>4000000</v>
      </c>
      <c r="AG22" s="4">
        <v>11785517.720000001</v>
      </c>
      <c r="AH22" s="4">
        <v>11719784.98</v>
      </c>
      <c r="AI22" s="4">
        <v>15731405.880000001</v>
      </c>
      <c r="AJ22" s="7">
        <v>39236708.579999998</v>
      </c>
      <c r="AK22" s="4">
        <v>7917110.2699999996</v>
      </c>
      <c r="AL22" s="4">
        <v>7790348.3200000003</v>
      </c>
      <c r="AM22" s="4">
        <v>11849486.300000001</v>
      </c>
      <c r="AN22" s="7">
        <v>27556944.890000001</v>
      </c>
      <c r="AO22" s="4">
        <v>44126473.609999999</v>
      </c>
      <c r="AP22" s="4">
        <v>43542925.350000001</v>
      </c>
      <c r="AQ22" s="4">
        <v>64135899.549999997</v>
      </c>
      <c r="AR22" s="7">
        <v>151805298.50999999</v>
      </c>
      <c r="AS22" s="21"/>
    </row>
    <row r="23" spans="1:45" x14ac:dyDescent="0.25">
      <c r="A23" s="1" t="s">
        <v>45</v>
      </c>
      <c r="B23" s="2" t="s">
        <v>151</v>
      </c>
      <c r="C23" s="2" t="s">
        <v>47</v>
      </c>
      <c r="D23" s="2" t="s">
        <v>48</v>
      </c>
      <c r="E23" s="4">
        <v>3746998.26</v>
      </c>
      <c r="F23" s="4">
        <v>3687004.55</v>
      </c>
      <c r="G23" s="4">
        <v>5608107.3799999999</v>
      </c>
      <c r="H23" s="7">
        <v>13042110.189999999</v>
      </c>
      <c r="I23" s="4">
        <v>193939.83</v>
      </c>
      <c r="J23" s="4">
        <v>190834.63</v>
      </c>
      <c r="K23" s="4">
        <v>290268.45</v>
      </c>
      <c r="L23" s="7">
        <v>675042.91</v>
      </c>
      <c r="M23" s="4">
        <f t="shared" si="0"/>
        <v>3940938.09</v>
      </c>
      <c r="N23" s="4">
        <f t="shared" si="1"/>
        <v>3877839.1799999997</v>
      </c>
      <c r="O23" s="4">
        <f t="shared" si="2"/>
        <v>5898375.8300000001</v>
      </c>
      <c r="P23" s="7">
        <v>13717153.1</v>
      </c>
      <c r="Q23" s="11">
        <v>3821090</v>
      </c>
      <c r="R23" s="11">
        <v>3759910</v>
      </c>
      <c r="S23" s="11">
        <v>5719000</v>
      </c>
      <c r="T23" s="12">
        <v>13300000</v>
      </c>
      <c r="U23" s="16">
        <v>138091.64000000001</v>
      </c>
      <c r="V23" s="16">
        <v>135880.63</v>
      </c>
      <c r="W23" s="16">
        <v>206680.83</v>
      </c>
      <c r="X23" s="17">
        <v>480653.1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3">
        <v>0</v>
      </c>
      <c r="AF23" s="2">
        <v>0</v>
      </c>
      <c r="AG23" s="2">
        <v>0</v>
      </c>
      <c r="AH23" s="2">
        <v>0</v>
      </c>
      <c r="AI23" s="3">
        <v>0</v>
      </c>
      <c r="AJ23" s="3">
        <v>0</v>
      </c>
      <c r="AK23" s="3"/>
      <c r="AL23" s="3"/>
      <c r="AM23" s="3"/>
      <c r="AN23" s="3"/>
      <c r="AO23" s="4">
        <v>3959181.64</v>
      </c>
      <c r="AP23" s="4">
        <v>3895790.63</v>
      </c>
      <c r="AQ23" s="4">
        <v>5925680.8300000001</v>
      </c>
      <c r="AR23" s="7">
        <v>13780653.1</v>
      </c>
    </row>
    <row r="24" spans="1:45" x14ac:dyDescent="0.25">
      <c r="A24" s="1" t="s">
        <v>93</v>
      </c>
      <c r="B24" s="2" t="s">
        <v>138</v>
      </c>
      <c r="C24" s="2" t="s">
        <v>49</v>
      </c>
      <c r="D24" s="2" t="s">
        <v>50</v>
      </c>
      <c r="E24" s="4">
        <v>94344409.609999999</v>
      </c>
      <c r="F24" s="4">
        <v>92833848.230000004</v>
      </c>
      <c r="G24" s="4">
        <v>141204650.66</v>
      </c>
      <c r="H24" s="7">
        <v>328382908.5</v>
      </c>
      <c r="I24" s="8">
        <v>-5059857.2</v>
      </c>
      <c r="J24" s="8">
        <v>-4978843.13</v>
      </c>
      <c r="K24" s="8">
        <v>-7573054.6299999999</v>
      </c>
      <c r="L24" s="9">
        <v>-17611754.960000001</v>
      </c>
      <c r="M24" s="4">
        <f t="shared" si="0"/>
        <v>89284552.409999996</v>
      </c>
      <c r="N24" s="4">
        <f t="shared" si="1"/>
        <v>87855005.100000009</v>
      </c>
      <c r="O24" s="4">
        <f t="shared" si="2"/>
        <v>133631596.03</v>
      </c>
      <c r="P24" s="7">
        <v>310771153.54000002</v>
      </c>
      <c r="Q24" s="11">
        <v>89063000</v>
      </c>
      <c r="R24" s="11">
        <v>87637000</v>
      </c>
      <c r="S24" s="11">
        <v>133300000</v>
      </c>
      <c r="T24" s="12">
        <v>310000000</v>
      </c>
      <c r="U24" s="16">
        <v>-249687.73</v>
      </c>
      <c r="V24" s="16">
        <v>-245689.94</v>
      </c>
      <c r="W24" s="16">
        <v>-373705.96</v>
      </c>
      <c r="X24" s="17">
        <v>-869083.63</v>
      </c>
      <c r="Y24" s="8">
        <v>-571429.85</v>
      </c>
      <c r="Z24" s="8">
        <v>-562280.6</v>
      </c>
      <c r="AA24" s="8">
        <v>-855255.25</v>
      </c>
      <c r="AB24" s="9">
        <v>-1988965.7</v>
      </c>
      <c r="AC24" s="4">
        <v>1436500</v>
      </c>
      <c r="AD24" s="4">
        <v>1413500</v>
      </c>
      <c r="AE24" s="4">
        <v>2150000</v>
      </c>
      <c r="AF24" s="7">
        <v>5000000</v>
      </c>
      <c r="AG24" s="4">
        <v>7431172.8700000001</v>
      </c>
      <c r="AH24" s="4">
        <v>7360045.6299999999</v>
      </c>
      <c r="AI24" s="4">
        <v>28900545.949999999</v>
      </c>
      <c r="AJ24" s="7">
        <v>43691764.450000003</v>
      </c>
      <c r="AK24" s="4">
        <v>8750149.1699999999</v>
      </c>
      <c r="AL24" s="4">
        <v>8742992.4499999993</v>
      </c>
      <c r="AM24" s="4">
        <v>16198337.85</v>
      </c>
      <c r="AN24" s="7">
        <v>35613423.710000001</v>
      </c>
      <c r="AO24" s="4">
        <v>88359406.120000005</v>
      </c>
      <c r="AP24" s="4">
        <v>86859582.629999995</v>
      </c>
      <c r="AQ24" s="4">
        <v>146923246.88999999</v>
      </c>
      <c r="AR24" s="7">
        <v>322142235.63999999</v>
      </c>
    </row>
    <row r="25" spans="1:45" x14ac:dyDescent="0.25">
      <c r="A25" s="1" t="s">
        <v>51</v>
      </c>
      <c r="B25" s="2" t="s">
        <v>123</v>
      </c>
      <c r="C25" s="2" t="s">
        <v>52</v>
      </c>
      <c r="D25" s="2" t="s">
        <v>53</v>
      </c>
      <c r="E25" s="4">
        <v>95513731.159999996</v>
      </c>
      <c r="F25" s="4">
        <v>93984447.609999999</v>
      </c>
      <c r="G25" s="4">
        <v>142954766.44</v>
      </c>
      <c r="H25" s="7">
        <v>332452945.20999998</v>
      </c>
      <c r="I25" s="8">
        <v>-13023347.460000001</v>
      </c>
      <c r="J25" s="8">
        <v>-12814828.84</v>
      </c>
      <c r="K25" s="8">
        <v>-19491957.559999999</v>
      </c>
      <c r="L25" s="9">
        <v>-45330133.850000001</v>
      </c>
      <c r="M25" s="4">
        <f t="shared" si="0"/>
        <v>82490383.699999988</v>
      </c>
      <c r="N25" s="4">
        <f t="shared" si="1"/>
        <v>81169618.769999996</v>
      </c>
      <c r="O25" s="4">
        <f t="shared" si="2"/>
        <v>123462808.88</v>
      </c>
      <c r="P25" s="7">
        <v>287122811.36000001</v>
      </c>
      <c r="Q25" s="11">
        <v>83366702.900000006</v>
      </c>
      <c r="R25" s="11">
        <v>82031907.099999994</v>
      </c>
      <c r="S25" s="11">
        <v>124774390</v>
      </c>
      <c r="T25" s="12">
        <v>290173000</v>
      </c>
      <c r="U25" s="16">
        <v>-1406793.11</v>
      </c>
      <c r="V25" s="16">
        <v>-1384268.75</v>
      </c>
      <c r="W25" s="16">
        <v>-2105537.9</v>
      </c>
      <c r="X25" s="17">
        <v>-4896599.76</v>
      </c>
      <c r="Y25" s="4">
        <v>316030</v>
      </c>
      <c r="Z25" s="4">
        <v>310970</v>
      </c>
      <c r="AA25" s="4">
        <v>3973000</v>
      </c>
      <c r="AB25" s="7">
        <v>4600000</v>
      </c>
      <c r="AC25" s="2">
        <v>0</v>
      </c>
      <c r="AD25" s="2">
        <v>0</v>
      </c>
      <c r="AE25" s="2">
        <v>0</v>
      </c>
      <c r="AF25" s="3">
        <v>0</v>
      </c>
      <c r="AG25" s="4">
        <v>6863566.6900000004</v>
      </c>
      <c r="AH25" s="4">
        <v>6846177.8499999996</v>
      </c>
      <c r="AI25" s="4">
        <v>9619618.4900000002</v>
      </c>
      <c r="AJ25" s="7">
        <v>23329363.030000001</v>
      </c>
      <c r="AK25" s="4">
        <v>24120768.969999999</v>
      </c>
      <c r="AL25" s="4">
        <v>23734568.010000002</v>
      </c>
      <c r="AM25" s="4">
        <v>36101394.560000002</v>
      </c>
      <c r="AN25" s="7">
        <v>83956731.540000007</v>
      </c>
      <c r="AO25" s="4">
        <v>65018737.5</v>
      </c>
      <c r="AP25" s="4">
        <v>64070218.189999998</v>
      </c>
      <c r="AQ25" s="4">
        <v>100160076.04000001</v>
      </c>
      <c r="AR25" s="7">
        <v>229249031.72999999</v>
      </c>
      <c r="AS25" s="5"/>
    </row>
    <row r="26" spans="1:45" ht="25.5" x14ac:dyDescent="0.25">
      <c r="A26" s="1" t="s">
        <v>51</v>
      </c>
      <c r="B26" s="2" t="s">
        <v>124</v>
      </c>
      <c r="C26" s="2" t="s">
        <v>54</v>
      </c>
      <c r="D26" s="2" t="s">
        <v>55</v>
      </c>
      <c r="E26" s="4">
        <v>13153169.029999999</v>
      </c>
      <c r="F26" s="4">
        <v>12942571.82</v>
      </c>
      <c r="G26" s="4">
        <v>19686260.640000001</v>
      </c>
      <c r="H26" s="7">
        <v>45782001.479999997</v>
      </c>
      <c r="I26" s="8">
        <v>-7822148.1399999997</v>
      </c>
      <c r="J26" s="8">
        <v>-7696906.6399999997</v>
      </c>
      <c r="K26" s="8">
        <v>-11707357.119999999</v>
      </c>
      <c r="L26" s="9">
        <v>-27226411.899999999</v>
      </c>
      <c r="M26" s="4">
        <f t="shared" si="0"/>
        <v>5331020.8899999997</v>
      </c>
      <c r="N26" s="4">
        <f t="shared" si="1"/>
        <v>5245665.1800000006</v>
      </c>
      <c r="O26" s="4">
        <f t="shared" si="2"/>
        <v>7978903.5200000014</v>
      </c>
      <c r="P26" s="7">
        <v>18555589.579999998</v>
      </c>
      <c r="Q26" s="11">
        <v>4309500</v>
      </c>
      <c r="R26" s="11">
        <v>4240500</v>
      </c>
      <c r="S26" s="11">
        <v>6450000</v>
      </c>
      <c r="T26" s="12">
        <v>15000000</v>
      </c>
      <c r="U26" s="16">
        <v>15970.89</v>
      </c>
      <c r="V26" s="16">
        <v>15715.17</v>
      </c>
      <c r="W26" s="16">
        <v>23903.52</v>
      </c>
      <c r="X26" s="17">
        <v>55589.58</v>
      </c>
      <c r="Y26" s="2">
        <v>0</v>
      </c>
      <c r="Z26" s="2">
        <v>0</v>
      </c>
      <c r="AA26" s="4">
        <v>500000</v>
      </c>
      <c r="AB26" s="7">
        <v>500000</v>
      </c>
      <c r="AC26" s="4">
        <v>1005550</v>
      </c>
      <c r="AD26" s="4">
        <v>989450</v>
      </c>
      <c r="AE26" s="4">
        <v>1505000</v>
      </c>
      <c r="AF26" s="7">
        <v>3500000</v>
      </c>
      <c r="AG26" s="4">
        <v>522056.65</v>
      </c>
      <c r="AH26" s="4">
        <v>520388.96</v>
      </c>
      <c r="AI26" s="4">
        <v>884742.99</v>
      </c>
      <c r="AJ26" s="7">
        <v>1927188.6</v>
      </c>
      <c r="AK26" s="4">
        <v>1166739.82</v>
      </c>
      <c r="AL26" s="4">
        <v>1148058.99</v>
      </c>
      <c r="AM26" s="4">
        <v>1746251.74</v>
      </c>
      <c r="AN26" s="7">
        <v>4061050.55</v>
      </c>
      <c r="AO26" s="4">
        <v>4686337.71</v>
      </c>
      <c r="AP26" s="4">
        <v>4617995.1399999997</v>
      </c>
      <c r="AQ26" s="4">
        <v>7617394.7800000003</v>
      </c>
      <c r="AR26" s="7">
        <v>16921727.629999999</v>
      </c>
    </row>
    <row r="27" spans="1:45" x14ac:dyDescent="0.25">
      <c r="A27" s="1" t="s">
        <v>51</v>
      </c>
      <c r="B27" s="2" t="s">
        <v>125</v>
      </c>
      <c r="C27" s="2" t="s">
        <v>56</v>
      </c>
      <c r="D27" s="2" t="s">
        <v>53</v>
      </c>
      <c r="E27" s="4">
        <v>8063419.9400000004</v>
      </c>
      <c r="F27" s="4">
        <v>7934315.4000000004</v>
      </c>
      <c r="G27" s="4">
        <v>12068467.01</v>
      </c>
      <c r="H27" s="7">
        <v>28066202.350000001</v>
      </c>
      <c r="I27" s="8">
        <v>-2462825.44</v>
      </c>
      <c r="J27" s="8">
        <v>-2423392.7999999998</v>
      </c>
      <c r="K27" s="8">
        <v>-3686094.46</v>
      </c>
      <c r="L27" s="9">
        <v>-8572312.6999999993</v>
      </c>
      <c r="M27" s="4">
        <f t="shared" si="0"/>
        <v>5600594.5</v>
      </c>
      <c r="N27" s="4">
        <f t="shared" si="1"/>
        <v>5510922.6000000006</v>
      </c>
      <c r="O27" s="4">
        <f t="shared" si="2"/>
        <v>8382372.5499999998</v>
      </c>
      <c r="P27" s="7">
        <v>19493889.649999999</v>
      </c>
      <c r="Q27" s="11">
        <v>4309500</v>
      </c>
      <c r="R27" s="11">
        <v>4240500</v>
      </c>
      <c r="S27" s="11">
        <v>6450000</v>
      </c>
      <c r="T27" s="12">
        <v>15000000</v>
      </c>
      <c r="U27" s="16">
        <v>439935.46</v>
      </c>
      <c r="V27" s="16">
        <v>432891.6</v>
      </c>
      <c r="W27" s="16">
        <v>658448.48</v>
      </c>
      <c r="X27" s="17">
        <v>1531275.54</v>
      </c>
      <c r="Y27" s="2">
        <v>0</v>
      </c>
      <c r="Z27" s="2">
        <v>0</v>
      </c>
      <c r="AA27" s="4">
        <v>500000</v>
      </c>
      <c r="AB27" s="7">
        <v>500000</v>
      </c>
      <c r="AC27" s="4">
        <v>861900</v>
      </c>
      <c r="AD27" s="4">
        <v>848100</v>
      </c>
      <c r="AE27" s="4">
        <v>1290000</v>
      </c>
      <c r="AF27" s="7">
        <v>3000000</v>
      </c>
      <c r="AG27" s="4">
        <v>1321588.3700000001</v>
      </c>
      <c r="AH27" s="4">
        <v>1318147.83</v>
      </c>
      <c r="AI27" s="4">
        <v>2123149.5099999998</v>
      </c>
      <c r="AJ27" s="7">
        <v>4762885.71</v>
      </c>
      <c r="AK27" s="4">
        <v>1449783.26</v>
      </c>
      <c r="AL27" s="4">
        <v>1426570.58</v>
      </c>
      <c r="AM27" s="4">
        <v>2169880.9700000002</v>
      </c>
      <c r="AN27" s="7">
        <v>5046234.8099999996</v>
      </c>
      <c r="AO27" s="4">
        <v>5483140.5700000003</v>
      </c>
      <c r="AP27" s="4">
        <v>5413068.8499999996</v>
      </c>
      <c r="AQ27" s="4">
        <v>8851717.0199999996</v>
      </c>
      <c r="AR27" s="7">
        <v>19747926.440000001</v>
      </c>
    </row>
    <row r="28" spans="1:45" ht="25.5" x14ac:dyDescent="0.25">
      <c r="A28" s="1" t="s">
        <v>51</v>
      </c>
      <c r="B28" s="2" t="s">
        <v>130</v>
      </c>
      <c r="C28" s="2" t="s">
        <v>57</v>
      </c>
      <c r="D28" s="2" t="s">
        <v>55</v>
      </c>
      <c r="E28" s="4">
        <v>16201704.689999999</v>
      </c>
      <c r="F28" s="4">
        <v>15942296.960000001</v>
      </c>
      <c r="G28" s="4">
        <v>24248983.699999999</v>
      </c>
      <c r="H28" s="7">
        <v>56392985.359999999</v>
      </c>
      <c r="I28" s="8">
        <v>-4069335.16</v>
      </c>
      <c r="J28" s="8">
        <v>-4004180.47</v>
      </c>
      <c r="K28" s="8">
        <v>-6090546.8799999999</v>
      </c>
      <c r="L28" s="9">
        <v>-14164062.5</v>
      </c>
      <c r="M28" s="4">
        <f t="shared" si="0"/>
        <v>12132369.529999999</v>
      </c>
      <c r="N28" s="4">
        <f t="shared" si="1"/>
        <v>11938116.49</v>
      </c>
      <c r="O28" s="4">
        <f t="shared" si="2"/>
        <v>18158436.82</v>
      </c>
      <c r="P28" s="7">
        <v>42228922.859999999</v>
      </c>
      <c r="Q28" s="11">
        <v>11492000</v>
      </c>
      <c r="R28" s="11">
        <v>11308000</v>
      </c>
      <c r="S28" s="11">
        <v>17200000</v>
      </c>
      <c r="T28" s="12">
        <v>40000000</v>
      </c>
      <c r="U28" s="16">
        <v>220363.91</v>
      </c>
      <c r="V28" s="16">
        <v>216835.63</v>
      </c>
      <c r="W28" s="16">
        <v>329817.2</v>
      </c>
      <c r="X28" s="17">
        <v>767016.74</v>
      </c>
      <c r="Y28" s="8">
        <v>-28730</v>
      </c>
      <c r="Z28" s="8">
        <v>-28270</v>
      </c>
      <c r="AA28" s="4">
        <v>1457000</v>
      </c>
      <c r="AB28" s="7">
        <v>1400000</v>
      </c>
      <c r="AC28" s="4">
        <v>430950</v>
      </c>
      <c r="AD28" s="4">
        <v>424050</v>
      </c>
      <c r="AE28" s="4">
        <v>645000</v>
      </c>
      <c r="AF28" s="7">
        <v>1500000</v>
      </c>
      <c r="AG28" s="4">
        <v>1728329.87</v>
      </c>
      <c r="AH28" s="4">
        <v>1723132.06</v>
      </c>
      <c r="AI28" s="4">
        <v>2549835.12</v>
      </c>
      <c r="AJ28" s="7">
        <v>6001297.0499999998</v>
      </c>
      <c r="AK28" s="4">
        <v>3663876.43</v>
      </c>
      <c r="AL28" s="4">
        <v>3605213.6</v>
      </c>
      <c r="AM28" s="4">
        <v>5483699.5</v>
      </c>
      <c r="AN28" s="7">
        <v>12752789.529999999</v>
      </c>
      <c r="AO28" s="4">
        <v>10179037.34</v>
      </c>
      <c r="AP28" s="4">
        <v>10038534.1</v>
      </c>
      <c r="AQ28" s="4">
        <v>16697952.83</v>
      </c>
      <c r="AR28" s="7">
        <v>36915524.259999998</v>
      </c>
    </row>
    <row r="29" spans="1:45" ht="25.5" x14ac:dyDescent="0.25">
      <c r="A29" s="1" t="s">
        <v>51</v>
      </c>
      <c r="B29" s="2" t="s">
        <v>131</v>
      </c>
      <c r="C29" s="2" t="s">
        <v>58</v>
      </c>
      <c r="D29" s="2" t="s">
        <v>55</v>
      </c>
      <c r="E29" s="4">
        <v>17019662.390000001</v>
      </c>
      <c r="F29" s="4">
        <v>16747158.220000001</v>
      </c>
      <c r="G29" s="4">
        <v>25473215.550000001</v>
      </c>
      <c r="H29" s="7">
        <v>59240036.159999996</v>
      </c>
      <c r="I29" s="8">
        <v>-2557837.84</v>
      </c>
      <c r="J29" s="8">
        <v>-2516883.94</v>
      </c>
      <c r="K29" s="8">
        <v>-3828298.89</v>
      </c>
      <c r="L29" s="9">
        <v>-8903020.6699999999</v>
      </c>
      <c r="M29" s="4">
        <f t="shared" si="0"/>
        <v>14461824.550000001</v>
      </c>
      <c r="N29" s="4">
        <f t="shared" si="1"/>
        <v>14230274.280000001</v>
      </c>
      <c r="O29" s="4">
        <f t="shared" si="2"/>
        <v>21644916.66</v>
      </c>
      <c r="P29" s="7">
        <v>50337015.490000002</v>
      </c>
      <c r="Q29" s="11">
        <v>14968330</v>
      </c>
      <c r="R29" s="11">
        <v>14728670</v>
      </c>
      <c r="S29" s="11">
        <v>22403000</v>
      </c>
      <c r="T29" s="12">
        <v>52100000</v>
      </c>
      <c r="U29" s="16">
        <v>-501516.62</v>
      </c>
      <c r="V29" s="16">
        <v>-493486.77</v>
      </c>
      <c r="W29" s="16">
        <v>-750616.6</v>
      </c>
      <c r="X29" s="17">
        <v>-1745619.99</v>
      </c>
      <c r="Y29" s="2">
        <v>0</v>
      </c>
      <c r="Z29" s="2">
        <v>0</v>
      </c>
      <c r="AA29" s="4">
        <v>2065967.1</v>
      </c>
      <c r="AB29" s="7">
        <v>2065967.1</v>
      </c>
      <c r="AC29" s="2">
        <v>0</v>
      </c>
      <c r="AD29" s="2">
        <v>0</v>
      </c>
      <c r="AE29" s="2">
        <v>0</v>
      </c>
      <c r="AF29" s="3">
        <v>0</v>
      </c>
      <c r="AG29" s="4">
        <v>2753830.44</v>
      </c>
      <c r="AH29" s="4">
        <v>2746997.82</v>
      </c>
      <c r="AI29" s="4">
        <v>3671411.41</v>
      </c>
      <c r="AJ29" s="7">
        <v>9172239.6699999999</v>
      </c>
      <c r="AK29" s="4">
        <v>5736611.3200000003</v>
      </c>
      <c r="AL29" s="4">
        <v>5644761.6500000004</v>
      </c>
      <c r="AM29" s="4">
        <v>8585948.0299999993</v>
      </c>
      <c r="AN29" s="7">
        <v>19967321</v>
      </c>
      <c r="AO29" s="4">
        <v>11484032.5</v>
      </c>
      <c r="AP29" s="4">
        <v>11337419.41</v>
      </c>
      <c r="AQ29" s="4">
        <v>18803813.879999999</v>
      </c>
      <c r="AR29" s="7">
        <v>41625265.780000001</v>
      </c>
    </row>
    <row r="30" spans="1:45" ht="25.5" x14ac:dyDescent="0.25">
      <c r="A30" s="1" t="s">
        <v>51</v>
      </c>
      <c r="B30" s="2" t="s">
        <v>132</v>
      </c>
      <c r="C30" s="2" t="s">
        <v>59</v>
      </c>
      <c r="D30" s="2" t="s">
        <v>55</v>
      </c>
      <c r="E30" s="4">
        <v>69480672.780000001</v>
      </c>
      <c r="F30" s="4">
        <v>68368208.129999995</v>
      </c>
      <c r="G30" s="4">
        <v>103991261.03</v>
      </c>
      <c r="H30" s="7">
        <v>241840141.94</v>
      </c>
      <c r="I30" s="8">
        <v>-6609018.4100000001</v>
      </c>
      <c r="J30" s="8">
        <v>-6503200.5</v>
      </c>
      <c r="K30" s="8">
        <v>-9891673.9100000001</v>
      </c>
      <c r="L30" s="9">
        <v>-23003892.82</v>
      </c>
      <c r="M30" s="4">
        <f t="shared" si="0"/>
        <v>62871654.370000005</v>
      </c>
      <c r="N30" s="4">
        <f t="shared" si="1"/>
        <v>61865007.629999995</v>
      </c>
      <c r="O30" s="4">
        <f t="shared" si="2"/>
        <v>94099587.120000005</v>
      </c>
      <c r="P30" s="7">
        <v>218836249.12</v>
      </c>
      <c r="Q30" s="11">
        <v>68123436.530000001</v>
      </c>
      <c r="R30" s="11">
        <v>67032702.770000003</v>
      </c>
      <c r="S30" s="11">
        <v>101959894.56</v>
      </c>
      <c r="T30" s="12">
        <v>237116033.84999999</v>
      </c>
      <c r="U30" s="16">
        <v>-5251782.1500000004</v>
      </c>
      <c r="V30" s="16">
        <v>-5167695.1399999997</v>
      </c>
      <c r="W30" s="16">
        <v>-7860307.4299999997</v>
      </c>
      <c r="X30" s="17">
        <v>-18279784.73</v>
      </c>
      <c r="Y30" s="2">
        <v>0</v>
      </c>
      <c r="Z30" s="2">
        <v>0</v>
      </c>
      <c r="AA30" s="4">
        <v>25000000</v>
      </c>
      <c r="AB30" s="7">
        <v>25000000</v>
      </c>
      <c r="AC30" s="2">
        <v>0</v>
      </c>
      <c r="AD30" s="2">
        <v>0</v>
      </c>
      <c r="AE30" s="2">
        <v>0</v>
      </c>
      <c r="AF30" s="3">
        <v>0</v>
      </c>
      <c r="AG30" s="4">
        <v>6612098.3399999999</v>
      </c>
      <c r="AH30" s="4">
        <v>6596149.8600000003</v>
      </c>
      <c r="AI30" s="4">
        <v>8718022.7799999993</v>
      </c>
      <c r="AJ30" s="7">
        <v>21926270.969999999</v>
      </c>
      <c r="AK30" s="4">
        <v>12688137.880000001</v>
      </c>
      <c r="AL30" s="4">
        <v>12484986.359999999</v>
      </c>
      <c r="AM30" s="4">
        <v>18990251.620000001</v>
      </c>
      <c r="AN30" s="7">
        <v>44163375.859999999</v>
      </c>
      <c r="AO30" s="4">
        <v>56795614.82</v>
      </c>
      <c r="AP30" s="4">
        <v>55976171.130000003</v>
      </c>
      <c r="AQ30" s="4">
        <v>108827358.28</v>
      </c>
      <c r="AR30" s="7">
        <v>221599144.22999999</v>
      </c>
    </row>
    <row r="31" spans="1:45" x14ac:dyDescent="0.25">
      <c r="A31" s="1" t="s">
        <v>51</v>
      </c>
      <c r="B31" s="2" t="s">
        <v>135</v>
      </c>
      <c r="C31" s="2" t="s">
        <v>60</v>
      </c>
      <c r="D31" s="2" t="s">
        <v>61</v>
      </c>
      <c r="E31" s="4">
        <v>52513754.710000001</v>
      </c>
      <c r="F31" s="4">
        <v>51672949.729999997</v>
      </c>
      <c r="G31" s="4">
        <v>78596987.560000002</v>
      </c>
      <c r="H31" s="7">
        <v>182783692</v>
      </c>
      <c r="I31" s="8">
        <v>-9694223.1199999992</v>
      </c>
      <c r="J31" s="8">
        <v>-9539007.5800000001</v>
      </c>
      <c r="K31" s="8">
        <v>-14509279.300000001</v>
      </c>
      <c r="L31" s="9">
        <v>-33742510</v>
      </c>
      <c r="M31" s="4">
        <f t="shared" si="0"/>
        <v>42819531.590000004</v>
      </c>
      <c r="N31" s="4">
        <f t="shared" si="1"/>
        <v>42133942.149999999</v>
      </c>
      <c r="O31" s="4">
        <f t="shared" si="2"/>
        <v>64087708.260000005</v>
      </c>
      <c r="P31" s="7">
        <v>149041182</v>
      </c>
      <c r="Q31" s="11">
        <v>45199789.68</v>
      </c>
      <c r="R31" s="11">
        <v>44476089.600000001</v>
      </c>
      <c r="S31" s="11">
        <v>67650224.719999999</v>
      </c>
      <c r="T31" s="12">
        <v>157326104</v>
      </c>
      <c r="U31" s="16">
        <v>-2954858.09</v>
      </c>
      <c r="V31" s="16">
        <v>-2907547.45</v>
      </c>
      <c r="W31" s="16">
        <v>-4422516.46</v>
      </c>
      <c r="X31" s="17">
        <v>-10284922</v>
      </c>
      <c r="Y31" s="2">
        <v>0</v>
      </c>
      <c r="Z31" s="2">
        <v>0</v>
      </c>
      <c r="AA31" s="2">
        <v>0</v>
      </c>
      <c r="AB31" s="2"/>
      <c r="AC31" s="4">
        <v>574600</v>
      </c>
      <c r="AD31" s="4">
        <v>565400</v>
      </c>
      <c r="AE31" s="4">
        <v>860000</v>
      </c>
      <c r="AF31" s="7">
        <v>2000000</v>
      </c>
      <c r="AG31" s="4">
        <v>1410687.85</v>
      </c>
      <c r="AH31" s="4">
        <v>1393057.87</v>
      </c>
      <c r="AI31" s="4">
        <v>1648019.73</v>
      </c>
      <c r="AJ31" s="7">
        <v>4451765.45</v>
      </c>
      <c r="AK31" s="4">
        <v>21197407.879999999</v>
      </c>
      <c r="AL31" s="4">
        <v>20858013.260000002</v>
      </c>
      <c r="AM31" s="4">
        <v>31726019.460000001</v>
      </c>
      <c r="AN31" s="7">
        <v>73781440.599999994</v>
      </c>
      <c r="AO31" s="4">
        <v>23032811.550000001</v>
      </c>
      <c r="AP31" s="4">
        <v>22668986.760000002</v>
      </c>
      <c r="AQ31" s="4">
        <v>34009708.530000001</v>
      </c>
      <c r="AR31" s="7">
        <v>79711506.849999994</v>
      </c>
    </row>
    <row r="32" spans="1:45" x14ac:dyDescent="0.25">
      <c r="A32" s="1" t="s">
        <v>51</v>
      </c>
      <c r="B32" s="2" t="s">
        <v>136</v>
      </c>
      <c r="C32" s="2" t="s">
        <v>62</v>
      </c>
      <c r="D32" s="2" t="s">
        <v>63</v>
      </c>
      <c r="E32" s="4">
        <v>59984250.109999999</v>
      </c>
      <c r="F32" s="4">
        <v>59023833.990000002</v>
      </c>
      <c r="G32" s="4">
        <v>89778028.349999994</v>
      </c>
      <c r="H32" s="7">
        <v>208786112.44999999</v>
      </c>
      <c r="I32" s="8">
        <v>-13107558.619999999</v>
      </c>
      <c r="J32" s="8">
        <v>-12897691.689999999</v>
      </c>
      <c r="K32" s="8">
        <v>-19617995.850000001</v>
      </c>
      <c r="L32" s="9">
        <v>-45623246.170000002</v>
      </c>
      <c r="M32" s="4">
        <f t="shared" si="0"/>
        <v>46876691.490000002</v>
      </c>
      <c r="N32" s="4">
        <f t="shared" si="1"/>
        <v>46126142.300000004</v>
      </c>
      <c r="O32" s="4">
        <f t="shared" si="2"/>
        <v>70160032.5</v>
      </c>
      <c r="P32" s="7">
        <v>163162866.28</v>
      </c>
      <c r="Q32" s="11">
        <v>48888294.009999998</v>
      </c>
      <c r="R32" s="11">
        <v>48105536.780000001</v>
      </c>
      <c r="S32" s="11">
        <v>73170784.629999995</v>
      </c>
      <c r="T32" s="12">
        <v>170164615.43000001</v>
      </c>
      <c r="U32" s="16">
        <v>-2011602.53</v>
      </c>
      <c r="V32" s="16">
        <v>-1979394.48</v>
      </c>
      <c r="W32" s="16">
        <v>-3010752.13</v>
      </c>
      <c r="X32" s="17">
        <v>-7001749.1500000004</v>
      </c>
      <c r="Y32" s="4">
        <v>45968</v>
      </c>
      <c r="Z32" s="4">
        <v>45232</v>
      </c>
      <c r="AA32" s="4">
        <v>68800</v>
      </c>
      <c r="AB32" s="7">
        <v>160000</v>
      </c>
      <c r="AC32" s="2">
        <v>0</v>
      </c>
      <c r="AD32" s="2">
        <v>0</v>
      </c>
      <c r="AE32" s="2">
        <v>0</v>
      </c>
      <c r="AF32" s="3">
        <v>0</v>
      </c>
      <c r="AG32" s="4">
        <v>3565556.18</v>
      </c>
      <c r="AH32" s="4">
        <v>3544974.61</v>
      </c>
      <c r="AI32" s="4">
        <v>2647818.79</v>
      </c>
      <c r="AJ32" s="7">
        <v>9758349.5800000001</v>
      </c>
      <c r="AK32" s="4">
        <v>26173729.920000002</v>
      </c>
      <c r="AL32" s="4">
        <v>25754658.710000001</v>
      </c>
      <c r="AM32" s="4">
        <v>39174047.57</v>
      </c>
      <c r="AN32" s="7">
        <v>91102436.200000003</v>
      </c>
      <c r="AO32" s="4">
        <v>24314485.739999998</v>
      </c>
      <c r="AP32" s="4">
        <v>23961690.190000001</v>
      </c>
      <c r="AQ32" s="4">
        <v>33702603.729999997</v>
      </c>
      <c r="AR32" s="7">
        <v>81978779.659999996</v>
      </c>
    </row>
    <row r="33" spans="1:48" x14ac:dyDescent="0.25">
      <c r="A33" s="1" t="s">
        <v>51</v>
      </c>
      <c r="B33" s="2" t="s">
        <v>145</v>
      </c>
      <c r="C33" s="2" t="s">
        <v>64</v>
      </c>
      <c r="D33" s="2" t="s">
        <v>65</v>
      </c>
      <c r="E33" s="4">
        <v>9028247.0399999991</v>
      </c>
      <c r="F33" s="4">
        <v>8883694.5299999993</v>
      </c>
      <c r="G33" s="4">
        <v>13512517.32</v>
      </c>
      <c r="H33" s="7">
        <v>31424458.890000001</v>
      </c>
      <c r="I33" s="8">
        <v>-1661852.06</v>
      </c>
      <c r="J33" s="8">
        <v>-1635243.91</v>
      </c>
      <c r="K33" s="8">
        <v>-2487282.92</v>
      </c>
      <c r="L33" s="9">
        <v>-5784378.8899999997</v>
      </c>
      <c r="M33" s="4">
        <f t="shared" si="0"/>
        <v>7366394.9799999986</v>
      </c>
      <c r="N33" s="4">
        <f t="shared" si="1"/>
        <v>7248450.6199999992</v>
      </c>
      <c r="O33" s="4">
        <f t="shared" si="2"/>
        <v>11025234.4</v>
      </c>
      <c r="P33" s="7">
        <v>25640080</v>
      </c>
      <c r="Q33" s="11">
        <v>6935444.9800000004</v>
      </c>
      <c r="R33" s="11">
        <v>6824400.6200000001</v>
      </c>
      <c r="S33" s="11">
        <v>10380234.4</v>
      </c>
      <c r="T33" s="12">
        <v>24140080</v>
      </c>
      <c r="U33" s="18">
        <v>0</v>
      </c>
      <c r="V33" s="18">
        <v>0</v>
      </c>
      <c r="W33" s="18">
        <v>0</v>
      </c>
      <c r="X33" s="19">
        <v>0</v>
      </c>
      <c r="Y33" s="2">
        <v>0</v>
      </c>
      <c r="Z33" s="2">
        <v>0</v>
      </c>
      <c r="AA33" s="2">
        <v>0</v>
      </c>
      <c r="AB33" s="2"/>
      <c r="AC33" s="4">
        <v>430950</v>
      </c>
      <c r="AD33" s="4">
        <v>424050</v>
      </c>
      <c r="AE33" s="4">
        <v>645000</v>
      </c>
      <c r="AF33" s="7">
        <v>1500000</v>
      </c>
      <c r="AG33" s="4">
        <v>387855</v>
      </c>
      <c r="AH33" s="4">
        <v>381645</v>
      </c>
      <c r="AI33" s="4">
        <v>580500</v>
      </c>
      <c r="AJ33" s="7">
        <v>1350000</v>
      </c>
      <c r="AK33" s="4">
        <v>5074005.21</v>
      </c>
      <c r="AL33" s="4">
        <v>4992764.62</v>
      </c>
      <c r="AM33" s="4">
        <v>7594229.8700000001</v>
      </c>
      <c r="AN33" s="7">
        <v>17660999.699999999</v>
      </c>
      <c r="AO33" s="4">
        <v>2680244.77</v>
      </c>
      <c r="AP33" s="4">
        <v>2637331</v>
      </c>
      <c r="AQ33" s="4">
        <v>4011504.53</v>
      </c>
      <c r="AR33" s="7">
        <v>9329080.3000000007</v>
      </c>
      <c r="AS33" s="5"/>
      <c r="AU33" s="5"/>
      <c r="AV33" s="5"/>
    </row>
    <row r="34" spans="1:48" ht="25.5" x14ac:dyDescent="0.25">
      <c r="A34" s="1" t="s">
        <v>51</v>
      </c>
      <c r="B34" s="2" t="s">
        <v>146</v>
      </c>
      <c r="C34" s="2" t="s">
        <v>66</v>
      </c>
      <c r="D34" s="2" t="s">
        <v>67</v>
      </c>
      <c r="E34" s="4">
        <v>10926177.58</v>
      </c>
      <c r="F34" s="4">
        <v>10751237.039999999</v>
      </c>
      <c r="G34" s="4">
        <v>16353137.34</v>
      </c>
      <c r="H34" s="7">
        <v>38030551.960000001</v>
      </c>
      <c r="I34" s="8">
        <v>-105337.19</v>
      </c>
      <c r="J34" s="8">
        <v>-103650.62</v>
      </c>
      <c r="K34" s="8">
        <v>-157657.47</v>
      </c>
      <c r="L34" s="9">
        <v>-366645.28</v>
      </c>
      <c r="M34" s="4">
        <f t="shared" si="0"/>
        <v>10820840.390000001</v>
      </c>
      <c r="N34" s="4">
        <f t="shared" si="1"/>
        <v>10647586.42</v>
      </c>
      <c r="O34" s="4">
        <f t="shared" si="2"/>
        <v>16195479.869999999</v>
      </c>
      <c r="P34" s="7">
        <v>37663906.68</v>
      </c>
      <c r="Q34" s="11">
        <v>10055500</v>
      </c>
      <c r="R34" s="11">
        <v>9894500</v>
      </c>
      <c r="S34" s="11">
        <v>15050000</v>
      </c>
      <c r="T34" s="12">
        <v>35000000</v>
      </c>
      <c r="U34" s="16">
        <v>478040.39</v>
      </c>
      <c r="V34" s="16">
        <v>470386.42</v>
      </c>
      <c r="W34" s="16">
        <v>715479.87</v>
      </c>
      <c r="X34" s="17">
        <v>1663906.68</v>
      </c>
      <c r="Y34" s="2">
        <v>0</v>
      </c>
      <c r="Z34" s="2">
        <v>0</v>
      </c>
      <c r="AA34" s="2">
        <v>0</v>
      </c>
      <c r="AB34" s="4">
        <v>287300</v>
      </c>
      <c r="AC34" s="4">
        <v>282700</v>
      </c>
      <c r="AD34" s="4">
        <v>430000</v>
      </c>
      <c r="AE34" s="7">
        <v>1000000</v>
      </c>
      <c r="AF34" s="2">
        <v>0</v>
      </c>
      <c r="AG34" s="2">
        <v>0</v>
      </c>
      <c r="AH34" s="2">
        <v>0</v>
      </c>
      <c r="AI34" s="3">
        <v>0</v>
      </c>
      <c r="AJ34" s="3"/>
      <c r="AK34" s="4">
        <v>9543236.1600000001</v>
      </c>
      <c r="AL34" s="4">
        <v>9390438.0899999999</v>
      </c>
      <c r="AM34" s="4">
        <v>14283298.109999999</v>
      </c>
      <c r="AN34" s="7">
        <v>33216972.359999999</v>
      </c>
      <c r="AO34" s="4">
        <v>1277604.23</v>
      </c>
      <c r="AP34" s="4">
        <v>1257148.33</v>
      </c>
      <c r="AQ34" s="4">
        <v>1912181.76</v>
      </c>
      <c r="AR34" s="7">
        <v>4446934.32</v>
      </c>
      <c r="AS34" s="5"/>
      <c r="AU34" s="5"/>
      <c r="AV34" s="5"/>
    </row>
    <row r="35" spans="1:48" x14ac:dyDescent="0.25">
      <c r="A35" s="1" t="s">
        <v>51</v>
      </c>
      <c r="B35" s="2" t="s">
        <v>147</v>
      </c>
      <c r="C35" s="2" t="s">
        <v>68</v>
      </c>
      <c r="D35" s="2" t="s">
        <v>69</v>
      </c>
      <c r="E35" s="4">
        <v>12294281.23</v>
      </c>
      <c r="F35" s="4">
        <v>12097435.789999999</v>
      </c>
      <c r="G35" s="4">
        <v>18400768.98</v>
      </c>
      <c r="H35" s="7">
        <v>42792486</v>
      </c>
      <c r="I35" s="8">
        <v>-8188561.2400000002</v>
      </c>
      <c r="J35" s="8">
        <v>-8057453.0599999996</v>
      </c>
      <c r="K35" s="8">
        <v>-12255765.18</v>
      </c>
      <c r="L35" s="9">
        <v>-28501779.48</v>
      </c>
      <c r="M35" s="4">
        <f t="shared" si="0"/>
        <v>4105719.99</v>
      </c>
      <c r="N35" s="4">
        <f t="shared" si="1"/>
        <v>4039982.7299999995</v>
      </c>
      <c r="O35" s="4">
        <f t="shared" si="2"/>
        <v>6145003.8000000007</v>
      </c>
      <c r="P35" s="7">
        <v>14290706.52</v>
      </c>
      <c r="Q35" s="11">
        <v>3217760</v>
      </c>
      <c r="R35" s="11">
        <v>3166240</v>
      </c>
      <c r="S35" s="11">
        <v>4816000</v>
      </c>
      <c r="T35" s="12">
        <v>11200000</v>
      </c>
      <c r="U35" s="16">
        <v>26059.98</v>
      </c>
      <c r="V35" s="16">
        <v>25642.73</v>
      </c>
      <c r="W35" s="16">
        <v>39003.800000000003</v>
      </c>
      <c r="X35" s="17">
        <v>90706.52</v>
      </c>
      <c r="Y35" s="2">
        <v>0</v>
      </c>
      <c r="Z35" s="2">
        <v>0</v>
      </c>
      <c r="AA35" s="2">
        <v>0</v>
      </c>
      <c r="AB35" s="4">
        <v>861900</v>
      </c>
      <c r="AC35" s="4">
        <v>848100</v>
      </c>
      <c r="AD35" s="4">
        <v>1290000</v>
      </c>
      <c r="AE35" s="7">
        <v>3000000</v>
      </c>
      <c r="AF35" s="2">
        <v>0</v>
      </c>
      <c r="AG35" s="2">
        <v>0</v>
      </c>
      <c r="AH35" s="2">
        <v>0</v>
      </c>
      <c r="AI35" s="3">
        <v>0</v>
      </c>
      <c r="AJ35" s="3"/>
      <c r="AK35" s="4">
        <v>3081261.11</v>
      </c>
      <c r="AL35" s="4">
        <v>3031926.61</v>
      </c>
      <c r="AM35" s="4">
        <v>4611703.01</v>
      </c>
      <c r="AN35" s="7">
        <v>10724890.73</v>
      </c>
      <c r="AO35" s="4">
        <v>1024458.88</v>
      </c>
      <c r="AP35" s="4">
        <v>1008056.12</v>
      </c>
      <c r="AQ35" s="4">
        <v>1533300.79</v>
      </c>
      <c r="AR35" s="7">
        <v>3565815.79</v>
      </c>
      <c r="AS35" s="5"/>
    </row>
    <row r="36" spans="1:48" x14ac:dyDescent="0.25">
      <c r="A36" s="1" t="s">
        <v>51</v>
      </c>
      <c r="B36" s="2" t="s">
        <v>148</v>
      </c>
      <c r="C36" s="2" t="s">
        <v>70</v>
      </c>
      <c r="D36" s="2" t="s">
        <v>71</v>
      </c>
      <c r="E36" s="4">
        <v>2295213.7000000002</v>
      </c>
      <c r="F36" s="4">
        <v>2258464.7200000002</v>
      </c>
      <c r="G36" s="4">
        <v>3435231.09</v>
      </c>
      <c r="H36" s="7">
        <v>7988909.5</v>
      </c>
      <c r="I36" s="4">
        <v>18503.79</v>
      </c>
      <c r="J36" s="4">
        <v>18207.52</v>
      </c>
      <c r="K36" s="4">
        <v>27694.49</v>
      </c>
      <c r="L36" s="7">
        <v>64405.8</v>
      </c>
      <c r="M36" s="4">
        <f t="shared" si="0"/>
        <v>2313717.4900000002</v>
      </c>
      <c r="N36" s="4">
        <f t="shared" si="1"/>
        <v>2276672.2400000002</v>
      </c>
      <c r="O36" s="4">
        <f t="shared" si="2"/>
        <v>3462925.58</v>
      </c>
      <c r="P36" s="7">
        <v>8053315.2999999998</v>
      </c>
      <c r="Q36" s="11">
        <v>2295213.7000000002</v>
      </c>
      <c r="R36" s="11">
        <v>2258464.7200000002</v>
      </c>
      <c r="S36" s="11">
        <v>3435231.09</v>
      </c>
      <c r="T36" s="12">
        <v>7988909.5</v>
      </c>
      <c r="U36" s="16">
        <v>18503.79</v>
      </c>
      <c r="V36" s="16">
        <v>18207.52</v>
      </c>
      <c r="W36" s="16">
        <v>27694.49</v>
      </c>
      <c r="X36" s="17">
        <v>64405.8</v>
      </c>
      <c r="Y36" s="2">
        <v>0</v>
      </c>
      <c r="Z36" s="2">
        <v>0</v>
      </c>
      <c r="AA36" s="4">
        <v>2000000</v>
      </c>
      <c r="AB36" s="7">
        <v>2000000</v>
      </c>
      <c r="AC36" s="2">
        <v>0</v>
      </c>
      <c r="AD36" s="2">
        <v>0</v>
      </c>
      <c r="AE36" s="2">
        <v>0</v>
      </c>
      <c r="AF36" s="3">
        <v>0</v>
      </c>
      <c r="AG36" s="2">
        <v>0</v>
      </c>
      <c r="AH36" s="2">
        <v>0</v>
      </c>
      <c r="AI36" s="2">
        <v>0</v>
      </c>
      <c r="AJ36" s="3">
        <v>0</v>
      </c>
      <c r="AK36" s="2">
        <v>0</v>
      </c>
      <c r="AL36" s="2">
        <v>0</v>
      </c>
      <c r="AM36" s="2">
        <v>0</v>
      </c>
      <c r="AN36" s="3">
        <v>0</v>
      </c>
      <c r="AO36" s="4">
        <v>2313717.4900000002</v>
      </c>
      <c r="AP36" s="4">
        <v>2276672.2400000002</v>
      </c>
      <c r="AQ36" s="4">
        <v>5462925.5800000001</v>
      </c>
      <c r="AR36" s="7">
        <v>10053315.300000001</v>
      </c>
      <c r="AS36" s="5"/>
    </row>
    <row r="37" spans="1:48" ht="25.5" x14ac:dyDescent="0.25">
      <c r="A37" s="1" t="s">
        <v>51</v>
      </c>
      <c r="B37" s="2" t="s">
        <v>149</v>
      </c>
      <c r="C37" s="2" t="s">
        <v>72</v>
      </c>
      <c r="D37" s="2" t="s">
        <v>73</v>
      </c>
      <c r="E37" s="4">
        <v>26992262.5</v>
      </c>
      <c r="F37" s="4">
        <v>26560085.66</v>
      </c>
      <c r="G37" s="4">
        <v>40399139.840000004</v>
      </c>
      <c r="H37" s="7">
        <v>93951488</v>
      </c>
      <c r="I37" s="8">
        <v>-440199.57</v>
      </c>
      <c r="J37" s="8">
        <v>-433151.48</v>
      </c>
      <c r="K37" s="8">
        <v>-658843.78</v>
      </c>
      <c r="L37" s="9">
        <v>-1532194.83</v>
      </c>
      <c r="M37" s="4">
        <f t="shared" si="0"/>
        <v>26552062.93</v>
      </c>
      <c r="N37" s="4">
        <f t="shared" si="1"/>
        <v>26126934.18</v>
      </c>
      <c r="O37" s="4">
        <f t="shared" si="2"/>
        <v>39740296.060000002</v>
      </c>
      <c r="P37" s="7">
        <v>92419293.170000002</v>
      </c>
      <c r="Q37" s="11">
        <v>22409400</v>
      </c>
      <c r="R37" s="11">
        <v>22050600</v>
      </c>
      <c r="S37" s="11">
        <v>33540000</v>
      </c>
      <c r="T37" s="12">
        <v>78000000</v>
      </c>
      <c r="U37" s="16">
        <v>2706162.93</v>
      </c>
      <c r="V37" s="16">
        <v>2662834.1800000002</v>
      </c>
      <c r="W37" s="16">
        <v>4050296.06</v>
      </c>
      <c r="X37" s="17">
        <v>9419293.1699999999</v>
      </c>
      <c r="Y37" s="2">
        <v>0</v>
      </c>
      <c r="Z37" s="2">
        <v>0</v>
      </c>
      <c r="AA37" s="2">
        <v>0</v>
      </c>
      <c r="AB37" s="4">
        <v>1436500</v>
      </c>
      <c r="AC37" s="4">
        <v>1413500</v>
      </c>
      <c r="AD37" s="4">
        <v>2150000</v>
      </c>
      <c r="AE37" s="7">
        <v>5000000</v>
      </c>
      <c r="AF37" s="2">
        <v>0</v>
      </c>
      <c r="AG37" s="2">
        <v>0</v>
      </c>
      <c r="AH37" s="2">
        <v>0</v>
      </c>
      <c r="AI37" s="3">
        <v>0</v>
      </c>
      <c r="AJ37" s="3"/>
      <c r="AK37" s="4">
        <v>12946831.91</v>
      </c>
      <c r="AL37" s="4">
        <v>12739538.4</v>
      </c>
      <c r="AM37" s="4">
        <v>19377437.260000002</v>
      </c>
      <c r="AN37" s="7">
        <v>45063807.57</v>
      </c>
      <c r="AO37" s="4">
        <v>13605231.01</v>
      </c>
      <c r="AP37" s="4">
        <v>13387395.779999999</v>
      </c>
      <c r="AQ37" s="4">
        <v>20362858.809999999</v>
      </c>
      <c r="AR37" s="7">
        <v>47355485.600000001</v>
      </c>
      <c r="AS37" s="5"/>
    </row>
    <row r="38" spans="1:48" ht="38.25" x14ac:dyDescent="0.25">
      <c r="A38" s="1" t="s">
        <v>74</v>
      </c>
      <c r="B38" s="2" t="s">
        <v>126</v>
      </c>
      <c r="C38" s="2" t="s">
        <v>75</v>
      </c>
      <c r="D38" s="2" t="s">
        <v>76</v>
      </c>
      <c r="E38" s="4">
        <v>4272268.3099999996</v>
      </c>
      <c r="F38" s="4">
        <v>4203864.43</v>
      </c>
      <c r="G38" s="4">
        <v>6394275.5700000003</v>
      </c>
      <c r="H38" s="7">
        <v>14870408.310000001</v>
      </c>
      <c r="I38" s="2">
        <v>0</v>
      </c>
      <c r="J38" s="2">
        <v>0</v>
      </c>
      <c r="K38" s="2">
        <v>0</v>
      </c>
      <c r="L38" s="3">
        <v>0</v>
      </c>
      <c r="M38" s="4">
        <f t="shared" si="0"/>
        <v>4272268.3099999996</v>
      </c>
      <c r="N38" s="4">
        <f t="shared" si="1"/>
        <v>4203864.43</v>
      </c>
      <c r="O38" s="4">
        <f t="shared" si="2"/>
        <v>6394275.5700000003</v>
      </c>
      <c r="P38" s="7">
        <v>14870408.310000001</v>
      </c>
      <c r="Q38" s="11">
        <v>4272268.3099999996</v>
      </c>
      <c r="R38" s="11">
        <v>4203864.43</v>
      </c>
      <c r="S38" s="11">
        <v>6394275.5700000003</v>
      </c>
      <c r="T38" s="12">
        <v>14870408.310000001</v>
      </c>
      <c r="U38" s="18">
        <v>0</v>
      </c>
      <c r="V38" s="18">
        <v>0</v>
      </c>
      <c r="W38" s="18">
        <v>0</v>
      </c>
      <c r="X38" s="19">
        <v>0</v>
      </c>
      <c r="Y38" s="2">
        <v>0</v>
      </c>
      <c r="Z38" s="2">
        <v>0</v>
      </c>
      <c r="AA38" s="2">
        <v>0</v>
      </c>
      <c r="AB38" s="2"/>
      <c r="AC38" s="2">
        <v>0</v>
      </c>
      <c r="AD38" s="2">
        <v>0</v>
      </c>
      <c r="AE38" s="2">
        <v>0</v>
      </c>
      <c r="AF38" s="3">
        <v>0</v>
      </c>
      <c r="AG38" s="2">
        <v>0</v>
      </c>
      <c r="AH38" s="2">
        <v>0</v>
      </c>
      <c r="AI38" s="2">
        <v>0</v>
      </c>
      <c r="AJ38" s="3">
        <v>0</v>
      </c>
      <c r="AK38" s="3">
        <v>0</v>
      </c>
      <c r="AL38" s="5"/>
      <c r="AM38" s="5"/>
      <c r="AN38" s="5"/>
      <c r="AO38" s="5"/>
      <c r="AP38" s="5"/>
      <c r="AQ38" s="5"/>
      <c r="AR38" s="5"/>
    </row>
    <row r="39" spans="1:48" ht="25.5" x14ac:dyDescent="0.25">
      <c r="A39" s="1" t="s">
        <v>74</v>
      </c>
      <c r="B39" s="2" t="s">
        <v>127</v>
      </c>
      <c r="C39" s="2" t="s">
        <v>94</v>
      </c>
      <c r="D39" s="2" t="s">
        <v>55</v>
      </c>
      <c r="E39" s="4">
        <v>19625396.600000001</v>
      </c>
      <c r="F39" s="4">
        <v>19311171.670000002</v>
      </c>
      <c r="G39" s="4">
        <v>29373200.620000001</v>
      </c>
      <c r="H39" s="7">
        <v>68309768.890000001</v>
      </c>
      <c r="I39" s="8">
        <v>-12086850.82</v>
      </c>
      <c r="J39" s="8">
        <v>-11893326.58</v>
      </c>
      <c r="K39" s="8">
        <v>-18090309.27</v>
      </c>
      <c r="L39" s="9">
        <v>-42070486.670000002</v>
      </c>
      <c r="M39" s="4">
        <f t="shared" si="0"/>
        <v>7538545.7800000012</v>
      </c>
      <c r="N39" s="4">
        <f t="shared" si="1"/>
        <v>7417845.0900000017</v>
      </c>
      <c r="O39" s="4">
        <f t="shared" si="2"/>
        <v>11282891.350000001</v>
      </c>
      <c r="P39" s="7">
        <v>26239282.219999999</v>
      </c>
      <c r="Q39" s="11">
        <v>6607900</v>
      </c>
      <c r="R39" s="11">
        <v>6502100</v>
      </c>
      <c r="S39" s="11">
        <v>9890000</v>
      </c>
      <c r="T39" s="12">
        <v>23000000</v>
      </c>
      <c r="U39" s="16">
        <v>937319.85</v>
      </c>
      <c r="V39" s="16">
        <v>922312.3</v>
      </c>
      <c r="W39" s="16">
        <v>1402880.39</v>
      </c>
      <c r="X39" s="17">
        <v>3262512.54</v>
      </c>
      <c r="Y39" s="2">
        <v>0</v>
      </c>
      <c r="Z39" s="2">
        <v>0</v>
      </c>
      <c r="AA39" s="2">
        <v>0</v>
      </c>
      <c r="AB39" s="2"/>
      <c r="AC39" s="4">
        <v>861900</v>
      </c>
      <c r="AD39" s="4">
        <v>848100</v>
      </c>
      <c r="AE39" s="4">
        <v>1290000</v>
      </c>
      <c r="AF39" s="7">
        <v>3000000</v>
      </c>
      <c r="AG39" s="4">
        <v>2917961.6</v>
      </c>
      <c r="AH39" s="4">
        <v>2912744.87</v>
      </c>
      <c r="AI39" s="4">
        <v>3500554.06</v>
      </c>
      <c r="AJ39" s="7">
        <v>9331260.5199999996</v>
      </c>
      <c r="AK39" s="4">
        <v>1062938.1000000001</v>
      </c>
      <c r="AL39" s="4">
        <v>1142518.6599999999</v>
      </c>
      <c r="AM39" s="4">
        <v>1544326.83</v>
      </c>
      <c r="AN39" s="7">
        <v>4467215.6500000004</v>
      </c>
      <c r="AO39" s="4">
        <v>10262143.35</v>
      </c>
      <c r="AP39" s="4">
        <v>10042738.5</v>
      </c>
      <c r="AQ39" s="4">
        <v>14539107.619999999</v>
      </c>
      <c r="AR39" s="7">
        <v>34843989.469999999</v>
      </c>
    </row>
    <row r="40" spans="1:48" x14ac:dyDescent="0.25">
      <c r="A40" s="1" t="s">
        <v>74</v>
      </c>
      <c r="B40" s="2" t="s">
        <v>128</v>
      </c>
      <c r="C40" s="2" t="s">
        <v>77</v>
      </c>
      <c r="D40" s="2" t="s">
        <v>78</v>
      </c>
      <c r="E40" s="4">
        <v>16800217.629999999</v>
      </c>
      <c r="F40" s="4">
        <v>16531227.029999999</v>
      </c>
      <c r="G40" s="4">
        <v>25144774.039999999</v>
      </c>
      <c r="H40" s="7">
        <v>58476218.700000003</v>
      </c>
      <c r="I40" s="8">
        <v>-7382630.9800000004</v>
      </c>
      <c r="J40" s="8">
        <v>-7264426.6600000001</v>
      </c>
      <c r="K40" s="8">
        <v>-11049534.710000001</v>
      </c>
      <c r="L40" s="9">
        <v>-25696592.350000001</v>
      </c>
      <c r="M40" s="4">
        <f t="shared" si="0"/>
        <v>9417586.6499999985</v>
      </c>
      <c r="N40" s="4">
        <f t="shared" si="1"/>
        <v>9266800.3699999992</v>
      </c>
      <c r="O40" s="4">
        <f t="shared" si="2"/>
        <v>14095239.329999998</v>
      </c>
      <c r="P40" s="7">
        <v>32779626.350000001</v>
      </c>
      <c r="Q40" s="11">
        <v>8044400</v>
      </c>
      <c r="R40" s="11">
        <v>7915600</v>
      </c>
      <c r="S40" s="11">
        <v>12040000</v>
      </c>
      <c r="T40" s="12">
        <v>28000000</v>
      </c>
      <c r="U40" s="16">
        <v>-63313.35</v>
      </c>
      <c r="V40" s="16">
        <v>-62299.63</v>
      </c>
      <c r="W40" s="16">
        <v>-94760.67</v>
      </c>
      <c r="X40" s="17">
        <v>-220373.65</v>
      </c>
      <c r="Y40" s="2">
        <v>0</v>
      </c>
      <c r="Z40" s="2">
        <v>0</v>
      </c>
      <c r="AA40" s="2">
        <v>0</v>
      </c>
      <c r="AB40" s="2"/>
      <c r="AC40" s="4">
        <v>1436500</v>
      </c>
      <c r="AD40" s="4">
        <v>1413500</v>
      </c>
      <c r="AE40" s="4">
        <v>2150000</v>
      </c>
      <c r="AF40" s="7">
        <v>5000000</v>
      </c>
      <c r="AG40" s="4">
        <v>1484098.78</v>
      </c>
      <c r="AH40" s="4">
        <v>1481379.57</v>
      </c>
      <c r="AI40" s="4">
        <v>1927697.14</v>
      </c>
      <c r="AJ40" s="7">
        <v>4893175.49</v>
      </c>
      <c r="AK40" s="4">
        <v>835083.91</v>
      </c>
      <c r="AL40" s="4">
        <v>835083.91</v>
      </c>
      <c r="AM40" s="4">
        <v>1129832.18</v>
      </c>
      <c r="AN40" s="7">
        <v>2800000</v>
      </c>
      <c r="AO40" s="4">
        <v>10066601.52</v>
      </c>
      <c r="AP40" s="4">
        <v>9913096.0199999996</v>
      </c>
      <c r="AQ40" s="4">
        <v>14893104.289999999</v>
      </c>
      <c r="AR40" s="7">
        <v>34872801.840000004</v>
      </c>
    </row>
    <row r="41" spans="1:48" ht="38.25" x14ac:dyDescent="0.25">
      <c r="A41" s="1" t="s">
        <v>74</v>
      </c>
      <c r="B41" s="2" t="s">
        <v>129</v>
      </c>
      <c r="C41" s="2" t="s">
        <v>79</v>
      </c>
      <c r="D41" s="2" t="s">
        <v>80</v>
      </c>
      <c r="E41" s="4">
        <v>6810497.0599999996</v>
      </c>
      <c r="F41" s="4">
        <v>6701453.25</v>
      </c>
      <c r="G41" s="4">
        <v>10193225.68</v>
      </c>
      <c r="H41" s="7">
        <v>23705175.989999998</v>
      </c>
      <c r="I41" s="8">
        <v>-435023.7</v>
      </c>
      <c r="J41" s="8">
        <v>-428058.48</v>
      </c>
      <c r="K41" s="8">
        <v>-651097.09</v>
      </c>
      <c r="L41" s="9">
        <v>-1514179.27</v>
      </c>
      <c r="M41" s="4">
        <f t="shared" si="0"/>
        <v>6375473.3599999994</v>
      </c>
      <c r="N41" s="4">
        <f t="shared" si="1"/>
        <v>6273394.7699999996</v>
      </c>
      <c r="O41" s="4">
        <f t="shared" si="2"/>
        <v>9542128.5899999999</v>
      </c>
      <c r="P41" s="7">
        <v>22190996.719999999</v>
      </c>
      <c r="Q41" s="11">
        <v>6320600</v>
      </c>
      <c r="R41" s="11">
        <v>6219400</v>
      </c>
      <c r="S41" s="11">
        <v>9460000</v>
      </c>
      <c r="T41" s="12">
        <v>22000000</v>
      </c>
      <c r="U41" s="16">
        <v>-88776.639999999999</v>
      </c>
      <c r="V41" s="16">
        <v>-87355.23</v>
      </c>
      <c r="W41" s="16">
        <v>-132871.41</v>
      </c>
      <c r="X41" s="17">
        <v>-309003.28000000003</v>
      </c>
      <c r="Y41" s="2">
        <v>0</v>
      </c>
      <c r="Z41" s="2">
        <v>0</v>
      </c>
      <c r="AA41" s="2">
        <v>0</v>
      </c>
      <c r="AB41" s="2"/>
      <c r="AC41" s="4">
        <v>143650</v>
      </c>
      <c r="AD41" s="4">
        <v>141350</v>
      </c>
      <c r="AE41" s="4">
        <v>215000</v>
      </c>
      <c r="AF41" s="7">
        <v>500000</v>
      </c>
      <c r="AG41" s="4">
        <v>1683074.92</v>
      </c>
      <c r="AH41" s="4">
        <v>1679986.2</v>
      </c>
      <c r="AI41" s="4">
        <v>2219791.67</v>
      </c>
      <c r="AJ41" s="7">
        <v>5582852.79</v>
      </c>
      <c r="AK41" s="4">
        <v>3053000.37</v>
      </c>
      <c r="AL41" s="4">
        <v>3069839.15</v>
      </c>
      <c r="AM41" s="4">
        <v>4476036.59</v>
      </c>
      <c r="AN41" s="7">
        <v>10598876.109999999</v>
      </c>
      <c r="AO41" s="4">
        <v>5005547.91</v>
      </c>
      <c r="AP41" s="4">
        <v>4883541.82</v>
      </c>
      <c r="AQ41" s="4">
        <v>7285883.6699999999</v>
      </c>
      <c r="AR41" s="7">
        <v>17174973.399999999</v>
      </c>
    </row>
    <row r="42" spans="1:48" x14ac:dyDescent="0.25">
      <c r="A42" s="1" t="s">
        <v>74</v>
      </c>
      <c r="B42" s="2" t="s">
        <v>140</v>
      </c>
      <c r="C42" s="2" t="s">
        <v>81</v>
      </c>
      <c r="D42" s="2" t="s">
        <v>71</v>
      </c>
      <c r="E42" s="4">
        <v>258570</v>
      </c>
      <c r="F42" s="4">
        <v>254430</v>
      </c>
      <c r="G42" s="4">
        <v>387000</v>
      </c>
      <c r="H42" s="7">
        <v>900000</v>
      </c>
      <c r="I42" s="2">
        <v>0</v>
      </c>
      <c r="J42" s="2">
        <v>0</v>
      </c>
      <c r="K42" s="2">
        <v>0</v>
      </c>
      <c r="L42" s="3">
        <v>0</v>
      </c>
      <c r="M42" s="4">
        <f t="shared" si="0"/>
        <v>258570</v>
      </c>
      <c r="N42" s="4">
        <f t="shared" si="1"/>
        <v>254430</v>
      </c>
      <c r="O42" s="4">
        <f t="shared" si="2"/>
        <v>387000</v>
      </c>
      <c r="P42" s="7">
        <v>900000</v>
      </c>
      <c r="Q42" s="11">
        <v>258570</v>
      </c>
      <c r="R42" s="11">
        <v>254430</v>
      </c>
      <c r="S42" s="11">
        <v>387000</v>
      </c>
      <c r="T42" s="12">
        <v>900000</v>
      </c>
      <c r="U42" s="18">
        <v>0</v>
      </c>
      <c r="V42" s="18">
        <v>0</v>
      </c>
      <c r="W42" s="18">
        <v>0</v>
      </c>
      <c r="X42" s="19">
        <v>0</v>
      </c>
      <c r="Y42" s="2">
        <v>0</v>
      </c>
      <c r="Z42" s="2">
        <v>0</v>
      </c>
      <c r="AA42" s="2">
        <v>0</v>
      </c>
      <c r="AB42" s="2"/>
      <c r="AC42" s="2">
        <v>0</v>
      </c>
      <c r="AD42" s="2">
        <v>0</v>
      </c>
      <c r="AE42" s="2">
        <v>0</v>
      </c>
      <c r="AF42" s="3">
        <v>0</v>
      </c>
      <c r="AG42" s="2">
        <v>0</v>
      </c>
      <c r="AH42" s="2">
        <v>0</v>
      </c>
      <c r="AI42" s="2">
        <v>0</v>
      </c>
      <c r="AJ42" s="3">
        <v>0</v>
      </c>
      <c r="AK42" s="2">
        <v>0</v>
      </c>
      <c r="AL42" s="2">
        <v>0</v>
      </c>
      <c r="AM42" s="2">
        <v>0</v>
      </c>
      <c r="AN42" s="3">
        <v>0</v>
      </c>
      <c r="AO42" s="4">
        <v>258570</v>
      </c>
      <c r="AP42" s="4">
        <v>254430</v>
      </c>
      <c r="AQ42" s="4">
        <v>387000</v>
      </c>
      <c r="AR42" s="7">
        <v>900000</v>
      </c>
    </row>
    <row r="43" spans="1:48" ht="25.5" x14ac:dyDescent="0.25">
      <c r="A43" s="1" t="s">
        <v>74</v>
      </c>
      <c r="B43" s="2" t="s">
        <v>142</v>
      </c>
      <c r="C43" s="2" t="s">
        <v>82</v>
      </c>
      <c r="D43" s="2" t="s">
        <v>71</v>
      </c>
      <c r="E43" s="4">
        <v>1723800</v>
      </c>
      <c r="F43" s="4">
        <v>1696200</v>
      </c>
      <c r="G43" s="4">
        <v>2580000</v>
      </c>
      <c r="H43" s="7">
        <v>6000000</v>
      </c>
      <c r="I43" s="4">
        <v>1328.79</v>
      </c>
      <c r="J43" s="4">
        <v>1307.52</v>
      </c>
      <c r="K43" s="4">
        <v>1988.79</v>
      </c>
      <c r="L43" s="7">
        <v>4625.1000000000004</v>
      </c>
      <c r="M43" s="4">
        <f t="shared" si="0"/>
        <v>1725128.79</v>
      </c>
      <c r="N43" s="4">
        <f t="shared" si="1"/>
        <v>1697507.52</v>
      </c>
      <c r="O43" s="4">
        <f t="shared" si="2"/>
        <v>2581988.79</v>
      </c>
      <c r="P43" s="7">
        <v>6004625.0999999996</v>
      </c>
      <c r="Q43" s="11">
        <v>1723800</v>
      </c>
      <c r="R43" s="11">
        <v>1696200</v>
      </c>
      <c r="S43" s="11">
        <v>2580000</v>
      </c>
      <c r="T43" s="12">
        <v>6000000</v>
      </c>
      <c r="U43" s="16">
        <v>13798.17</v>
      </c>
      <c r="V43" s="16">
        <v>13577.25</v>
      </c>
      <c r="W43" s="16">
        <v>20651.64</v>
      </c>
      <c r="X43" s="17">
        <v>48027.06</v>
      </c>
      <c r="Y43" s="2">
        <v>0</v>
      </c>
      <c r="Z43" s="2">
        <v>0</v>
      </c>
      <c r="AA43" s="2">
        <v>0</v>
      </c>
      <c r="AB43" s="2"/>
      <c r="AC43" s="2">
        <v>0</v>
      </c>
      <c r="AD43" s="2">
        <v>0</v>
      </c>
      <c r="AE43" s="2">
        <v>0</v>
      </c>
      <c r="AF43" s="3">
        <v>0</v>
      </c>
      <c r="AG43" s="2">
        <v>0</v>
      </c>
      <c r="AH43" s="2">
        <v>0</v>
      </c>
      <c r="AI43" s="2">
        <v>0</v>
      </c>
      <c r="AJ43" s="3">
        <v>0</v>
      </c>
      <c r="AK43" s="2">
        <v>0</v>
      </c>
      <c r="AL43" s="2">
        <v>0</v>
      </c>
      <c r="AM43" s="2">
        <v>0</v>
      </c>
      <c r="AN43" s="3">
        <v>0</v>
      </c>
      <c r="AO43" s="4">
        <v>1737598.17</v>
      </c>
      <c r="AP43" s="4">
        <v>1709777.25</v>
      </c>
      <c r="AQ43" s="4">
        <v>2600651.64</v>
      </c>
      <c r="AR43" s="7">
        <v>6048027.0599999996</v>
      </c>
    </row>
    <row r="44" spans="1:48" ht="25.5" x14ac:dyDescent="0.25">
      <c r="A44" s="1" t="s">
        <v>83</v>
      </c>
      <c r="B44" s="2" t="s">
        <v>137</v>
      </c>
      <c r="C44" s="2" t="s">
        <v>84</v>
      </c>
      <c r="D44" s="2" t="s">
        <v>85</v>
      </c>
      <c r="E44" s="4">
        <v>17895405.949999999</v>
      </c>
      <c r="F44" s="4">
        <v>17608880.129999999</v>
      </c>
      <c r="G44" s="4">
        <v>26783935.120000001</v>
      </c>
      <c r="H44" s="7">
        <v>62288221.200000003</v>
      </c>
      <c r="I44" s="8">
        <v>-1248320.9099999999</v>
      </c>
      <c r="J44" s="8">
        <v>-1228333.8700000001</v>
      </c>
      <c r="K44" s="8">
        <v>-1868353.61</v>
      </c>
      <c r="L44" s="9">
        <v>-4345008.3899999997</v>
      </c>
      <c r="M44" s="4">
        <f t="shared" si="0"/>
        <v>16647085.039999999</v>
      </c>
      <c r="N44" s="4">
        <f t="shared" si="1"/>
        <v>16380546.259999998</v>
      </c>
      <c r="O44" s="4">
        <f t="shared" si="2"/>
        <v>24915581.510000002</v>
      </c>
      <c r="P44" s="7">
        <v>57943212.810000002</v>
      </c>
      <c r="Q44" s="11">
        <v>16950700</v>
      </c>
      <c r="R44" s="11">
        <v>16679300</v>
      </c>
      <c r="S44" s="11">
        <v>25370000</v>
      </c>
      <c r="T44" s="12">
        <v>59000000</v>
      </c>
      <c r="U44" s="16">
        <v>-590914.96</v>
      </c>
      <c r="V44" s="16">
        <v>-581453.74</v>
      </c>
      <c r="W44" s="16">
        <v>-884418.49</v>
      </c>
      <c r="X44" s="17">
        <v>-2056787.19</v>
      </c>
      <c r="Y44" s="4">
        <v>6350.71</v>
      </c>
      <c r="Z44" s="4">
        <v>6404.82</v>
      </c>
      <c r="AA44" s="4">
        <v>5960.78</v>
      </c>
      <c r="AB44" s="7">
        <v>18716.3</v>
      </c>
      <c r="AC44" s="4">
        <v>287300</v>
      </c>
      <c r="AD44" s="4">
        <v>282700</v>
      </c>
      <c r="AE44" s="4">
        <v>430000</v>
      </c>
      <c r="AF44" s="7">
        <v>1000000</v>
      </c>
      <c r="AG44" s="4">
        <v>143650</v>
      </c>
      <c r="AH44" s="4">
        <v>141350</v>
      </c>
      <c r="AI44" s="4">
        <v>215000</v>
      </c>
      <c r="AJ44" s="7">
        <v>500000</v>
      </c>
      <c r="AK44" s="4">
        <v>1610963.48</v>
      </c>
      <c r="AL44" s="4">
        <v>1610963.49</v>
      </c>
      <c r="AM44" s="4">
        <v>2678073.0299999998</v>
      </c>
      <c r="AN44" s="7">
        <v>5900000</v>
      </c>
      <c r="AO44" s="4">
        <v>15186122.27</v>
      </c>
      <c r="AP44" s="4">
        <v>14917337.59</v>
      </c>
      <c r="AQ44" s="4">
        <v>22458469.25</v>
      </c>
      <c r="AR44" s="7">
        <v>52561929.109999999</v>
      </c>
    </row>
    <row r="45" spans="1:48" x14ac:dyDescent="0.25">
      <c r="A45" s="1" t="s">
        <v>83</v>
      </c>
      <c r="B45" s="2" t="s">
        <v>150</v>
      </c>
      <c r="C45" s="2" t="s">
        <v>86</v>
      </c>
      <c r="D45" s="2" t="s">
        <v>87</v>
      </c>
      <c r="E45" s="2">
        <v>0</v>
      </c>
      <c r="F45" s="2">
        <v>0</v>
      </c>
      <c r="G45" s="2">
        <v>0</v>
      </c>
      <c r="H45" s="3">
        <v>0</v>
      </c>
      <c r="I45" s="2">
        <v>0</v>
      </c>
      <c r="J45" s="2">
        <v>0</v>
      </c>
      <c r="K45" s="2">
        <v>0</v>
      </c>
      <c r="L45" s="3">
        <v>0</v>
      </c>
      <c r="M45" s="4">
        <f t="shared" si="0"/>
        <v>0</v>
      </c>
      <c r="N45" s="4">
        <f t="shared" si="1"/>
        <v>0</v>
      </c>
      <c r="O45" s="4">
        <f t="shared" si="2"/>
        <v>0</v>
      </c>
      <c r="P45" s="3">
        <v>0</v>
      </c>
      <c r="Q45" s="13" t="s">
        <v>5</v>
      </c>
      <c r="R45" s="13">
        <v>0</v>
      </c>
      <c r="S45" s="13">
        <v>0</v>
      </c>
      <c r="T45" s="14">
        <v>0</v>
      </c>
      <c r="U45" s="18">
        <v>0</v>
      </c>
      <c r="V45" s="18">
        <v>0</v>
      </c>
      <c r="W45" s="18">
        <v>0</v>
      </c>
      <c r="X45" s="19">
        <v>0</v>
      </c>
      <c r="Y45" s="2"/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3">
        <v>0</v>
      </c>
      <c r="AG45" s="3">
        <v>0</v>
      </c>
      <c r="AH45" s="2" t="s">
        <v>5</v>
      </c>
      <c r="AI45" s="2" t="s">
        <v>5</v>
      </c>
      <c r="AJ45" s="2" t="s">
        <v>5</v>
      </c>
      <c r="AK45" s="3">
        <v>0</v>
      </c>
      <c r="AL45" s="5"/>
      <c r="AM45" s="5"/>
      <c r="AN45" s="5"/>
      <c r="AO45" s="5"/>
      <c r="AP45" s="5"/>
      <c r="AQ45" s="5"/>
      <c r="AR45" s="5"/>
    </row>
    <row r="46" spans="1:48" x14ac:dyDescent="0.25">
      <c r="A46" s="5" t="s">
        <v>96</v>
      </c>
      <c r="B46" s="5" t="s">
        <v>95</v>
      </c>
      <c r="C46" s="2" t="s">
        <v>88</v>
      </c>
      <c r="D46" s="2" t="s">
        <v>87</v>
      </c>
      <c r="E46" s="4">
        <v>14014644.699999999</v>
      </c>
      <c r="F46" s="4">
        <v>13790254.289999999</v>
      </c>
      <c r="G46" s="4">
        <v>20975625.550000001</v>
      </c>
      <c r="H46" s="4">
        <f>SUM(E46:G46)</f>
        <v>48780524.539999999</v>
      </c>
      <c r="I46" s="4">
        <v>131629064.90000001</v>
      </c>
      <c r="J46" s="4">
        <v>129521533.76000001</v>
      </c>
      <c r="K46" s="4">
        <v>197008346.36000001</v>
      </c>
      <c r="L46" s="7">
        <v>458158945.00999999</v>
      </c>
      <c r="M46" s="4">
        <v>145643709.59999999</v>
      </c>
      <c r="N46" s="4">
        <v>143311788.03999999</v>
      </c>
      <c r="O46" s="4">
        <v>217983971.91</v>
      </c>
      <c r="P46" s="7">
        <v>506939469.55000001</v>
      </c>
      <c r="Q46" s="5"/>
      <c r="R46" s="5"/>
      <c r="S46" s="15"/>
      <c r="T46" s="15"/>
      <c r="U46" s="15"/>
      <c r="V46" s="15"/>
      <c r="W46" s="15"/>
      <c r="X46" s="15"/>
      <c r="Y46" s="11">
        <v>313038.89</v>
      </c>
      <c r="Z46" s="4">
        <v>308182.57</v>
      </c>
      <c r="AA46" s="4">
        <v>35530946.039999999</v>
      </c>
      <c r="AB46" s="7">
        <v>36152167.490000002</v>
      </c>
      <c r="AC46" s="4">
        <v>145643709.59999999</v>
      </c>
      <c r="AD46" s="4">
        <v>143311788.03999999</v>
      </c>
      <c r="AE46" s="4">
        <v>217983971.91</v>
      </c>
      <c r="AF46" s="7">
        <v>506939469.55000001</v>
      </c>
      <c r="AG46" s="4">
        <v>177891599.99000001</v>
      </c>
      <c r="AH46" s="4">
        <v>177481026.06</v>
      </c>
      <c r="AI46" s="4">
        <v>197273934.09</v>
      </c>
      <c r="AJ46" s="7">
        <v>552646560.13999999</v>
      </c>
      <c r="AK46" s="4">
        <v>348434135.73000002</v>
      </c>
      <c r="AL46" s="4">
        <v>343189735.98000002</v>
      </c>
      <c r="AM46" s="4">
        <v>524608090.31</v>
      </c>
      <c r="AN46" s="7">
        <v>1218871338.3199999</v>
      </c>
      <c r="AO46" s="4">
        <v>706254663.77999997</v>
      </c>
      <c r="AP46" s="4">
        <v>697050124.27999997</v>
      </c>
      <c r="AQ46" s="4">
        <v>1020024806.09</v>
      </c>
      <c r="AR46" s="7">
        <v>2423329594.1500001</v>
      </c>
    </row>
    <row r="47" spans="1:48" x14ac:dyDescent="0.25">
      <c r="A47" s="22" t="s">
        <v>152</v>
      </c>
      <c r="E47" s="23">
        <f>SUM(E3:E45)</f>
        <v>1008992898.1900001</v>
      </c>
      <c r="F47" s="23">
        <f t="shared" ref="F47:AR47" si="5">SUM(F3:F45)</f>
        <v>992837773.46999991</v>
      </c>
      <c r="G47" s="23">
        <f t="shared" si="5"/>
        <v>1510152962.8299994</v>
      </c>
      <c r="H47" s="23">
        <f t="shared" si="5"/>
        <v>3511983634.4899988</v>
      </c>
      <c r="I47" s="23">
        <f t="shared" si="5"/>
        <v>-131629064.90999998</v>
      </c>
      <c r="J47" s="23">
        <f t="shared" si="5"/>
        <v>-129521533.75000001</v>
      </c>
      <c r="K47" s="23">
        <f t="shared" si="5"/>
        <v>-197008346.38000003</v>
      </c>
      <c r="L47" s="23">
        <f t="shared" si="5"/>
        <v>-458158945.01999998</v>
      </c>
      <c r="M47" s="23">
        <f t="shared" si="5"/>
        <v>877363833.27999961</v>
      </c>
      <c r="N47" s="23">
        <f t="shared" si="5"/>
        <v>863316239.71999979</v>
      </c>
      <c r="O47" s="23">
        <f t="shared" si="5"/>
        <v>1313144616.4499993</v>
      </c>
      <c r="P47" s="23">
        <f t="shared" si="5"/>
        <v>3053824689.4699993</v>
      </c>
      <c r="Q47" s="23">
        <f t="shared" si="5"/>
        <v>850454419.57999992</v>
      </c>
      <c r="R47" s="23">
        <f t="shared" si="5"/>
        <v>836837676.3499999</v>
      </c>
      <c r="S47" s="23">
        <f t="shared" si="5"/>
        <v>1272869475.8800001</v>
      </c>
      <c r="T47" s="23">
        <f t="shared" si="5"/>
        <v>2960161571.7999997</v>
      </c>
      <c r="U47" s="23">
        <f t="shared" si="5"/>
        <v>12058459.389999993</v>
      </c>
      <c r="V47" s="23">
        <f t="shared" si="5"/>
        <v>11865389.709999999</v>
      </c>
      <c r="W47" s="23">
        <f t="shared" si="5"/>
        <v>18047815.949999996</v>
      </c>
      <c r="X47" s="23">
        <f t="shared" si="5"/>
        <v>41971665.040000029</v>
      </c>
      <c r="Y47" s="23">
        <f t="shared" si="5"/>
        <v>313038.89000000007</v>
      </c>
      <c r="Z47" s="23">
        <f t="shared" si="5"/>
        <v>308182.58</v>
      </c>
      <c r="AA47" s="23">
        <f t="shared" si="5"/>
        <v>35530946.049999997</v>
      </c>
      <c r="AB47" s="23">
        <f t="shared" si="5"/>
        <v>38737867.489999995</v>
      </c>
      <c r="AC47" s="23">
        <f t="shared" si="5"/>
        <v>18202150</v>
      </c>
      <c r="AD47" s="24">
        <f t="shared" si="5"/>
        <v>19277150</v>
      </c>
      <c r="AE47" s="24">
        <f t="shared" si="5"/>
        <v>32435000</v>
      </c>
      <c r="AF47" s="24">
        <f t="shared" si="5"/>
        <v>54500000</v>
      </c>
      <c r="AG47" s="24">
        <f t="shared" si="5"/>
        <v>177891600.03</v>
      </c>
      <c r="AH47" s="24">
        <f t="shared" si="5"/>
        <v>177481026.07000002</v>
      </c>
      <c r="AI47" s="24">
        <f t="shared" si="5"/>
        <v>197273934.08999997</v>
      </c>
      <c r="AJ47" s="24">
        <f t="shared" si="5"/>
        <v>552646560.13</v>
      </c>
      <c r="AK47" s="24">
        <f t="shared" si="5"/>
        <v>348434135.71000016</v>
      </c>
      <c r="AL47" s="24">
        <f t="shared" si="5"/>
        <v>343189736.00999993</v>
      </c>
      <c r="AM47" s="24">
        <f t="shared" si="5"/>
        <v>524608090.28999996</v>
      </c>
      <c r="AN47" s="24">
        <f t="shared" si="5"/>
        <v>1218871338.3199999</v>
      </c>
      <c r="AO47" s="24">
        <f t="shared" si="5"/>
        <v>706254663.77999985</v>
      </c>
      <c r="AP47" s="24">
        <f t="shared" si="5"/>
        <v>697050124.26000023</v>
      </c>
      <c r="AQ47" s="24">
        <f t="shared" si="5"/>
        <v>1020024806.0999997</v>
      </c>
      <c r="AR47" s="24">
        <f t="shared" si="5"/>
        <v>2423329594.1300001</v>
      </c>
    </row>
  </sheetData>
  <autoFilter ref="A2:AR45" xr:uid="{A31DC5DD-D5B1-4378-B524-9F1EE4C372A5}">
    <sortState xmlns:xlrd2="http://schemas.microsoft.com/office/spreadsheetml/2017/richdata2" ref="A3:AR46">
      <sortCondition ref="A2:A45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5A42713EFA1F49B216E6AB66C61527" ma:contentTypeVersion="12" ma:contentTypeDescription="Create a new document." ma:contentTypeScope="" ma:versionID="35469ec60fef3743efffbe68c0eabe25">
  <xsd:schema xmlns:xsd="http://www.w3.org/2001/XMLSchema" xmlns:xs="http://www.w3.org/2001/XMLSchema" xmlns:p="http://schemas.microsoft.com/office/2006/metadata/properties" xmlns:ns2="20999e6b-1b67-4842-9370-66ed17b88724" xmlns:ns3="6b80d2d6-1455-49d4-b021-9f66bbc1a189" targetNamespace="http://schemas.microsoft.com/office/2006/metadata/properties" ma:root="true" ma:fieldsID="61716f6e73fa365d5a7fb015e172eb52" ns2:_="" ns3:_="">
    <xsd:import namespace="20999e6b-1b67-4842-9370-66ed17b88724"/>
    <xsd:import namespace="6b80d2d6-1455-49d4-b021-9f66bbc1a1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999e6b-1b67-4842-9370-66ed17b887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80d2d6-1455-49d4-b021-9f66bbc1a18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8358C2-BB18-4C19-B442-0BA44BC6EA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A9E3EE-BEA7-48EF-BDA1-6C36BBDB1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AE5336C-4A85-4C7B-A657-7A07EA0C70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999e6b-1b67-4842-9370-66ed17b88724"/>
    <ds:schemaRef ds:uri="6b80d2d6-1455-49d4-b021-9f66bbc1a1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Le</dc:creator>
  <cp:lastModifiedBy>Nam Le</cp:lastModifiedBy>
  <dcterms:created xsi:type="dcterms:W3CDTF">2020-07-23T01:46:00Z</dcterms:created>
  <dcterms:modified xsi:type="dcterms:W3CDTF">2020-08-19T11:35:46Z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0x010100EE5A42713EFA1F49B216E6AB66C61527</vt:lpwstr>
  </property>
</Properties>
</file>