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0" windowWidth="15600" windowHeight="8070" tabRatio="890" firstSheet="13" activeTab="30"/>
  </bookViews>
  <sheets>
    <sheet name="DEC 1" sheetId="239" r:id="rId1"/>
    <sheet name="DEC 2" sheetId="240" r:id="rId2"/>
    <sheet name="DEC 3" sheetId="241" r:id="rId3"/>
    <sheet name="DEC 4" sheetId="242" r:id="rId4"/>
    <sheet name="DEC 5" sheetId="243" r:id="rId5"/>
    <sheet name="DEC 6" sheetId="244" r:id="rId6"/>
    <sheet name="DEC 7" sheetId="245" r:id="rId7"/>
    <sheet name="DEC 8" sheetId="246" r:id="rId8"/>
    <sheet name="DEC 9" sheetId="247" r:id="rId9"/>
    <sheet name="DEC 10" sheetId="248" r:id="rId10"/>
    <sheet name="DEC 11" sheetId="249" r:id="rId11"/>
    <sheet name="DEC 12" sheetId="250" r:id="rId12"/>
    <sheet name="DEC 13" sheetId="251" r:id="rId13"/>
    <sheet name="DEC 14" sheetId="252" r:id="rId14"/>
    <sheet name="DEC 15" sheetId="253" r:id="rId15"/>
    <sheet name="DEC 16" sheetId="254" r:id="rId16"/>
    <sheet name="DEC 17" sheetId="255" r:id="rId17"/>
    <sheet name="DEC 18" sheetId="256" r:id="rId18"/>
    <sheet name="DEC 19" sheetId="257" r:id="rId19"/>
    <sheet name="DEC 20" sheetId="258" r:id="rId20"/>
    <sheet name="DEC 21" sheetId="259" r:id="rId21"/>
    <sheet name="DEC 22" sheetId="260" r:id="rId22"/>
    <sheet name="DEC 23" sheetId="261" r:id="rId23"/>
    <sheet name="DEC 24" sheetId="262" r:id="rId24"/>
    <sheet name="DEC 25" sheetId="263" r:id="rId25"/>
    <sheet name="DEC 26" sheetId="264" r:id="rId26"/>
    <sheet name="DEC 27" sheetId="265" r:id="rId27"/>
    <sheet name="DEC 28" sheetId="266" r:id="rId28"/>
    <sheet name="DEC 29" sheetId="267" r:id="rId29"/>
    <sheet name="DEC 30)" sheetId="268" r:id="rId30"/>
    <sheet name="DEC 31" sheetId="269" r:id="rId31"/>
  </sheets>
  <externalReferences>
    <externalReference r:id="rId32"/>
    <externalReference r:id="rId33"/>
    <externalReference r:id="rId34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AG35" i="261" l="1"/>
  <c r="AG35" i="262"/>
  <c r="AG35" i="263"/>
  <c r="AG35" i="264" l="1"/>
  <c r="AG35" i="269"/>
  <c r="AG35" i="268"/>
  <c r="AG35" i="267"/>
  <c r="AG35" i="266"/>
  <c r="AG35" i="265"/>
  <c r="AG35" i="250"/>
  <c r="AP10" i="269" l="1"/>
  <c r="AG10" i="269"/>
  <c r="Q10" i="269"/>
  <c r="AR35" i="269"/>
  <c r="AQ34" i="269"/>
  <c r="AH34" i="269"/>
  <c r="V34" i="269"/>
  <c r="R34" i="269"/>
  <c r="T34" i="269" s="1"/>
  <c r="K34" i="269"/>
  <c r="J34" i="269"/>
  <c r="I34" i="269"/>
  <c r="G34" i="269"/>
  <c r="E34" i="269"/>
  <c r="AQ33" i="269"/>
  <c r="AH33" i="269"/>
  <c r="V33" i="269"/>
  <c r="R33" i="269"/>
  <c r="T33" i="269" s="1"/>
  <c r="K33" i="269"/>
  <c r="J33" i="269"/>
  <c r="I33" i="269"/>
  <c r="G33" i="269"/>
  <c r="E33" i="269"/>
  <c r="AW32" i="269"/>
  <c r="AQ32" i="269"/>
  <c r="AH32" i="269"/>
  <c r="V32" i="269"/>
  <c r="R32" i="269"/>
  <c r="T32" i="269" s="1"/>
  <c r="J32" i="269"/>
  <c r="K32" i="269" s="1"/>
  <c r="I32" i="269"/>
  <c r="G32" i="269"/>
  <c r="E32" i="269"/>
  <c r="AQ31" i="269"/>
  <c r="AH31" i="269"/>
  <c r="V31" i="269"/>
  <c r="R31" i="269"/>
  <c r="T31" i="269" s="1"/>
  <c r="J31" i="269"/>
  <c r="K31" i="269" s="1"/>
  <c r="I31" i="269"/>
  <c r="G31" i="269"/>
  <c r="E31" i="269"/>
  <c r="AQ30" i="269"/>
  <c r="AH30" i="269"/>
  <c r="V30" i="269"/>
  <c r="R30" i="269"/>
  <c r="T30" i="269" s="1"/>
  <c r="J30" i="269"/>
  <c r="K30" i="269" s="1"/>
  <c r="I30" i="269"/>
  <c r="G30" i="269"/>
  <c r="E30" i="269"/>
  <c r="AQ29" i="269"/>
  <c r="AH29" i="269"/>
  <c r="V29" i="269"/>
  <c r="R29" i="269"/>
  <c r="T29" i="269" s="1"/>
  <c r="J29" i="269"/>
  <c r="K29" i="269" s="1"/>
  <c r="I29" i="269"/>
  <c r="G29" i="269"/>
  <c r="E29" i="269"/>
  <c r="AQ28" i="269"/>
  <c r="AH28" i="269"/>
  <c r="V28" i="269"/>
  <c r="R28" i="269"/>
  <c r="T28" i="269" s="1"/>
  <c r="J28" i="269"/>
  <c r="K28" i="269" s="1"/>
  <c r="I28" i="269"/>
  <c r="G28" i="269"/>
  <c r="E28" i="269"/>
  <c r="AQ27" i="269"/>
  <c r="AH27" i="269"/>
  <c r="V27" i="269"/>
  <c r="R27" i="269"/>
  <c r="T27" i="269" s="1"/>
  <c r="J27" i="269"/>
  <c r="K27" i="269" s="1"/>
  <c r="I27" i="269"/>
  <c r="G27" i="269"/>
  <c r="E27" i="269"/>
  <c r="AQ26" i="269"/>
  <c r="AH26" i="269"/>
  <c r="V26" i="269"/>
  <c r="R26" i="269"/>
  <c r="T26" i="269" s="1"/>
  <c r="J26" i="269"/>
  <c r="K26" i="269" s="1"/>
  <c r="I26" i="269"/>
  <c r="G26" i="269"/>
  <c r="AQ25" i="269"/>
  <c r="AH25" i="269"/>
  <c r="V25" i="269"/>
  <c r="R25" i="269"/>
  <c r="T25" i="269" s="1"/>
  <c r="K25" i="269"/>
  <c r="J25" i="269"/>
  <c r="I25" i="269"/>
  <c r="G25" i="269"/>
  <c r="E25" i="269"/>
  <c r="AQ24" i="269"/>
  <c r="AH24" i="269"/>
  <c r="V24" i="269"/>
  <c r="R24" i="269"/>
  <c r="T24" i="269" s="1"/>
  <c r="K24" i="269"/>
  <c r="J24" i="269"/>
  <c r="I24" i="269"/>
  <c r="G24" i="269"/>
  <c r="E24" i="269"/>
  <c r="AQ23" i="269"/>
  <c r="AH23" i="269"/>
  <c r="V23" i="269"/>
  <c r="R23" i="269"/>
  <c r="T23" i="269" s="1"/>
  <c r="K23" i="269"/>
  <c r="J23" i="269"/>
  <c r="I23" i="269"/>
  <c r="G23" i="269"/>
  <c r="E23" i="269"/>
  <c r="AQ22" i="269"/>
  <c r="AH22" i="269"/>
  <c r="V22" i="269"/>
  <c r="R22" i="269"/>
  <c r="T22" i="269" s="1"/>
  <c r="K22" i="269"/>
  <c r="J22" i="269"/>
  <c r="I22" i="269"/>
  <c r="G22" i="269"/>
  <c r="E22" i="269"/>
  <c r="AQ21" i="269"/>
  <c r="AH21" i="269"/>
  <c r="V21" i="269"/>
  <c r="R21" i="269"/>
  <c r="T21" i="269" s="1"/>
  <c r="K21" i="269"/>
  <c r="J21" i="269"/>
  <c r="I21" i="269"/>
  <c r="G21" i="269"/>
  <c r="E21" i="269"/>
  <c r="AQ20" i="269"/>
  <c r="AH20" i="269"/>
  <c r="V20" i="269"/>
  <c r="R20" i="269"/>
  <c r="T20" i="269" s="1"/>
  <c r="K20" i="269"/>
  <c r="J20" i="269"/>
  <c r="I20" i="269"/>
  <c r="G20" i="269"/>
  <c r="E20" i="269"/>
  <c r="AQ19" i="269"/>
  <c r="AH19" i="269"/>
  <c r="V19" i="269"/>
  <c r="R19" i="269"/>
  <c r="T19" i="269" s="1"/>
  <c r="K19" i="269"/>
  <c r="J19" i="269"/>
  <c r="I19" i="269"/>
  <c r="G19" i="269"/>
  <c r="E19" i="269"/>
  <c r="AQ18" i="269"/>
  <c r="AH18" i="269"/>
  <c r="V18" i="269"/>
  <c r="R18" i="269"/>
  <c r="T18" i="269" s="1"/>
  <c r="K18" i="269"/>
  <c r="J18" i="269"/>
  <c r="I18" i="269"/>
  <c r="G18" i="269"/>
  <c r="E18" i="269"/>
  <c r="AQ17" i="269"/>
  <c r="AH17" i="269"/>
  <c r="V17" i="269"/>
  <c r="R17" i="269"/>
  <c r="T17" i="269" s="1"/>
  <c r="K17" i="269"/>
  <c r="J17" i="269"/>
  <c r="I17" i="269"/>
  <c r="G17" i="269"/>
  <c r="E17" i="269"/>
  <c r="AQ16" i="269"/>
  <c r="AH16" i="269"/>
  <c r="V16" i="269"/>
  <c r="R16" i="269"/>
  <c r="T16" i="269" s="1"/>
  <c r="K16" i="269"/>
  <c r="J16" i="269"/>
  <c r="I16" i="269"/>
  <c r="G16" i="269"/>
  <c r="E16" i="269"/>
  <c r="AQ15" i="269"/>
  <c r="AH15" i="269"/>
  <c r="V15" i="269"/>
  <c r="R15" i="269"/>
  <c r="T15" i="269" s="1"/>
  <c r="K15" i="269"/>
  <c r="J15" i="269"/>
  <c r="I15" i="269"/>
  <c r="G15" i="269"/>
  <c r="E15" i="269"/>
  <c r="AQ14" i="269"/>
  <c r="AH14" i="269"/>
  <c r="V14" i="269"/>
  <c r="R14" i="269"/>
  <c r="T14" i="269" s="1"/>
  <c r="K14" i="269"/>
  <c r="J14" i="269"/>
  <c r="I14" i="269"/>
  <c r="G14" i="269"/>
  <c r="E14" i="269"/>
  <c r="AQ13" i="269"/>
  <c r="AH13" i="269"/>
  <c r="V13" i="269"/>
  <c r="R13" i="269"/>
  <c r="T13" i="269" s="1"/>
  <c r="K13" i="269"/>
  <c r="J13" i="269"/>
  <c r="I13" i="269"/>
  <c r="G13" i="269"/>
  <c r="E13" i="269"/>
  <c r="AQ12" i="269"/>
  <c r="AH12" i="269"/>
  <c r="V12" i="269"/>
  <c r="R12" i="269"/>
  <c r="T12" i="269" s="1"/>
  <c r="K12" i="269"/>
  <c r="J12" i="269"/>
  <c r="I12" i="269"/>
  <c r="G12" i="269"/>
  <c r="E12" i="269"/>
  <c r="AH11" i="269"/>
  <c r="V11" i="269"/>
  <c r="K11" i="269"/>
  <c r="J11" i="269"/>
  <c r="I11" i="269"/>
  <c r="G11" i="269"/>
  <c r="E11" i="269"/>
  <c r="AQ11" i="269"/>
  <c r="R11" i="269"/>
  <c r="AG8" i="269"/>
  <c r="AI32" i="269" l="1"/>
  <c r="AI31" i="269"/>
  <c r="AI30" i="269"/>
  <c r="S30" i="269"/>
  <c r="AI29" i="269"/>
  <c r="AI28" i="269"/>
  <c r="AI27" i="269"/>
  <c r="S26" i="269"/>
  <c r="AI23" i="269"/>
  <c r="AI19" i="269"/>
  <c r="AI15" i="269"/>
  <c r="AQ35" i="269"/>
  <c r="AI26" i="269"/>
  <c r="AH35" i="269"/>
  <c r="S27" i="269"/>
  <c r="S28" i="269"/>
  <c r="AI14" i="269"/>
  <c r="AI18" i="269"/>
  <c r="AI22" i="269"/>
  <c r="S29" i="269"/>
  <c r="AI34" i="269"/>
  <c r="S31" i="269"/>
  <c r="S32" i="269"/>
  <c r="T11" i="269"/>
  <c r="T35" i="269" s="1"/>
  <c r="S11" i="269"/>
  <c r="R35" i="269"/>
  <c r="AI12" i="269"/>
  <c r="AI16" i="269"/>
  <c r="AI20" i="269"/>
  <c r="AI24" i="269"/>
  <c r="AI13" i="269"/>
  <c r="AI17" i="269"/>
  <c r="AI21" i="269"/>
  <c r="AI25" i="269"/>
  <c r="AI33" i="269"/>
  <c r="AP35" i="269"/>
  <c r="S12" i="269"/>
  <c r="S13" i="269"/>
  <c r="S14" i="269"/>
  <c r="S15" i="269"/>
  <c r="S16" i="269"/>
  <c r="S17" i="269"/>
  <c r="S18" i="269"/>
  <c r="S19" i="269"/>
  <c r="S20" i="269"/>
  <c r="S21" i="269"/>
  <c r="S22" i="269"/>
  <c r="S23" i="269"/>
  <c r="S24" i="269"/>
  <c r="S25" i="269"/>
  <c r="S33" i="269"/>
  <c r="S34" i="269"/>
  <c r="AI11" i="269" l="1"/>
  <c r="AI35" i="269"/>
  <c r="S35" i="269"/>
  <c r="AP10" i="268" l="1"/>
  <c r="AG10" i="268"/>
  <c r="Q10" i="268"/>
  <c r="R11" i="268" s="1"/>
  <c r="AR35" i="268"/>
  <c r="AQ34" i="268"/>
  <c r="AH34" i="268"/>
  <c r="V34" i="268"/>
  <c r="R34" i="268"/>
  <c r="S34" i="268" s="1"/>
  <c r="J34" i="268"/>
  <c r="I34" i="268" s="1"/>
  <c r="G34" i="268"/>
  <c r="E34" i="268"/>
  <c r="AQ33" i="268"/>
  <c r="AH33" i="268"/>
  <c r="V33" i="268"/>
  <c r="R33" i="268"/>
  <c r="S33" i="268" s="1"/>
  <c r="J33" i="268"/>
  <c r="I33" i="268" s="1"/>
  <c r="G33" i="268"/>
  <c r="E33" i="268"/>
  <c r="AW32" i="268"/>
  <c r="AQ32" i="268"/>
  <c r="AH32" i="268"/>
  <c r="V32" i="268"/>
  <c r="R32" i="268"/>
  <c r="T32" i="268" s="1"/>
  <c r="K32" i="268"/>
  <c r="J32" i="268"/>
  <c r="I32" i="268"/>
  <c r="G32" i="268"/>
  <c r="E32" i="268"/>
  <c r="AQ31" i="268"/>
  <c r="AH31" i="268"/>
  <c r="V31" i="268"/>
  <c r="R31" i="268"/>
  <c r="T31" i="268" s="1"/>
  <c r="K31" i="268"/>
  <c r="J31" i="268"/>
  <c r="I31" i="268"/>
  <c r="G31" i="268"/>
  <c r="E31" i="268"/>
  <c r="AQ30" i="268"/>
  <c r="AH30" i="268"/>
  <c r="V30" i="268"/>
  <c r="R30" i="268"/>
  <c r="T30" i="268" s="1"/>
  <c r="K30" i="268"/>
  <c r="J30" i="268"/>
  <c r="I30" i="268"/>
  <c r="G30" i="268"/>
  <c r="E30" i="268"/>
  <c r="AQ29" i="268"/>
  <c r="AH29" i="268"/>
  <c r="V29" i="268"/>
  <c r="R29" i="268"/>
  <c r="T29" i="268" s="1"/>
  <c r="K29" i="268"/>
  <c r="J29" i="268"/>
  <c r="I29" i="268"/>
  <c r="G29" i="268"/>
  <c r="E29" i="268"/>
  <c r="AQ28" i="268"/>
  <c r="AH28" i="268"/>
  <c r="V28" i="268"/>
  <c r="R28" i="268"/>
  <c r="T28" i="268" s="1"/>
  <c r="K28" i="268"/>
  <c r="J28" i="268"/>
  <c r="I28" i="268"/>
  <c r="G28" i="268"/>
  <c r="E28" i="268"/>
  <c r="AQ27" i="268"/>
  <c r="AH27" i="268"/>
  <c r="V27" i="268"/>
  <c r="R27" i="268"/>
  <c r="T27" i="268" s="1"/>
  <c r="K27" i="268"/>
  <c r="J27" i="268"/>
  <c r="I27" i="268"/>
  <c r="G27" i="268"/>
  <c r="E27" i="268"/>
  <c r="AQ26" i="268"/>
  <c r="AH26" i="268"/>
  <c r="V26" i="268"/>
  <c r="R26" i="268"/>
  <c r="T26" i="268" s="1"/>
  <c r="K26" i="268"/>
  <c r="J26" i="268"/>
  <c r="I26" i="268"/>
  <c r="G26" i="268"/>
  <c r="AQ25" i="268"/>
  <c r="AH25" i="268"/>
  <c r="V25" i="268"/>
  <c r="R25" i="268"/>
  <c r="S25" i="268" s="1"/>
  <c r="J25" i="268"/>
  <c r="I25" i="268" s="1"/>
  <c r="G25" i="268"/>
  <c r="E25" i="268"/>
  <c r="AQ24" i="268"/>
  <c r="AH24" i="268"/>
  <c r="V24" i="268"/>
  <c r="R24" i="268"/>
  <c r="S24" i="268" s="1"/>
  <c r="J24" i="268"/>
  <c r="I24" i="268" s="1"/>
  <c r="G24" i="268"/>
  <c r="E24" i="268"/>
  <c r="AQ23" i="268"/>
  <c r="AH23" i="268"/>
  <c r="V23" i="268"/>
  <c r="R23" i="268"/>
  <c r="S23" i="268" s="1"/>
  <c r="J23" i="268"/>
  <c r="I23" i="268" s="1"/>
  <c r="G23" i="268"/>
  <c r="E23" i="268"/>
  <c r="AQ22" i="268"/>
  <c r="AH22" i="268"/>
  <c r="V22" i="268"/>
  <c r="R22" i="268"/>
  <c r="S22" i="268" s="1"/>
  <c r="J22" i="268"/>
  <c r="I22" i="268" s="1"/>
  <c r="G22" i="268"/>
  <c r="E22" i="268"/>
  <c r="AQ21" i="268"/>
  <c r="AH21" i="268"/>
  <c r="V21" i="268"/>
  <c r="R21" i="268"/>
  <c r="S21" i="268" s="1"/>
  <c r="J21" i="268"/>
  <c r="I21" i="268" s="1"/>
  <c r="G21" i="268"/>
  <c r="E21" i="268"/>
  <c r="AQ20" i="268"/>
  <c r="AH20" i="268"/>
  <c r="V20" i="268"/>
  <c r="R20" i="268"/>
  <c r="S20" i="268" s="1"/>
  <c r="J20" i="268"/>
  <c r="I20" i="268" s="1"/>
  <c r="G20" i="268"/>
  <c r="E20" i="268"/>
  <c r="AQ19" i="268"/>
  <c r="AH19" i="268"/>
  <c r="V19" i="268"/>
  <c r="R19" i="268"/>
  <c r="S19" i="268" s="1"/>
  <c r="J19" i="268"/>
  <c r="I19" i="268" s="1"/>
  <c r="G19" i="268"/>
  <c r="E19" i="268"/>
  <c r="AQ18" i="268"/>
  <c r="AH18" i="268"/>
  <c r="V18" i="268"/>
  <c r="R18" i="268"/>
  <c r="S18" i="268" s="1"/>
  <c r="J18" i="268"/>
  <c r="I18" i="268" s="1"/>
  <c r="G18" i="268"/>
  <c r="E18" i="268"/>
  <c r="AQ17" i="268"/>
  <c r="AH17" i="268"/>
  <c r="V17" i="268"/>
  <c r="R17" i="268"/>
  <c r="S17" i="268" s="1"/>
  <c r="J17" i="268"/>
  <c r="I17" i="268" s="1"/>
  <c r="G17" i="268"/>
  <c r="E17" i="268"/>
  <c r="AQ16" i="268"/>
  <c r="AH16" i="268"/>
  <c r="V16" i="268"/>
  <c r="R16" i="268"/>
  <c r="S16" i="268" s="1"/>
  <c r="J16" i="268"/>
  <c r="I16" i="268" s="1"/>
  <c r="G16" i="268"/>
  <c r="E16" i="268"/>
  <c r="AQ15" i="268"/>
  <c r="AH15" i="268"/>
  <c r="V15" i="268"/>
  <c r="R15" i="268"/>
  <c r="S15" i="268" s="1"/>
  <c r="J15" i="268"/>
  <c r="I15" i="268" s="1"/>
  <c r="G15" i="268"/>
  <c r="E15" i="268"/>
  <c r="AQ14" i="268"/>
  <c r="AH14" i="268"/>
  <c r="V14" i="268"/>
  <c r="R14" i="268"/>
  <c r="S14" i="268" s="1"/>
  <c r="J14" i="268"/>
  <c r="I14" i="268" s="1"/>
  <c r="G14" i="268"/>
  <c r="E14" i="268"/>
  <c r="AQ13" i="268"/>
  <c r="AH13" i="268"/>
  <c r="V13" i="268"/>
  <c r="R13" i="268"/>
  <c r="S13" i="268" s="1"/>
  <c r="J13" i="268"/>
  <c r="I13" i="268" s="1"/>
  <c r="G13" i="268"/>
  <c r="E13" i="268"/>
  <c r="AQ12" i="268"/>
  <c r="AH12" i="268"/>
  <c r="V12" i="268"/>
  <c r="R12" i="268"/>
  <c r="S12" i="268" s="1"/>
  <c r="J12" i="268"/>
  <c r="I12" i="268" s="1"/>
  <c r="G12" i="268"/>
  <c r="E12" i="268"/>
  <c r="AH11" i="268"/>
  <c r="V11" i="268"/>
  <c r="J11" i="268"/>
  <c r="I11" i="268" s="1"/>
  <c r="G11" i="268"/>
  <c r="E11" i="268"/>
  <c r="AP35" i="268"/>
  <c r="AG8" i="268"/>
  <c r="AI32" i="268" l="1"/>
  <c r="AI31" i="268"/>
  <c r="AI28" i="268"/>
  <c r="AI27" i="268"/>
  <c r="AI29" i="268"/>
  <c r="AI26" i="268"/>
  <c r="AI30" i="268"/>
  <c r="AH35" i="268"/>
  <c r="S26" i="268"/>
  <c r="S27" i="268"/>
  <c r="S28" i="268"/>
  <c r="S29" i="268"/>
  <c r="S30" i="268"/>
  <c r="S31" i="268"/>
  <c r="S32" i="268"/>
  <c r="T33" i="268"/>
  <c r="AI33" i="268" s="1"/>
  <c r="T34" i="268"/>
  <c r="AI34" i="268" s="1"/>
  <c r="T11" i="268"/>
  <c r="AI11" i="268" s="1"/>
  <c r="S11" i="268"/>
  <c r="R35" i="268"/>
  <c r="AQ11" i="268"/>
  <c r="AQ35" i="268" s="1"/>
  <c r="T12" i="268"/>
  <c r="AI12" i="268" s="1"/>
  <c r="T13" i="268"/>
  <c r="AI13" i="268" s="1"/>
  <c r="T14" i="268"/>
  <c r="AI14" i="268" s="1"/>
  <c r="T15" i="268"/>
  <c r="AI15" i="268" s="1"/>
  <c r="T16" i="268"/>
  <c r="AI16" i="268" s="1"/>
  <c r="T17" i="268"/>
  <c r="AI17" i="268" s="1"/>
  <c r="T18" i="268"/>
  <c r="AI18" i="268" s="1"/>
  <c r="T19" i="268"/>
  <c r="AI19" i="268" s="1"/>
  <c r="T20" i="268"/>
  <c r="AI20" i="268" s="1"/>
  <c r="T21" i="268"/>
  <c r="AI21" i="268" s="1"/>
  <c r="T22" i="268"/>
  <c r="AI22" i="268" s="1"/>
  <c r="T23" i="268"/>
  <c r="AI23" i="268" s="1"/>
  <c r="T24" i="268"/>
  <c r="AI24" i="268" s="1"/>
  <c r="T25" i="268"/>
  <c r="AI25" i="268" s="1"/>
  <c r="K11" i="268"/>
  <c r="K12" i="268"/>
  <c r="K13" i="268"/>
  <c r="K14" i="268"/>
  <c r="K15" i="268"/>
  <c r="K16" i="268"/>
  <c r="K17" i="268"/>
  <c r="K18" i="268"/>
  <c r="K19" i="268"/>
  <c r="K20" i="268"/>
  <c r="K21" i="268"/>
  <c r="K22" i="268"/>
  <c r="K23" i="268"/>
  <c r="K24" i="268"/>
  <c r="K25" i="268"/>
  <c r="K33" i="268"/>
  <c r="K34" i="268"/>
  <c r="S35" i="268" l="1"/>
  <c r="T35" i="268"/>
  <c r="AI35" i="268" s="1"/>
  <c r="AP10" i="267" l="1"/>
  <c r="AG10" i="267"/>
  <c r="AH11" i="267" s="1"/>
  <c r="Q10" i="267"/>
  <c r="R11" i="267" s="1"/>
  <c r="AR35" i="267"/>
  <c r="AQ34" i="267"/>
  <c r="AH34" i="267"/>
  <c r="V34" i="267"/>
  <c r="R34" i="267"/>
  <c r="S34" i="267" s="1"/>
  <c r="J34" i="267"/>
  <c r="K34" i="267" s="1"/>
  <c r="I34" i="267"/>
  <c r="G34" i="267"/>
  <c r="E34" i="267"/>
  <c r="AQ33" i="267"/>
  <c r="AH33" i="267"/>
  <c r="V33" i="267"/>
  <c r="R33" i="267"/>
  <c r="S33" i="267" s="1"/>
  <c r="J33" i="267"/>
  <c r="K33" i="267" s="1"/>
  <c r="I33" i="267"/>
  <c r="G33" i="267"/>
  <c r="E33" i="267"/>
  <c r="AW32" i="267"/>
  <c r="AQ32" i="267"/>
  <c r="AH32" i="267"/>
  <c r="V32" i="267"/>
  <c r="R32" i="267"/>
  <c r="T32" i="267" s="1"/>
  <c r="J32" i="267"/>
  <c r="K32" i="267" s="1"/>
  <c r="I32" i="267"/>
  <c r="G32" i="267"/>
  <c r="E32" i="267"/>
  <c r="AQ31" i="267"/>
  <c r="AH31" i="267"/>
  <c r="V31" i="267"/>
  <c r="R31" i="267"/>
  <c r="S31" i="267" s="1"/>
  <c r="J31" i="267"/>
  <c r="K31" i="267" s="1"/>
  <c r="I31" i="267"/>
  <c r="G31" i="267"/>
  <c r="E31" i="267"/>
  <c r="AQ30" i="267"/>
  <c r="AH30" i="267"/>
  <c r="V30" i="267"/>
  <c r="R30" i="267"/>
  <c r="J30" i="267"/>
  <c r="K30" i="267" s="1"/>
  <c r="I30" i="267"/>
  <c r="G30" i="267"/>
  <c r="E30" i="267"/>
  <c r="AQ29" i="267"/>
  <c r="AH29" i="267"/>
  <c r="V29" i="267"/>
  <c r="R29" i="267"/>
  <c r="T29" i="267" s="1"/>
  <c r="J29" i="267"/>
  <c r="K29" i="267" s="1"/>
  <c r="I29" i="267"/>
  <c r="G29" i="267"/>
  <c r="E29" i="267"/>
  <c r="AQ28" i="267"/>
  <c r="AH28" i="267"/>
  <c r="V28" i="267"/>
  <c r="R28" i="267"/>
  <c r="T28" i="267" s="1"/>
  <c r="J28" i="267"/>
  <c r="K28" i="267" s="1"/>
  <c r="I28" i="267"/>
  <c r="G28" i="267"/>
  <c r="E28" i="267"/>
  <c r="AQ27" i="267"/>
  <c r="AH27" i="267"/>
  <c r="V27" i="267"/>
  <c r="R27" i="267"/>
  <c r="S27" i="267" s="1"/>
  <c r="J27" i="267"/>
  <c r="K27" i="267" s="1"/>
  <c r="I27" i="267"/>
  <c r="G27" i="267"/>
  <c r="E27" i="267"/>
  <c r="AQ26" i="267"/>
  <c r="AH26" i="267"/>
  <c r="V26" i="267"/>
  <c r="R26" i="267"/>
  <c r="J26" i="267"/>
  <c r="K26" i="267" s="1"/>
  <c r="I26" i="267"/>
  <c r="G26" i="267"/>
  <c r="AQ25" i="267"/>
  <c r="AH25" i="267"/>
  <c r="V25" i="267"/>
  <c r="R25" i="267"/>
  <c r="T25" i="267" s="1"/>
  <c r="J25" i="267"/>
  <c r="K25" i="267" s="1"/>
  <c r="I25" i="267"/>
  <c r="G25" i="267"/>
  <c r="E25" i="267"/>
  <c r="AQ24" i="267"/>
  <c r="AH24" i="267"/>
  <c r="V24" i="267"/>
  <c r="R24" i="267"/>
  <c r="T24" i="267" s="1"/>
  <c r="J24" i="267"/>
  <c r="K24" i="267" s="1"/>
  <c r="I24" i="267"/>
  <c r="G24" i="267"/>
  <c r="E24" i="267"/>
  <c r="AQ23" i="267"/>
  <c r="AH23" i="267"/>
  <c r="V23" i="267"/>
  <c r="R23" i="267"/>
  <c r="T23" i="267" s="1"/>
  <c r="J23" i="267"/>
  <c r="K23" i="267" s="1"/>
  <c r="I23" i="267"/>
  <c r="G23" i="267"/>
  <c r="E23" i="267"/>
  <c r="AQ22" i="267"/>
  <c r="AH22" i="267"/>
  <c r="V22" i="267"/>
  <c r="R22" i="267"/>
  <c r="T22" i="267" s="1"/>
  <c r="J22" i="267"/>
  <c r="K22" i="267" s="1"/>
  <c r="I22" i="267"/>
  <c r="G22" i="267"/>
  <c r="E22" i="267"/>
  <c r="AQ21" i="267"/>
  <c r="AH21" i="267"/>
  <c r="V21" i="267"/>
  <c r="R21" i="267"/>
  <c r="T21" i="267" s="1"/>
  <c r="J21" i="267"/>
  <c r="K21" i="267" s="1"/>
  <c r="I21" i="267"/>
  <c r="G21" i="267"/>
  <c r="E21" i="267"/>
  <c r="AQ20" i="267"/>
  <c r="AH20" i="267"/>
  <c r="V20" i="267"/>
  <c r="R20" i="267"/>
  <c r="T20" i="267" s="1"/>
  <c r="J20" i="267"/>
  <c r="K20" i="267" s="1"/>
  <c r="I20" i="267"/>
  <c r="G20" i="267"/>
  <c r="E20" i="267"/>
  <c r="AQ19" i="267"/>
  <c r="AH19" i="267"/>
  <c r="V19" i="267"/>
  <c r="R19" i="267"/>
  <c r="T19" i="267" s="1"/>
  <c r="J19" i="267"/>
  <c r="K19" i="267" s="1"/>
  <c r="I19" i="267"/>
  <c r="G19" i="267"/>
  <c r="E19" i="267"/>
  <c r="AQ18" i="267"/>
  <c r="AH18" i="267"/>
  <c r="V18" i="267"/>
  <c r="R18" i="267"/>
  <c r="T18" i="267" s="1"/>
  <c r="J18" i="267"/>
  <c r="K18" i="267" s="1"/>
  <c r="I18" i="267"/>
  <c r="G18" i="267"/>
  <c r="E18" i="267"/>
  <c r="AQ17" i="267"/>
  <c r="AH17" i="267"/>
  <c r="V17" i="267"/>
  <c r="R17" i="267"/>
  <c r="T17" i="267" s="1"/>
  <c r="J17" i="267"/>
  <c r="K17" i="267" s="1"/>
  <c r="I17" i="267"/>
  <c r="G17" i="267"/>
  <c r="E17" i="267"/>
  <c r="AQ16" i="267"/>
  <c r="AH16" i="267"/>
  <c r="V16" i="267"/>
  <c r="R16" i="267"/>
  <c r="T16" i="267" s="1"/>
  <c r="J16" i="267"/>
  <c r="K16" i="267" s="1"/>
  <c r="I16" i="267"/>
  <c r="G16" i="267"/>
  <c r="E16" i="267"/>
  <c r="AQ15" i="267"/>
  <c r="AH15" i="267"/>
  <c r="V15" i="267"/>
  <c r="R15" i="267"/>
  <c r="T15" i="267" s="1"/>
  <c r="J15" i="267"/>
  <c r="K15" i="267" s="1"/>
  <c r="I15" i="267"/>
  <c r="G15" i="267"/>
  <c r="E15" i="267"/>
  <c r="AQ14" i="267"/>
  <c r="AH14" i="267"/>
  <c r="V14" i="267"/>
  <c r="R14" i="267"/>
  <c r="T14" i="267" s="1"/>
  <c r="J14" i="267"/>
  <c r="K14" i="267" s="1"/>
  <c r="I14" i="267"/>
  <c r="G14" i="267"/>
  <c r="E14" i="267"/>
  <c r="AQ13" i="267"/>
  <c r="AH13" i="267"/>
  <c r="V13" i="267"/>
  <c r="R13" i="267"/>
  <c r="T13" i="267" s="1"/>
  <c r="J13" i="267"/>
  <c r="K13" i="267" s="1"/>
  <c r="I13" i="267"/>
  <c r="G13" i="267"/>
  <c r="E13" i="267"/>
  <c r="AQ12" i="267"/>
  <c r="AH12" i="267"/>
  <c r="V12" i="267"/>
  <c r="R12" i="267"/>
  <c r="T12" i="267" s="1"/>
  <c r="J12" i="267"/>
  <c r="K12" i="267" s="1"/>
  <c r="I12" i="267"/>
  <c r="G12" i="267"/>
  <c r="E12" i="267"/>
  <c r="V11" i="267"/>
  <c r="J11" i="267"/>
  <c r="K11" i="267" s="1"/>
  <c r="I11" i="267"/>
  <c r="G11" i="267"/>
  <c r="E11" i="267"/>
  <c r="AP35" i="267"/>
  <c r="AG8" i="267"/>
  <c r="T31" i="267" l="1"/>
  <c r="T30" i="267"/>
  <c r="AI30" i="267" s="1"/>
  <c r="S30" i="267"/>
  <c r="T27" i="267"/>
  <c r="S26" i="267"/>
  <c r="T26" i="267"/>
  <c r="AI26" i="267" s="1"/>
  <c r="AI27" i="267"/>
  <c r="AI28" i="267"/>
  <c r="AI29" i="267"/>
  <c r="AI31" i="267"/>
  <c r="AI32" i="267"/>
  <c r="S29" i="267"/>
  <c r="S28" i="267"/>
  <c r="S32" i="267"/>
  <c r="T11" i="267"/>
  <c r="R35" i="267"/>
  <c r="S11" i="267"/>
  <c r="AI12" i="267"/>
  <c r="AI13" i="267"/>
  <c r="AI14" i="267"/>
  <c r="AI15" i="267"/>
  <c r="AI16" i="267"/>
  <c r="AI17" i="267"/>
  <c r="AI18" i="267"/>
  <c r="AI19" i="267"/>
  <c r="AI20" i="267"/>
  <c r="AI21" i="267"/>
  <c r="AI22" i="267"/>
  <c r="AI23" i="267"/>
  <c r="AI24" i="267"/>
  <c r="AI25" i="267"/>
  <c r="AQ11" i="267"/>
  <c r="AQ35" i="267" s="1"/>
  <c r="T33" i="267"/>
  <c r="AI33" i="267" s="1"/>
  <c r="T34" i="267"/>
  <c r="AI34" i="267" s="1"/>
  <c r="AH35" i="267"/>
  <c r="S12" i="267"/>
  <c r="S13" i="267"/>
  <c r="S14" i="267"/>
  <c r="S15" i="267"/>
  <c r="S16" i="267"/>
  <c r="S17" i="267"/>
  <c r="S18" i="267"/>
  <c r="S19" i="267"/>
  <c r="S20" i="267"/>
  <c r="S21" i="267"/>
  <c r="S22" i="267"/>
  <c r="S23" i="267"/>
  <c r="S24" i="267"/>
  <c r="S25" i="267"/>
  <c r="S35" i="267" l="1"/>
  <c r="T35" i="267"/>
  <c r="AI35" i="267" s="1"/>
  <c r="AI11" i="267"/>
  <c r="E20" i="266" l="1"/>
  <c r="AP35" i="263" l="1"/>
  <c r="AP10" i="266"/>
  <c r="AQ11" i="266" s="1"/>
  <c r="AG10" i="266"/>
  <c r="AG8" i="266" s="1"/>
  <c r="Q10" i="266"/>
  <c r="AR35" i="266"/>
  <c r="AQ34" i="266"/>
  <c r="AH34" i="266"/>
  <c r="V34" i="266"/>
  <c r="R34" i="266"/>
  <c r="J34" i="266"/>
  <c r="K34" i="266" s="1"/>
  <c r="I34" i="266"/>
  <c r="G34" i="266"/>
  <c r="E34" i="266"/>
  <c r="AQ33" i="266"/>
  <c r="AH33" i="266"/>
  <c r="V33" i="266"/>
  <c r="R33" i="266"/>
  <c r="J33" i="266"/>
  <c r="K33" i="266" s="1"/>
  <c r="I33" i="266"/>
  <c r="G33" i="266"/>
  <c r="E33" i="266"/>
  <c r="AW32" i="266"/>
  <c r="AQ32" i="266"/>
  <c r="AH32" i="266"/>
  <c r="V32" i="266"/>
  <c r="R32" i="266"/>
  <c r="J32" i="266"/>
  <c r="K32" i="266" s="1"/>
  <c r="G32" i="266"/>
  <c r="E32" i="266"/>
  <c r="AQ31" i="266"/>
  <c r="AH31" i="266"/>
  <c r="V31" i="266"/>
  <c r="R31" i="266"/>
  <c r="J31" i="266"/>
  <c r="K31" i="266" s="1"/>
  <c r="G31" i="266"/>
  <c r="E31" i="266"/>
  <c r="AQ30" i="266"/>
  <c r="AH30" i="266"/>
  <c r="V30" i="266"/>
  <c r="R30" i="266"/>
  <c r="J30" i="266"/>
  <c r="K30" i="266" s="1"/>
  <c r="G30" i="266"/>
  <c r="E30" i="266"/>
  <c r="AQ29" i="266"/>
  <c r="AH29" i="266"/>
  <c r="V29" i="266"/>
  <c r="R29" i="266"/>
  <c r="J29" i="266"/>
  <c r="K29" i="266" s="1"/>
  <c r="G29" i="266"/>
  <c r="E29" i="266"/>
  <c r="AQ28" i="266"/>
  <c r="AH28" i="266"/>
  <c r="V28" i="266"/>
  <c r="R28" i="266"/>
  <c r="J28" i="266"/>
  <c r="K28" i="266" s="1"/>
  <c r="G28" i="266"/>
  <c r="E28" i="266"/>
  <c r="AQ27" i="266"/>
  <c r="AH27" i="266"/>
  <c r="V27" i="266"/>
  <c r="R27" i="266"/>
  <c r="J27" i="266"/>
  <c r="K27" i="266" s="1"/>
  <c r="G27" i="266"/>
  <c r="E27" i="266"/>
  <c r="AQ26" i="266"/>
  <c r="AH26" i="266"/>
  <c r="V26" i="266"/>
  <c r="R26" i="266"/>
  <c r="J26" i="266"/>
  <c r="K26" i="266" s="1"/>
  <c r="G26" i="266"/>
  <c r="AQ25" i="266"/>
  <c r="AH25" i="266"/>
  <c r="V25" i="266"/>
  <c r="R25" i="266"/>
  <c r="J25" i="266"/>
  <c r="K25" i="266" s="1"/>
  <c r="I25" i="266"/>
  <c r="G25" i="266"/>
  <c r="E25" i="266"/>
  <c r="AQ24" i="266"/>
  <c r="AH24" i="266"/>
  <c r="V24" i="266"/>
  <c r="R24" i="266"/>
  <c r="J24" i="266"/>
  <c r="K24" i="266" s="1"/>
  <c r="I24" i="266"/>
  <c r="G24" i="266"/>
  <c r="E24" i="266"/>
  <c r="AQ23" i="266"/>
  <c r="AH23" i="266"/>
  <c r="V23" i="266"/>
  <c r="R23" i="266"/>
  <c r="J23" i="266"/>
  <c r="K23" i="266" s="1"/>
  <c r="I23" i="266"/>
  <c r="G23" i="266"/>
  <c r="E23" i="266"/>
  <c r="AQ22" i="266"/>
  <c r="AH22" i="266"/>
  <c r="V22" i="266"/>
  <c r="R22" i="266"/>
  <c r="J22" i="266"/>
  <c r="K22" i="266" s="1"/>
  <c r="I22" i="266"/>
  <c r="G22" i="266"/>
  <c r="E22" i="266"/>
  <c r="AQ21" i="266"/>
  <c r="AH21" i="266"/>
  <c r="V21" i="266"/>
  <c r="R21" i="266"/>
  <c r="J21" i="266"/>
  <c r="K21" i="266" s="1"/>
  <c r="I21" i="266"/>
  <c r="G21" i="266"/>
  <c r="E21" i="266"/>
  <c r="AQ20" i="266"/>
  <c r="AH20" i="266"/>
  <c r="V20" i="266"/>
  <c r="R20" i="266"/>
  <c r="J20" i="266"/>
  <c r="K20" i="266" s="1"/>
  <c r="I20" i="266"/>
  <c r="G20" i="266"/>
  <c r="AQ19" i="266"/>
  <c r="AH19" i="266"/>
  <c r="V19" i="266"/>
  <c r="R19" i="266"/>
  <c r="J19" i="266"/>
  <c r="K19" i="266" s="1"/>
  <c r="I19" i="266"/>
  <c r="G19" i="266"/>
  <c r="E19" i="266"/>
  <c r="AQ18" i="266"/>
  <c r="AH18" i="266"/>
  <c r="V18" i="266"/>
  <c r="R18" i="266"/>
  <c r="J18" i="266"/>
  <c r="K18" i="266" s="1"/>
  <c r="I18" i="266"/>
  <c r="G18" i="266"/>
  <c r="E18" i="266"/>
  <c r="AQ17" i="266"/>
  <c r="AH17" i="266"/>
  <c r="V17" i="266"/>
  <c r="R17" i="266"/>
  <c r="J17" i="266"/>
  <c r="K17" i="266" s="1"/>
  <c r="I17" i="266"/>
  <c r="G17" i="266"/>
  <c r="E17" i="266"/>
  <c r="AQ16" i="266"/>
  <c r="AH16" i="266"/>
  <c r="V16" i="266"/>
  <c r="R16" i="266"/>
  <c r="J16" i="266"/>
  <c r="K16" i="266" s="1"/>
  <c r="I16" i="266"/>
  <c r="G16" i="266"/>
  <c r="E16" i="266"/>
  <c r="AQ15" i="266"/>
  <c r="AH15" i="266"/>
  <c r="V15" i="266"/>
  <c r="R15" i="266"/>
  <c r="J15" i="266"/>
  <c r="K15" i="266" s="1"/>
  <c r="I15" i="266"/>
  <c r="G15" i="266"/>
  <c r="E15" i="266"/>
  <c r="AQ14" i="266"/>
  <c r="AH14" i="266"/>
  <c r="V14" i="266"/>
  <c r="R14" i="266"/>
  <c r="J14" i="266"/>
  <c r="K14" i="266" s="1"/>
  <c r="I14" i="266"/>
  <c r="G14" i="266"/>
  <c r="E14" i="266"/>
  <c r="AQ13" i="266"/>
  <c r="AH13" i="266"/>
  <c r="V13" i="266"/>
  <c r="R13" i="266"/>
  <c r="J13" i="266"/>
  <c r="K13" i="266" s="1"/>
  <c r="I13" i="266"/>
  <c r="G13" i="266"/>
  <c r="E13" i="266"/>
  <c r="AQ12" i="266"/>
  <c r="AH12" i="266"/>
  <c r="V12" i="266"/>
  <c r="R12" i="266"/>
  <c r="J12" i="266"/>
  <c r="K12" i="266" s="1"/>
  <c r="I12" i="266"/>
  <c r="G12" i="266"/>
  <c r="E12" i="266"/>
  <c r="AH11" i="266"/>
  <c r="V11" i="266"/>
  <c r="J11" i="266"/>
  <c r="K11" i="266" s="1"/>
  <c r="I11" i="266"/>
  <c r="G11" i="266"/>
  <c r="E11" i="266"/>
  <c r="R11" i="266"/>
  <c r="T31" i="266" l="1"/>
  <c r="AI31" i="266" s="1"/>
  <c r="T27" i="266"/>
  <c r="AI27" i="266" s="1"/>
  <c r="S26" i="266"/>
  <c r="T26" i="266"/>
  <c r="S13" i="266"/>
  <c r="T18" i="266"/>
  <c r="AI18" i="266" s="1"/>
  <c r="T19" i="266"/>
  <c r="AI19" i="266" s="1"/>
  <c r="T20" i="266"/>
  <c r="AI20" i="266" s="1"/>
  <c r="T21" i="266"/>
  <c r="AI21" i="266" s="1"/>
  <c r="T22" i="266"/>
  <c r="AI22" i="266" s="1"/>
  <c r="T23" i="266"/>
  <c r="AI23" i="266" s="1"/>
  <c r="T24" i="266"/>
  <c r="AI24" i="266" s="1"/>
  <c r="T25" i="266"/>
  <c r="AI25" i="266" s="1"/>
  <c r="I28" i="266"/>
  <c r="I29" i="266"/>
  <c r="I30" i="266"/>
  <c r="T30" i="266"/>
  <c r="AI30" i="266" s="1"/>
  <c r="I32" i="266"/>
  <c r="T12" i="266"/>
  <c r="T14" i="266"/>
  <c r="I26" i="266"/>
  <c r="S27" i="266"/>
  <c r="S31" i="266"/>
  <c r="T29" i="266"/>
  <c r="AI29" i="266" s="1"/>
  <c r="T32" i="266"/>
  <c r="T28" i="266"/>
  <c r="AI28" i="266" s="1"/>
  <c r="I27" i="266"/>
  <c r="S30" i="266"/>
  <c r="I31" i="266"/>
  <c r="S33" i="266"/>
  <c r="S34" i="266"/>
  <c r="T17" i="266"/>
  <c r="AI17" i="266" s="1"/>
  <c r="S16" i="266"/>
  <c r="T15" i="266"/>
  <c r="AQ35" i="266"/>
  <c r="AI26" i="266"/>
  <c r="AI32" i="266"/>
  <c r="S29" i="266"/>
  <c r="S28" i="266"/>
  <c r="S32" i="266"/>
  <c r="S11" i="266"/>
  <c r="R35" i="266"/>
  <c r="T11" i="266"/>
  <c r="AI12" i="266"/>
  <c r="AI14" i="266"/>
  <c r="AI15" i="266"/>
  <c r="T13" i="266"/>
  <c r="AI13" i="266" s="1"/>
  <c r="T16" i="266"/>
  <c r="AI16" i="266" s="1"/>
  <c r="T33" i="266"/>
  <c r="AI33" i="266" s="1"/>
  <c r="T34" i="266"/>
  <c r="AI34" i="266" s="1"/>
  <c r="AH35" i="266"/>
  <c r="AP35" i="266"/>
  <c r="S12" i="266"/>
  <c r="S14" i="266"/>
  <c r="S15" i="266"/>
  <c r="S17" i="266"/>
  <c r="S18" i="266"/>
  <c r="S19" i="266"/>
  <c r="S20" i="266"/>
  <c r="S21" i="266"/>
  <c r="S22" i="266"/>
  <c r="S23" i="266"/>
  <c r="S24" i="266"/>
  <c r="S25" i="266"/>
  <c r="T35" i="266" l="1"/>
  <c r="AI35" i="266" s="1"/>
  <c r="S35" i="266"/>
  <c r="AI11" i="266"/>
  <c r="AP35" i="262" l="1"/>
  <c r="AP35" i="261"/>
  <c r="AG10" i="265" l="1"/>
  <c r="AH11" i="265" s="1"/>
  <c r="AP10" i="265"/>
  <c r="AP35" i="265" s="1"/>
  <c r="Q10" i="265"/>
  <c r="R11" i="265" s="1"/>
  <c r="AR35" i="265"/>
  <c r="AQ34" i="265"/>
  <c r="AH34" i="265"/>
  <c r="V34" i="265"/>
  <c r="R34" i="265"/>
  <c r="J34" i="265"/>
  <c r="I34" i="265" s="1"/>
  <c r="G34" i="265"/>
  <c r="E34" i="265"/>
  <c r="AQ33" i="265"/>
  <c r="AH33" i="265"/>
  <c r="V33" i="265"/>
  <c r="R33" i="265"/>
  <c r="S33" i="265" s="1"/>
  <c r="J33" i="265"/>
  <c r="I33" i="265" s="1"/>
  <c r="G33" i="265"/>
  <c r="E33" i="265"/>
  <c r="AW32" i="265"/>
  <c r="AQ32" i="265"/>
  <c r="AH32" i="265"/>
  <c r="V32" i="265"/>
  <c r="R32" i="265"/>
  <c r="S32" i="265" s="1"/>
  <c r="K32" i="265"/>
  <c r="J32" i="265"/>
  <c r="I32" i="265" s="1"/>
  <c r="G32" i="265"/>
  <c r="E32" i="265"/>
  <c r="AQ31" i="265"/>
  <c r="AH31" i="265"/>
  <c r="V31" i="265"/>
  <c r="R31" i="265"/>
  <c r="S31" i="265" s="1"/>
  <c r="K31" i="265"/>
  <c r="J31" i="265"/>
  <c r="I31" i="265" s="1"/>
  <c r="G31" i="265"/>
  <c r="E31" i="265"/>
  <c r="AQ30" i="265"/>
  <c r="AH30" i="265"/>
  <c r="V30" i="265"/>
  <c r="R30" i="265"/>
  <c r="S30" i="265" s="1"/>
  <c r="K30" i="265"/>
  <c r="J30" i="265"/>
  <c r="I30" i="265" s="1"/>
  <c r="G30" i="265"/>
  <c r="E30" i="265"/>
  <c r="AQ29" i="265"/>
  <c r="AH29" i="265"/>
  <c r="V29" i="265"/>
  <c r="R29" i="265"/>
  <c r="S29" i="265" s="1"/>
  <c r="K29" i="265"/>
  <c r="J29" i="265"/>
  <c r="I29" i="265" s="1"/>
  <c r="G29" i="265"/>
  <c r="E29" i="265"/>
  <c r="AQ28" i="265"/>
  <c r="AH28" i="265"/>
  <c r="V28" i="265"/>
  <c r="R28" i="265"/>
  <c r="S28" i="265" s="1"/>
  <c r="K28" i="265"/>
  <c r="J28" i="265"/>
  <c r="I28" i="265" s="1"/>
  <c r="G28" i="265"/>
  <c r="E28" i="265"/>
  <c r="AQ27" i="265"/>
  <c r="AH27" i="265"/>
  <c r="V27" i="265"/>
  <c r="R27" i="265"/>
  <c r="S27" i="265" s="1"/>
  <c r="K27" i="265"/>
  <c r="J27" i="265"/>
  <c r="I27" i="265" s="1"/>
  <c r="G27" i="265"/>
  <c r="E27" i="265"/>
  <c r="AQ26" i="265"/>
  <c r="AH26" i="265"/>
  <c r="V26" i="265"/>
  <c r="R26" i="265"/>
  <c r="S26" i="265" s="1"/>
  <c r="K26" i="265"/>
  <c r="J26" i="265"/>
  <c r="I26" i="265" s="1"/>
  <c r="G26" i="265"/>
  <c r="AQ25" i="265"/>
  <c r="AH25" i="265"/>
  <c r="V25" i="265"/>
  <c r="R25" i="265"/>
  <c r="S25" i="265" s="1"/>
  <c r="J25" i="265"/>
  <c r="I25" i="265" s="1"/>
  <c r="G25" i="265"/>
  <c r="E25" i="265"/>
  <c r="AQ24" i="265"/>
  <c r="AH24" i="265"/>
  <c r="V24" i="265"/>
  <c r="R24" i="265"/>
  <c r="T24" i="265" s="1"/>
  <c r="J24" i="265"/>
  <c r="I24" i="265" s="1"/>
  <c r="G24" i="265"/>
  <c r="E24" i="265"/>
  <c r="AQ23" i="265"/>
  <c r="AH23" i="265"/>
  <c r="V23" i="265"/>
  <c r="R23" i="265"/>
  <c r="T23" i="265" s="1"/>
  <c r="J23" i="265"/>
  <c r="I23" i="265" s="1"/>
  <c r="G23" i="265"/>
  <c r="E23" i="265"/>
  <c r="AQ22" i="265"/>
  <c r="AH22" i="265"/>
  <c r="V22" i="265"/>
  <c r="R22" i="265"/>
  <c r="J22" i="265"/>
  <c r="I22" i="265" s="1"/>
  <c r="G22" i="265"/>
  <c r="E22" i="265"/>
  <c r="AQ21" i="265"/>
  <c r="AH21" i="265"/>
  <c r="V21" i="265"/>
  <c r="R21" i="265"/>
  <c r="S21" i="265" s="1"/>
  <c r="J21" i="265"/>
  <c r="I21" i="265" s="1"/>
  <c r="G21" i="265"/>
  <c r="E21" i="265"/>
  <c r="AQ20" i="265"/>
  <c r="AH20" i="265"/>
  <c r="V20" i="265"/>
  <c r="R20" i="265"/>
  <c r="T20" i="265" s="1"/>
  <c r="J20" i="265"/>
  <c r="I20" i="265" s="1"/>
  <c r="G20" i="265"/>
  <c r="E20" i="265"/>
  <c r="AQ19" i="265"/>
  <c r="AH19" i="265"/>
  <c r="V19" i="265"/>
  <c r="R19" i="265"/>
  <c r="S19" i="265" s="1"/>
  <c r="J19" i="265"/>
  <c r="I19" i="265" s="1"/>
  <c r="G19" i="265"/>
  <c r="E19" i="265"/>
  <c r="AQ18" i="265"/>
  <c r="AH18" i="265"/>
  <c r="V18" i="265"/>
  <c r="R18" i="265"/>
  <c r="J18" i="265"/>
  <c r="I18" i="265" s="1"/>
  <c r="G18" i="265"/>
  <c r="E18" i="265"/>
  <c r="AQ17" i="265"/>
  <c r="AH17" i="265"/>
  <c r="V17" i="265"/>
  <c r="R17" i="265"/>
  <c r="S17" i="265" s="1"/>
  <c r="J17" i="265"/>
  <c r="I17" i="265" s="1"/>
  <c r="G17" i="265"/>
  <c r="E17" i="265"/>
  <c r="AQ16" i="265"/>
  <c r="AH16" i="265"/>
  <c r="V16" i="265"/>
  <c r="R16" i="265"/>
  <c r="S16" i="265" s="1"/>
  <c r="J16" i="265"/>
  <c r="I16" i="265" s="1"/>
  <c r="G16" i="265"/>
  <c r="E16" i="265"/>
  <c r="AQ15" i="265"/>
  <c r="AH15" i="265"/>
  <c r="V15" i="265"/>
  <c r="R15" i="265"/>
  <c r="T15" i="265" s="1"/>
  <c r="J15" i="265"/>
  <c r="I15" i="265" s="1"/>
  <c r="G15" i="265"/>
  <c r="E15" i="265"/>
  <c r="AQ14" i="265"/>
  <c r="AH14" i="265"/>
  <c r="V14" i="265"/>
  <c r="R14" i="265"/>
  <c r="J14" i="265"/>
  <c r="I14" i="265" s="1"/>
  <c r="G14" i="265"/>
  <c r="E14" i="265"/>
  <c r="AQ13" i="265"/>
  <c r="AH13" i="265"/>
  <c r="V13" i="265"/>
  <c r="R13" i="265"/>
  <c r="S13" i="265" s="1"/>
  <c r="J13" i="265"/>
  <c r="I13" i="265" s="1"/>
  <c r="G13" i="265"/>
  <c r="E13" i="265"/>
  <c r="AQ12" i="265"/>
  <c r="AH12" i="265"/>
  <c r="V12" i="265"/>
  <c r="R12" i="265"/>
  <c r="T12" i="265" s="1"/>
  <c r="J12" i="265"/>
  <c r="I12" i="265" s="1"/>
  <c r="G12" i="265"/>
  <c r="E12" i="265"/>
  <c r="V11" i="265"/>
  <c r="J11" i="265"/>
  <c r="I11" i="265" s="1"/>
  <c r="G11" i="265"/>
  <c r="E11" i="265"/>
  <c r="T34" i="265" l="1"/>
  <c r="S34" i="265"/>
  <c r="T33" i="265"/>
  <c r="AI33" i="265" s="1"/>
  <c r="T30" i="265"/>
  <c r="T26" i="265"/>
  <c r="AI26" i="265" s="1"/>
  <c r="T25" i="265"/>
  <c r="AI25" i="265" s="1"/>
  <c r="AI24" i="265"/>
  <c r="AI23" i="265"/>
  <c r="S22" i="265"/>
  <c r="T22" i="265"/>
  <c r="AI22" i="265" s="1"/>
  <c r="T21" i="265"/>
  <c r="AI21" i="265" s="1"/>
  <c r="AI20" i="265"/>
  <c r="S18" i="265"/>
  <c r="T18" i="265"/>
  <c r="AI18" i="265" s="1"/>
  <c r="T17" i="265"/>
  <c r="S14" i="265"/>
  <c r="T14" i="265"/>
  <c r="AI14" i="265"/>
  <c r="T13" i="265"/>
  <c r="AI13" i="265" s="1"/>
  <c r="AI17" i="265"/>
  <c r="AI15" i="265"/>
  <c r="AI34" i="265"/>
  <c r="AI12" i="265"/>
  <c r="S15" i="265"/>
  <c r="S23" i="265"/>
  <c r="T31" i="265"/>
  <c r="AI31" i="265" s="1"/>
  <c r="T19" i="265"/>
  <c r="AI19" i="265" s="1"/>
  <c r="S20" i="265"/>
  <c r="S24" i="265"/>
  <c r="T28" i="265"/>
  <c r="AI28" i="265" s="1"/>
  <c r="AI30" i="265"/>
  <c r="T32" i="265"/>
  <c r="AI32" i="265" s="1"/>
  <c r="T16" i="265"/>
  <c r="AI16" i="265" s="1"/>
  <c r="T29" i="265"/>
  <c r="AI29" i="265" s="1"/>
  <c r="T27" i="265"/>
  <c r="AI27" i="265" s="1"/>
  <c r="S12" i="265"/>
  <c r="S11" i="265"/>
  <c r="T11" i="265"/>
  <c r="R35" i="265"/>
  <c r="AH35" i="265"/>
  <c r="AI11" i="265"/>
  <c r="AG8" i="265"/>
  <c r="K11" i="265"/>
  <c r="K12" i="265"/>
  <c r="K13" i="265"/>
  <c r="K14" i="265"/>
  <c r="K15" i="265"/>
  <c r="K16" i="265"/>
  <c r="K17" i="265"/>
  <c r="K18" i="265"/>
  <c r="K19" i="265"/>
  <c r="K20" i="265"/>
  <c r="K21" i="265"/>
  <c r="K22" i="265"/>
  <c r="K23" i="265"/>
  <c r="K24" i="265"/>
  <c r="K25" i="265"/>
  <c r="K33" i="265"/>
  <c r="K34" i="265"/>
  <c r="AQ11" i="265"/>
  <c r="AQ35" i="265" s="1"/>
  <c r="T35" i="265" l="1"/>
  <c r="AI35" i="265" s="1"/>
  <c r="S35" i="265"/>
  <c r="E27" i="264" l="1"/>
  <c r="AP10" i="264" l="1"/>
  <c r="AH12" i="264"/>
  <c r="AG10" i="264"/>
  <c r="Q10" i="264"/>
  <c r="AR35" i="264"/>
  <c r="AQ34" i="264"/>
  <c r="AH34" i="264"/>
  <c r="V34" i="264"/>
  <c r="R34" i="264"/>
  <c r="J34" i="264"/>
  <c r="I34" i="264" s="1"/>
  <c r="G34" i="264"/>
  <c r="E34" i="264"/>
  <c r="AQ33" i="264"/>
  <c r="AH33" i="264"/>
  <c r="V33" i="264"/>
  <c r="R33" i="264"/>
  <c r="J33" i="264"/>
  <c r="I33" i="264" s="1"/>
  <c r="G33" i="264"/>
  <c r="E33" i="264"/>
  <c r="AW32" i="264"/>
  <c r="AQ32" i="264"/>
  <c r="AH32" i="264"/>
  <c r="V32" i="264"/>
  <c r="R32" i="264"/>
  <c r="J32" i="264"/>
  <c r="I32" i="264" s="1"/>
  <c r="G32" i="264"/>
  <c r="E32" i="264"/>
  <c r="AQ31" i="264"/>
  <c r="AH31" i="264"/>
  <c r="V31" i="264"/>
  <c r="R31" i="264"/>
  <c r="J31" i="264"/>
  <c r="I31" i="264" s="1"/>
  <c r="G31" i="264"/>
  <c r="E31" i="264"/>
  <c r="AQ30" i="264"/>
  <c r="AH30" i="264"/>
  <c r="V30" i="264"/>
  <c r="R30" i="264"/>
  <c r="J30" i="264"/>
  <c r="I30" i="264" s="1"/>
  <c r="G30" i="264"/>
  <c r="E30" i="264"/>
  <c r="AQ29" i="264"/>
  <c r="AH29" i="264"/>
  <c r="V29" i="264"/>
  <c r="R29" i="264"/>
  <c r="J29" i="264"/>
  <c r="I29" i="264" s="1"/>
  <c r="G29" i="264"/>
  <c r="E29" i="264"/>
  <c r="AQ28" i="264"/>
  <c r="AH28" i="264"/>
  <c r="V28" i="264"/>
  <c r="R28" i="264"/>
  <c r="J28" i="264"/>
  <c r="I28" i="264" s="1"/>
  <c r="G28" i="264"/>
  <c r="E28" i="264"/>
  <c r="AQ27" i="264"/>
  <c r="AH27" i="264"/>
  <c r="V27" i="264"/>
  <c r="R27" i="264"/>
  <c r="J27" i="264"/>
  <c r="I27" i="264" s="1"/>
  <c r="G27" i="264"/>
  <c r="AQ26" i="264"/>
  <c r="AH26" i="264"/>
  <c r="V26" i="264"/>
  <c r="R26" i="264"/>
  <c r="J26" i="264"/>
  <c r="I26" i="264" s="1"/>
  <c r="G26" i="264"/>
  <c r="AQ25" i="264"/>
  <c r="AH25" i="264"/>
  <c r="V25" i="264"/>
  <c r="R25" i="264"/>
  <c r="J25" i="264"/>
  <c r="I25" i="264" s="1"/>
  <c r="G25" i="264"/>
  <c r="E25" i="264"/>
  <c r="AQ24" i="264"/>
  <c r="AH24" i="264"/>
  <c r="V24" i="264"/>
  <c r="R24" i="264"/>
  <c r="J24" i="264"/>
  <c r="I24" i="264" s="1"/>
  <c r="G24" i="264"/>
  <c r="E24" i="264"/>
  <c r="AQ23" i="264"/>
  <c r="AH23" i="264"/>
  <c r="V23" i="264"/>
  <c r="R23" i="264"/>
  <c r="J23" i="264"/>
  <c r="I23" i="264" s="1"/>
  <c r="G23" i="264"/>
  <c r="E23" i="264"/>
  <c r="AQ22" i="264"/>
  <c r="AH22" i="264"/>
  <c r="V22" i="264"/>
  <c r="R22" i="264"/>
  <c r="J22" i="264"/>
  <c r="I22" i="264" s="1"/>
  <c r="G22" i="264"/>
  <c r="E22" i="264"/>
  <c r="AQ21" i="264"/>
  <c r="AH21" i="264"/>
  <c r="V21" i="264"/>
  <c r="R21" i="264"/>
  <c r="J21" i="264"/>
  <c r="I21" i="264" s="1"/>
  <c r="G21" i="264"/>
  <c r="E21" i="264"/>
  <c r="AQ20" i="264"/>
  <c r="AH20" i="264"/>
  <c r="V20" i="264"/>
  <c r="R20" i="264"/>
  <c r="J20" i="264"/>
  <c r="I20" i="264" s="1"/>
  <c r="G20" i="264"/>
  <c r="E20" i="264"/>
  <c r="AQ19" i="264"/>
  <c r="AH19" i="264"/>
  <c r="V19" i="264"/>
  <c r="R19" i="264"/>
  <c r="J19" i="264"/>
  <c r="I19" i="264" s="1"/>
  <c r="G19" i="264"/>
  <c r="E19" i="264"/>
  <c r="AQ18" i="264"/>
  <c r="AH18" i="264"/>
  <c r="V18" i="264"/>
  <c r="R18" i="264"/>
  <c r="J18" i="264"/>
  <c r="I18" i="264" s="1"/>
  <c r="G18" i="264"/>
  <c r="E18" i="264"/>
  <c r="AQ17" i="264"/>
  <c r="AH17" i="264"/>
  <c r="V17" i="264"/>
  <c r="R17" i="264"/>
  <c r="J17" i="264"/>
  <c r="I17" i="264" s="1"/>
  <c r="G17" i="264"/>
  <c r="E17" i="264"/>
  <c r="AQ16" i="264"/>
  <c r="AH16" i="264"/>
  <c r="V16" i="264"/>
  <c r="R16" i="264"/>
  <c r="J16" i="264"/>
  <c r="I16" i="264" s="1"/>
  <c r="G16" i="264"/>
  <c r="E16" i="264"/>
  <c r="AQ15" i="264"/>
  <c r="AH15" i="264"/>
  <c r="V15" i="264"/>
  <c r="R15" i="264"/>
  <c r="J15" i="264"/>
  <c r="I15" i="264" s="1"/>
  <c r="G15" i="264"/>
  <c r="E15" i="264"/>
  <c r="AQ14" i="264"/>
  <c r="AH14" i="264"/>
  <c r="V14" i="264"/>
  <c r="R14" i="264"/>
  <c r="J14" i="264"/>
  <c r="I14" i="264" s="1"/>
  <c r="G14" i="264"/>
  <c r="E14" i="264"/>
  <c r="AQ13" i="264"/>
  <c r="AH13" i="264"/>
  <c r="V13" i="264"/>
  <c r="R13" i="264"/>
  <c r="J13" i="264"/>
  <c r="I13" i="264" s="1"/>
  <c r="G13" i="264"/>
  <c r="E13" i="264"/>
  <c r="AQ12" i="264"/>
  <c r="V12" i="264"/>
  <c r="R12" i="264"/>
  <c r="K12" i="264"/>
  <c r="J12" i="264"/>
  <c r="I12" i="264" s="1"/>
  <c r="G12" i="264"/>
  <c r="E12" i="264"/>
  <c r="AH11" i="264"/>
  <c r="V11" i="264"/>
  <c r="K11" i="264"/>
  <c r="J11" i="264"/>
  <c r="I11" i="264" s="1"/>
  <c r="G11" i="264"/>
  <c r="E11" i="264"/>
  <c r="R11" i="264"/>
  <c r="AG8" i="264"/>
  <c r="AQ11" i="264" l="1"/>
  <c r="AP35" i="264"/>
  <c r="T14" i="264"/>
  <c r="T18" i="264"/>
  <c r="T20" i="264"/>
  <c r="K13" i="264"/>
  <c r="K14" i="264"/>
  <c r="K15" i="264"/>
  <c r="K16" i="264"/>
  <c r="K17" i="264"/>
  <c r="K18" i="264"/>
  <c r="K19" i="264"/>
  <c r="K20" i="264"/>
  <c r="K21" i="264"/>
  <c r="K22" i="264"/>
  <c r="K23" i="264"/>
  <c r="K24" i="264"/>
  <c r="K25" i="264"/>
  <c r="K26" i="264"/>
  <c r="K27" i="264"/>
  <c r="K28" i="264"/>
  <c r="K29" i="264"/>
  <c r="K30" i="264"/>
  <c r="K31" i="264"/>
  <c r="K32" i="264"/>
  <c r="T22" i="264"/>
  <c r="S33" i="264"/>
  <c r="T13" i="264"/>
  <c r="T16" i="264"/>
  <c r="AI16" i="264" s="1"/>
  <c r="T19" i="264"/>
  <c r="T21" i="264"/>
  <c r="T23" i="264"/>
  <c r="T24" i="264"/>
  <c r="AI24" i="264" s="1"/>
  <c r="T25" i="264"/>
  <c r="AI25" i="264" s="1"/>
  <c r="T26" i="264"/>
  <c r="AI26" i="264" s="1"/>
  <c r="T27" i="264"/>
  <c r="T28" i="264"/>
  <c r="AI28" i="264" s="1"/>
  <c r="T29" i="264"/>
  <c r="AI29" i="264" s="1"/>
  <c r="T30" i="264"/>
  <c r="AI30" i="264" s="1"/>
  <c r="T31" i="264"/>
  <c r="AI31" i="264" s="1"/>
  <c r="T32" i="264"/>
  <c r="AI32" i="264" s="1"/>
  <c r="T12" i="264"/>
  <c r="T33" i="264"/>
  <c r="AI33" i="264" s="1"/>
  <c r="S34" i="264"/>
  <c r="T15" i="264"/>
  <c r="T17" i="264"/>
  <c r="AI27" i="264"/>
  <c r="T34" i="264"/>
  <c r="AI34" i="264" s="1"/>
  <c r="AI23" i="264"/>
  <c r="AI22" i="264"/>
  <c r="AI21" i="264"/>
  <c r="AI20" i="264"/>
  <c r="AI19" i="264"/>
  <c r="AI18" i="264"/>
  <c r="AI17" i="264"/>
  <c r="AI15" i="264"/>
  <c r="AQ35" i="264"/>
  <c r="AI13" i="264"/>
  <c r="AI12" i="264"/>
  <c r="AI14" i="264"/>
  <c r="T11" i="264"/>
  <c r="S11" i="264"/>
  <c r="R35" i="264"/>
  <c r="AH35" i="264"/>
  <c r="K33" i="264"/>
  <c r="K34" i="264"/>
  <c r="S12" i="264"/>
  <c r="S13" i="264"/>
  <c r="S14" i="264"/>
  <c r="S15" i="264"/>
  <c r="S16" i="264"/>
  <c r="S17" i="264"/>
  <c r="S18" i="264"/>
  <c r="S19" i="264"/>
  <c r="S20" i="264"/>
  <c r="S21" i="264"/>
  <c r="S22" i="264"/>
  <c r="S23" i="264"/>
  <c r="S24" i="264"/>
  <c r="S25" i="264"/>
  <c r="S26" i="264"/>
  <c r="S27" i="264"/>
  <c r="S28" i="264"/>
  <c r="S29" i="264"/>
  <c r="S30" i="264"/>
  <c r="S31" i="264"/>
  <c r="S32" i="264"/>
  <c r="T35" i="264" l="1"/>
  <c r="AI35" i="264" s="1"/>
  <c r="S35" i="264"/>
  <c r="AI11" i="264"/>
  <c r="AP10" i="263" l="1"/>
  <c r="AQ11" i="263" s="1"/>
  <c r="AG10" i="263"/>
  <c r="AG8" i="263" s="1"/>
  <c r="Q10" i="263"/>
  <c r="R11" i="263" s="1"/>
  <c r="AR35" i="263"/>
  <c r="AQ34" i="263"/>
  <c r="AH34" i="263"/>
  <c r="V34" i="263"/>
  <c r="R34" i="263"/>
  <c r="J34" i="263"/>
  <c r="I34" i="263" s="1"/>
  <c r="G34" i="263"/>
  <c r="E34" i="263"/>
  <c r="AQ33" i="263"/>
  <c r="AH33" i="263"/>
  <c r="V33" i="263"/>
  <c r="R33" i="263"/>
  <c r="J33" i="263"/>
  <c r="K33" i="263" s="1"/>
  <c r="G33" i="263"/>
  <c r="E33" i="263"/>
  <c r="AW32" i="263"/>
  <c r="AQ32" i="263"/>
  <c r="AH32" i="263"/>
  <c r="V32" i="263"/>
  <c r="R32" i="263"/>
  <c r="J32" i="263"/>
  <c r="I32" i="263" s="1"/>
  <c r="G32" i="263"/>
  <c r="E32" i="263"/>
  <c r="AQ31" i="263"/>
  <c r="AH31" i="263"/>
  <c r="V31" i="263"/>
  <c r="R31" i="263"/>
  <c r="T31" i="263" s="1"/>
  <c r="J31" i="263"/>
  <c r="I31" i="263" s="1"/>
  <c r="G31" i="263"/>
  <c r="E31" i="263"/>
  <c r="AQ30" i="263"/>
  <c r="AH30" i="263"/>
  <c r="V30" i="263"/>
  <c r="R30" i="263"/>
  <c r="T30" i="263" s="1"/>
  <c r="J30" i="263"/>
  <c r="I30" i="263" s="1"/>
  <c r="G30" i="263"/>
  <c r="E30" i="263"/>
  <c r="AQ29" i="263"/>
  <c r="AH29" i="263"/>
  <c r="V29" i="263"/>
  <c r="R29" i="263"/>
  <c r="T29" i="263" s="1"/>
  <c r="J29" i="263"/>
  <c r="I29" i="263" s="1"/>
  <c r="G29" i="263"/>
  <c r="E29" i="263"/>
  <c r="AQ28" i="263"/>
  <c r="AH28" i="263"/>
  <c r="V28" i="263"/>
  <c r="R28" i="263"/>
  <c r="T28" i="263" s="1"/>
  <c r="J28" i="263"/>
  <c r="I28" i="263" s="1"/>
  <c r="G28" i="263"/>
  <c r="E28" i="263"/>
  <c r="AQ27" i="263"/>
  <c r="AH27" i="263"/>
  <c r="V27" i="263"/>
  <c r="R27" i="263"/>
  <c r="T27" i="263" s="1"/>
  <c r="J27" i="263"/>
  <c r="I27" i="263" s="1"/>
  <c r="G27" i="263"/>
  <c r="E27" i="263"/>
  <c r="AQ26" i="263"/>
  <c r="AH26" i="263"/>
  <c r="V26" i="263"/>
  <c r="R26" i="263"/>
  <c r="T26" i="263" s="1"/>
  <c r="J26" i="263"/>
  <c r="I26" i="263" s="1"/>
  <c r="G26" i="263"/>
  <c r="E26" i="263"/>
  <c r="AQ25" i="263"/>
  <c r="AH25" i="263"/>
  <c r="V25" i="263"/>
  <c r="R25" i="263"/>
  <c r="T25" i="263" s="1"/>
  <c r="J25" i="263"/>
  <c r="I25" i="263" s="1"/>
  <c r="G25" i="263"/>
  <c r="E25" i="263"/>
  <c r="AQ24" i="263"/>
  <c r="AH24" i="263"/>
  <c r="V24" i="263"/>
  <c r="R24" i="263"/>
  <c r="T24" i="263" s="1"/>
  <c r="J24" i="263"/>
  <c r="I24" i="263" s="1"/>
  <c r="G24" i="263"/>
  <c r="E24" i="263"/>
  <c r="AQ23" i="263"/>
  <c r="AH23" i="263"/>
  <c r="V23" i="263"/>
  <c r="R23" i="263"/>
  <c r="T23" i="263" s="1"/>
  <c r="J23" i="263"/>
  <c r="I23" i="263" s="1"/>
  <c r="G23" i="263"/>
  <c r="E23" i="263"/>
  <c r="AQ22" i="263"/>
  <c r="AH22" i="263"/>
  <c r="V22" i="263"/>
  <c r="R22" i="263"/>
  <c r="T22" i="263" s="1"/>
  <c r="J22" i="263"/>
  <c r="I22" i="263" s="1"/>
  <c r="G22" i="263"/>
  <c r="E22" i="263"/>
  <c r="AQ21" i="263"/>
  <c r="AH21" i="263"/>
  <c r="V21" i="263"/>
  <c r="R21" i="263"/>
  <c r="T21" i="263" s="1"/>
  <c r="J21" i="263"/>
  <c r="I21" i="263" s="1"/>
  <c r="G21" i="263"/>
  <c r="E21" i="263"/>
  <c r="AQ20" i="263"/>
  <c r="AH20" i="263"/>
  <c r="V20" i="263"/>
  <c r="R20" i="263"/>
  <c r="T20" i="263" s="1"/>
  <c r="J20" i="263"/>
  <c r="I20" i="263" s="1"/>
  <c r="G20" i="263"/>
  <c r="E20" i="263"/>
  <c r="AQ19" i="263"/>
  <c r="AH19" i="263"/>
  <c r="V19" i="263"/>
  <c r="R19" i="263"/>
  <c r="T19" i="263" s="1"/>
  <c r="J19" i="263"/>
  <c r="I19" i="263" s="1"/>
  <c r="G19" i="263"/>
  <c r="E19" i="263"/>
  <c r="AQ18" i="263"/>
  <c r="AH18" i="263"/>
  <c r="V18" i="263"/>
  <c r="R18" i="263"/>
  <c r="T18" i="263" s="1"/>
  <c r="J18" i="263"/>
  <c r="I18" i="263" s="1"/>
  <c r="G18" i="263"/>
  <c r="E18" i="263"/>
  <c r="AQ17" i="263"/>
  <c r="AH17" i="263"/>
  <c r="V17" i="263"/>
  <c r="R17" i="263"/>
  <c r="T17" i="263" s="1"/>
  <c r="J17" i="263"/>
  <c r="I17" i="263" s="1"/>
  <c r="G17" i="263"/>
  <c r="E17" i="263"/>
  <c r="AQ16" i="263"/>
  <c r="AH16" i="263"/>
  <c r="V16" i="263"/>
  <c r="R16" i="263"/>
  <c r="T16" i="263" s="1"/>
  <c r="J16" i="263"/>
  <c r="I16" i="263" s="1"/>
  <c r="G16" i="263"/>
  <c r="E16" i="263"/>
  <c r="AQ15" i="263"/>
  <c r="AH15" i="263"/>
  <c r="V15" i="263"/>
  <c r="R15" i="263"/>
  <c r="S15" i="263" s="1"/>
  <c r="J15" i="263"/>
  <c r="I15" i="263" s="1"/>
  <c r="G15" i="263"/>
  <c r="E15" i="263"/>
  <c r="AQ14" i="263"/>
  <c r="AH14" i="263"/>
  <c r="V14" i="263"/>
  <c r="R14" i="263"/>
  <c r="T14" i="263" s="1"/>
  <c r="J14" i="263"/>
  <c r="I14" i="263" s="1"/>
  <c r="G14" i="263"/>
  <c r="E14" i="263"/>
  <c r="AQ13" i="263"/>
  <c r="AH13" i="263"/>
  <c r="V13" i="263"/>
  <c r="R13" i="263"/>
  <c r="S13" i="263" s="1"/>
  <c r="J13" i="263"/>
  <c r="I13" i="263" s="1"/>
  <c r="G13" i="263"/>
  <c r="E13" i="263"/>
  <c r="AQ12" i="263"/>
  <c r="AH12" i="263"/>
  <c r="V12" i="263"/>
  <c r="R12" i="263"/>
  <c r="T12" i="263" s="1"/>
  <c r="J12" i="263"/>
  <c r="I12" i="263" s="1"/>
  <c r="G12" i="263"/>
  <c r="E12" i="263"/>
  <c r="AH11" i="263"/>
  <c r="V11" i="263"/>
  <c r="J11" i="263"/>
  <c r="I11" i="263" s="1"/>
  <c r="G11" i="263"/>
  <c r="E11" i="263"/>
  <c r="S34" i="263" l="1"/>
  <c r="S33" i="263"/>
  <c r="T32" i="263"/>
  <c r="I33" i="263"/>
  <c r="K34" i="263"/>
  <c r="AI32" i="263"/>
  <c r="AI28" i="263"/>
  <c r="AI24" i="263"/>
  <c r="AI20" i="263"/>
  <c r="AI16" i="263"/>
  <c r="AI12" i="263"/>
  <c r="AQ35" i="263"/>
  <c r="AI17" i="263"/>
  <c r="AI21" i="263"/>
  <c r="AI25" i="263"/>
  <c r="AI29" i="263"/>
  <c r="S11" i="263"/>
  <c r="R35" i="263"/>
  <c r="T11" i="263"/>
  <c r="AI11" i="263" s="1"/>
  <c r="AI19" i="263"/>
  <c r="AI23" i="263"/>
  <c r="AI27" i="263"/>
  <c r="AI31" i="263"/>
  <c r="AI14" i="263"/>
  <c r="AI18" i="263"/>
  <c r="AI22" i="263"/>
  <c r="AI26" i="263"/>
  <c r="AI30" i="263"/>
  <c r="T13" i="263"/>
  <c r="AI13" i="263" s="1"/>
  <c r="T15" i="263"/>
  <c r="AI15" i="263" s="1"/>
  <c r="K11" i="263"/>
  <c r="K12" i="263"/>
  <c r="K13" i="263"/>
  <c r="K14" i="263"/>
  <c r="K15" i="263"/>
  <c r="K16" i="263"/>
  <c r="K17" i="263"/>
  <c r="K18" i="263"/>
  <c r="K19" i="263"/>
  <c r="K20" i="263"/>
  <c r="K21" i="263"/>
  <c r="K22" i="263"/>
  <c r="K23" i="263"/>
  <c r="K24" i="263"/>
  <c r="K25" i="263"/>
  <c r="K26" i="263"/>
  <c r="K27" i="263"/>
  <c r="K28" i="263"/>
  <c r="K29" i="263"/>
  <c r="K30" i="263"/>
  <c r="K31" i="263"/>
  <c r="K32" i="263"/>
  <c r="T33" i="263"/>
  <c r="AI33" i="263" s="1"/>
  <c r="T34" i="263"/>
  <c r="AI34" i="263" s="1"/>
  <c r="AH35" i="263"/>
  <c r="S12" i="263"/>
  <c r="S14" i="263"/>
  <c r="S16" i="263"/>
  <c r="S17" i="263"/>
  <c r="S18" i="263"/>
  <c r="S19" i="263"/>
  <c r="S20" i="263"/>
  <c r="S21" i="263"/>
  <c r="S22" i="263"/>
  <c r="S23" i="263"/>
  <c r="S24" i="263"/>
  <c r="S25" i="263"/>
  <c r="S26" i="263"/>
  <c r="S27" i="263"/>
  <c r="S28" i="263"/>
  <c r="S29" i="263"/>
  <c r="S30" i="263"/>
  <c r="S31" i="263"/>
  <c r="S32" i="263"/>
  <c r="S35" i="263" l="1"/>
  <c r="T35" i="263"/>
  <c r="AI35" i="263" s="1"/>
  <c r="AP10" i="262" l="1"/>
  <c r="AG10" i="262"/>
  <c r="Q10" i="262"/>
  <c r="AR35" i="262"/>
  <c r="AQ34" i="262"/>
  <c r="AH34" i="262"/>
  <c r="V34" i="262"/>
  <c r="R34" i="262"/>
  <c r="T34" i="262" s="1"/>
  <c r="J34" i="262"/>
  <c r="I34" i="262" s="1"/>
  <c r="G34" i="262"/>
  <c r="E34" i="262"/>
  <c r="AQ33" i="262"/>
  <c r="AH33" i="262"/>
  <c r="V33" i="262"/>
  <c r="R33" i="262"/>
  <c r="T33" i="262" s="1"/>
  <c r="J33" i="262"/>
  <c r="I33" i="262" s="1"/>
  <c r="G33" i="262"/>
  <c r="E33" i="262"/>
  <c r="AW32" i="262"/>
  <c r="AQ32" i="262"/>
  <c r="AH32" i="262"/>
  <c r="V32" i="262"/>
  <c r="R32" i="262"/>
  <c r="T32" i="262" s="1"/>
  <c r="K32" i="262"/>
  <c r="J32" i="262"/>
  <c r="I32" i="262" s="1"/>
  <c r="G32" i="262"/>
  <c r="E32" i="262"/>
  <c r="AQ31" i="262"/>
  <c r="AH31" i="262"/>
  <c r="V31" i="262"/>
  <c r="R31" i="262"/>
  <c r="T31" i="262" s="1"/>
  <c r="K31" i="262"/>
  <c r="J31" i="262"/>
  <c r="I31" i="262" s="1"/>
  <c r="G31" i="262"/>
  <c r="E31" i="262"/>
  <c r="AQ30" i="262"/>
  <c r="AH30" i="262"/>
  <c r="V30" i="262"/>
  <c r="R30" i="262"/>
  <c r="K30" i="262"/>
  <c r="J30" i="262"/>
  <c r="I30" i="262" s="1"/>
  <c r="G30" i="262"/>
  <c r="E30" i="262"/>
  <c r="AQ29" i="262"/>
  <c r="AH29" i="262"/>
  <c r="V29" i="262"/>
  <c r="R29" i="262"/>
  <c r="T29" i="262" s="1"/>
  <c r="K29" i="262"/>
  <c r="J29" i="262"/>
  <c r="I29" i="262" s="1"/>
  <c r="G29" i="262"/>
  <c r="E29" i="262"/>
  <c r="AQ28" i="262"/>
  <c r="AH28" i="262"/>
  <c r="V28" i="262"/>
  <c r="R28" i="262"/>
  <c r="K28" i="262"/>
  <c r="J28" i="262"/>
  <c r="I28" i="262" s="1"/>
  <c r="G28" i="262"/>
  <c r="E28" i="262"/>
  <c r="AQ27" i="262"/>
  <c r="AH27" i="262"/>
  <c r="V27" i="262"/>
  <c r="R27" i="262"/>
  <c r="S27" i="262" s="1"/>
  <c r="K27" i="262"/>
  <c r="J27" i="262"/>
  <c r="I27" i="262" s="1"/>
  <c r="G27" i="262"/>
  <c r="E27" i="262"/>
  <c r="AQ26" i="262"/>
  <c r="AH26" i="262"/>
  <c r="V26" i="262"/>
  <c r="R26" i="262"/>
  <c r="S26" i="262" s="1"/>
  <c r="K26" i="262"/>
  <c r="J26" i="262"/>
  <c r="I26" i="262" s="1"/>
  <c r="G26" i="262"/>
  <c r="E26" i="262"/>
  <c r="AQ25" i="262"/>
  <c r="AH25" i="262"/>
  <c r="V25" i="262"/>
  <c r="R25" i="262"/>
  <c r="S25" i="262" s="1"/>
  <c r="K25" i="262"/>
  <c r="J25" i="262"/>
  <c r="I25" i="262" s="1"/>
  <c r="G25" i="262"/>
  <c r="E25" i="262"/>
  <c r="AQ24" i="262"/>
  <c r="AH24" i="262"/>
  <c r="V24" i="262"/>
  <c r="R24" i="262"/>
  <c r="S24" i="262" s="1"/>
  <c r="K24" i="262"/>
  <c r="J24" i="262"/>
  <c r="I24" i="262" s="1"/>
  <c r="G24" i="262"/>
  <c r="E24" i="262"/>
  <c r="AQ23" i="262"/>
  <c r="AH23" i="262"/>
  <c r="V23" i="262"/>
  <c r="R23" i="262"/>
  <c r="S23" i="262" s="1"/>
  <c r="K23" i="262"/>
  <c r="J23" i="262"/>
  <c r="I23" i="262" s="1"/>
  <c r="G23" i="262"/>
  <c r="E23" i="262"/>
  <c r="AQ22" i="262"/>
  <c r="AH22" i="262"/>
  <c r="V22" i="262"/>
  <c r="R22" i="262"/>
  <c r="S22" i="262" s="1"/>
  <c r="K22" i="262"/>
  <c r="J22" i="262"/>
  <c r="I22" i="262" s="1"/>
  <c r="G22" i="262"/>
  <c r="E22" i="262"/>
  <c r="AQ21" i="262"/>
  <c r="AH21" i="262"/>
  <c r="V21" i="262"/>
  <c r="R21" i="262"/>
  <c r="S21" i="262" s="1"/>
  <c r="K21" i="262"/>
  <c r="J21" i="262"/>
  <c r="I21" i="262" s="1"/>
  <c r="G21" i="262"/>
  <c r="E21" i="262"/>
  <c r="AQ20" i="262"/>
  <c r="AH20" i="262"/>
  <c r="V20" i="262"/>
  <c r="R20" i="262"/>
  <c r="S20" i="262" s="1"/>
  <c r="K20" i="262"/>
  <c r="J20" i="262"/>
  <c r="I20" i="262" s="1"/>
  <c r="G20" i="262"/>
  <c r="E20" i="262"/>
  <c r="AQ19" i="262"/>
  <c r="AH19" i="262"/>
  <c r="V19" i="262"/>
  <c r="R19" i="262"/>
  <c r="S19" i="262" s="1"/>
  <c r="K19" i="262"/>
  <c r="J19" i="262"/>
  <c r="I19" i="262" s="1"/>
  <c r="G19" i="262"/>
  <c r="E19" i="262"/>
  <c r="AQ18" i="262"/>
  <c r="AH18" i="262"/>
  <c r="V18" i="262"/>
  <c r="R18" i="262"/>
  <c r="S18" i="262" s="1"/>
  <c r="K18" i="262"/>
  <c r="J18" i="262"/>
  <c r="I18" i="262" s="1"/>
  <c r="G18" i="262"/>
  <c r="E18" i="262"/>
  <c r="AQ17" i="262"/>
  <c r="AH17" i="262"/>
  <c r="V17" i="262"/>
  <c r="R17" i="262"/>
  <c r="S17" i="262" s="1"/>
  <c r="K17" i="262"/>
  <c r="J17" i="262"/>
  <c r="I17" i="262" s="1"/>
  <c r="G17" i="262"/>
  <c r="E17" i="262"/>
  <c r="AQ16" i="262"/>
  <c r="AH16" i="262"/>
  <c r="V16" i="262"/>
  <c r="R16" i="262"/>
  <c r="S16" i="262" s="1"/>
  <c r="K16" i="262"/>
  <c r="J16" i="262"/>
  <c r="I16" i="262" s="1"/>
  <c r="G16" i="262"/>
  <c r="E16" i="262"/>
  <c r="AQ15" i="262"/>
  <c r="AH15" i="262"/>
  <c r="V15" i="262"/>
  <c r="R15" i="262"/>
  <c r="S15" i="262" s="1"/>
  <c r="K15" i="262"/>
  <c r="J15" i="262"/>
  <c r="I15" i="262" s="1"/>
  <c r="G15" i="262"/>
  <c r="E15" i="262"/>
  <c r="AQ14" i="262"/>
  <c r="AH14" i="262"/>
  <c r="V14" i="262"/>
  <c r="R14" i="262"/>
  <c r="S14" i="262" s="1"/>
  <c r="K14" i="262"/>
  <c r="J14" i="262"/>
  <c r="I14" i="262" s="1"/>
  <c r="G14" i="262"/>
  <c r="E14" i="262"/>
  <c r="AQ13" i="262"/>
  <c r="AH13" i="262"/>
  <c r="V13" i="262"/>
  <c r="R13" i="262"/>
  <c r="S13" i="262" s="1"/>
  <c r="K13" i="262"/>
  <c r="J13" i="262"/>
  <c r="I13" i="262" s="1"/>
  <c r="G13" i="262"/>
  <c r="E13" i="262"/>
  <c r="AQ12" i="262"/>
  <c r="AH12" i="262"/>
  <c r="V12" i="262"/>
  <c r="R12" i="262"/>
  <c r="S12" i="262" s="1"/>
  <c r="K12" i="262"/>
  <c r="J12" i="262"/>
  <c r="I12" i="262" s="1"/>
  <c r="G12" i="262"/>
  <c r="E12" i="262"/>
  <c r="AH11" i="262"/>
  <c r="V11" i="262"/>
  <c r="K11" i="262"/>
  <c r="J11" i="262"/>
  <c r="I11" i="262" s="1"/>
  <c r="G11" i="262"/>
  <c r="E11" i="262"/>
  <c r="AQ11" i="262"/>
  <c r="R11" i="262"/>
  <c r="AG8" i="262"/>
  <c r="AI34" i="262" l="1"/>
  <c r="AI33" i="262"/>
  <c r="AI32" i="262"/>
  <c r="S32" i="262"/>
  <c r="S30" i="262"/>
  <c r="T30" i="262"/>
  <c r="AI30" i="262" s="1"/>
  <c r="AI29" i="262"/>
  <c r="S28" i="262"/>
  <c r="T28" i="262"/>
  <c r="AI28" i="262" s="1"/>
  <c r="T25" i="262"/>
  <c r="AI25" i="262" s="1"/>
  <c r="T24" i="262"/>
  <c r="AI24" i="262" s="1"/>
  <c r="T20" i="262"/>
  <c r="AI20" i="262" s="1"/>
  <c r="T16" i="262"/>
  <c r="T12" i="262"/>
  <c r="AI12" i="262" s="1"/>
  <c r="AQ35" i="262"/>
  <c r="AH35" i="262"/>
  <c r="AI31" i="262"/>
  <c r="T17" i="262"/>
  <c r="AI17" i="262" s="1"/>
  <c r="T14" i="262"/>
  <c r="AI14" i="262" s="1"/>
  <c r="AI16" i="262"/>
  <c r="T18" i="262"/>
  <c r="AI18" i="262" s="1"/>
  <c r="T22" i="262"/>
  <c r="AI22" i="262" s="1"/>
  <c r="S29" i="262"/>
  <c r="S31" i="262"/>
  <c r="S33" i="262"/>
  <c r="T15" i="262"/>
  <c r="AI15" i="262" s="1"/>
  <c r="T19" i="262"/>
  <c r="AI19" i="262" s="1"/>
  <c r="T23" i="262"/>
  <c r="AI23" i="262" s="1"/>
  <c r="T27" i="262"/>
  <c r="AI27" i="262" s="1"/>
  <c r="S34" i="262"/>
  <c r="T13" i="262"/>
  <c r="AI13" i="262" s="1"/>
  <c r="T21" i="262"/>
  <c r="AI21" i="262" s="1"/>
  <c r="T26" i="262"/>
  <c r="AI26" i="262" s="1"/>
  <c r="T11" i="262"/>
  <c r="S11" i="262"/>
  <c r="R35" i="262"/>
  <c r="K33" i="262"/>
  <c r="K34" i="262"/>
  <c r="S35" i="262" l="1"/>
  <c r="T35" i="262"/>
  <c r="AI35" i="262" s="1"/>
  <c r="AI11" i="262"/>
  <c r="AH26" i="261" l="1"/>
  <c r="E11" i="261" l="1"/>
  <c r="AP10" i="261"/>
  <c r="AQ11" i="261" s="1"/>
  <c r="AG10" i="261"/>
  <c r="AG8" i="261" s="1"/>
  <c r="Q10" i="261"/>
  <c r="AR35" i="261"/>
  <c r="AQ34" i="261"/>
  <c r="AH34" i="261"/>
  <c r="V34" i="261"/>
  <c r="R34" i="261"/>
  <c r="K34" i="261"/>
  <c r="J34" i="261"/>
  <c r="I34" i="261"/>
  <c r="G34" i="261"/>
  <c r="E34" i="261"/>
  <c r="AQ33" i="261"/>
  <c r="AH33" i="261"/>
  <c r="V33" i="261"/>
  <c r="R33" i="261"/>
  <c r="K33" i="261"/>
  <c r="J33" i="261"/>
  <c r="I33" i="261"/>
  <c r="G33" i="261"/>
  <c r="E33" i="261"/>
  <c r="AW32" i="261"/>
  <c r="AQ32" i="261"/>
  <c r="AH32" i="261"/>
  <c r="V32" i="261"/>
  <c r="R32" i="261"/>
  <c r="J32" i="261"/>
  <c r="K32" i="261" s="1"/>
  <c r="I32" i="261"/>
  <c r="G32" i="261"/>
  <c r="E32" i="261"/>
  <c r="AQ31" i="261"/>
  <c r="AH31" i="261"/>
  <c r="V31" i="261"/>
  <c r="R31" i="261"/>
  <c r="S31" i="261" s="1"/>
  <c r="J31" i="261"/>
  <c r="K31" i="261" s="1"/>
  <c r="I31" i="261"/>
  <c r="G31" i="261"/>
  <c r="E31" i="261"/>
  <c r="AQ30" i="261"/>
  <c r="AH30" i="261"/>
  <c r="V30" i="261"/>
  <c r="R30" i="261"/>
  <c r="J30" i="261"/>
  <c r="K30" i="261" s="1"/>
  <c r="I30" i="261"/>
  <c r="G30" i="261"/>
  <c r="E30" i="261"/>
  <c r="AQ29" i="261"/>
  <c r="AH29" i="261"/>
  <c r="V29" i="261"/>
  <c r="R29" i="261"/>
  <c r="J29" i="261"/>
  <c r="K29" i="261" s="1"/>
  <c r="I29" i="261"/>
  <c r="G29" i="261"/>
  <c r="E29" i="261"/>
  <c r="AQ28" i="261"/>
  <c r="AH28" i="261"/>
  <c r="V28" i="261"/>
  <c r="R28" i="261"/>
  <c r="J28" i="261"/>
  <c r="K28" i="261" s="1"/>
  <c r="I28" i="261"/>
  <c r="G28" i="261"/>
  <c r="E28" i="261"/>
  <c r="AQ27" i="261"/>
  <c r="AH27" i="261"/>
  <c r="V27" i="261"/>
  <c r="R27" i="261"/>
  <c r="J27" i="261"/>
  <c r="K27" i="261" s="1"/>
  <c r="I27" i="261"/>
  <c r="G27" i="261"/>
  <c r="E27" i="261"/>
  <c r="AQ26" i="261"/>
  <c r="V26" i="261"/>
  <c r="R26" i="261"/>
  <c r="J26" i="261"/>
  <c r="K26" i="261" s="1"/>
  <c r="I26" i="261"/>
  <c r="G26" i="261"/>
  <c r="E26" i="261"/>
  <c r="AQ25" i="261"/>
  <c r="AH25" i="261"/>
  <c r="V25" i="261"/>
  <c r="R25" i="261"/>
  <c r="J25" i="261"/>
  <c r="K25" i="261" s="1"/>
  <c r="I25" i="261"/>
  <c r="G25" i="261"/>
  <c r="E25" i="261"/>
  <c r="AQ24" i="261"/>
  <c r="AH24" i="261"/>
  <c r="V24" i="261"/>
  <c r="R24" i="261"/>
  <c r="J24" i="261"/>
  <c r="K24" i="261" s="1"/>
  <c r="I24" i="261"/>
  <c r="G24" i="261"/>
  <c r="E24" i="261"/>
  <c r="AQ23" i="261"/>
  <c r="AH23" i="261"/>
  <c r="V23" i="261"/>
  <c r="R23" i="261"/>
  <c r="J23" i="261"/>
  <c r="K23" i="261" s="1"/>
  <c r="I23" i="261"/>
  <c r="G23" i="261"/>
  <c r="E23" i="261"/>
  <c r="AQ22" i="261"/>
  <c r="AH22" i="261"/>
  <c r="V22" i="261"/>
  <c r="R22" i="261"/>
  <c r="T22" i="261" s="1"/>
  <c r="J22" i="261"/>
  <c r="K22" i="261" s="1"/>
  <c r="I22" i="261"/>
  <c r="G22" i="261"/>
  <c r="E22" i="261"/>
  <c r="AQ21" i="261"/>
  <c r="AH21" i="261"/>
  <c r="V21" i="261"/>
  <c r="R21" i="261"/>
  <c r="T21" i="261" s="1"/>
  <c r="AI21" i="261" s="1"/>
  <c r="J21" i="261"/>
  <c r="K21" i="261" s="1"/>
  <c r="I21" i="261"/>
  <c r="G21" i="261"/>
  <c r="E21" i="261"/>
  <c r="AQ20" i="261"/>
  <c r="AH20" i="261"/>
  <c r="V20" i="261"/>
  <c r="R20" i="261"/>
  <c r="T20" i="261" s="1"/>
  <c r="AI20" i="261" s="1"/>
  <c r="J20" i="261"/>
  <c r="K20" i="261" s="1"/>
  <c r="I20" i="261"/>
  <c r="G20" i="261"/>
  <c r="E20" i="261"/>
  <c r="AQ19" i="261"/>
  <c r="AH19" i="261"/>
  <c r="V19" i="261"/>
  <c r="R19" i="261"/>
  <c r="T19" i="261" s="1"/>
  <c r="J19" i="261"/>
  <c r="K19" i="261" s="1"/>
  <c r="I19" i="261"/>
  <c r="G19" i="261"/>
  <c r="E19" i="261"/>
  <c r="AQ18" i="261"/>
  <c r="AH18" i="261"/>
  <c r="V18" i="261"/>
  <c r="R18" i="261"/>
  <c r="T18" i="261" s="1"/>
  <c r="J18" i="261"/>
  <c r="K18" i="261" s="1"/>
  <c r="I18" i="261"/>
  <c r="G18" i="261"/>
  <c r="E18" i="261"/>
  <c r="AQ17" i="261"/>
  <c r="AH17" i="261"/>
  <c r="V17" i="261"/>
  <c r="R17" i="261"/>
  <c r="T17" i="261" s="1"/>
  <c r="J17" i="261"/>
  <c r="K17" i="261" s="1"/>
  <c r="I17" i="261"/>
  <c r="G17" i="261"/>
  <c r="E17" i="261"/>
  <c r="AQ16" i="261"/>
  <c r="AH16" i="261"/>
  <c r="V16" i="261"/>
  <c r="R16" i="261"/>
  <c r="T16" i="261" s="1"/>
  <c r="J16" i="261"/>
  <c r="K16" i="261" s="1"/>
  <c r="I16" i="261"/>
  <c r="G16" i="261"/>
  <c r="E16" i="261"/>
  <c r="AQ15" i="261"/>
  <c r="AH15" i="261"/>
  <c r="V15" i="261"/>
  <c r="R15" i="261"/>
  <c r="T15" i="261" s="1"/>
  <c r="J15" i="261"/>
  <c r="K15" i="261" s="1"/>
  <c r="I15" i="261"/>
  <c r="G15" i="261"/>
  <c r="E15" i="261"/>
  <c r="AQ14" i="261"/>
  <c r="AH14" i="261"/>
  <c r="V14" i="261"/>
  <c r="R14" i="261"/>
  <c r="T14" i="261" s="1"/>
  <c r="J14" i="261"/>
  <c r="K14" i="261" s="1"/>
  <c r="I14" i="261"/>
  <c r="G14" i="261"/>
  <c r="E14" i="261"/>
  <c r="AQ13" i="261"/>
  <c r="AH13" i="261"/>
  <c r="V13" i="261"/>
  <c r="R13" i="261"/>
  <c r="T13" i="261" s="1"/>
  <c r="J13" i="261"/>
  <c r="K13" i="261" s="1"/>
  <c r="I13" i="261"/>
  <c r="G13" i="261"/>
  <c r="E13" i="261"/>
  <c r="AQ12" i="261"/>
  <c r="AH12" i="261"/>
  <c r="V12" i="261"/>
  <c r="R12" i="261"/>
  <c r="T12" i="261" s="1"/>
  <c r="J12" i="261"/>
  <c r="K12" i="261" s="1"/>
  <c r="I12" i="261"/>
  <c r="G12" i="261"/>
  <c r="E12" i="261"/>
  <c r="AH11" i="261"/>
  <c r="V11" i="261"/>
  <c r="J11" i="261"/>
  <c r="K11" i="261" s="1"/>
  <c r="I11" i="261"/>
  <c r="G11" i="261"/>
  <c r="R11" i="261"/>
  <c r="T34" i="261" l="1"/>
  <c r="AI34" i="261" s="1"/>
  <c r="T33" i="261"/>
  <c r="AI33" i="261" s="1"/>
  <c r="T32" i="261"/>
  <c r="AI32" i="261" s="1"/>
  <c r="T31" i="261"/>
  <c r="AI31" i="261" s="1"/>
  <c r="T30" i="261"/>
  <c r="AI30" i="261" s="1"/>
  <c r="S30" i="261"/>
  <c r="T29" i="261"/>
  <c r="AI29" i="261" s="1"/>
  <c r="T28" i="261"/>
  <c r="AI28" i="261" s="1"/>
  <c r="T27" i="261"/>
  <c r="AI27" i="261" s="1"/>
  <c r="S27" i="261"/>
  <c r="T26" i="261"/>
  <c r="AI26" i="261" s="1"/>
  <c r="S26" i="261"/>
  <c r="T25" i="261"/>
  <c r="AI25" i="261" s="1"/>
  <c r="T24" i="261"/>
  <c r="AI24" i="261" s="1"/>
  <c r="T23" i="261"/>
  <c r="AI23" i="261" s="1"/>
  <c r="S22" i="261"/>
  <c r="AI19" i="261"/>
  <c r="AI22" i="261"/>
  <c r="AI18" i="261"/>
  <c r="AI17" i="261"/>
  <c r="AI16" i="261"/>
  <c r="AI15" i="261"/>
  <c r="AI14" i="261"/>
  <c r="AQ35" i="261"/>
  <c r="AI13" i="261"/>
  <c r="AI12" i="261"/>
  <c r="AH35" i="261"/>
  <c r="S23" i="261"/>
  <c r="S24" i="261"/>
  <c r="S21" i="261"/>
  <c r="S25" i="261"/>
  <c r="S29" i="261"/>
  <c r="S28" i="261"/>
  <c r="S32" i="261"/>
  <c r="T11" i="261"/>
  <c r="S11" i="261"/>
  <c r="R35" i="261"/>
  <c r="S12" i="261"/>
  <c r="S13" i="261"/>
  <c r="S14" i="261"/>
  <c r="S16" i="261"/>
  <c r="S19" i="261"/>
  <c r="S20" i="261"/>
  <c r="S15" i="261"/>
  <c r="S17" i="261"/>
  <c r="S18" i="261"/>
  <c r="S33" i="261"/>
  <c r="S34" i="261"/>
  <c r="T35" i="261" l="1"/>
  <c r="AI35" i="261" s="1"/>
  <c r="AI11" i="261"/>
  <c r="S35" i="261"/>
  <c r="AP10" i="260" l="1"/>
  <c r="AP35" i="260" s="1"/>
  <c r="AG10" i="260"/>
  <c r="AH11" i="260" s="1"/>
  <c r="Q10" i="260"/>
  <c r="AR35" i="260"/>
  <c r="AQ34" i="260"/>
  <c r="AH34" i="260"/>
  <c r="V34" i="260"/>
  <c r="R34" i="260"/>
  <c r="T34" i="260" s="1"/>
  <c r="AI34" i="260" s="1"/>
  <c r="J34" i="260"/>
  <c r="I34" i="260" s="1"/>
  <c r="G34" i="260"/>
  <c r="E34" i="260"/>
  <c r="AQ33" i="260"/>
  <c r="AH33" i="260"/>
  <c r="V33" i="260"/>
  <c r="R33" i="260"/>
  <c r="T33" i="260" s="1"/>
  <c r="AI33" i="260" s="1"/>
  <c r="J33" i="260"/>
  <c r="I33" i="260" s="1"/>
  <c r="G33" i="260"/>
  <c r="E33" i="260"/>
  <c r="AW32" i="260"/>
  <c r="AQ32" i="260"/>
  <c r="AH32" i="260"/>
  <c r="V32" i="260"/>
  <c r="R32" i="260"/>
  <c r="T32" i="260" s="1"/>
  <c r="AI32" i="260" s="1"/>
  <c r="K32" i="260"/>
  <c r="J32" i="260"/>
  <c r="I32" i="260" s="1"/>
  <c r="G32" i="260"/>
  <c r="E32" i="260"/>
  <c r="AQ31" i="260"/>
  <c r="AH31" i="260"/>
  <c r="V31" i="260"/>
  <c r="R31" i="260"/>
  <c r="T31" i="260" s="1"/>
  <c r="AI31" i="260" s="1"/>
  <c r="K31" i="260"/>
  <c r="J31" i="260"/>
  <c r="I31" i="260" s="1"/>
  <c r="G31" i="260"/>
  <c r="E31" i="260"/>
  <c r="AQ30" i="260"/>
  <c r="AH30" i="260"/>
  <c r="V30" i="260"/>
  <c r="R30" i="260"/>
  <c r="T30" i="260" s="1"/>
  <c r="AI30" i="260" s="1"/>
  <c r="K30" i="260"/>
  <c r="J30" i="260"/>
  <c r="I30" i="260" s="1"/>
  <c r="G30" i="260"/>
  <c r="E30" i="260"/>
  <c r="AQ29" i="260"/>
  <c r="AH29" i="260"/>
  <c r="V29" i="260"/>
  <c r="R29" i="260"/>
  <c r="T29" i="260" s="1"/>
  <c r="AI29" i="260" s="1"/>
  <c r="K29" i="260"/>
  <c r="J29" i="260"/>
  <c r="I29" i="260" s="1"/>
  <c r="G29" i="260"/>
  <c r="E29" i="260"/>
  <c r="AQ28" i="260"/>
  <c r="AH28" i="260"/>
  <c r="V28" i="260"/>
  <c r="R28" i="260"/>
  <c r="T28" i="260" s="1"/>
  <c r="AI28" i="260" s="1"/>
  <c r="K28" i="260"/>
  <c r="J28" i="260"/>
  <c r="I28" i="260" s="1"/>
  <c r="G28" i="260"/>
  <c r="E28" i="260"/>
  <c r="AQ27" i="260"/>
  <c r="AH27" i="260"/>
  <c r="V27" i="260"/>
  <c r="R27" i="260"/>
  <c r="T27" i="260" s="1"/>
  <c r="AI27" i="260" s="1"/>
  <c r="K27" i="260"/>
  <c r="J27" i="260"/>
  <c r="I27" i="260" s="1"/>
  <c r="G27" i="260"/>
  <c r="E27" i="260"/>
  <c r="AQ26" i="260"/>
  <c r="AH26" i="260"/>
  <c r="V26" i="260"/>
  <c r="R26" i="260"/>
  <c r="T26" i="260" s="1"/>
  <c r="AI26" i="260" s="1"/>
  <c r="K26" i="260"/>
  <c r="J26" i="260"/>
  <c r="I26" i="260" s="1"/>
  <c r="G26" i="260"/>
  <c r="E26" i="260"/>
  <c r="AQ25" i="260"/>
  <c r="AH25" i="260"/>
  <c r="V25" i="260"/>
  <c r="R25" i="260"/>
  <c r="T25" i="260" s="1"/>
  <c r="AI25" i="260" s="1"/>
  <c r="K25" i="260"/>
  <c r="J25" i="260"/>
  <c r="I25" i="260" s="1"/>
  <c r="G25" i="260"/>
  <c r="E25" i="260"/>
  <c r="AQ24" i="260"/>
  <c r="AH24" i="260"/>
  <c r="V24" i="260"/>
  <c r="R24" i="260"/>
  <c r="T24" i="260" s="1"/>
  <c r="AI24" i="260" s="1"/>
  <c r="J24" i="260"/>
  <c r="K24" i="260" s="1"/>
  <c r="G24" i="260"/>
  <c r="E24" i="260"/>
  <c r="AQ23" i="260"/>
  <c r="AH23" i="260"/>
  <c r="V23" i="260"/>
  <c r="R23" i="260"/>
  <c r="T23" i="260" s="1"/>
  <c r="AI23" i="260" s="1"/>
  <c r="J23" i="260"/>
  <c r="K23" i="260" s="1"/>
  <c r="G23" i="260"/>
  <c r="E23" i="260"/>
  <c r="AQ22" i="260"/>
  <c r="AH22" i="260"/>
  <c r="V22" i="260"/>
  <c r="R22" i="260"/>
  <c r="T22" i="260" s="1"/>
  <c r="AI22" i="260" s="1"/>
  <c r="J22" i="260"/>
  <c r="K22" i="260" s="1"/>
  <c r="G22" i="260"/>
  <c r="E22" i="260"/>
  <c r="AQ21" i="260"/>
  <c r="AH21" i="260"/>
  <c r="V21" i="260"/>
  <c r="R21" i="260"/>
  <c r="K21" i="260"/>
  <c r="J21" i="260"/>
  <c r="I21" i="260" s="1"/>
  <c r="G21" i="260"/>
  <c r="E21" i="260"/>
  <c r="AQ20" i="260"/>
  <c r="AH20" i="260"/>
  <c r="V20" i="260"/>
  <c r="R20" i="260"/>
  <c r="T20" i="260" s="1"/>
  <c r="AI20" i="260" s="1"/>
  <c r="J20" i="260"/>
  <c r="K20" i="260" s="1"/>
  <c r="G20" i="260"/>
  <c r="E20" i="260"/>
  <c r="AQ19" i="260"/>
  <c r="AH19" i="260"/>
  <c r="V19" i="260"/>
  <c r="R19" i="260"/>
  <c r="T19" i="260" s="1"/>
  <c r="AI19" i="260" s="1"/>
  <c r="J19" i="260"/>
  <c r="K19" i="260" s="1"/>
  <c r="G19" i="260"/>
  <c r="E19" i="260"/>
  <c r="AQ18" i="260"/>
  <c r="AH18" i="260"/>
  <c r="V18" i="260"/>
  <c r="R18" i="260"/>
  <c r="J18" i="260"/>
  <c r="K18" i="260" s="1"/>
  <c r="G18" i="260"/>
  <c r="E18" i="260"/>
  <c r="AQ17" i="260"/>
  <c r="AH17" i="260"/>
  <c r="V17" i="260"/>
  <c r="R17" i="260"/>
  <c r="S17" i="260" s="1"/>
  <c r="J17" i="260"/>
  <c r="K17" i="260" s="1"/>
  <c r="G17" i="260"/>
  <c r="E17" i="260"/>
  <c r="AQ16" i="260"/>
  <c r="AH16" i="260"/>
  <c r="V16" i="260"/>
  <c r="R16" i="260"/>
  <c r="T16" i="260" s="1"/>
  <c r="AI16" i="260" s="1"/>
  <c r="J16" i="260"/>
  <c r="I16" i="260" s="1"/>
  <c r="G16" i="260"/>
  <c r="E16" i="260"/>
  <c r="AQ15" i="260"/>
  <c r="AH15" i="260"/>
  <c r="V15" i="260"/>
  <c r="R15" i="260"/>
  <c r="T15" i="260" s="1"/>
  <c r="AI15" i="260" s="1"/>
  <c r="J15" i="260"/>
  <c r="I15" i="260" s="1"/>
  <c r="G15" i="260"/>
  <c r="E15" i="260"/>
  <c r="AQ14" i="260"/>
  <c r="AH14" i="260"/>
  <c r="V14" i="260"/>
  <c r="R14" i="260"/>
  <c r="J14" i="260"/>
  <c r="I14" i="260" s="1"/>
  <c r="G14" i="260"/>
  <c r="E14" i="260"/>
  <c r="AQ13" i="260"/>
  <c r="AH13" i="260"/>
  <c r="V13" i="260"/>
  <c r="R13" i="260"/>
  <c r="S13" i="260" s="1"/>
  <c r="J13" i="260"/>
  <c r="I13" i="260" s="1"/>
  <c r="G13" i="260"/>
  <c r="E13" i="260"/>
  <c r="AQ12" i="260"/>
  <c r="AH12" i="260"/>
  <c r="V12" i="260"/>
  <c r="R12" i="260"/>
  <c r="T12" i="260" s="1"/>
  <c r="AI12" i="260" s="1"/>
  <c r="J12" i="260"/>
  <c r="I12" i="260" s="1"/>
  <c r="G12" i="260"/>
  <c r="E12" i="260"/>
  <c r="V11" i="260"/>
  <c r="J11" i="260"/>
  <c r="I11" i="260" s="1"/>
  <c r="G11" i="260"/>
  <c r="E11" i="260"/>
  <c r="R11" i="260"/>
  <c r="AG8" i="260"/>
  <c r="S33" i="260" l="1"/>
  <c r="S31" i="260"/>
  <c r="S29" i="260"/>
  <c r="S27" i="260"/>
  <c r="S25" i="260"/>
  <c r="S22" i="260"/>
  <c r="S21" i="260"/>
  <c r="T21" i="260"/>
  <c r="AI21" i="260" s="1"/>
  <c r="S19" i="260"/>
  <c r="S18" i="260"/>
  <c r="T18" i="260"/>
  <c r="AI18" i="260" s="1"/>
  <c r="T17" i="260"/>
  <c r="AI17" i="260" s="1"/>
  <c r="S15" i="260"/>
  <c r="T14" i="260"/>
  <c r="AI14" i="260" s="1"/>
  <c r="S14" i="260"/>
  <c r="T13" i="260"/>
  <c r="AI13" i="260" s="1"/>
  <c r="S12" i="260"/>
  <c r="S16" i="260"/>
  <c r="S20" i="260"/>
  <c r="S23" i="260"/>
  <c r="S34" i="260"/>
  <c r="S24" i="260"/>
  <c r="S26" i="260"/>
  <c r="S28" i="260"/>
  <c r="S30" i="260"/>
  <c r="S32" i="260"/>
  <c r="T11" i="260"/>
  <c r="S11" i="260"/>
  <c r="R35" i="260"/>
  <c r="AH35" i="260"/>
  <c r="AI11" i="260"/>
  <c r="K12" i="260"/>
  <c r="K13" i="260"/>
  <c r="K14" i="260"/>
  <c r="K16" i="260"/>
  <c r="K33" i="260"/>
  <c r="K34" i="260"/>
  <c r="AQ11" i="260"/>
  <c r="AQ35" i="260" s="1"/>
  <c r="K11" i="260"/>
  <c r="K15" i="260"/>
  <c r="I17" i="260"/>
  <c r="I18" i="260"/>
  <c r="I19" i="260"/>
  <c r="I20" i="260"/>
  <c r="I22" i="260"/>
  <c r="I23" i="260"/>
  <c r="I24" i="260"/>
  <c r="T35" i="260" l="1"/>
  <c r="AI35" i="260" s="1"/>
  <c r="S35" i="260"/>
  <c r="AP10" i="259" l="1"/>
  <c r="AG10" i="259"/>
  <c r="Q10" i="259"/>
  <c r="R11" i="259" s="1"/>
  <c r="AR35" i="259"/>
  <c r="AQ34" i="259"/>
  <c r="AH34" i="259"/>
  <c r="V34" i="259"/>
  <c r="R34" i="259"/>
  <c r="S34" i="259" s="1"/>
  <c r="J34" i="259"/>
  <c r="I34" i="259" s="1"/>
  <c r="G34" i="259"/>
  <c r="E34" i="259"/>
  <c r="AQ33" i="259"/>
  <c r="AH33" i="259"/>
  <c r="V33" i="259"/>
  <c r="R33" i="259"/>
  <c r="S33" i="259" s="1"/>
  <c r="J33" i="259"/>
  <c r="I33" i="259" s="1"/>
  <c r="G33" i="259"/>
  <c r="E33" i="259"/>
  <c r="AW32" i="259"/>
  <c r="AQ32" i="259"/>
  <c r="AH32" i="259"/>
  <c r="V32" i="259"/>
  <c r="R32" i="259"/>
  <c r="T32" i="259" s="1"/>
  <c r="K32" i="259"/>
  <c r="J32" i="259"/>
  <c r="I32" i="259" s="1"/>
  <c r="G32" i="259"/>
  <c r="E32" i="259"/>
  <c r="AQ31" i="259"/>
  <c r="AH31" i="259"/>
  <c r="V31" i="259"/>
  <c r="R31" i="259"/>
  <c r="T31" i="259" s="1"/>
  <c r="J31" i="259"/>
  <c r="K31" i="259" s="1"/>
  <c r="I31" i="259"/>
  <c r="G31" i="259"/>
  <c r="E31" i="259"/>
  <c r="AQ30" i="259"/>
  <c r="AH30" i="259"/>
  <c r="V30" i="259"/>
  <c r="R30" i="259"/>
  <c r="T30" i="259" s="1"/>
  <c r="J30" i="259"/>
  <c r="K30" i="259" s="1"/>
  <c r="I30" i="259"/>
  <c r="G30" i="259"/>
  <c r="E30" i="259"/>
  <c r="AQ29" i="259"/>
  <c r="AH29" i="259"/>
  <c r="V29" i="259"/>
  <c r="R29" i="259"/>
  <c r="T29" i="259" s="1"/>
  <c r="J29" i="259"/>
  <c r="K29" i="259" s="1"/>
  <c r="G29" i="259"/>
  <c r="E29" i="259"/>
  <c r="AQ28" i="259"/>
  <c r="AH28" i="259"/>
  <c r="V28" i="259"/>
  <c r="R28" i="259"/>
  <c r="T28" i="259" s="1"/>
  <c r="K28" i="259"/>
  <c r="J28" i="259"/>
  <c r="I28" i="259"/>
  <c r="G28" i="259"/>
  <c r="E28" i="259"/>
  <c r="AQ27" i="259"/>
  <c r="AH27" i="259"/>
  <c r="V27" i="259"/>
  <c r="R27" i="259"/>
  <c r="T27" i="259" s="1"/>
  <c r="J27" i="259"/>
  <c r="K27" i="259" s="1"/>
  <c r="I27" i="259"/>
  <c r="G27" i="259"/>
  <c r="E27" i="259"/>
  <c r="AQ26" i="259"/>
  <c r="AH26" i="259"/>
  <c r="V26" i="259"/>
  <c r="R26" i="259"/>
  <c r="T26" i="259" s="1"/>
  <c r="J26" i="259"/>
  <c r="K26" i="259" s="1"/>
  <c r="I26" i="259"/>
  <c r="G26" i="259"/>
  <c r="E26" i="259"/>
  <c r="AQ25" i="259"/>
  <c r="AH25" i="259"/>
  <c r="V25" i="259"/>
  <c r="R25" i="259"/>
  <c r="T25" i="259" s="1"/>
  <c r="J25" i="259"/>
  <c r="K25" i="259" s="1"/>
  <c r="G25" i="259"/>
  <c r="E25" i="259"/>
  <c r="AQ24" i="259"/>
  <c r="AH24" i="259"/>
  <c r="V24" i="259"/>
  <c r="R24" i="259"/>
  <c r="T24" i="259" s="1"/>
  <c r="K24" i="259"/>
  <c r="J24" i="259"/>
  <c r="I24" i="259" s="1"/>
  <c r="G24" i="259"/>
  <c r="E24" i="259"/>
  <c r="AQ23" i="259"/>
  <c r="AH23" i="259"/>
  <c r="V23" i="259"/>
  <c r="R23" i="259"/>
  <c r="T23" i="259" s="1"/>
  <c r="AI23" i="259" s="1"/>
  <c r="J23" i="259"/>
  <c r="K23" i="259" s="1"/>
  <c r="I23" i="259"/>
  <c r="G23" i="259"/>
  <c r="E23" i="259"/>
  <c r="AQ22" i="259"/>
  <c r="AH22" i="259"/>
  <c r="V22" i="259"/>
  <c r="R22" i="259"/>
  <c r="T22" i="259" s="1"/>
  <c r="J22" i="259"/>
  <c r="K22" i="259" s="1"/>
  <c r="I22" i="259"/>
  <c r="G22" i="259"/>
  <c r="E22" i="259"/>
  <c r="AQ21" i="259"/>
  <c r="AH21" i="259"/>
  <c r="V21" i="259"/>
  <c r="R21" i="259"/>
  <c r="T21" i="259" s="1"/>
  <c r="J21" i="259"/>
  <c r="K21" i="259" s="1"/>
  <c r="G21" i="259"/>
  <c r="E21" i="259"/>
  <c r="AQ20" i="259"/>
  <c r="AH20" i="259"/>
  <c r="V20" i="259"/>
  <c r="R20" i="259"/>
  <c r="T20" i="259" s="1"/>
  <c r="K20" i="259"/>
  <c r="J20" i="259"/>
  <c r="I20" i="259" s="1"/>
  <c r="G20" i="259"/>
  <c r="E20" i="259"/>
  <c r="AQ19" i="259"/>
  <c r="AH19" i="259"/>
  <c r="V19" i="259"/>
  <c r="R19" i="259"/>
  <c r="T19" i="259" s="1"/>
  <c r="AI19" i="259" s="1"/>
  <c r="J19" i="259"/>
  <c r="K19" i="259" s="1"/>
  <c r="I19" i="259"/>
  <c r="G19" i="259"/>
  <c r="E19" i="259"/>
  <c r="AQ18" i="259"/>
  <c r="AH18" i="259"/>
  <c r="V18" i="259"/>
  <c r="R18" i="259"/>
  <c r="T18" i="259" s="1"/>
  <c r="J18" i="259"/>
  <c r="K18" i="259" s="1"/>
  <c r="I18" i="259"/>
  <c r="G18" i="259"/>
  <c r="E18" i="259"/>
  <c r="AQ17" i="259"/>
  <c r="AH17" i="259"/>
  <c r="V17" i="259"/>
  <c r="R17" i="259"/>
  <c r="T17" i="259" s="1"/>
  <c r="J17" i="259"/>
  <c r="K17" i="259" s="1"/>
  <c r="G17" i="259"/>
  <c r="E17" i="259"/>
  <c r="AQ16" i="259"/>
  <c r="AH16" i="259"/>
  <c r="V16" i="259"/>
  <c r="R16" i="259"/>
  <c r="T16" i="259" s="1"/>
  <c r="K16" i="259"/>
  <c r="J16" i="259"/>
  <c r="I16" i="259"/>
  <c r="G16" i="259"/>
  <c r="E16" i="259"/>
  <c r="AQ15" i="259"/>
  <c r="AH15" i="259"/>
  <c r="V15" i="259"/>
  <c r="R15" i="259"/>
  <c r="T15" i="259" s="1"/>
  <c r="J15" i="259"/>
  <c r="K15" i="259" s="1"/>
  <c r="I15" i="259"/>
  <c r="G15" i="259"/>
  <c r="E15" i="259"/>
  <c r="AQ14" i="259"/>
  <c r="AH14" i="259"/>
  <c r="V14" i="259"/>
  <c r="R14" i="259"/>
  <c r="T14" i="259" s="1"/>
  <c r="J14" i="259"/>
  <c r="K14" i="259" s="1"/>
  <c r="I14" i="259"/>
  <c r="G14" i="259"/>
  <c r="E14" i="259"/>
  <c r="AQ13" i="259"/>
  <c r="AH13" i="259"/>
  <c r="V13" i="259"/>
  <c r="R13" i="259"/>
  <c r="T13" i="259" s="1"/>
  <c r="J13" i="259"/>
  <c r="I13" i="259" s="1"/>
  <c r="G13" i="259"/>
  <c r="E13" i="259"/>
  <c r="AQ12" i="259"/>
  <c r="AH12" i="259"/>
  <c r="V12" i="259"/>
  <c r="R12" i="259"/>
  <c r="T12" i="259" s="1"/>
  <c r="K12" i="259"/>
  <c r="J12" i="259"/>
  <c r="I12" i="259" s="1"/>
  <c r="G12" i="259"/>
  <c r="E12" i="259"/>
  <c r="V11" i="259"/>
  <c r="J11" i="259"/>
  <c r="K11" i="259" s="1"/>
  <c r="I11" i="259"/>
  <c r="G11" i="259"/>
  <c r="E11" i="259"/>
  <c r="AQ11" i="259"/>
  <c r="AH11" i="259"/>
  <c r="AQ35" i="258"/>
  <c r="AP35" i="258"/>
  <c r="K13" i="259" l="1"/>
  <c r="I17" i="259"/>
  <c r="I21" i="259"/>
  <c r="I25" i="259"/>
  <c r="I29" i="259"/>
  <c r="AI32" i="259"/>
  <c r="AI31" i="259"/>
  <c r="AI28" i="259"/>
  <c r="AI27" i="259"/>
  <c r="AI20" i="259"/>
  <c r="AI24" i="259"/>
  <c r="AI16" i="259"/>
  <c r="AI15" i="259"/>
  <c r="AI12" i="259"/>
  <c r="AQ35" i="259"/>
  <c r="AI13" i="259"/>
  <c r="AI17" i="259"/>
  <c r="AI21" i="259"/>
  <c r="AI25" i="259"/>
  <c r="AI29" i="259"/>
  <c r="AI14" i="259"/>
  <c r="AI18" i="259"/>
  <c r="AI22" i="259"/>
  <c r="AI26" i="259"/>
  <c r="AI30" i="259"/>
  <c r="T33" i="259"/>
  <c r="AI33" i="259" s="1"/>
  <c r="T34" i="259"/>
  <c r="AI34" i="259" s="1"/>
  <c r="S12" i="259"/>
  <c r="S13" i="259"/>
  <c r="S14" i="259"/>
  <c r="S15" i="259"/>
  <c r="S16" i="259"/>
  <c r="S17" i="259"/>
  <c r="S18" i="259"/>
  <c r="S19" i="259"/>
  <c r="S20" i="259"/>
  <c r="S21" i="259"/>
  <c r="S22" i="259"/>
  <c r="S23" i="259"/>
  <c r="S24" i="259"/>
  <c r="S25" i="259"/>
  <c r="S26" i="259"/>
  <c r="S27" i="259"/>
  <c r="S28" i="259"/>
  <c r="S29" i="259"/>
  <c r="S30" i="259"/>
  <c r="S31" i="259"/>
  <c r="S32" i="259"/>
  <c r="T11" i="259"/>
  <c r="S11" i="259"/>
  <c r="R35" i="259"/>
  <c r="AH35" i="259"/>
  <c r="AI11" i="259"/>
  <c r="AG8" i="259"/>
  <c r="K33" i="259"/>
  <c r="K34" i="259"/>
  <c r="AP35" i="259"/>
  <c r="T35" i="259" l="1"/>
  <c r="AI35" i="259" s="1"/>
  <c r="S35" i="259"/>
  <c r="E20" i="258" l="1"/>
  <c r="E18" i="258" l="1"/>
  <c r="AQ35" i="257" l="1"/>
  <c r="AP35" i="257"/>
  <c r="AQ35" i="256"/>
  <c r="AP35" i="256"/>
  <c r="AP10" i="258" l="1"/>
  <c r="AG10" i="258"/>
  <c r="Q10" i="258"/>
  <c r="R11" i="258" s="1"/>
  <c r="AR35" i="258"/>
  <c r="AQ34" i="258"/>
  <c r="AH34" i="258"/>
  <c r="V34" i="258"/>
  <c r="R34" i="258"/>
  <c r="K34" i="258"/>
  <c r="J34" i="258"/>
  <c r="I34" i="258"/>
  <c r="G34" i="258"/>
  <c r="E34" i="258"/>
  <c r="AQ33" i="258"/>
  <c r="AH33" i="258"/>
  <c r="V33" i="258"/>
  <c r="R33" i="258"/>
  <c r="K33" i="258"/>
  <c r="J33" i="258"/>
  <c r="I33" i="258"/>
  <c r="G33" i="258"/>
  <c r="E33" i="258"/>
  <c r="AW32" i="258"/>
  <c r="AQ32" i="258"/>
  <c r="AH32" i="258"/>
  <c r="V32" i="258"/>
  <c r="R32" i="258"/>
  <c r="K32" i="258"/>
  <c r="J32" i="258"/>
  <c r="I32" i="258"/>
  <c r="G32" i="258"/>
  <c r="E32" i="258"/>
  <c r="AQ31" i="258"/>
  <c r="AH31" i="258"/>
  <c r="V31" i="258"/>
  <c r="R31" i="258"/>
  <c r="S31" i="258" s="1"/>
  <c r="K31" i="258"/>
  <c r="J31" i="258"/>
  <c r="I31" i="258"/>
  <c r="G31" i="258"/>
  <c r="E31" i="258"/>
  <c r="AQ30" i="258"/>
  <c r="AH30" i="258"/>
  <c r="V30" i="258"/>
  <c r="R30" i="258"/>
  <c r="K30" i="258"/>
  <c r="J30" i="258"/>
  <c r="I30" i="258"/>
  <c r="G30" i="258"/>
  <c r="E30" i="258"/>
  <c r="AQ29" i="258"/>
  <c r="AH29" i="258"/>
  <c r="V29" i="258"/>
  <c r="R29" i="258"/>
  <c r="K29" i="258"/>
  <c r="J29" i="258"/>
  <c r="I29" i="258"/>
  <c r="G29" i="258"/>
  <c r="E29" i="258"/>
  <c r="AQ28" i="258"/>
  <c r="AH28" i="258"/>
  <c r="V28" i="258"/>
  <c r="R28" i="258"/>
  <c r="K28" i="258"/>
  <c r="J28" i="258"/>
  <c r="I28" i="258"/>
  <c r="G28" i="258"/>
  <c r="E28" i="258"/>
  <c r="AQ27" i="258"/>
  <c r="AH27" i="258"/>
  <c r="V27" i="258"/>
  <c r="R27" i="258"/>
  <c r="K27" i="258"/>
  <c r="J27" i="258"/>
  <c r="I27" i="258"/>
  <c r="G27" i="258"/>
  <c r="E27" i="258"/>
  <c r="AQ26" i="258"/>
  <c r="AH26" i="258"/>
  <c r="V26" i="258"/>
  <c r="R26" i="258"/>
  <c r="K26" i="258"/>
  <c r="J26" i="258"/>
  <c r="I26" i="258"/>
  <c r="G26" i="258"/>
  <c r="E26" i="258"/>
  <c r="AQ25" i="258"/>
  <c r="AH25" i="258"/>
  <c r="V25" i="258"/>
  <c r="R25" i="258"/>
  <c r="K25" i="258"/>
  <c r="J25" i="258"/>
  <c r="I25" i="258"/>
  <c r="G25" i="258"/>
  <c r="E25" i="258"/>
  <c r="AQ24" i="258"/>
  <c r="AH24" i="258"/>
  <c r="V24" i="258"/>
  <c r="R24" i="258"/>
  <c r="K24" i="258"/>
  <c r="J24" i="258"/>
  <c r="I24" i="258"/>
  <c r="G24" i="258"/>
  <c r="E24" i="258"/>
  <c r="AQ23" i="258"/>
  <c r="AH23" i="258"/>
  <c r="V23" i="258"/>
  <c r="R23" i="258"/>
  <c r="S23" i="258" s="1"/>
  <c r="K23" i="258"/>
  <c r="J23" i="258"/>
  <c r="I23" i="258"/>
  <c r="G23" i="258"/>
  <c r="E23" i="258"/>
  <c r="AQ22" i="258"/>
  <c r="AH22" i="258"/>
  <c r="V22" i="258"/>
  <c r="R22" i="258"/>
  <c r="K22" i="258"/>
  <c r="J22" i="258"/>
  <c r="I22" i="258"/>
  <c r="G22" i="258"/>
  <c r="E22" i="258"/>
  <c r="AQ21" i="258"/>
  <c r="AH21" i="258"/>
  <c r="V21" i="258"/>
  <c r="R21" i="258"/>
  <c r="K21" i="258"/>
  <c r="J21" i="258"/>
  <c r="I21" i="258"/>
  <c r="G21" i="258"/>
  <c r="E21" i="258"/>
  <c r="AQ20" i="258"/>
  <c r="AH20" i="258"/>
  <c r="V20" i="258"/>
  <c r="R20" i="258"/>
  <c r="K20" i="258"/>
  <c r="J20" i="258"/>
  <c r="I20" i="258"/>
  <c r="G20" i="258"/>
  <c r="AQ19" i="258"/>
  <c r="AH19" i="258"/>
  <c r="V19" i="258"/>
  <c r="R19" i="258"/>
  <c r="T19" i="258" s="1"/>
  <c r="K19" i="258"/>
  <c r="J19" i="258"/>
  <c r="I19" i="258"/>
  <c r="G19" i="258"/>
  <c r="E19" i="258"/>
  <c r="AQ18" i="258"/>
  <c r="AH18" i="258"/>
  <c r="V18" i="258"/>
  <c r="R18" i="258"/>
  <c r="K18" i="258"/>
  <c r="J18" i="258"/>
  <c r="I18" i="258"/>
  <c r="G18" i="258"/>
  <c r="AQ17" i="258"/>
  <c r="AH17" i="258"/>
  <c r="V17" i="258"/>
  <c r="R17" i="258"/>
  <c r="K17" i="258"/>
  <c r="J17" i="258"/>
  <c r="I17" i="258"/>
  <c r="G17" i="258"/>
  <c r="E17" i="258"/>
  <c r="AQ16" i="258"/>
  <c r="AH16" i="258"/>
  <c r="V16" i="258"/>
  <c r="R16" i="258"/>
  <c r="T16" i="258" s="1"/>
  <c r="K16" i="258"/>
  <c r="J16" i="258"/>
  <c r="I16" i="258"/>
  <c r="G16" i="258"/>
  <c r="E16" i="258"/>
  <c r="AQ15" i="258"/>
  <c r="AH15" i="258"/>
  <c r="V15" i="258"/>
  <c r="R15" i="258"/>
  <c r="S15" i="258" s="1"/>
  <c r="K15" i="258"/>
  <c r="J15" i="258"/>
  <c r="I15" i="258"/>
  <c r="G15" i="258"/>
  <c r="E15" i="258"/>
  <c r="AQ14" i="258"/>
  <c r="AH14" i="258"/>
  <c r="V14" i="258"/>
  <c r="R14" i="258"/>
  <c r="T14" i="258" s="1"/>
  <c r="K14" i="258"/>
  <c r="J14" i="258"/>
  <c r="I14" i="258"/>
  <c r="G14" i="258"/>
  <c r="E14" i="258"/>
  <c r="AQ13" i="258"/>
  <c r="AH13" i="258"/>
  <c r="V13" i="258"/>
  <c r="R13" i="258"/>
  <c r="T13" i="258" s="1"/>
  <c r="K13" i="258"/>
  <c r="J13" i="258"/>
  <c r="I13" i="258"/>
  <c r="G13" i="258"/>
  <c r="E13" i="258"/>
  <c r="AQ12" i="258"/>
  <c r="AH12" i="258"/>
  <c r="V12" i="258"/>
  <c r="R12" i="258"/>
  <c r="T12" i="258" s="1"/>
  <c r="K12" i="258"/>
  <c r="J12" i="258"/>
  <c r="I12" i="258"/>
  <c r="G12" i="258"/>
  <c r="E12" i="258"/>
  <c r="AH11" i="258"/>
  <c r="V11" i="258"/>
  <c r="K11" i="258"/>
  <c r="J11" i="258"/>
  <c r="I11" i="258"/>
  <c r="G11" i="258"/>
  <c r="E11" i="258"/>
  <c r="AQ11" i="258"/>
  <c r="AG8" i="258"/>
  <c r="T34" i="258" l="1"/>
  <c r="AI34" i="258" s="1"/>
  <c r="T33" i="258"/>
  <c r="AI33" i="258" s="1"/>
  <c r="T32" i="258"/>
  <c r="AI32" i="258" s="1"/>
  <c r="T31" i="258"/>
  <c r="AI31" i="258" s="1"/>
  <c r="T30" i="258"/>
  <c r="AI30" i="258" s="1"/>
  <c r="T29" i="258"/>
  <c r="AI29" i="258" s="1"/>
  <c r="S29" i="258"/>
  <c r="T28" i="258"/>
  <c r="AI28" i="258" s="1"/>
  <c r="T27" i="258"/>
  <c r="AI27" i="258" s="1"/>
  <c r="S27" i="258"/>
  <c r="T26" i="258"/>
  <c r="AI26" i="258" s="1"/>
  <c r="T25" i="258"/>
  <c r="AI25" i="258" s="1"/>
  <c r="S25" i="258"/>
  <c r="T24" i="258"/>
  <c r="AI24" i="258" s="1"/>
  <c r="T23" i="258"/>
  <c r="AI23" i="258" s="1"/>
  <c r="T22" i="258"/>
  <c r="AI22" i="258" s="1"/>
  <c r="T17" i="258"/>
  <c r="T18" i="258"/>
  <c r="AI18" i="258" s="1"/>
  <c r="T21" i="258"/>
  <c r="AI21" i="258" s="1"/>
  <c r="S21" i="258"/>
  <c r="T20" i="258"/>
  <c r="S19" i="258"/>
  <c r="AI14" i="258"/>
  <c r="AH35" i="258"/>
  <c r="AI17" i="258"/>
  <c r="AI20" i="258"/>
  <c r="AI19" i="258"/>
  <c r="AI13" i="258"/>
  <c r="S20" i="258"/>
  <c r="S22" i="258"/>
  <c r="S24" i="258"/>
  <c r="S26" i="258"/>
  <c r="S28" i="258"/>
  <c r="S30" i="258"/>
  <c r="S32" i="258"/>
  <c r="T11" i="258"/>
  <c r="S11" i="258"/>
  <c r="R35" i="258"/>
  <c r="AI12" i="258"/>
  <c r="AI16" i="258"/>
  <c r="S12" i="258"/>
  <c r="S13" i="258"/>
  <c r="S14" i="258"/>
  <c r="S16" i="258"/>
  <c r="S17" i="258"/>
  <c r="S18" i="258"/>
  <c r="T15" i="258"/>
  <c r="AI15" i="258" s="1"/>
  <c r="S33" i="258"/>
  <c r="S34" i="258"/>
  <c r="T35" i="258" l="1"/>
  <c r="AI35" i="258" s="1"/>
  <c r="AI11" i="258"/>
  <c r="S35" i="258"/>
  <c r="AP10" i="257" l="1"/>
  <c r="AG10" i="257"/>
  <c r="AG8" i="257" s="1"/>
  <c r="Q10" i="257"/>
  <c r="AR35" i="257"/>
  <c r="AQ34" i="257"/>
  <c r="AH34" i="257"/>
  <c r="V34" i="257"/>
  <c r="R34" i="257"/>
  <c r="T34" i="257" s="1"/>
  <c r="J34" i="257"/>
  <c r="K34" i="257" s="1"/>
  <c r="G34" i="257"/>
  <c r="E34" i="257"/>
  <c r="AQ33" i="257"/>
  <c r="AH33" i="257"/>
  <c r="V33" i="257"/>
  <c r="R33" i="257"/>
  <c r="T33" i="257" s="1"/>
  <c r="J33" i="257"/>
  <c r="K33" i="257" s="1"/>
  <c r="G33" i="257"/>
  <c r="E33" i="257"/>
  <c r="AW32" i="257"/>
  <c r="AQ32" i="257"/>
  <c r="AH32" i="257"/>
  <c r="V32" i="257"/>
  <c r="R32" i="257"/>
  <c r="S32" i="257" s="1"/>
  <c r="K32" i="257"/>
  <c r="J32" i="257"/>
  <c r="I32" i="257"/>
  <c r="G32" i="257"/>
  <c r="E32" i="257"/>
  <c r="AQ31" i="257"/>
  <c r="AH31" i="257"/>
  <c r="V31" i="257"/>
  <c r="R31" i="257"/>
  <c r="T31" i="257" s="1"/>
  <c r="K31" i="257"/>
  <c r="J31" i="257"/>
  <c r="I31" i="257"/>
  <c r="G31" i="257"/>
  <c r="E31" i="257"/>
  <c r="AQ30" i="257"/>
  <c r="AH30" i="257"/>
  <c r="V30" i="257"/>
  <c r="R30" i="257"/>
  <c r="S30" i="257" s="1"/>
  <c r="K30" i="257"/>
  <c r="J30" i="257"/>
  <c r="I30" i="257"/>
  <c r="G30" i="257"/>
  <c r="E30" i="257"/>
  <c r="AQ29" i="257"/>
  <c r="AH29" i="257"/>
  <c r="V29" i="257"/>
  <c r="T29" i="257"/>
  <c r="S29" i="257"/>
  <c r="R29" i="257"/>
  <c r="K29" i="257"/>
  <c r="J29" i="257"/>
  <c r="I29" i="257"/>
  <c r="G29" i="257"/>
  <c r="E29" i="257"/>
  <c r="AQ28" i="257"/>
  <c r="AH28" i="257"/>
  <c r="V28" i="257"/>
  <c r="R28" i="257"/>
  <c r="S28" i="257" s="1"/>
  <c r="K28" i="257"/>
  <c r="J28" i="257"/>
  <c r="I28" i="257"/>
  <c r="G28" i="257"/>
  <c r="E28" i="257"/>
  <c r="AQ27" i="257"/>
  <c r="AH27" i="257"/>
  <c r="V27" i="257"/>
  <c r="R27" i="257"/>
  <c r="S27" i="257" s="1"/>
  <c r="K27" i="257"/>
  <c r="J27" i="257"/>
  <c r="I27" i="257"/>
  <c r="G27" i="257"/>
  <c r="E27" i="257"/>
  <c r="AQ26" i="257"/>
  <c r="AH26" i="257"/>
  <c r="V26" i="257"/>
  <c r="R26" i="257"/>
  <c r="S26" i="257" s="1"/>
  <c r="K26" i="257"/>
  <c r="J26" i="257"/>
  <c r="I26" i="257"/>
  <c r="G26" i="257"/>
  <c r="E26" i="257"/>
  <c r="AQ25" i="257"/>
  <c r="AH25" i="257"/>
  <c r="V25" i="257"/>
  <c r="R25" i="257"/>
  <c r="T25" i="257" s="1"/>
  <c r="K25" i="257"/>
  <c r="J25" i="257"/>
  <c r="I25" i="257"/>
  <c r="G25" i="257"/>
  <c r="E25" i="257"/>
  <c r="AQ24" i="257"/>
  <c r="AH24" i="257"/>
  <c r="V24" i="257"/>
  <c r="R24" i="257"/>
  <c r="K24" i="257"/>
  <c r="J24" i="257"/>
  <c r="I24" i="257"/>
  <c r="G24" i="257"/>
  <c r="E24" i="257"/>
  <c r="AQ23" i="257"/>
  <c r="AH23" i="257"/>
  <c r="V23" i="257"/>
  <c r="R23" i="257"/>
  <c r="S23" i="257" s="1"/>
  <c r="K23" i="257"/>
  <c r="J23" i="257"/>
  <c r="I23" i="257"/>
  <c r="G23" i="257"/>
  <c r="E23" i="257"/>
  <c r="AQ22" i="257"/>
  <c r="AH22" i="257"/>
  <c r="V22" i="257"/>
  <c r="R22" i="257"/>
  <c r="T22" i="257" s="1"/>
  <c r="K22" i="257"/>
  <c r="J22" i="257"/>
  <c r="I22" i="257"/>
  <c r="G22" i="257"/>
  <c r="E22" i="257"/>
  <c r="AQ21" i="257"/>
  <c r="AH21" i="257"/>
  <c r="V21" i="257"/>
  <c r="R21" i="257"/>
  <c r="T21" i="257" s="1"/>
  <c r="K21" i="257"/>
  <c r="J21" i="257"/>
  <c r="I21" i="257"/>
  <c r="G21" i="257"/>
  <c r="E21" i="257"/>
  <c r="AQ20" i="257"/>
  <c r="AH20" i="257"/>
  <c r="V20" i="257"/>
  <c r="R20" i="257"/>
  <c r="S20" i="257" s="1"/>
  <c r="K20" i="257"/>
  <c r="J20" i="257"/>
  <c r="I20" i="257"/>
  <c r="G20" i="257"/>
  <c r="E20" i="257"/>
  <c r="AQ19" i="257"/>
  <c r="AH19" i="257"/>
  <c r="V19" i="257"/>
  <c r="R19" i="257"/>
  <c r="K19" i="257"/>
  <c r="J19" i="257"/>
  <c r="I19" i="257"/>
  <c r="G19" i="257"/>
  <c r="E19" i="257"/>
  <c r="AQ18" i="257"/>
  <c r="AH18" i="257"/>
  <c r="V18" i="257"/>
  <c r="R18" i="257"/>
  <c r="K18" i="257"/>
  <c r="J18" i="257"/>
  <c r="I18" i="257"/>
  <c r="G18" i="257"/>
  <c r="E18" i="257"/>
  <c r="AQ17" i="257"/>
  <c r="AH17" i="257"/>
  <c r="V17" i="257"/>
  <c r="R17" i="257"/>
  <c r="T17" i="257" s="1"/>
  <c r="K17" i="257"/>
  <c r="J17" i="257"/>
  <c r="I17" i="257"/>
  <c r="G17" i="257"/>
  <c r="E17" i="257"/>
  <c r="AQ16" i="257"/>
  <c r="AH16" i="257"/>
  <c r="V16" i="257"/>
  <c r="R16" i="257"/>
  <c r="T16" i="257" s="1"/>
  <c r="K16" i="257"/>
  <c r="J16" i="257"/>
  <c r="I16" i="257"/>
  <c r="G16" i="257"/>
  <c r="E16" i="257"/>
  <c r="AQ15" i="257"/>
  <c r="AH15" i="257"/>
  <c r="V15" i="257"/>
  <c r="R15" i="257"/>
  <c r="K15" i="257"/>
  <c r="J15" i="257"/>
  <c r="I15" i="257"/>
  <c r="G15" i="257"/>
  <c r="E15" i="257"/>
  <c r="AQ14" i="257"/>
  <c r="AH14" i="257"/>
  <c r="V14" i="257"/>
  <c r="R14" i="257"/>
  <c r="K14" i="257"/>
  <c r="J14" i="257"/>
  <c r="I14" i="257"/>
  <c r="G14" i="257"/>
  <c r="E14" i="257"/>
  <c r="AQ13" i="257"/>
  <c r="AH13" i="257"/>
  <c r="V13" i="257"/>
  <c r="R13" i="257"/>
  <c r="K13" i="257"/>
  <c r="J13" i="257"/>
  <c r="I13" i="257"/>
  <c r="G13" i="257"/>
  <c r="E13" i="257"/>
  <c r="AQ12" i="257"/>
  <c r="AH12" i="257"/>
  <c r="V12" i="257"/>
  <c r="R12" i="257"/>
  <c r="K12" i="257"/>
  <c r="J12" i="257"/>
  <c r="I12" i="257"/>
  <c r="G12" i="257"/>
  <c r="E12" i="257"/>
  <c r="V11" i="257"/>
  <c r="K11" i="257"/>
  <c r="J11" i="257"/>
  <c r="I11" i="257"/>
  <c r="G11" i="257"/>
  <c r="E11" i="257"/>
  <c r="AH11" i="257"/>
  <c r="R11" i="257"/>
  <c r="T32" i="257" l="1"/>
  <c r="AI32" i="257" s="1"/>
  <c r="AI31" i="257"/>
  <c r="T30" i="257"/>
  <c r="AI30" i="257" s="1"/>
  <c r="S31" i="257"/>
  <c r="AI29" i="257"/>
  <c r="T28" i="257"/>
  <c r="AI28" i="257" s="1"/>
  <c r="T26" i="257"/>
  <c r="T27" i="257"/>
  <c r="AI27" i="257" s="1"/>
  <c r="AI26" i="257"/>
  <c r="AI25" i="257"/>
  <c r="S25" i="257"/>
  <c r="S24" i="257"/>
  <c r="T24" i="257"/>
  <c r="AI24" i="257" s="1"/>
  <c r="T23" i="257"/>
  <c r="AI23" i="257"/>
  <c r="AI22" i="257"/>
  <c r="S22" i="257"/>
  <c r="AI21" i="257"/>
  <c r="S21" i="257"/>
  <c r="T20" i="257"/>
  <c r="AI20" i="257" s="1"/>
  <c r="S19" i="257"/>
  <c r="T19" i="257"/>
  <c r="AI19" i="257" s="1"/>
  <c r="S18" i="257"/>
  <c r="T18" i="257"/>
  <c r="AI18" i="257" s="1"/>
  <c r="AI17" i="257"/>
  <c r="S17" i="257"/>
  <c r="S16" i="257"/>
  <c r="AI16" i="257"/>
  <c r="S15" i="257"/>
  <c r="T15" i="257"/>
  <c r="AI15" i="257" s="1"/>
  <c r="S14" i="257"/>
  <c r="T14" i="257"/>
  <c r="AI14" i="257" s="1"/>
  <c r="S13" i="257"/>
  <c r="S12" i="257"/>
  <c r="T13" i="257"/>
  <c r="AI13" i="257" s="1"/>
  <c r="T12" i="257"/>
  <c r="AI12" i="257"/>
  <c r="AI34" i="257"/>
  <c r="AI33" i="257"/>
  <c r="R35" i="257"/>
  <c r="T11" i="257"/>
  <c r="S11" i="257"/>
  <c r="AH35" i="257"/>
  <c r="AQ11" i="257"/>
  <c r="I33" i="257"/>
  <c r="S33" i="257"/>
  <c r="I34" i="257"/>
  <c r="S34" i="257"/>
  <c r="S35" i="257" l="1"/>
  <c r="T35" i="257"/>
  <c r="AI35" i="257" s="1"/>
  <c r="AI11" i="257"/>
  <c r="AQ12" i="256" l="1"/>
  <c r="AQ13" i="256"/>
  <c r="AQ14" i="256"/>
  <c r="AQ15" i="256"/>
  <c r="AQ16" i="256"/>
  <c r="AQ17" i="256"/>
  <c r="AQ18" i="256"/>
  <c r="AQ19" i="256"/>
  <c r="AQ20" i="256"/>
  <c r="AQ21" i="256"/>
  <c r="AQ22" i="256"/>
  <c r="AQ23" i="256"/>
  <c r="AQ24" i="256"/>
  <c r="AQ25" i="256"/>
  <c r="AQ26" i="256"/>
  <c r="AQ27" i="256"/>
  <c r="AQ28" i="256"/>
  <c r="AQ29" i="256"/>
  <c r="AQ30" i="256"/>
  <c r="AQ31" i="256"/>
  <c r="AQ32" i="256"/>
  <c r="AQ33" i="256"/>
  <c r="AQ34" i="256"/>
  <c r="AP10" i="256" l="1"/>
  <c r="AG10" i="256"/>
  <c r="AG35" i="256" s="1"/>
  <c r="Q10" i="256"/>
  <c r="AR35" i="256"/>
  <c r="AH34" i="256"/>
  <c r="V34" i="256"/>
  <c r="R34" i="256"/>
  <c r="K34" i="256"/>
  <c r="J34" i="256"/>
  <c r="I34" i="256" s="1"/>
  <c r="G34" i="256"/>
  <c r="E34" i="256"/>
  <c r="AH33" i="256"/>
  <c r="V33" i="256"/>
  <c r="R33" i="256"/>
  <c r="T33" i="256" s="1"/>
  <c r="K33" i="256"/>
  <c r="J33" i="256"/>
  <c r="I33" i="256" s="1"/>
  <c r="G33" i="256"/>
  <c r="E33" i="256"/>
  <c r="AW32" i="256"/>
  <c r="AH32" i="256"/>
  <c r="V32" i="256"/>
  <c r="R32" i="256"/>
  <c r="T32" i="256" s="1"/>
  <c r="K32" i="256"/>
  <c r="J32" i="256"/>
  <c r="I32" i="256" s="1"/>
  <c r="G32" i="256"/>
  <c r="E32" i="256"/>
  <c r="AH31" i="256"/>
  <c r="V31" i="256"/>
  <c r="R31" i="256"/>
  <c r="T31" i="256" s="1"/>
  <c r="K31" i="256"/>
  <c r="J31" i="256"/>
  <c r="I31" i="256" s="1"/>
  <c r="G31" i="256"/>
  <c r="E31" i="256"/>
  <c r="AH30" i="256"/>
  <c r="V30" i="256"/>
  <c r="R30" i="256"/>
  <c r="T30" i="256" s="1"/>
  <c r="J30" i="256"/>
  <c r="I30" i="256" s="1"/>
  <c r="G30" i="256"/>
  <c r="E30" i="256"/>
  <c r="AH29" i="256"/>
  <c r="V29" i="256"/>
  <c r="R29" i="256"/>
  <c r="T29" i="256" s="1"/>
  <c r="J29" i="256"/>
  <c r="I29" i="256" s="1"/>
  <c r="G29" i="256"/>
  <c r="E29" i="256"/>
  <c r="AH28" i="256"/>
  <c r="V28" i="256"/>
  <c r="R28" i="256"/>
  <c r="T28" i="256" s="1"/>
  <c r="K28" i="256"/>
  <c r="J28" i="256"/>
  <c r="I28" i="256" s="1"/>
  <c r="G28" i="256"/>
  <c r="E28" i="256"/>
  <c r="AH27" i="256"/>
  <c r="V27" i="256"/>
  <c r="R27" i="256"/>
  <c r="T27" i="256" s="1"/>
  <c r="K27" i="256"/>
  <c r="J27" i="256"/>
  <c r="I27" i="256" s="1"/>
  <c r="G27" i="256"/>
  <c r="E27" i="256"/>
  <c r="AH26" i="256"/>
  <c r="V26" i="256"/>
  <c r="R26" i="256"/>
  <c r="T26" i="256" s="1"/>
  <c r="J26" i="256"/>
  <c r="I26" i="256" s="1"/>
  <c r="G26" i="256"/>
  <c r="E26" i="256"/>
  <c r="AH25" i="256"/>
  <c r="V25" i="256"/>
  <c r="R25" i="256"/>
  <c r="T25" i="256" s="1"/>
  <c r="J25" i="256"/>
  <c r="I25" i="256" s="1"/>
  <c r="G25" i="256"/>
  <c r="E25" i="256"/>
  <c r="AH24" i="256"/>
  <c r="V24" i="256"/>
  <c r="R24" i="256"/>
  <c r="T24" i="256" s="1"/>
  <c r="K24" i="256"/>
  <c r="J24" i="256"/>
  <c r="I24" i="256" s="1"/>
  <c r="G24" i="256"/>
  <c r="E24" i="256"/>
  <c r="AH23" i="256"/>
  <c r="V23" i="256"/>
  <c r="R23" i="256"/>
  <c r="T23" i="256" s="1"/>
  <c r="K23" i="256"/>
  <c r="J23" i="256"/>
  <c r="I23" i="256" s="1"/>
  <c r="G23" i="256"/>
  <c r="E23" i="256"/>
  <c r="AH22" i="256"/>
  <c r="V22" i="256"/>
  <c r="R22" i="256"/>
  <c r="T22" i="256" s="1"/>
  <c r="J22" i="256"/>
  <c r="I22" i="256" s="1"/>
  <c r="G22" i="256"/>
  <c r="E22" i="256"/>
  <c r="AH21" i="256"/>
  <c r="V21" i="256"/>
  <c r="R21" i="256"/>
  <c r="T21" i="256" s="1"/>
  <c r="J21" i="256"/>
  <c r="I21" i="256" s="1"/>
  <c r="G21" i="256"/>
  <c r="E21" i="256"/>
  <c r="AH20" i="256"/>
  <c r="V20" i="256"/>
  <c r="R20" i="256"/>
  <c r="T20" i="256" s="1"/>
  <c r="K20" i="256"/>
  <c r="J20" i="256"/>
  <c r="I20" i="256" s="1"/>
  <c r="G20" i="256"/>
  <c r="E20" i="256"/>
  <c r="AH19" i="256"/>
  <c r="V19" i="256"/>
  <c r="R19" i="256"/>
  <c r="T19" i="256" s="1"/>
  <c r="K19" i="256"/>
  <c r="J19" i="256"/>
  <c r="I19" i="256" s="1"/>
  <c r="G19" i="256"/>
  <c r="E19" i="256"/>
  <c r="AH18" i="256"/>
  <c r="V18" i="256"/>
  <c r="R18" i="256"/>
  <c r="T18" i="256" s="1"/>
  <c r="J18" i="256"/>
  <c r="I18" i="256" s="1"/>
  <c r="G18" i="256"/>
  <c r="E18" i="256"/>
  <c r="AH17" i="256"/>
  <c r="V17" i="256"/>
  <c r="R17" i="256"/>
  <c r="S17" i="256" s="1"/>
  <c r="J17" i="256"/>
  <c r="I17" i="256" s="1"/>
  <c r="G17" i="256"/>
  <c r="E17" i="256"/>
  <c r="AH16" i="256"/>
  <c r="V16" i="256"/>
  <c r="R16" i="256"/>
  <c r="S16" i="256" s="1"/>
  <c r="K16" i="256"/>
  <c r="J16" i="256"/>
  <c r="I16" i="256" s="1"/>
  <c r="G16" i="256"/>
  <c r="E16" i="256"/>
  <c r="AH15" i="256"/>
  <c r="V15" i="256"/>
  <c r="R15" i="256"/>
  <c r="S15" i="256" s="1"/>
  <c r="K15" i="256"/>
  <c r="J15" i="256"/>
  <c r="I15" i="256" s="1"/>
  <c r="G15" i="256"/>
  <c r="E15" i="256"/>
  <c r="AH14" i="256"/>
  <c r="V14" i="256"/>
  <c r="R14" i="256"/>
  <c r="T14" i="256" s="1"/>
  <c r="J14" i="256"/>
  <c r="I14" i="256" s="1"/>
  <c r="G14" i="256"/>
  <c r="E14" i="256"/>
  <c r="AH13" i="256"/>
  <c r="V13" i="256"/>
  <c r="R13" i="256"/>
  <c r="T13" i="256" s="1"/>
  <c r="J13" i="256"/>
  <c r="K13" i="256" s="1"/>
  <c r="G13" i="256"/>
  <c r="E13" i="256"/>
  <c r="AH12" i="256"/>
  <c r="V12" i="256"/>
  <c r="R12" i="256"/>
  <c r="T12" i="256" s="1"/>
  <c r="K12" i="256"/>
  <c r="J12" i="256"/>
  <c r="I12" i="256" s="1"/>
  <c r="G12" i="256"/>
  <c r="E12" i="256"/>
  <c r="AH11" i="256"/>
  <c r="V11" i="256"/>
  <c r="J11" i="256"/>
  <c r="I11" i="256" s="1"/>
  <c r="G11" i="256"/>
  <c r="E11" i="256"/>
  <c r="R11" i="256"/>
  <c r="AG8" i="256"/>
  <c r="S34" i="256" l="1"/>
  <c r="K18" i="256"/>
  <c r="K30" i="256"/>
  <c r="T34" i="256"/>
  <c r="AI34" i="256" s="1"/>
  <c r="K11" i="256"/>
  <c r="K22" i="256"/>
  <c r="K26" i="256"/>
  <c r="I13" i="256"/>
  <c r="K17" i="256"/>
  <c r="K21" i="256"/>
  <c r="K25" i="256"/>
  <c r="K29" i="256"/>
  <c r="AQ11" i="256"/>
  <c r="T17" i="256"/>
  <c r="AI14" i="256"/>
  <c r="AI12" i="256"/>
  <c r="AI33" i="256"/>
  <c r="AI13" i="256"/>
  <c r="AH35" i="256"/>
  <c r="S14" i="256"/>
  <c r="S13" i="256"/>
  <c r="T15" i="256"/>
  <c r="AI15" i="256" s="1"/>
  <c r="AI17" i="256"/>
  <c r="S33" i="256"/>
  <c r="T16" i="256"/>
  <c r="AI16" i="256" s="1"/>
  <c r="R35" i="256"/>
  <c r="T11" i="256"/>
  <c r="S11" i="256"/>
  <c r="AI18" i="256"/>
  <c r="AI19" i="256"/>
  <c r="AI20" i="256"/>
  <c r="AI21" i="256"/>
  <c r="AI22" i="256"/>
  <c r="AI23" i="256"/>
  <c r="AI24" i="256"/>
  <c r="AI25" i="256"/>
  <c r="AI26" i="256"/>
  <c r="AI27" i="256"/>
  <c r="AI28" i="256"/>
  <c r="AI29" i="256"/>
  <c r="AI30" i="256"/>
  <c r="AI31" i="256"/>
  <c r="AI32" i="256"/>
  <c r="S12" i="256"/>
  <c r="K14" i="256"/>
  <c r="S18" i="256"/>
  <c r="S19" i="256"/>
  <c r="S20" i="256"/>
  <c r="S21" i="256"/>
  <c r="S22" i="256"/>
  <c r="S23" i="256"/>
  <c r="S24" i="256"/>
  <c r="S25" i="256"/>
  <c r="S26" i="256"/>
  <c r="S27" i="256"/>
  <c r="S28" i="256"/>
  <c r="S29" i="256"/>
  <c r="S30" i="256"/>
  <c r="S31" i="256"/>
  <c r="S32" i="256"/>
  <c r="T35" i="256" l="1"/>
  <c r="AI35" i="256"/>
  <c r="AI11" i="256"/>
  <c r="S35" i="256"/>
  <c r="AP10" i="255" l="1"/>
  <c r="AP35" i="255" s="1"/>
  <c r="AG10" i="255"/>
  <c r="Q10" i="255"/>
  <c r="AR35" i="255"/>
  <c r="AQ34" i="255"/>
  <c r="AH34" i="255"/>
  <c r="V34" i="255"/>
  <c r="R34" i="255"/>
  <c r="T34" i="255" s="1"/>
  <c r="J34" i="255"/>
  <c r="K34" i="255" s="1"/>
  <c r="G34" i="255"/>
  <c r="E34" i="255"/>
  <c r="AQ33" i="255"/>
  <c r="AH33" i="255"/>
  <c r="V33" i="255"/>
  <c r="R33" i="255"/>
  <c r="T33" i="255" s="1"/>
  <c r="J33" i="255"/>
  <c r="K33" i="255" s="1"/>
  <c r="G33" i="255"/>
  <c r="E33" i="255"/>
  <c r="AW32" i="255"/>
  <c r="AQ32" i="255"/>
  <c r="AH32" i="255"/>
  <c r="V32" i="255"/>
  <c r="R32" i="255"/>
  <c r="S32" i="255" s="1"/>
  <c r="K32" i="255"/>
  <c r="J32" i="255"/>
  <c r="I32" i="255" s="1"/>
  <c r="G32" i="255"/>
  <c r="E32" i="255"/>
  <c r="AQ31" i="255"/>
  <c r="AH31" i="255"/>
  <c r="V31" i="255"/>
  <c r="R31" i="255"/>
  <c r="T31" i="255" s="1"/>
  <c r="AI31" i="255" s="1"/>
  <c r="K31" i="255"/>
  <c r="J31" i="255"/>
  <c r="I31" i="255"/>
  <c r="G31" i="255"/>
  <c r="E31" i="255"/>
  <c r="AQ30" i="255"/>
  <c r="AH30" i="255"/>
  <c r="V30" i="255"/>
  <c r="R30" i="255"/>
  <c r="T30" i="255" s="1"/>
  <c r="J30" i="255"/>
  <c r="K30" i="255" s="1"/>
  <c r="G30" i="255"/>
  <c r="E30" i="255"/>
  <c r="AQ29" i="255"/>
  <c r="AH29" i="255"/>
  <c r="V29" i="255"/>
  <c r="R29" i="255"/>
  <c r="K29" i="255"/>
  <c r="J29" i="255"/>
  <c r="I29" i="255" s="1"/>
  <c r="G29" i="255"/>
  <c r="E29" i="255"/>
  <c r="AQ28" i="255"/>
  <c r="AH28" i="255"/>
  <c r="V28" i="255"/>
  <c r="R28" i="255"/>
  <c r="T28" i="255" s="1"/>
  <c r="AI28" i="255" s="1"/>
  <c r="K28" i="255"/>
  <c r="J28" i="255"/>
  <c r="I28" i="255" s="1"/>
  <c r="G28" i="255"/>
  <c r="E28" i="255"/>
  <c r="AQ27" i="255"/>
  <c r="AH27" i="255"/>
  <c r="V27" i="255"/>
  <c r="R27" i="255"/>
  <c r="S27" i="255" s="1"/>
  <c r="K27" i="255"/>
  <c r="J27" i="255"/>
  <c r="I27" i="255"/>
  <c r="G27" i="255"/>
  <c r="E27" i="255"/>
  <c r="AQ26" i="255"/>
  <c r="AH26" i="255"/>
  <c r="V26" i="255"/>
  <c r="R26" i="255"/>
  <c r="T26" i="255" s="1"/>
  <c r="J26" i="255"/>
  <c r="K26" i="255" s="1"/>
  <c r="G26" i="255"/>
  <c r="E26" i="255"/>
  <c r="AQ25" i="255"/>
  <c r="AH25" i="255"/>
  <c r="V25" i="255"/>
  <c r="R25" i="255"/>
  <c r="T25" i="255" s="1"/>
  <c r="K25" i="255"/>
  <c r="J25" i="255"/>
  <c r="I25" i="255" s="1"/>
  <c r="G25" i="255"/>
  <c r="E25" i="255"/>
  <c r="AQ24" i="255"/>
  <c r="AH24" i="255"/>
  <c r="V24" i="255"/>
  <c r="R24" i="255"/>
  <c r="K24" i="255"/>
  <c r="J24" i="255"/>
  <c r="I24" i="255" s="1"/>
  <c r="G24" i="255"/>
  <c r="E24" i="255"/>
  <c r="AQ23" i="255"/>
  <c r="AH23" i="255"/>
  <c r="V23" i="255"/>
  <c r="R23" i="255"/>
  <c r="T23" i="255" s="1"/>
  <c r="AI23" i="255" s="1"/>
  <c r="K23" i="255"/>
  <c r="J23" i="255"/>
  <c r="I23" i="255"/>
  <c r="G23" i="255"/>
  <c r="E23" i="255"/>
  <c r="AQ22" i="255"/>
  <c r="AH22" i="255"/>
  <c r="V22" i="255"/>
  <c r="R22" i="255"/>
  <c r="T22" i="255" s="1"/>
  <c r="J22" i="255"/>
  <c r="K22" i="255" s="1"/>
  <c r="G22" i="255"/>
  <c r="E22" i="255"/>
  <c r="AQ21" i="255"/>
  <c r="AH21" i="255"/>
  <c r="V21" i="255"/>
  <c r="R21" i="255"/>
  <c r="S21" i="255" s="1"/>
  <c r="K21" i="255"/>
  <c r="J21" i="255"/>
  <c r="I21" i="255" s="1"/>
  <c r="G21" i="255"/>
  <c r="E21" i="255"/>
  <c r="AQ20" i="255"/>
  <c r="AH20" i="255"/>
  <c r="V20" i="255"/>
  <c r="R20" i="255"/>
  <c r="T20" i="255" s="1"/>
  <c r="AI20" i="255" s="1"/>
  <c r="K20" i="255"/>
  <c r="J20" i="255"/>
  <c r="I20" i="255" s="1"/>
  <c r="G20" i="255"/>
  <c r="E20" i="255"/>
  <c r="AQ19" i="255"/>
  <c r="AH19" i="255"/>
  <c r="V19" i="255"/>
  <c r="R19" i="255"/>
  <c r="T19" i="255" s="1"/>
  <c r="AI19" i="255" s="1"/>
  <c r="K19" i="255"/>
  <c r="J19" i="255"/>
  <c r="I19" i="255"/>
  <c r="G19" i="255"/>
  <c r="E19" i="255"/>
  <c r="AQ18" i="255"/>
  <c r="AH18" i="255"/>
  <c r="V18" i="255"/>
  <c r="T18" i="255"/>
  <c r="R18" i="255"/>
  <c r="S18" i="255" s="1"/>
  <c r="K18" i="255"/>
  <c r="J18" i="255"/>
  <c r="I18" i="255" s="1"/>
  <c r="G18" i="255"/>
  <c r="E18" i="255"/>
  <c r="AQ17" i="255"/>
  <c r="AH17" i="255"/>
  <c r="V17" i="255"/>
  <c r="R17" i="255"/>
  <c r="S17" i="255" s="1"/>
  <c r="K17" i="255"/>
  <c r="J17" i="255"/>
  <c r="I17" i="255" s="1"/>
  <c r="G17" i="255"/>
  <c r="E17" i="255"/>
  <c r="AQ16" i="255"/>
  <c r="AH16" i="255"/>
  <c r="V16" i="255"/>
  <c r="R16" i="255"/>
  <c r="S16" i="255" s="1"/>
  <c r="K16" i="255"/>
  <c r="J16" i="255"/>
  <c r="I16" i="255"/>
  <c r="G16" i="255"/>
  <c r="E16" i="255"/>
  <c r="AQ15" i="255"/>
  <c r="AH15" i="255"/>
  <c r="V15" i="255"/>
  <c r="R15" i="255"/>
  <c r="T15" i="255" s="1"/>
  <c r="J15" i="255"/>
  <c r="K15" i="255" s="1"/>
  <c r="G15" i="255"/>
  <c r="E15" i="255"/>
  <c r="AH14" i="255"/>
  <c r="V14" i="255"/>
  <c r="R14" i="255"/>
  <c r="T14" i="255" s="1"/>
  <c r="J14" i="255"/>
  <c r="K14" i="255" s="1"/>
  <c r="G14" i="255"/>
  <c r="E14" i="255"/>
  <c r="AH13" i="255"/>
  <c r="V13" i="255"/>
  <c r="R13" i="255"/>
  <c r="T13" i="255" s="1"/>
  <c r="J13" i="255"/>
  <c r="K13" i="255" s="1"/>
  <c r="G13" i="255"/>
  <c r="E13" i="255"/>
  <c r="AH12" i="255"/>
  <c r="V12" i="255"/>
  <c r="R12" i="255"/>
  <c r="T12" i="255" s="1"/>
  <c r="J12" i="255"/>
  <c r="K12" i="255" s="1"/>
  <c r="G12" i="255"/>
  <c r="E12" i="255"/>
  <c r="V11" i="255"/>
  <c r="J11" i="255"/>
  <c r="I11" i="255" s="1"/>
  <c r="G11" i="255"/>
  <c r="E11" i="255"/>
  <c r="AH11" i="255"/>
  <c r="R11" i="255"/>
  <c r="AI12" i="255" l="1"/>
  <c r="AI13" i="255"/>
  <c r="AI14" i="255"/>
  <c r="AI15" i="255"/>
  <c r="AI18" i="255"/>
  <c r="AI22" i="255"/>
  <c r="AI26" i="255"/>
  <c r="AI30" i="255"/>
  <c r="K11" i="255"/>
  <c r="I12" i="255"/>
  <c r="I13" i="255"/>
  <c r="I14" i="255"/>
  <c r="I15" i="255"/>
  <c r="I22" i="255"/>
  <c r="I26" i="255"/>
  <c r="I30" i="255"/>
  <c r="AI25" i="255"/>
  <c r="T32" i="255"/>
  <c r="AI32" i="255" s="1"/>
  <c r="S31" i="255"/>
  <c r="S30" i="255"/>
  <c r="S29" i="255"/>
  <c r="T29" i="255"/>
  <c r="AI29" i="255" s="1"/>
  <c r="S28" i="255"/>
  <c r="T27" i="255"/>
  <c r="AI27" i="255" s="1"/>
  <c r="S26" i="255"/>
  <c r="S25" i="255"/>
  <c r="S24" i="255"/>
  <c r="T24" i="255"/>
  <c r="AI24" i="255" s="1"/>
  <c r="S23" i="255"/>
  <c r="S22" i="255"/>
  <c r="T21" i="255"/>
  <c r="AI21" i="255" s="1"/>
  <c r="S19" i="255"/>
  <c r="S20" i="255"/>
  <c r="T17" i="255"/>
  <c r="AI17" i="255" s="1"/>
  <c r="T16" i="255"/>
  <c r="AI16" i="255" s="1"/>
  <c r="S15" i="255"/>
  <c r="S14" i="255"/>
  <c r="S13" i="255"/>
  <c r="S12" i="255"/>
  <c r="AI33" i="255"/>
  <c r="R35" i="255"/>
  <c r="S11" i="255"/>
  <c r="T11" i="255"/>
  <c r="AH35" i="255"/>
  <c r="AI34" i="255"/>
  <c r="AQ35" i="255"/>
  <c r="I33" i="255"/>
  <c r="S33" i="255"/>
  <c r="I34" i="255"/>
  <c r="S34" i="255"/>
  <c r="AG35" i="255"/>
  <c r="AG8" i="255"/>
  <c r="S35" i="255" l="1"/>
  <c r="T35" i="255"/>
  <c r="AI35" i="255" s="1"/>
  <c r="AI11" i="255"/>
  <c r="AP10" i="254" l="1"/>
  <c r="AG10" i="254"/>
  <c r="Q10" i="254"/>
  <c r="AR35" i="254"/>
  <c r="AQ34" i="254"/>
  <c r="AH34" i="254"/>
  <c r="V34" i="254"/>
  <c r="R34" i="254"/>
  <c r="J34" i="254"/>
  <c r="K34" i="254" s="1"/>
  <c r="I34" i="254"/>
  <c r="G34" i="254"/>
  <c r="E34" i="254"/>
  <c r="AQ33" i="254"/>
  <c r="AH33" i="254"/>
  <c r="V33" i="254"/>
  <c r="R33" i="254"/>
  <c r="J33" i="254"/>
  <c r="K33" i="254" s="1"/>
  <c r="I33" i="254"/>
  <c r="G33" i="254"/>
  <c r="E33" i="254"/>
  <c r="AW32" i="254"/>
  <c r="AQ32" i="254"/>
  <c r="AH32" i="254"/>
  <c r="V32" i="254"/>
  <c r="R32" i="254"/>
  <c r="J32" i="254"/>
  <c r="I32" i="254" s="1"/>
  <c r="G32" i="254"/>
  <c r="E32" i="254"/>
  <c r="AQ31" i="254"/>
  <c r="AH31" i="254"/>
  <c r="V31" i="254"/>
  <c r="R31" i="254"/>
  <c r="J31" i="254"/>
  <c r="K31" i="254" s="1"/>
  <c r="G31" i="254"/>
  <c r="E31" i="254"/>
  <c r="AQ30" i="254"/>
  <c r="AH30" i="254"/>
  <c r="V30" i="254"/>
  <c r="R30" i="254"/>
  <c r="J30" i="254"/>
  <c r="I30" i="254" s="1"/>
  <c r="G30" i="254"/>
  <c r="E30" i="254"/>
  <c r="AQ29" i="254"/>
  <c r="AH29" i="254"/>
  <c r="V29" i="254"/>
  <c r="R29" i="254"/>
  <c r="J29" i="254"/>
  <c r="I29" i="254" s="1"/>
  <c r="G29" i="254"/>
  <c r="E29" i="254"/>
  <c r="AQ28" i="254"/>
  <c r="AH28" i="254"/>
  <c r="V28" i="254"/>
  <c r="R28" i="254"/>
  <c r="J28" i="254"/>
  <c r="I28" i="254" s="1"/>
  <c r="G28" i="254"/>
  <c r="E28" i="254"/>
  <c r="AQ27" i="254"/>
  <c r="AH27" i="254"/>
  <c r="V27" i="254"/>
  <c r="R27" i="254"/>
  <c r="J27" i="254"/>
  <c r="K27" i="254" s="1"/>
  <c r="G27" i="254"/>
  <c r="E27" i="254"/>
  <c r="AQ26" i="254"/>
  <c r="AH26" i="254"/>
  <c r="V26" i="254"/>
  <c r="R26" i="254"/>
  <c r="J26" i="254"/>
  <c r="I26" i="254" s="1"/>
  <c r="G26" i="254"/>
  <c r="E26" i="254"/>
  <c r="AQ25" i="254"/>
  <c r="AH25" i="254"/>
  <c r="V25" i="254"/>
  <c r="R25" i="254"/>
  <c r="J25" i="254"/>
  <c r="I25" i="254" s="1"/>
  <c r="G25" i="254"/>
  <c r="E25" i="254"/>
  <c r="AQ24" i="254"/>
  <c r="AH24" i="254"/>
  <c r="V24" i="254"/>
  <c r="R24" i="254"/>
  <c r="J24" i="254"/>
  <c r="I24" i="254" s="1"/>
  <c r="G24" i="254"/>
  <c r="E24" i="254"/>
  <c r="AQ23" i="254"/>
  <c r="AH23" i="254"/>
  <c r="V23" i="254"/>
  <c r="R23" i="254"/>
  <c r="J23" i="254"/>
  <c r="K23" i="254" s="1"/>
  <c r="G23" i="254"/>
  <c r="E23" i="254"/>
  <c r="AQ22" i="254"/>
  <c r="AH22" i="254"/>
  <c r="V22" i="254"/>
  <c r="R22" i="254"/>
  <c r="J22" i="254"/>
  <c r="I22" i="254" s="1"/>
  <c r="G22" i="254"/>
  <c r="E22" i="254"/>
  <c r="AQ21" i="254"/>
  <c r="AH21" i="254"/>
  <c r="V21" i="254"/>
  <c r="R21" i="254"/>
  <c r="J21" i="254"/>
  <c r="I21" i="254" s="1"/>
  <c r="G21" i="254"/>
  <c r="E21" i="254"/>
  <c r="AQ20" i="254"/>
  <c r="AH20" i="254"/>
  <c r="V20" i="254"/>
  <c r="R20" i="254"/>
  <c r="J20" i="254"/>
  <c r="I20" i="254" s="1"/>
  <c r="G20" i="254"/>
  <c r="E20" i="254"/>
  <c r="AQ19" i="254"/>
  <c r="AH19" i="254"/>
  <c r="V19" i="254"/>
  <c r="R19" i="254"/>
  <c r="J19" i="254"/>
  <c r="I19" i="254" s="1"/>
  <c r="G19" i="254"/>
  <c r="E19" i="254"/>
  <c r="AQ18" i="254"/>
  <c r="AH18" i="254"/>
  <c r="V18" i="254"/>
  <c r="R18" i="254"/>
  <c r="J18" i="254"/>
  <c r="I18" i="254" s="1"/>
  <c r="G18" i="254"/>
  <c r="E18" i="254"/>
  <c r="AQ17" i="254"/>
  <c r="AH17" i="254"/>
  <c r="V17" i="254"/>
  <c r="R17" i="254"/>
  <c r="J17" i="254"/>
  <c r="K17" i="254" s="1"/>
  <c r="G17" i="254"/>
  <c r="E17" i="254"/>
  <c r="AQ16" i="254"/>
  <c r="AH16" i="254"/>
  <c r="V16" i="254"/>
  <c r="R16" i="254"/>
  <c r="J16" i="254"/>
  <c r="K16" i="254" s="1"/>
  <c r="G16" i="254"/>
  <c r="E16" i="254"/>
  <c r="AQ15" i="254"/>
  <c r="AH15" i="254"/>
  <c r="V15" i="254"/>
  <c r="R15" i="254"/>
  <c r="J15" i="254"/>
  <c r="K15" i="254" s="1"/>
  <c r="G15" i="254"/>
  <c r="E15" i="254"/>
  <c r="AQ14" i="254"/>
  <c r="AH14" i="254"/>
  <c r="V14" i="254"/>
  <c r="R14" i="254"/>
  <c r="J14" i="254"/>
  <c r="K14" i="254" s="1"/>
  <c r="G14" i="254"/>
  <c r="E14" i="254"/>
  <c r="AQ13" i="254"/>
  <c r="AH13" i="254"/>
  <c r="V13" i="254"/>
  <c r="R13" i="254"/>
  <c r="J13" i="254"/>
  <c r="K13" i="254" s="1"/>
  <c r="G13" i="254"/>
  <c r="E13" i="254"/>
  <c r="AQ12" i="254"/>
  <c r="AH12" i="254"/>
  <c r="V12" i="254"/>
  <c r="R12" i="254"/>
  <c r="J12" i="254"/>
  <c r="K12" i="254" s="1"/>
  <c r="G12" i="254"/>
  <c r="E12" i="254"/>
  <c r="V11" i="254"/>
  <c r="J11" i="254"/>
  <c r="K11" i="254" s="1"/>
  <c r="G11" i="254"/>
  <c r="E11" i="254"/>
  <c r="AP35" i="254"/>
  <c r="AH11" i="254"/>
  <c r="R11" i="254"/>
  <c r="K32" i="254" l="1"/>
  <c r="K24" i="254"/>
  <c r="K25" i="254"/>
  <c r="K28" i="254"/>
  <c r="K29" i="254"/>
  <c r="K19" i="254"/>
  <c r="K20" i="254"/>
  <c r="K21" i="254"/>
  <c r="I31" i="254"/>
  <c r="I27" i="254"/>
  <c r="I23" i="254"/>
  <c r="T12" i="254"/>
  <c r="T13" i="254"/>
  <c r="T14" i="254"/>
  <c r="S15" i="254"/>
  <c r="S16" i="254"/>
  <c r="T17" i="254"/>
  <c r="K18" i="254"/>
  <c r="T21" i="254"/>
  <c r="K22" i="254"/>
  <c r="K26" i="254"/>
  <c r="K30" i="254"/>
  <c r="T33" i="254"/>
  <c r="AI33" i="254" s="1"/>
  <c r="T34" i="254"/>
  <c r="AI34" i="254" s="1"/>
  <c r="I11" i="254"/>
  <c r="T18" i="254"/>
  <c r="AI18" i="254" s="1"/>
  <c r="T22" i="254"/>
  <c r="AI22" i="254" s="1"/>
  <c r="I12" i="254"/>
  <c r="I13" i="254"/>
  <c r="I14" i="254"/>
  <c r="I15" i="254"/>
  <c r="I16" i="254"/>
  <c r="I17" i="254"/>
  <c r="T19" i="254"/>
  <c r="T31" i="254"/>
  <c r="AI31" i="254" s="1"/>
  <c r="T20" i="254"/>
  <c r="T32" i="254"/>
  <c r="AI32" i="254" s="1"/>
  <c r="T30" i="254"/>
  <c r="AI30" i="254" s="1"/>
  <c r="T29" i="254"/>
  <c r="AI29" i="254" s="1"/>
  <c r="T28" i="254"/>
  <c r="AI28" i="254" s="1"/>
  <c r="T27" i="254"/>
  <c r="AI27" i="254" s="1"/>
  <c r="T26" i="254"/>
  <c r="AI26" i="254" s="1"/>
  <c r="T25" i="254"/>
  <c r="AI25" i="254" s="1"/>
  <c r="T23" i="254"/>
  <c r="T24" i="254"/>
  <c r="AI24" i="254" s="1"/>
  <c r="AI23" i="254"/>
  <c r="AI19" i="254"/>
  <c r="T16" i="254"/>
  <c r="AI16" i="254" s="1"/>
  <c r="AI14" i="254"/>
  <c r="AI13" i="254"/>
  <c r="T15" i="254"/>
  <c r="AI15" i="254" s="1"/>
  <c r="AI20" i="254"/>
  <c r="AI17" i="254"/>
  <c r="AI21" i="254"/>
  <c r="AI12" i="254"/>
  <c r="S14" i="254"/>
  <c r="S13" i="254"/>
  <c r="S17" i="254"/>
  <c r="S18" i="254"/>
  <c r="S19" i="254"/>
  <c r="S20" i="254"/>
  <c r="S21" i="254"/>
  <c r="S22" i="254"/>
  <c r="S23" i="254"/>
  <c r="S24" i="254"/>
  <c r="S25" i="254"/>
  <c r="S26" i="254"/>
  <c r="S27" i="254"/>
  <c r="S28" i="254"/>
  <c r="S29" i="254"/>
  <c r="S30" i="254"/>
  <c r="S31" i="254"/>
  <c r="S32" i="254"/>
  <c r="S12" i="254"/>
  <c r="AH35" i="254"/>
  <c r="R35" i="254"/>
  <c r="T11" i="254"/>
  <c r="S11" i="254"/>
  <c r="AQ11" i="254"/>
  <c r="AQ35" i="254" s="1"/>
  <c r="S33" i="254"/>
  <c r="S34" i="254"/>
  <c r="AG8" i="254"/>
  <c r="AG35" i="254"/>
  <c r="T35" i="254" l="1"/>
  <c r="AI35" i="254" s="1"/>
  <c r="AI11" i="254"/>
  <c r="S35" i="254"/>
  <c r="AP10" i="253" l="1"/>
  <c r="AG10" i="253"/>
  <c r="Q10" i="253"/>
  <c r="AR35" i="253"/>
  <c r="AQ34" i="253"/>
  <c r="AH34" i="253"/>
  <c r="V34" i="253"/>
  <c r="R34" i="253"/>
  <c r="J34" i="253"/>
  <c r="K34" i="253" s="1"/>
  <c r="G34" i="253"/>
  <c r="E34" i="253"/>
  <c r="AQ33" i="253"/>
  <c r="AH33" i="253"/>
  <c r="V33" i="253"/>
  <c r="R33" i="253"/>
  <c r="J33" i="253"/>
  <c r="K33" i="253" s="1"/>
  <c r="G33" i="253"/>
  <c r="E33" i="253"/>
  <c r="AW32" i="253"/>
  <c r="AQ32" i="253"/>
  <c r="AH32" i="253"/>
  <c r="V32" i="253"/>
  <c r="R32" i="253"/>
  <c r="K32" i="253"/>
  <c r="J32" i="253"/>
  <c r="I32" i="253" s="1"/>
  <c r="G32" i="253"/>
  <c r="E32" i="253"/>
  <c r="AQ31" i="253"/>
  <c r="AH31" i="253"/>
  <c r="V31" i="253"/>
  <c r="R31" i="253"/>
  <c r="J31" i="253"/>
  <c r="K31" i="253" s="1"/>
  <c r="I31" i="253"/>
  <c r="G31" i="253"/>
  <c r="E31" i="253"/>
  <c r="AQ30" i="253"/>
  <c r="AH30" i="253"/>
  <c r="V30" i="253"/>
  <c r="R30" i="253"/>
  <c r="J30" i="253"/>
  <c r="K30" i="253" s="1"/>
  <c r="G30" i="253"/>
  <c r="E30" i="253"/>
  <c r="AQ29" i="253"/>
  <c r="AH29" i="253"/>
  <c r="V29" i="253"/>
  <c r="R29" i="253"/>
  <c r="K29" i="253"/>
  <c r="J29" i="253"/>
  <c r="I29" i="253" s="1"/>
  <c r="G29" i="253"/>
  <c r="E29" i="253"/>
  <c r="AQ28" i="253"/>
  <c r="AH28" i="253"/>
  <c r="V28" i="253"/>
  <c r="R28" i="253"/>
  <c r="K28" i="253"/>
  <c r="J28" i="253"/>
  <c r="I28" i="253" s="1"/>
  <c r="G28" i="253"/>
  <c r="E28" i="253"/>
  <c r="AQ27" i="253"/>
  <c r="AH27" i="253"/>
  <c r="V27" i="253"/>
  <c r="R27" i="253"/>
  <c r="J27" i="253"/>
  <c r="K27" i="253" s="1"/>
  <c r="G27" i="253"/>
  <c r="E27" i="253"/>
  <c r="AQ26" i="253"/>
  <c r="AH26" i="253"/>
  <c r="V26" i="253"/>
  <c r="R26" i="253"/>
  <c r="J26" i="253"/>
  <c r="K26" i="253" s="1"/>
  <c r="G26" i="253"/>
  <c r="E26" i="253"/>
  <c r="AQ25" i="253"/>
  <c r="AH25" i="253"/>
  <c r="V25" i="253"/>
  <c r="R25" i="253"/>
  <c r="J25" i="253"/>
  <c r="I25" i="253" s="1"/>
  <c r="G25" i="253"/>
  <c r="E25" i="253"/>
  <c r="AQ24" i="253"/>
  <c r="AH24" i="253"/>
  <c r="V24" i="253"/>
  <c r="R24" i="253"/>
  <c r="J24" i="253"/>
  <c r="I24" i="253" s="1"/>
  <c r="G24" i="253"/>
  <c r="E24" i="253"/>
  <c r="AQ23" i="253"/>
  <c r="AH23" i="253"/>
  <c r="V23" i="253"/>
  <c r="R23" i="253"/>
  <c r="J23" i="253"/>
  <c r="K23" i="253" s="1"/>
  <c r="G23" i="253"/>
  <c r="E23" i="253"/>
  <c r="AQ22" i="253"/>
  <c r="AH22" i="253"/>
  <c r="V22" i="253"/>
  <c r="R22" i="253"/>
  <c r="J22" i="253"/>
  <c r="K22" i="253" s="1"/>
  <c r="G22" i="253"/>
  <c r="E22" i="253"/>
  <c r="AQ21" i="253"/>
  <c r="AH21" i="253"/>
  <c r="V21" i="253"/>
  <c r="R21" i="253"/>
  <c r="J21" i="253"/>
  <c r="I21" i="253" s="1"/>
  <c r="G21" i="253"/>
  <c r="E21" i="253"/>
  <c r="AQ20" i="253"/>
  <c r="AH20" i="253"/>
  <c r="V20" i="253"/>
  <c r="R20" i="253"/>
  <c r="J20" i="253"/>
  <c r="I20" i="253" s="1"/>
  <c r="G20" i="253"/>
  <c r="E20" i="253"/>
  <c r="AQ19" i="253"/>
  <c r="AH19" i="253"/>
  <c r="V19" i="253"/>
  <c r="R19" i="253"/>
  <c r="J19" i="253"/>
  <c r="K19" i="253" s="1"/>
  <c r="G19" i="253"/>
  <c r="E19" i="253"/>
  <c r="AQ18" i="253"/>
  <c r="AH18" i="253"/>
  <c r="V18" i="253"/>
  <c r="R18" i="253"/>
  <c r="J18" i="253"/>
  <c r="K18" i="253" s="1"/>
  <c r="G18" i="253"/>
  <c r="E18" i="253"/>
  <c r="AQ17" i="253"/>
  <c r="AH17" i="253"/>
  <c r="V17" i="253"/>
  <c r="R17" i="253"/>
  <c r="J17" i="253"/>
  <c r="I17" i="253" s="1"/>
  <c r="G17" i="253"/>
  <c r="E17" i="253"/>
  <c r="AQ16" i="253"/>
  <c r="AH16" i="253"/>
  <c r="V16" i="253"/>
  <c r="R16" i="253"/>
  <c r="J16" i="253"/>
  <c r="I16" i="253" s="1"/>
  <c r="G16" i="253"/>
  <c r="E16" i="253"/>
  <c r="AQ15" i="253"/>
  <c r="AH15" i="253"/>
  <c r="V15" i="253"/>
  <c r="R15" i="253"/>
  <c r="J15" i="253"/>
  <c r="K15" i="253" s="1"/>
  <c r="G15" i="253"/>
  <c r="E15" i="253"/>
  <c r="AQ14" i="253"/>
  <c r="AH14" i="253"/>
  <c r="V14" i="253"/>
  <c r="R14" i="253"/>
  <c r="J14" i="253"/>
  <c r="K14" i="253" s="1"/>
  <c r="G14" i="253"/>
  <c r="E14" i="253"/>
  <c r="AQ13" i="253"/>
  <c r="AH13" i="253"/>
  <c r="V13" i="253"/>
  <c r="R13" i="253"/>
  <c r="J13" i="253"/>
  <c r="I13" i="253" s="1"/>
  <c r="G13" i="253"/>
  <c r="E13" i="253"/>
  <c r="AQ12" i="253"/>
  <c r="AH12" i="253"/>
  <c r="V12" i="253"/>
  <c r="R12" i="253"/>
  <c r="J12" i="253"/>
  <c r="I12" i="253" s="1"/>
  <c r="G12" i="253"/>
  <c r="E12" i="253"/>
  <c r="V11" i="253"/>
  <c r="J11" i="253"/>
  <c r="K11" i="253" s="1"/>
  <c r="G11" i="253"/>
  <c r="E11" i="253"/>
  <c r="AP35" i="253"/>
  <c r="AH11" i="253"/>
  <c r="R11" i="253"/>
  <c r="AG8" i="253"/>
  <c r="I15" i="253" l="1"/>
  <c r="I19" i="253"/>
  <c r="I23" i="253"/>
  <c r="I27" i="253"/>
  <c r="K12" i="253"/>
  <c r="K13" i="253"/>
  <c r="K16" i="253"/>
  <c r="K17" i="253"/>
  <c r="K20" i="253"/>
  <c r="K21" i="253"/>
  <c r="K24" i="253"/>
  <c r="K25" i="253"/>
  <c r="S12" i="253"/>
  <c r="I11" i="253"/>
  <c r="I14" i="253"/>
  <c r="I18" i="253"/>
  <c r="I22" i="253"/>
  <c r="I26" i="253"/>
  <c r="I30" i="253"/>
  <c r="T34" i="253"/>
  <c r="AI34" i="253" s="1"/>
  <c r="T33" i="253"/>
  <c r="T13" i="253"/>
  <c r="AI13" i="253" s="1"/>
  <c r="S32" i="253"/>
  <c r="T32" i="253"/>
  <c r="AI32" i="253" s="1"/>
  <c r="S31" i="253"/>
  <c r="T31" i="253"/>
  <c r="AI31" i="253" s="1"/>
  <c r="S30" i="253"/>
  <c r="T30" i="253"/>
  <c r="AI30" i="253" s="1"/>
  <c r="T29" i="253"/>
  <c r="AI29" i="253" s="1"/>
  <c r="S29" i="253"/>
  <c r="S28" i="253"/>
  <c r="T28" i="253"/>
  <c r="AI28" i="253" s="1"/>
  <c r="S27" i="253"/>
  <c r="T27" i="253"/>
  <c r="AI27" i="253" s="1"/>
  <c r="S24" i="253"/>
  <c r="T24" i="253"/>
  <c r="AI24" i="253" s="1"/>
  <c r="T25" i="253"/>
  <c r="AI25" i="253" s="1"/>
  <c r="S26" i="253"/>
  <c r="S25" i="253"/>
  <c r="T26" i="253"/>
  <c r="AI26" i="253" s="1"/>
  <c r="S23" i="253"/>
  <c r="T23" i="253"/>
  <c r="AI23" i="253" s="1"/>
  <c r="S22" i="253"/>
  <c r="T22" i="253"/>
  <c r="AI22" i="253" s="1"/>
  <c r="T21" i="253"/>
  <c r="AI21" i="253" s="1"/>
  <c r="S21" i="253"/>
  <c r="S20" i="253"/>
  <c r="T20" i="253"/>
  <c r="AI20" i="253" s="1"/>
  <c r="S19" i="253"/>
  <c r="T19" i="253"/>
  <c r="AI19" i="253" s="1"/>
  <c r="S18" i="253"/>
  <c r="T18" i="253"/>
  <c r="AI18" i="253" s="1"/>
  <c r="T17" i="253"/>
  <c r="AI17" i="253" s="1"/>
  <c r="S17" i="253"/>
  <c r="T16" i="253"/>
  <c r="AI16" i="253" s="1"/>
  <c r="S16" i="253"/>
  <c r="S15" i="253"/>
  <c r="T15" i="253"/>
  <c r="AI15" i="253" s="1"/>
  <c r="T14" i="253"/>
  <c r="AI14" i="253" s="1"/>
  <c r="S14" i="253"/>
  <c r="S13" i="253"/>
  <c r="T12" i="253"/>
  <c r="AI12" i="253" s="1"/>
  <c r="AI33" i="253"/>
  <c r="R35" i="253"/>
  <c r="T11" i="253"/>
  <c r="S11" i="253"/>
  <c r="AH35" i="253"/>
  <c r="AQ11" i="253"/>
  <c r="AQ35" i="253" s="1"/>
  <c r="I33" i="253"/>
  <c r="S33" i="253"/>
  <c r="I34" i="253"/>
  <c r="S34" i="253"/>
  <c r="AG35" i="253"/>
  <c r="S35" i="253" l="1"/>
  <c r="T35" i="253"/>
  <c r="AI35" i="253" s="1"/>
  <c r="AI11" i="253"/>
  <c r="AP10" i="252" l="1"/>
  <c r="AG10" i="252"/>
  <c r="AG8" i="252" s="1"/>
  <c r="Q10" i="252"/>
  <c r="AR35" i="252"/>
  <c r="AQ34" i="252"/>
  <c r="AH34" i="252"/>
  <c r="V34" i="252"/>
  <c r="R34" i="252"/>
  <c r="K34" i="252"/>
  <c r="J34" i="252"/>
  <c r="I34" i="252" s="1"/>
  <c r="G34" i="252"/>
  <c r="E34" i="252"/>
  <c r="AQ33" i="252"/>
  <c r="AH33" i="252"/>
  <c r="V33" i="252"/>
  <c r="R33" i="252"/>
  <c r="K33" i="252"/>
  <c r="J33" i="252"/>
  <c r="I33" i="252" s="1"/>
  <c r="G33" i="252"/>
  <c r="E33" i="252"/>
  <c r="AW32" i="252"/>
  <c r="AQ32" i="252"/>
  <c r="AH32" i="252"/>
  <c r="V32" i="252"/>
  <c r="R32" i="252"/>
  <c r="T32" i="252" s="1"/>
  <c r="K32" i="252"/>
  <c r="J32" i="252"/>
  <c r="I32" i="252" s="1"/>
  <c r="G32" i="252"/>
  <c r="E32" i="252"/>
  <c r="AQ31" i="252"/>
  <c r="AH31" i="252"/>
  <c r="V31" i="252"/>
  <c r="R31" i="252"/>
  <c r="T31" i="252" s="1"/>
  <c r="K31" i="252"/>
  <c r="J31" i="252"/>
  <c r="I31" i="252" s="1"/>
  <c r="G31" i="252"/>
  <c r="E31" i="252"/>
  <c r="AQ30" i="252"/>
  <c r="AH30" i="252"/>
  <c r="V30" i="252"/>
  <c r="R30" i="252"/>
  <c r="T30" i="252" s="1"/>
  <c r="K30" i="252"/>
  <c r="J30" i="252"/>
  <c r="I30" i="252" s="1"/>
  <c r="G30" i="252"/>
  <c r="E30" i="252"/>
  <c r="AQ29" i="252"/>
  <c r="AH29" i="252"/>
  <c r="V29" i="252"/>
  <c r="R29" i="252"/>
  <c r="T29" i="252" s="1"/>
  <c r="K29" i="252"/>
  <c r="J29" i="252"/>
  <c r="I29" i="252" s="1"/>
  <c r="G29" i="252"/>
  <c r="E29" i="252"/>
  <c r="AQ28" i="252"/>
  <c r="AH28" i="252"/>
  <c r="V28" i="252"/>
  <c r="R28" i="252"/>
  <c r="T28" i="252" s="1"/>
  <c r="K28" i="252"/>
  <c r="J28" i="252"/>
  <c r="I28" i="252" s="1"/>
  <c r="G28" i="252"/>
  <c r="E28" i="252"/>
  <c r="AQ27" i="252"/>
  <c r="AH27" i="252"/>
  <c r="V27" i="252"/>
  <c r="R27" i="252"/>
  <c r="T27" i="252" s="1"/>
  <c r="K27" i="252"/>
  <c r="J27" i="252"/>
  <c r="I27" i="252" s="1"/>
  <c r="G27" i="252"/>
  <c r="E27" i="252"/>
  <c r="AQ26" i="252"/>
  <c r="AH26" i="252"/>
  <c r="V26" i="252"/>
  <c r="R26" i="252"/>
  <c r="T26" i="252" s="1"/>
  <c r="K26" i="252"/>
  <c r="J26" i="252"/>
  <c r="I26" i="252" s="1"/>
  <c r="G26" i="252"/>
  <c r="E26" i="252"/>
  <c r="AQ25" i="252"/>
  <c r="AH25" i="252"/>
  <c r="V25" i="252"/>
  <c r="R25" i="252"/>
  <c r="T25" i="252" s="1"/>
  <c r="K25" i="252"/>
  <c r="J25" i="252"/>
  <c r="I25" i="252" s="1"/>
  <c r="G25" i="252"/>
  <c r="E25" i="252"/>
  <c r="AQ24" i="252"/>
  <c r="AH24" i="252"/>
  <c r="V24" i="252"/>
  <c r="R24" i="252"/>
  <c r="S24" i="252" s="1"/>
  <c r="K24" i="252"/>
  <c r="J24" i="252"/>
  <c r="I24" i="252" s="1"/>
  <c r="G24" i="252"/>
  <c r="E24" i="252"/>
  <c r="AQ23" i="252"/>
  <c r="AH23" i="252"/>
  <c r="V23" i="252"/>
  <c r="R23" i="252"/>
  <c r="S23" i="252" s="1"/>
  <c r="K23" i="252"/>
  <c r="J23" i="252"/>
  <c r="I23" i="252" s="1"/>
  <c r="G23" i="252"/>
  <c r="E23" i="252"/>
  <c r="AQ22" i="252"/>
  <c r="AH22" i="252"/>
  <c r="V22" i="252"/>
  <c r="R22" i="252"/>
  <c r="S22" i="252" s="1"/>
  <c r="K22" i="252"/>
  <c r="J22" i="252"/>
  <c r="I22" i="252" s="1"/>
  <c r="G22" i="252"/>
  <c r="E22" i="252"/>
  <c r="AQ21" i="252"/>
  <c r="AH21" i="252"/>
  <c r="V21" i="252"/>
  <c r="R21" i="252"/>
  <c r="S21" i="252" s="1"/>
  <c r="K21" i="252"/>
  <c r="J21" i="252"/>
  <c r="I21" i="252" s="1"/>
  <c r="G21" i="252"/>
  <c r="E21" i="252"/>
  <c r="AQ20" i="252"/>
  <c r="AH20" i="252"/>
  <c r="V20" i="252"/>
  <c r="R20" i="252"/>
  <c r="S20" i="252" s="1"/>
  <c r="K20" i="252"/>
  <c r="J20" i="252"/>
  <c r="I20" i="252" s="1"/>
  <c r="G20" i="252"/>
  <c r="E20" i="252"/>
  <c r="AQ19" i="252"/>
  <c r="AH19" i="252"/>
  <c r="V19" i="252"/>
  <c r="R19" i="252"/>
  <c r="S19" i="252" s="1"/>
  <c r="K19" i="252"/>
  <c r="J19" i="252"/>
  <c r="I19" i="252" s="1"/>
  <c r="G19" i="252"/>
  <c r="E19" i="252"/>
  <c r="AQ18" i="252"/>
  <c r="AH18" i="252"/>
  <c r="V18" i="252"/>
  <c r="R18" i="252"/>
  <c r="S18" i="252" s="1"/>
  <c r="K18" i="252"/>
  <c r="J18" i="252"/>
  <c r="I18" i="252" s="1"/>
  <c r="G18" i="252"/>
  <c r="E18" i="252"/>
  <c r="AQ17" i="252"/>
  <c r="AH17" i="252"/>
  <c r="V17" i="252"/>
  <c r="R17" i="252"/>
  <c r="S17" i="252" s="1"/>
  <c r="K17" i="252"/>
  <c r="J17" i="252"/>
  <c r="I17" i="252" s="1"/>
  <c r="G17" i="252"/>
  <c r="E17" i="252"/>
  <c r="AQ16" i="252"/>
  <c r="AH16" i="252"/>
  <c r="V16" i="252"/>
  <c r="R16" i="252"/>
  <c r="S16" i="252" s="1"/>
  <c r="K16" i="252"/>
  <c r="J16" i="252"/>
  <c r="I16" i="252" s="1"/>
  <c r="G16" i="252"/>
  <c r="E16" i="252"/>
  <c r="AQ15" i="252"/>
  <c r="AH15" i="252"/>
  <c r="V15" i="252"/>
  <c r="R15" i="252"/>
  <c r="S15" i="252" s="1"/>
  <c r="K15" i="252"/>
  <c r="J15" i="252"/>
  <c r="I15" i="252" s="1"/>
  <c r="G15" i="252"/>
  <c r="E15" i="252"/>
  <c r="AQ14" i="252"/>
  <c r="AH14" i="252"/>
  <c r="V14" i="252"/>
  <c r="R14" i="252"/>
  <c r="S14" i="252" s="1"/>
  <c r="K14" i="252"/>
  <c r="J14" i="252"/>
  <c r="I14" i="252" s="1"/>
  <c r="G14" i="252"/>
  <c r="E14" i="252"/>
  <c r="AQ13" i="252"/>
  <c r="AH13" i="252"/>
  <c r="V13" i="252"/>
  <c r="R13" i="252"/>
  <c r="S13" i="252" s="1"/>
  <c r="K13" i="252"/>
  <c r="J13" i="252"/>
  <c r="I13" i="252" s="1"/>
  <c r="G13" i="252"/>
  <c r="E13" i="252"/>
  <c r="AQ12" i="252"/>
  <c r="AH12" i="252"/>
  <c r="V12" i="252"/>
  <c r="R12" i="252"/>
  <c r="S12" i="252" s="1"/>
  <c r="K12" i="252"/>
  <c r="J12" i="252"/>
  <c r="I12" i="252" s="1"/>
  <c r="G12" i="252"/>
  <c r="E12" i="252"/>
  <c r="AH11" i="252"/>
  <c r="V11" i="252"/>
  <c r="K11" i="252"/>
  <c r="J11" i="252"/>
  <c r="I11" i="252" s="1"/>
  <c r="G11" i="252"/>
  <c r="E11" i="252"/>
  <c r="AP35" i="252"/>
  <c r="AG35" i="252"/>
  <c r="R11" i="252"/>
  <c r="T34" i="252" l="1"/>
  <c r="AI34" i="252" s="1"/>
  <c r="S33" i="252"/>
  <c r="S34" i="252"/>
  <c r="T24" i="252"/>
  <c r="T20" i="252"/>
  <c r="AI20" i="252" s="1"/>
  <c r="T16" i="252"/>
  <c r="AI16" i="252" s="1"/>
  <c r="T12" i="252"/>
  <c r="AI12" i="252" s="1"/>
  <c r="T13" i="252"/>
  <c r="AI13" i="252" s="1"/>
  <c r="T14" i="252"/>
  <c r="AI14" i="252" s="1"/>
  <c r="T18" i="252"/>
  <c r="AI18" i="252" s="1"/>
  <c r="T22" i="252"/>
  <c r="AI22" i="252" s="1"/>
  <c r="AI24" i="252"/>
  <c r="T15" i="252"/>
  <c r="AI15" i="252" s="1"/>
  <c r="T19" i="252"/>
  <c r="AI19" i="252" s="1"/>
  <c r="T23" i="252"/>
  <c r="AI23" i="252" s="1"/>
  <c r="T33" i="252"/>
  <c r="AI33" i="252" s="1"/>
  <c r="T17" i="252"/>
  <c r="AI17" i="252" s="1"/>
  <c r="T21" i="252"/>
  <c r="AI21" i="252" s="1"/>
  <c r="R35" i="252"/>
  <c r="T11" i="252"/>
  <c r="S11" i="252"/>
  <c r="AI25" i="252"/>
  <c r="AI26" i="252"/>
  <c r="AI27" i="252"/>
  <c r="AI28" i="252"/>
  <c r="AI29" i="252"/>
  <c r="AI30" i="252"/>
  <c r="AI31" i="252"/>
  <c r="AI32" i="252"/>
  <c r="AH35" i="252"/>
  <c r="S25" i="252"/>
  <c r="S26" i="252"/>
  <c r="S27" i="252"/>
  <c r="S28" i="252"/>
  <c r="S29" i="252"/>
  <c r="S30" i="252"/>
  <c r="S31" i="252"/>
  <c r="S32" i="252"/>
  <c r="AQ11" i="252"/>
  <c r="AQ35" i="252" s="1"/>
  <c r="E24" i="251"/>
  <c r="T35" i="252" l="1"/>
  <c r="AI35" i="252" s="1"/>
  <c r="S35" i="252"/>
  <c r="AI11" i="252"/>
  <c r="AP10" i="251"/>
  <c r="AG10" i="251"/>
  <c r="Q10" i="251"/>
  <c r="AR35" i="251"/>
  <c r="AQ34" i="251"/>
  <c r="AH34" i="251"/>
  <c r="V34" i="251"/>
  <c r="R34" i="251"/>
  <c r="T34" i="251" s="1"/>
  <c r="J34" i="251"/>
  <c r="K34" i="251" s="1"/>
  <c r="G34" i="251"/>
  <c r="E34" i="251"/>
  <c r="AQ33" i="251"/>
  <c r="AH33" i="251"/>
  <c r="V33" i="251"/>
  <c r="R33" i="251"/>
  <c r="T33" i="251" s="1"/>
  <c r="J33" i="251"/>
  <c r="K33" i="251" s="1"/>
  <c r="G33" i="251"/>
  <c r="E33" i="251"/>
  <c r="AW32" i="251"/>
  <c r="AQ32" i="251"/>
  <c r="AH32" i="251"/>
  <c r="V32" i="251"/>
  <c r="R32" i="251"/>
  <c r="S32" i="251" s="1"/>
  <c r="J32" i="251"/>
  <c r="K32" i="251" s="1"/>
  <c r="G32" i="251"/>
  <c r="E32" i="251"/>
  <c r="AQ31" i="251"/>
  <c r="AH31" i="251"/>
  <c r="V31" i="251"/>
  <c r="R31" i="251"/>
  <c r="T31" i="251" s="1"/>
  <c r="J31" i="251"/>
  <c r="K31" i="251" s="1"/>
  <c r="I31" i="251"/>
  <c r="G31" i="251"/>
  <c r="E31" i="251"/>
  <c r="AQ30" i="251"/>
  <c r="AH30" i="251"/>
  <c r="V30" i="251"/>
  <c r="R30" i="251"/>
  <c r="T30" i="251" s="1"/>
  <c r="K30" i="251"/>
  <c r="J30" i="251"/>
  <c r="I30" i="251"/>
  <c r="G30" i="251"/>
  <c r="E30" i="251"/>
  <c r="AQ29" i="251"/>
  <c r="AH29" i="251"/>
  <c r="V29" i="251"/>
  <c r="R29" i="251"/>
  <c r="S29" i="251" s="1"/>
  <c r="K29" i="251"/>
  <c r="J29" i="251"/>
  <c r="I29" i="251" s="1"/>
  <c r="G29" i="251"/>
  <c r="E29" i="251"/>
  <c r="AQ28" i="251"/>
  <c r="AH28" i="251"/>
  <c r="V28" i="251"/>
  <c r="T28" i="251"/>
  <c r="R28" i="251"/>
  <c r="J28" i="251"/>
  <c r="K28" i="251" s="1"/>
  <c r="G28" i="251"/>
  <c r="E28" i="251"/>
  <c r="AQ27" i="251"/>
  <c r="AH27" i="251"/>
  <c r="V27" i="251"/>
  <c r="R27" i="251"/>
  <c r="T27" i="251" s="1"/>
  <c r="J27" i="251"/>
  <c r="K27" i="251" s="1"/>
  <c r="I27" i="251"/>
  <c r="G27" i="251"/>
  <c r="E27" i="251"/>
  <c r="AQ26" i="251"/>
  <c r="AH26" i="251"/>
  <c r="V26" i="251"/>
  <c r="R26" i="251"/>
  <c r="T26" i="251" s="1"/>
  <c r="K26" i="251"/>
  <c r="J26" i="251"/>
  <c r="I26" i="251"/>
  <c r="G26" i="251"/>
  <c r="E26" i="251"/>
  <c r="AQ25" i="251"/>
  <c r="AH25" i="251"/>
  <c r="V25" i="251"/>
  <c r="R25" i="251"/>
  <c r="S25" i="251" s="1"/>
  <c r="K25" i="251"/>
  <c r="J25" i="251"/>
  <c r="I25" i="251" s="1"/>
  <c r="G25" i="251"/>
  <c r="E25" i="251"/>
  <c r="AQ24" i="251"/>
  <c r="AH24" i="251"/>
  <c r="V24" i="251"/>
  <c r="R24" i="251"/>
  <c r="J24" i="251"/>
  <c r="K24" i="251" s="1"/>
  <c r="G24" i="251"/>
  <c r="AQ23" i="251"/>
  <c r="AH23" i="251"/>
  <c r="V23" i="251"/>
  <c r="R23" i="251"/>
  <c r="T23" i="251" s="1"/>
  <c r="J23" i="251"/>
  <c r="K23" i="251" s="1"/>
  <c r="I23" i="251"/>
  <c r="G23" i="251"/>
  <c r="E23" i="251"/>
  <c r="AQ22" i="251"/>
  <c r="AH22" i="251"/>
  <c r="V22" i="251"/>
  <c r="R22" i="251"/>
  <c r="T22" i="251" s="1"/>
  <c r="K22" i="251"/>
  <c r="J22" i="251"/>
  <c r="I22" i="251"/>
  <c r="G22" i="251"/>
  <c r="E22" i="251"/>
  <c r="AQ21" i="251"/>
  <c r="AH21" i="251"/>
  <c r="V21" i="251"/>
  <c r="R21" i="251"/>
  <c r="S21" i="251" s="1"/>
  <c r="K21" i="251"/>
  <c r="J21" i="251"/>
  <c r="I21" i="251" s="1"/>
  <c r="G21" i="251"/>
  <c r="E21" i="251"/>
  <c r="AQ20" i="251"/>
  <c r="AH20" i="251"/>
  <c r="V20" i="251"/>
  <c r="R20" i="251"/>
  <c r="T20" i="251" s="1"/>
  <c r="J20" i="251"/>
  <c r="K20" i="251" s="1"/>
  <c r="G20" i="251"/>
  <c r="E20" i="251"/>
  <c r="AQ19" i="251"/>
  <c r="AH19" i="251"/>
  <c r="V19" i="251"/>
  <c r="R19" i="251"/>
  <c r="T19" i="251" s="1"/>
  <c r="J19" i="251"/>
  <c r="K19" i="251" s="1"/>
  <c r="I19" i="251"/>
  <c r="G19" i="251"/>
  <c r="E19" i="251"/>
  <c r="AQ18" i="251"/>
  <c r="AH18" i="251"/>
  <c r="V18" i="251"/>
  <c r="R18" i="251"/>
  <c r="T18" i="251" s="1"/>
  <c r="K18" i="251"/>
  <c r="J18" i="251"/>
  <c r="I18" i="251"/>
  <c r="G18" i="251"/>
  <c r="E18" i="251"/>
  <c r="AQ17" i="251"/>
  <c r="AH17" i="251"/>
  <c r="V17" i="251"/>
  <c r="R17" i="251"/>
  <c r="S17" i="251" s="1"/>
  <c r="K17" i="251"/>
  <c r="J17" i="251"/>
  <c r="I17" i="251" s="1"/>
  <c r="G17" i="251"/>
  <c r="E17" i="251"/>
  <c r="AQ16" i="251"/>
  <c r="AH16" i="251"/>
  <c r="V16" i="251"/>
  <c r="R16" i="251"/>
  <c r="J16" i="251"/>
  <c r="K16" i="251" s="1"/>
  <c r="G16" i="251"/>
  <c r="E16" i="251"/>
  <c r="AQ15" i="251"/>
  <c r="AH15" i="251"/>
  <c r="V15" i="251"/>
  <c r="R15" i="251"/>
  <c r="T15" i="251" s="1"/>
  <c r="J15" i="251"/>
  <c r="K15" i="251" s="1"/>
  <c r="I15" i="251"/>
  <c r="G15" i="251"/>
  <c r="E15" i="251"/>
  <c r="AQ14" i="251"/>
  <c r="AH14" i="251"/>
  <c r="V14" i="251"/>
  <c r="R14" i="251"/>
  <c r="T14" i="251" s="1"/>
  <c r="K14" i="251"/>
  <c r="J14" i="251"/>
  <c r="I14" i="251"/>
  <c r="G14" i="251"/>
  <c r="E14" i="251"/>
  <c r="AQ13" i="251"/>
  <c r="AH13" i="251"/>
  <c r="V13" i="251"/>
  <c r="R13" i="251"/>
  <c r="S13" i="251" s="1"/>
  <c r="K13" i="251"/>
  <c r="J13" i="251"/>
  <c r="I13" i="251" s="1"/>
  <c r="G13" i="251"/>
  <c r="E13" i="251"/>
  <c r="AQ12" i="251"/>
  <c r="AH12" i="251"/>
  <c r="V12" i="251"/>
  <c r="R12" i="251"/>
  <c r="T12" i="251" s="1"/>
  <c r="K12" i="251"/>
  <c r="J12" i="251"/>
  <c r="I12" i="251"/>
  <c r="G12" i="251"/>
  <c r="E12" i="251"/>
  <c r="V11" i="251"/>
  <c r="J11" i="251"/>
  <c r="K11" i="251" s="1"/>
  <c r="G11" i="251"/>
  <c r="E11" i="251"/>
  <c r="AP35" i="251"/>
  <c r="AH11" i="251"/>
  <c r="R11" i="251"/>
  <c r="AG8" i="251"/>
  <c r="T32" i="251" l="1"/>
  <c r="AI32" i="251" s="1"/>
  <c r="S31" i="251"/>
  <c r="AI28" i="251"/>
  <c r="T29" i="251"/>
  <c r="AI29" i="251" s="1"/>
  <c r="S28" i="251"/>
  <c r="S27" i="251"/>
  <c r="T25" i="251"/>
  <c r="S23" i="251"/>
  <c r="S24" i="251"/>
  <c r="T24" i="251"/>
  <c r="T21" i="251"/>
  <c r="AI21" i="251" s="1"/>
  <c r="S19" i="251"/>
  <c r="S20" i="251"/>
  <c r="T16" i="251"/>
  <c r="T17" i="251"/>
  <c r="AI17" i="251" s="1"/>
  <c r="S16" i="251"/>
  <c r="S15" i="251"/>
  <c r="T13" i="251"/>
  <c r="AI13" i="251" s="1"/>
  <c r="I11" i="251"/>
  <c r="AI15" i="251"/>
  <c r="I16" i="251"/>
  <c r="AI19" i="251"/>
  <c r="I20" i="251"/>
  <c r="AI23" i="251"/>
  <c r="I24" i="251"/>
  <c r="I28" i="251"/>
  <c r="I32" i="251"/>
  <c r="AI14" i="251"/>
  <c r="AI22" i="251"/>
  <c r="AI18" i="251"/>
  <c r="AI26" i="251"/>
  <c r="S14" i="251"/>
  <c r="S18" i="251"/>
  <c r="S22" i="251"/>
  <c r="AI25" i="251"/>
  <c r="S26" i="251"/>
  <c r="S30" i="251"/>
  <c r="AI16" i="251"/>
  <c r="AI20" i="251"/>
  <c r="AI24" i="251"/>
  <c r="AI27" i="251"/>
  <c r="AI31" i="251"/>
  <c r="AI30" i="251"/>
  <c r="AI12" i="251"/>
  <c r="AI34" i="251"/>
  <c r="AI33" i="251"/>
  <c r="S12" i="251"/>
  <c r="R35" i="251"/>
  <c r="T11" i="251"/>
  <c r="S11" i="251"/>
  <c r="AH35" i="251"/>
  <c r="AQ11" i="251"/>
  <c r="AQ35" i="251" s="1"/>
  <c r="I33" i="251"/>
  <c r="S33" i="251"/>
  <c r="I34" i="251"/>
  <c r="S34" i="251"/>
  <c r="AG35" i="251"/>
  <c r="S35" i="251" l="1"/>
  <c r="T35" i="251"/>
  <c r="AI35" i="251" s="1"/>
  <c r="AI11" i="251"/>
  <c r="AP10" i="250" l="1"/>
  <c r="AP35" i="250" s="1"/>
  <c r="AG10" i="250"/>
  <c r="AG8" i="250" s="1"/>
  <c r="Q10" i="250"/>
  <c r="AR35" i="250"/>
  <c r="AQ34" i="250"/>
  <c r="AH34" i="250"/>
  <c r="V34" i="250"/>
  <c r="R34" i="250"/>
  <c r="J34" i="250"/>
  <c r="K34" i="250" s="1"/>
  <c r="I34" i="250"/>
  <c r="G34" i="250"/>
  <c r="E34" i="250"/>
  <c r="AQ33" i="250"/>
  <c r="AH33" i="250"/>
  <c r="V33" i="250"/>
  <c r="R33" i="250"/>
  <c r="S33" i="250" s="1"/>
  <c r="J33" i="250"/>
  <c r="K33" i="250" s="1"/>
  <c r="I33" i="250"/>
  <c r="G33" i="250"/>
  <c r="E33" i="250"/>
  <c r="AW32" i="250"/>
  <c r="AQ32" i="250"/>
  <c r="AH32" i="250"/>
  <c r="V32" i="250"/>
  <c r="R32" i="250"/>
  <c r="S32" i="250" s="1"/>
  <c r="J32" i="250"/>
  <c r="I32" i="250" s="1"/>
  <c r="G32" i="250"/>
  <c r="E32" i="250"/>
  <c r="AQ31" i="250"/>
  <c r="AH31" i="250"/>
  <c r="V31" i="250"/>
  <c r="R31" i="250"/>
  <c r="T31" i="250" s="1"/>
  <c r="J31" i="250"/>
  <c r="I31" i="250" s="1"/>
  <c r="G31" i="250"/>
  <c r="E31" i="250"/>
  <c r="AQ30" i="250"/>
  <c r="AH30" i="250"/>
  <c r="V30" i="250"/>
  <c r="R30" i="250"/>
  <c r="S30" i="250" s="1"/>
  <c r="J30" i="250"/>
  <c r="I30" i="250" s="1"/>
  <c r="G30" i="250"/>
  <c r="E30" i="250"/>
  <c r="AQ29" i="250"/>
  <c r="AH29" i="250"/>
  <c r="V29" i="250"/>
  <c r="R29" i="250"/>
  <c r="S29" i="250" s="1"/>
  <c r="J29" i="250"/>
  <c r="I29" i="250" s="1"/>
  <c r="G29" i="250"/>
  <c r="E29" i="250"/>
  <c r="AQ28" i="250"/>
  <c r="AH28" i="250"/>
  <c r="V28" i="250"/>
  <c r="R28" i="250"/>
  <c r="S28" i="250" s="1"/>
  <c r="J28" i="250"/>
  <c r="I28" i="250" s="1"/>
  <c r="G28" i="250"/>
  <c r="E28" i="250"/>
  <c r="AQ27" i="250"/>
  <c r="AH27" i="250"/>
  <c r="V27" i="250"/>
  <c r="R27" i="250"/>
  <c r="S27" i="250" s="1"/>
  <c r="K27" i="250"/>
  <c r="J27" i="250"/>
  <c r="I27" i="250" s="1"/>
  <c r="G27" i="250"/>
  <c r="E27" i="250"/>
  <c r="AQ26" i="250"/>
  <c r="AH26" i="250"/>
  <c r="V26" i="250"/>
  <c r="R26" i="250"/>
  <c r="S26" i="250" s="1"/>
  <c r="K26" i="250"/>
  <c r="J26" i="250"/>
  <c r="I26" i="250" s="1"/>
  <c r="G26" i="250"/>
  <c r="E26" i="250"/>
  <c r="AQ25" i="250"/>
  <c r="AH25" i="250"/>
  <c r="V25" i="250"/>
  <c r="R25" i="250"/>
  <c r="S25" i="250" s="1"/>
  <c r="K25" i="250"/>
  <c r="J25" i="250"/>
  <c r="I25" i="250" s="1"/>
  <c r="G25" i="250"/>
  <c r="E25" i="250"/>
  <c r="AQ24" i="250"/>
  <c r="AH24" i="250"/>
  <c r="V24" i="250"/>
  <c r="R24" i="250"/>
  <c r="S24" i="250" s="1"/>
  <c r="K24" i="250"/>
  <c r="J24" i="250"/>
  <c r="I24" i="250" s="1"/>
  <c r="G24" i="250"/>
  <c r="E24" i="250"/>
  <c r="AQ23" i="250"/>
  <c r="AH23" i="250"/>
  <c r="V23" i="250"/>
  <c r="R23" i="250"/>
  <c r="S23" i="250" s="1"/>
  <c r="K23" i="250"/>
  <c r="J23" i="250"/>
  <c r="I23" i="250" s="1"/>
  <c r="G23" i="250"/>
  <c r="E23" i="250"/>
  <c r="AQ22" i="250"/>
  <c r="AH22" i="250"/>
  <c r="V22" i="250"/>
  <c r="R22" i="250"/>
  <c r="S22" i="250" s="1"/>
  <c r="J22" i="250"/>
  <c r="I22" i="250" s="1"/>
  <c r="G22" i="250"/>
  <c r="E22" i="250"/>
  <c r="AQ21" i="250"/>
  <c r="AH21" i="250"/>
  <c r="V21" i="250"/>
  <c r="R21" i="250"/>
  <c r="S21" i="250" s="1"/>
  <c r="J21" i="250"/>
  <c r="I21" i="250" s="1"/>
  <c r="G21" i="250"/>
  <c r="E21" i="250"/>
  <c r="AQ20" i="250"/>
  <c r="AH20" i="250"/>
  <c r="V20" i="250"/>
  <c r="R20" i="250"/>
  <c r="S20" i="250" s="1"/>
  <c r="J20" i="250"/>
  <c r="I20" i="250" s="1"/>
  <c r="G20" i="250"/>
  <c r="E20" i="250"/>
  <c r="AQ19" i="250"/>
  <c r="AH19" i="250"/>
  <c r="V19" i="250"/>
  <c r="R19" i="250"/>
  <c r="S19" i="250" s="1"/>
  <c r="J19" i="250"/>
  <c r="I19" i="250" s="1"/>
  <c r="G19" i="250"/>
  <c r="E19" i="250"/>
  <c r="AQ18" i="250"/>
  <c r="AH18" i="250"/>
  <c r="V18" i="250"/>
  <c r="R18" i="250"/>
  <c r="S18" i="250" s="1"/>
  <c r="J18" i="250"/>
  <c r="I18" i="250" s="1"/>
  <c r="G18" i="250"/>
  <c r="E18" i="250"/>
  <c r="AQ17" i="250"/>
  <c r="AH17" i="250"/>
  <c r="V17" i="250"/>
  <c r="R17" i="250"/>
  <c r="S17" i="250" s="1"/>
  <c r="J17" i="250"/>
  <c r="I17" i="250" s="1"/>
  <c r="G17" i="250"/>
  <c r="E17" i="250"/>
  <c r="AQ16" i="250"/>
  <c r="AH16" i="250"/>
  <c r="V16" i="250"/>
  <c r="R16" i="250"/>
  <c r="S16" i="250" s="1"/>
  <c r="J16" i="250"/>
  <c r="I16" i="250" s="1"/>
  <c r="G16" i="250"/>
  <c r="E16" i="250"/>
  <c r="AQ15" i="250"/>
  <c r="AH15" i="250"/>
  <c r="V15" i="250"/>
  <c r="R15" i="250"/>
  <c r="S15" i="250" s="1"/>
  <c r="J15" i="250"/>
  <c r="I15" i="250" s="1"/>
  <c r="G15" i="250"/>
  <c r="E15" i="250"/>
  <c r="AQ14" i="250"/>
  <c r="AH14" i="250"/>
  <c r="V14" i="250"/>
  <c r="R14" i="250"/>
  <c r="S14" i="250" s="1"/>
  <c r="J14" i="250"/>
  <c r="I14" i="250" s="1"/>
  <c r="G14" i="250"/>
  <c r="E14" i="250"/>
  <c r="AQ13" i="250"/>
  <c r="AH13" i="250"/>
  <c r="V13" i="250"/>
  <c r="R13" i="250"/>
  <c r="S13" i="250" s="1"/>
  <c r="J13" i="250"/>
  <c r="I13" i="250" s="1"/>
  <c r="G13" i="250"/>
  <c r="E13" i="250"/>
  <c r="AQ12" i="250"/>
  <c r="AH12" i="250"/>
  <c r="V12" i="250"/>
  <c r="R12" i="250"/>
  <c r="S12" i="250" s="1"/>
  <c r="J12" i="250"/>
  <c r="I12" i="250" s="1"/>
  <c r="G12" i="250"/>
  <c r="E12" i="250"/>
  <c r="V11" i="250"/>
  <c r="J11" i="250"/>
  <c r="I11" i="250" s="1"/>
  <c r="G11" i="250"/>
  <c r="E11" i="250"/>
  <c r="AH11" i="250"/>
  <c r="R11" i="250"/>
  <c r="K21" i="250" l="1"/>
  <c r="K22" i="250"/>
  <c r="K20" i="250"/>
  <c r="T32" i="250"/>
  <c r="AI32" i="250" s="1"/>
  <c r="T30" i="250"/>
  <c r="AI30" i="250" s="1"/>
  <c r="T19" i="250"/>
  <c r="AI19" i="250" s="1"/>
  <c r="K12" i="250"/>
  <c r="K13" i="250"/>
  <c r="K14" i="250"/>
  <c r="K15" i="250"/>
  <c r="K16" i="250"/>
  <c r="K17" i="250"/>
  <c r="K18" i="250"/>
  <c r="K19" i="250"/>
  <c r="T27" i="250"/>
  <c r="AI27" i="250" s="1"/>
  <c r="K31" i="250"/>
  <c r="K32" i="250"/>
  <c r="S34" i="250"/>
  <c r="AI31" i="250"/>
  <c r="T34" i="250"/>
  <c r="AI34" i="250" s="1"/>
  <c r="K11" i="250"/>
  <c r="T23" i="250"/>
  <c r="AI23" i="250" s="1"/>
  <c r="K28" i="250"/>
  <c r="K29" i="250"/>
  <c r="K30" i="250"/>
  <c r="T15" i="250"/>
  <c r="T20" i="250"/>
  <c r="AI20" i="250" s="1"/>
  <c r="T13" i="250"/>
  <c r="AI13" i="250" s="1"/>
  <c r="AI15" i="250"/>
  <c r="T17" i="250"/>
  <c r="AI17" i="250" s="1"/>
  <c r="T21" i="250"/>
  <c r="T29" i="250"/>
  <c r="AI29" i="250" s="1"/>
  <c r="T14" i="250"/>
  <c r="AI14" i="250" s="1"/>
  <c r="T18" i="250"/>
  <c r="AI18" i="250" s="1"/>
  <c r="T22" i="250"/>
  <c r="AI22" i="250" s="1"/>
  <c r="T26" i="250"/>
  <c r="AI26" i="250" s="1"/>
  <c r="T33" i="250"/>
  <c r="AI33" i="250" s="1"/>
  <c r="AI21" i="250"/>
  <c r="T16" i="250"/>
  <c r="AI16" i="250" s="1"/>
  <c r="T24" i="250"/>
  <c r="AI24" i="250" s="1"/>
  <c r="T28" i="250"/>
  <c r="AI28" i="250" s="1"/>
  <c r="S31" i="250"/>
  <c r="T25" i="250"/>
  <c r="AI25" i="250" s="1"/>
  <c r="T12" i="250"/>
  <c r="AI12" i="250" s="1"/>
  <c r="R35" i="250"/>
  <c r="T11" i="250"/>
  <c r="S11" i="250"/>
  <c r="AH35" i="250"/>
  <c r="AQ11" i="250"/>
  <c r="AQ35" i="250" s="1"/>
  <c r="S35" i="250" l="1"/>
  <c r="T35" i="250"/>
  <c r="AI35" i="250" s="1"/>
  <c r="AI11" i="250"/>
  <c r="AP10" i="249" l="1"/>
  <c r="AP35" i="249" s="1"/>
  <c r="AG10" i="249"/>
  <c r="AG35" i="249" s="1"/>
  <c r="Q10" i="249"/>
  <c r="AR35" i="249"/>
  <c r="AQ34" i="249"/>
  <c r="AH34" i="249"/>
  <c r="V34" i="249"/>
  <c r="R34" i="249"/>
  <c r="S34" i="249" s="1"/>
  <c r="K34" i="249"/>
  <c r="J34" i="249"/>
  <c r="I34" i="249"/>
  <c r="G34" i="249"/>
  <c r="E34" i="249"/>
  <c r="AQ33" i="249"/>
  <c r="AH33" i="249"/>
  <c r="V33" i="249"/>
  <c r="S33" i="249"/>
  <c r="R33" i="249"/>
  <c r="K33" i="249"/>
  <c r="J33" i="249"/>
  <c r="I33" i="249"/>
  <c r="G33" i="249"/>
  <c r="E33" i="249"/>
  <c r="AW32" i="249"/>
  <c r="AQ32" i="249"/>
  <c r="AH32" i="249"/>
  <c r="V32" i="249"/>
  <c r="R32" i="249"/>
  <c r="T32" i="249" s="1"/>
  <c r="K32" i="249"/>
  <c r="J32" i="249"/>
  <c r="I32" i="249" s="1"/>
  <c r="G32" i="249"/>
  <c r="E32" i="249"/>
  <c r="AQ31" i="249"/>
  <c r="AH31" i="249"/>
  <c r="V31" i="249"/>
  <c r="R31" i="249"/>
  <c r="S31" i="249" s="1"/>
  <c r="K31" i="249"/>
  <c r="J31" i="249"/>
  <c r="I31" i="249" s="1"/>
  <c r="G31" i="249"/>
  <c r="E31" i="249"/>
  <c r="AQ30" i="249"/>
  <c r="AH30" i="249"/>
  <c r="V30" i="249"/>
  <c r="R30" i="249"/>
  <c r="S30" i="249" s="1"/>
  <c r="K30" i="249"/>
  <c r="J30" i="249"/>
  <c r="I30" i="249" s="1"/>
  <c r="G30" i="249"/>
  <c r="E30" i="249"/>
  <c r="AQ29" i="249"/>
  <c r="AH29" i="249"/>
  <c r="V29" i="249"/>
  <c r="R29" i="249"/>
  <c r="S29" i="249" s="1"/>
  <c r="K29" i="249"/>
  <c r="J29" i="249"/>
  <c r="I29" i="249" s="1"/>
  <c r="G29" i="249"/>
  <c r="E29" i="249"/>
  <c r="AQ28" i="249"/>
  <c r="AH28" i="249"/>
  <c r="V28" i="249"/>
  <c r="R28" i="249"/>
  <c r="S28" i="249" s="1"/>
  <c r="K28" i="249"/>
  <c r="J28" i="249"/>
  <c r="I28" i="249" s="1"/>
  <c r="G28" i="249"/>
  <c r="E28" i="249"/>
  <c r="AQ27" i="249"/>
  <c r="AH27" i="249"/>
  <c r="V27" i="249"/>
  <c r="R27" i="249"/>
  <c r="S27" i="249" s="1"/>
  <c r="K27" i="249"/>
  <c r="J27" i="249"/>
  <c r="I27" i="249" s="1"/>
  <c r="G27" i="249"/>
  <c r="E27" i="249"/>
  <c r="AQ26" i="249"/>
  <c r="AH26" i="249"/>
  <c r="V26" i="249"/>
  <c r="R26" i="249"/>
  <c r="S26" i="249" s="1"/>
  <c r="K26" i="249"/>
  <c r="J26" i="249"/>
  <c r="I26" i="249" s="1"/>
  <c r="G26" i="249"/>
  <c r="E26" i="249"/>
  <c r="AQ25" i="249"/>
  <c r="AH25" i="249"/>
  <c r="V25" i="249"/>
  <c r="R25" i="249"/>
  <c r="S25" i="249" s="1"/>
  <c r="K25" i="249"/>
  <c r="J25" i="249"/>
  <c r="I25" i="249" s="1"/>
  <c r="G25" i="249"/>
  <c r="E25" i="249"/>
  <c r="AQ24" i="249"/>
  <c r="AH24" i="249"/>
  <c r="V24" i="249"/>
  <c r="R24" i="249"/>
  <c r="S24" i="249" s="1"/>
  <c r="K24" i="249"/>
  <c r="J24" i="249"/>
  <c r="I24" i="249" s="1"/>
  <c r="G24" i="249"/>
  <c r="E24" i="249"/>
  <c r="AQ23" i="249"/>
  <c r="AH23" i="249"/>
  <c r="V23" i="249"/>
  <c r="R23" i="249"/>
  <c r="S23" i="249" s="1"/>
  <c r="K23" i="249"/>
  <c r="J23" i="249"/>
  <c r="I23" i="249" s="1"/>
  <c r="G23" i="249"/>
  <c r="E23" i="249"/>
  <c r="AQ22" i="249"/>
  <c r="AH22" i="249"/>
  <c r="V22" i="249"/>
  <c r="R22" i="249"/>
  <c r="S22" i="249" s="1"/>
  <c r="K22" i="249"/>
  <c r="J22" i="249"/>
  <c r="I22" i="249" s="1"/>
  <c r="G22" i="249"/>
  <c r="E22" i="249"/>
  <c r="AQ21" i="249"/>
  <c r="AH21" i="249"/>
  <c r="V21" i="249"/>
  <c r="R21" i="249"/>
  <c r="S21" i="249" s="1"/>
  <c r="K21" i="249"/>
  <c r="J21" i="249"/>
  <c r="I21" i="249" s="1"/>
  <c r="G21" i="249"/>
  <c r="E21" i="249"/>
  <c r="AQ20" i="249"/>
  <c r="AH20" i="249"/>
  <c r="V20" i="249"/>
  <c r="R20" i="249"/>
  <c r="S20" i="249" s="1"/>
  <c r="K20" i="249"/>
  <c r="J20" i="249"/>
  <c r="I20" i="249" s="1"/>
  <c r="G20" i="249"/>
  <c r="E20" i="249"/>
  <c r="AQ19" i="249"/>
  <c r="AH19" i="249"/>
  <c r="V19" i="249"/>
  <c r="R19" i="249"/>
  <c r="S19" i="249" s="1"/>
  <c r="K19" i="249"/>
  <c r="J19" i="249"/>
  <c r="I19" i="249" s="1"/>
  <c r="G19" i="249"/>
  <c r="E19" i="249"/>
  <c r="AQ18" i="249"/>
  <c r="AH18" i="249"/>
  <c r="V18" i="249"/>
  <c r="R18" i="249"/>
  <c r="S18" i="249" s="1"/>
  <c r="K18" i="249"/>
  <c r="J18" i="249"/>
  <c r="I18" i="249" s="1"/>
  <c r="G18" i="249"/>
  <c r="E18" i="249"/>
  <c r="AQ17" i="249"/>
  <c r="AH17" i="249"/>
  <c r="V17" i="249"/>
  <c r="R17" i="249"/>
  <c r="S17" i="249" s="1"/>
  <c r="K17" i="249"/>
  <c r="J17" i="249"/>
  <c r="I17" i="249" s="1"/>
  <c r="G17" i="249"/>
  <c r="E17" i="249"/>
  <c r="AQ16" i="249"/>
  <c r="AH16" i="249"/>
  <c r="V16" i="249"/>
  <c r="R16" i="249"/>
  <c r="S16" i="249" s="1"/>
  <c r="K16" i="249"/>
  <c r="J16" i="249"/>
  <c r="I16" i="249" s="1"/>
  <c r="G16" i="249"/>
  <c r="E16" i="249"/>
  <c r="AQ15" i="249"/>
  <c r="AH15" i="249"/>
  <c r="V15" i="249"/>
  <c r="R15" i="249"/>
  <c r="S15" i="249" s="1"/>
  <c r="K15" i="249"/>
  <c r="J15" i="249"/>
  <c r="I15" i="249" s="1"/>
  <c r="G15" i="249"/>
  <c r="E15" i="249"/>
  <c r="AQ14" i="249"/>
  <c r="AH14" i="249"/>
  <c r="V14" i="249"/>
  <c r="R14" i="249"/>
  <c r="S14" i="249" s="1"/>
  <c r="K14" i="249"/>
  <c r="J14" i="249"/>
  <c r="I14" i="249" s="1"/>
  <c r="G14" i="249"/>
  <c r="E14" i="249"/>
  <c r="AQ13" i="249"/>
  <c r="AH13" i="249"/>
  <c r="V13" i="249"/>
  <c r="R13" i="249"/>
  <c r="S13" i="249" s="1"/>
  <c r="K13" i="249"/>
  <c r="J13" i="249"/>
  <c r="I13" i="249" s="1"/>
  <c r="G13" i="249"/>
  <c r="E13" i="249"/>
  <c r="AQ12" i="249"/>
  <c r="AH12" i="249"/>
  <c r="V12" i="249"/>
  <c r="R12" i="249"/>
  <c r="S12" i="249" s="1"/>
  <c r="K12" i="249"/>
  <c r="J12" i="249"/>
  <c r="I12" i="249" s="1"/>
  <c r="G12" i="249"/>
  <c r="E12" i="249"/>
  <c r="AH11" i="249"/>
  <c r="V11" i="249"/>
  <c r="K11" i="249"/>
  <c r="J11" i="249"/>
  <c r="I11" i="249" s="1"/>
  <c r="G11" i="249"/>
  <c r="E11" i="249"/>
  <c r="R11" i="249"/>
  <c r="AG8" i="249"/>
  <c r="T34" i="249" l="1"/>
  <c r="AI34" i="249" s="1"/>
  <c r="T33" i="249"/>
  <c r="AI33" i="249" s="1"/>
  <c r="T31" i="249"/>
  <c r="AI31" i="249" s="1"/>
  <c r="T30" i="249"/>
  <c r="T26" i="249"/>
  <c r="AI26" i="249" s="1"/>
  <c r="T22" i="249"/>
  <c r="AI22" i="249" s="1"/>
  <c r="T18" i="249"/>
  <c r="AI18" i="249" s="1"/>
  <c r="T14" i="249"/>
  <c r="T15" i="249"/>
  <c r="AI15" i="249" s="1"/>
  <c r="T23" i="249"/>
  <c r="T27" i="249"/>
  <c r="AI14" i="249"/>
  <c r="T16" i="249"/>
  <c r="AI16" i="249" s="1"/>
  <c r="T20" i="249"/>
  <c r="AI20" i="249" s="1"/>
  <c r="T24" i="249"/>
  <c r="AI24" i="249" s="1"/>
  <c r="T28" i="249"/>
  <c r="AI28" i="249" s="1"/>
  <c r="T13" i="249"/>
  <c r="AI13" i="249" s="1"/>
  <c r="T17" i="249"/>
  <c r="AI17" i="249" s="1"/>
  <c r="T21" i="249"/>
  <c r="AI21" i="249" s="1"/>
  <c r="AI23" i="249"/>
  <c r="T25" i="249"/>
  <c r="AI25" i="249" s="1"/>
  <c r="AI27" i="249"/>
  <c r="T29" i="249"/>
  <c r="AI29" i="249" s="1"/>
  <c r="AI32" i="249"/>
  <c r="T19" i="249"/>
  <c r="AI19" i="249" s="1"/>
  <c r="AI30" i="249"/>
  <c r="T12" i="249"/>
  <c r="AI12" i="249" s="1"/>
  <c r="R35" i="249"/>
  <c r="T11" i="249"/>
  <c r="S11" i="249"/>
  <c r="AH35" i="249"/>
  <c r="S32" i="249"/>
  <c r="AQ11" i="249"/>
  <c r="AQ35" i="249" s="1"/>
  <c r="S35" i="249" l="1"/>
  <c r="T35" i="249"/>
  <c r="AI35" i="249" s="1"/>
  <c r="AI11" i="249"/>
  <c r="E18" i="248" l="1"/>
  <c r="AP10" i="248" l="1"/>
  <c r="AG10" i="248"/>
  <c r="Q10" i="248"/>
  <c r="AR35" i="248" l="1"/>
  <c r="AQ34" i="248"/>
  <c r="AH34" i="248"/>
  <c r="V34" i="248"/>
  <c r="R34" i="248"/>
  <c r="K34" i="248"/>
  <c r="J34" i="248"/>
  <c r="I34" i="248"/>
  <c r="G34" i="248"/>
  <c r="E34" i="248"/>
  <c r="AQ33" i="248"/>
  <c r="AH33" i="248"/>
  <c r="V33" i="248"/>
  <c r="R33" i="248"/>
  <c r="K33" i="248"/>
  <c r="J33" i="248"/>
  <c r="I33" i="248"/>
  <c r="G33" i="248"/>
  <c r="E33" i="248"/>
  <c r="AW32" i="248"/>
  <c r="AQ32" i="248"/>
  <c r="AH32" i="248"/>
  <c r="V32" i="248"/>
  <c r="R32" i="248"/>
  <c r="K32" i="248"/>
  <c r="J32" i="248"/>
  <c r="I32" i="248" s="1"/>
  <c r="G32" i="248"/>
  <c r="E32" i="248"/>
  <c r="AQ31" i="248"/>
  <c r="AH31" i="248"/>
  <c r="V31" i="248"/>
  <c r="R31" i="248"/>
  <c r="K31" i="248"/>
  <c r="J31" i="248"/>
  <c r="I31" i="248" s="1"/>
  <c r="G31" i="248"/>
  <c r="E31" i="248"/>
  <c r="AQ30" i="248"/>
  <c r="AH30" i="248"/>
  <c r="V30" i="248"/>
  <c r="R30" i="248"/>
  <c r="K30" i="248"/>
  <c r="J30" i="248"/>
  <c r="I30" i="248" s="1"/>
  <c r="G30" i="248"/>
  <c r="E30" i="248"/>
  <c r="AQ29" i="248"/>
  <c r="AH29" i="248"/>
  <c r="V29" i="248"/>
  <c r="R29" i="248"/>
  <c r="K29" i="248"/>
  <c r="J29" i="248"/>
  <c r="I29" i="248" s="1"/>
  <c r="G29" i="248"/>
  <c r="E29" i="248"/>
  <c r="AQ28" i="248"/>
  <c r="AH28" i="248"/>
  <c r="V28" i="248"/>
  <c r="R28" i="248"/>
  <c r="K28" i="248"/>
  <c r="J28" i="248"/>
  <c r="I28" i="248" s="1"/>
  <c r="G28" i="248"/>
  <c r="E28" i="248"/>
  <c r="AQ27" i="248"/>
  <c r="AH27" i="248"/>
  <c r="V27" i="248"/>
  <c r="R27" i="248"/>
  <c r="K27" i="248"/>
  <c r="J27" i="248"/>
  <c r="I27" i="248" s="1"/>
  <c r="G27" i="248"/>
  <c r="E27" i="248"/>
  <c r="AQ26" i="248"/>
  <c r="AH26" i="248"/>
  <c r="V26" i="248"/>
  <c r="R26" i="248"/>
  <c r="K26" i="248"/>
  <c r="J26" i="248"/>
  <c r="I26" i="248" s="1"/>
  <c r="G26" i="248"/>
  <c r="E26" i="248"/>
  <c r="AQ25" i="248"/>
  <c r="AH25" i="248"/>
  <c r="V25" i="248"/>
  <c r="R25" i="248"/>
  <c r="K25" i="248"/>
  <c r="J25" i="248"/>
  <c r="I25" i="248" s="1"/>
  <c r="G25" i="248"/>
  <c r="E25" i="248"/>
  <c r="AQ24" i="248"/>
  <c r="AH24" i="248"/>
  <c r="V24" i="248"/>
  <c r="R24" i="248"/>
  <c r="K24" i="248"/>
  <c r="J24" i="248"/>
  <c r="I24" i="248" s="1"/>
  <c r="G24" i="248"/>
  <c r="E24" i="248"/>
  <c r="AQ23" i="248"/>
  <c r="AH23" i="248"/>
  <c r="V23" i="248"/>
  <c r="R23" i="248"/>
  <c r="K23" i="248"/>
  <c r="J23" i="248"/>
  <c r="I23" i="248" s="1"/>
  <c r="G23" i="248"/>
  <c r="E23" i="248"/>
  <c r="AQ22" i="248"/>
  <c r="AH22" i="248"/>
  <c r="V22" i="248"/>
  <c r="R22" i="248"/>
  <c r="K22" i="248"/>
  <c r="J22" i="248"/>
  <c r="I22" i="248" s="1"/>
  <c r="G22" i="248"/>
  <c r="E22" i="248"/>
  <c r="AQ21" i="248"/>
  <c r="AH21" i="248"/>
  <c r="V21" i="248"/>
  <c r="R21" i="248"/>
  <c r="K21" i="248"/>
  <c r="J21" i="248"/>
  <c r="I21" i="248" s="1"/>
  <c r="G21" i="248"/>
  <c r="E21" i="248"/>
  <c r="AQ20" i="248"/>
  <c r="AH20" i="248"/>
  <c r="V20" i="248"/>
  <c r="R20" i="248"/>
  <c r="K20" i="248"/>
  <c r="J20" i="248"/>
  <c r="I20" i="248" s="1"/>
  <c r="G20" i="248"/>
  <c r="E20" i="248"/>
  <c r="AQ19" i="248"/>
  <c r="AH19" i="248"/>
  <c r="V19" i="248"/>
  <c r="R19" i="248"/>
  <c r="K19" i="248"/>
  <c r="J19" i="248"/>
  <c r="I19" i="248" s="1"/>
  <c r="G19" i="248"/>
  <c r="E19" i="248"/>
  <c r="AQ18" i="248"/>
  <c r="AH18" i="248"/>
  <c r="V18" i="248"/>
  <c r="R18" i="248"/>
  <c r="K18" i="248"/>
  <c r="J18" i="248"/>
  <c r="I18" i="248" s="1"/>
  <c r="G18" i="248"/>
  <c r="AQ17" i="248"/>
  <c r="AH17" i="248"/>
  <c r="V17" i="248"/>
  <c r="R17" i="248"/>
  <c r="K17" i="248"/>
  <c r="J17" i="248"/>
  <c r="I17" i="248" s="1"/>
  <c r="G17" i="248"/>
  <c r="E17" i="248"/>
  <c r="AQ16" i="248"/>
  <c r="AH16" i="248"/>
  <c r="V16" i="248"/>
  <c r="R16" i="248"/>
  <c r="K16" i="248"/>
  <c r="J16" i="248"/>
  <c r="I16" i="248" s="1"/>
  <c r="G16" i="248"/>
  <c r="E16" i="248"/>
  <c r="AQ15" i="248"/>
  <c r="AH15" i="248"/>
  <c r="V15" i="248"/>
  <c r="R15" i="248"/>
  <c r="K15" i="248"/>
  <c r="J15" i="248"/>
  <c r="I15" i="248" s="1"/>
  <c r="G15" i="248"/>
  <c r="E15" i="248"/>
  <c r="AQ14" i="248"/>
  <c r="AH14" i="248"/>
  <c r="V14" i="248"/>
  <c r="R14" i="248"/>
  <c r="K14" i="248"/>
  <c r="J14" i="248"/>
  <c r="I14" i="248" s="1"/>
  <c r="G14" i="248"/>
  <c r="E14" i="248"/>
  <c r="AQ13" i="248"/>
  <c r="AH13" i="248"/>
  <c r="V13" i="248"/>
  <c r="R13" i="248"/>
  <c r="K13" i="248"/>
  <c r="J13" i="248"/>
  <c r="I13" i="248" s="1"/>
  <c r="G13" i="248"/>
  <c r="E13" i="248"/>
  <c r="AQ12" i="248"/>
  <c r="AH12" i="248"/>
  <c r="V12" i="248"/>
  <c r="R12" i="248"/>
  <c r="K12" i="248"/>
  <c r="J12" i="248"/>
  <c r="I12" i="248" s="1"/>
  <c r="G12" i="248"/>
  <c r="E12" i="248"/>
  <c r="AH11" i="248"/>
  <c r="V11" i="248"/>
  <c r="K11" i="248"/>
  <c r="J11" i="248"/>
  <c r="I11" i="248" s="1"/>
  <c r="G11" i="248"/>
  <c r="E11" i="248"/>
  <c r="AP35" i="248"/>
  <c r="AG35" i="248"/>
  <c r="R11" i="248"/>
  <c r="AG8" i="248"/>
  <c r="T34" i="248" l="1"/>
  <c r="AI34" i="248" s="1"/>
  <c r="S33" i="248"/>
  <c r="T32" i="248"/>
  <c r="AI32" i="248" s="1"/>
  <c r="T31" i="248"/>
  <c r="AI31" i="248" s="1"/>
  <c r="T30" i="248"/>
  <c r="AI30" i="248" s="1"/>
  <c r="T29" i="248"/>
  <c r="AI29" i="248" s="1"/>
  <c r="T28" i="248"/>
  <c r="AI28" i="248" s="1"/>
  <c r="T27" i="248"/>
  <c r="AI27" i="248" s="1"/>
  <c r="T26" i="248"/>
  <c r="AI26" i="248" s="1"/>
  <c r="T25" i="248"/>
  <c r="AI25" i="248" s="1"/>
  <c r="T24" i="248"/>
  <c r="AI24" i="248" s="1"/>
  <c r="T23" i="248"/>
  <c r="AI23" i="248" s="1"/>
  <c r="T22" i="248"/>
  <c r="AI22" i="248" s="1"/>
  <c r="T20" i="248"/>
  <c r="S21" i="248"/>
  <c r="S20" i="248"/>
  <c r="S19" i="248"/>
  <c r="T19" i="248"/>
  <c r="AI19" i="248" s="1"/>
  <c r="S18" i="248"/>
  <c r="T18" i="248"/>
  <c r="AI18" i="248" s="1"/>
  <c r="S17" i="248"/>
  <c r="S16" i="248"/>
  <c r="S15" i="248"/>
  <c r="T15" i="248"/>
  <c r="AI15" i="248" s="1"/>
  <c r="S14" i="248"/>
  <c r="T14" i="248"/>
  <c r="AI14" i="248" s="1"/>
  <c r="S13" i="248"/>
  <c r="S12" i="248"/>
  <c r="AH35" i="248"/>
  <c r="T16" i="248"/>
  <c r="AI16" i="248" s="1"/>
  <c r="T13" i="248"/>
  <c r="AI13" i="248" s="1"/>
  <c r="T17" i="248"/>
  <c r="AI17" i="248" s="1"/>
  <c r="T21" i="248"/>
  <c r="AI21" i="248" s="1"/>
  <c r="T33" i="248"/>
  <c r="AI33" i="248" s="1"/>
  <c r="AI20" i="248"/>
  <c r="S34" i="248"/>
  <c r="T12" i="248"/>
  <c r="AI12" i="248" s="1"/>
  <c r="R35" i="248"/>
  <c r="T11" i="248"/>
  <c r="S11" i="248"/>
  <c r="S22" i="248"/>
  <c r="S23" i="248"/>
  <c r="S24" i="248"/>
  <c r="S25" i="248"/>
  <c r="S26" i="248"/>
  <c r="S27" i="248"/>
  <c r="S28" i="248"/>
  <c r="S29" i="248"/>
  <c r="S30" i="248"/>
  <c r="S31" i="248"/>
  <c r="S32" i="248"/>
  <c r="AQ11" i="248"/>
  <c r="AQ35" i="248" s="1"/>
  <c r="T35" i="248" l="1"/>
  <c r="AI35" i="248" s="1"/>
  <c r="S35" i="248"/>
  <c r="AI11" i="248"/>
  <c r="AP10" i="247" l="1"/>
  <c r="AG10" i="247"/>
  <c r="Q10" i="247"/>
  <c r="AR35" i="247"/>
  <c r="AQ34" i="247"/>
  <c r="AH34" i="247"/>
  <c r="V34" i="247"/>
  <c r="R34" i="247"/>
  <c r="T34" i="247" s="1"/>
  <c r="K34" i="247"/>
  <c r="J34" i="247"/>
  <c r="I34" i="247"/>
  <c r="G34" i="247"/>
  <c r="E34" i="247"/>
  <c r="AQ33" i="247"/>
  <c r="AH33" i="247"/>
  <c r="V33" i="247"/>
  <c r="R33" i="247"/>
  <c r="S33" i="247" s="1"/>
  <c r="K33" i="247"/>
  <c r="J33" i="247"/>
  <c r="I33" i="247"/>
  <c r="G33" i="247"/>
  <c r="E33" i="247"/>
  <c r="AW32" i="247"/>
  <c r="AQ32" i="247"/>
  <c r="AH32" i="247"/>
  <c r="V32" i="247"/>
  <c r="R32" i="247"/>
  <c r="S32" i="247" s="1"/>
  <c r="J32" i="247"/>
  <c r="K32" i="247" s="1"/>
  <c r="I32" i="247"/>
  <c r="G32" i="247"/>
  <c r="E32" i="247"/>
  <c r="AQ31" i="247"/>
  <c r="AH31" i="247"/>
  <c r="V31" i="247"/>
  <c r="R31" i="247"/>
  <c r="T31" i="247" s="1"/>
  <c r="J31" i="247"/>
  <c r="K31" i="247" s="1"/>
  <c r="I31" i="247"/>
  <c r="G31" i="247"/>
  <c r="E31" i="247"/>
  <c r="AQ30" i="247"/>
  <c r="AH30" i="247"/>
  <c r="V30" i="247"/>
  <c r="R30" i="247"/>
  <c r="S30" i="247" s="1"/>
  <c r="J30" i="247"/>
  <c r="K30" i="247" s="1"/>
  <c r="I30" i="247"/>
  <c r="G30" i="247"/>
  <c r="E30" i="247"/>
  <c r="AQ29" i="247"/>
  <c r="AH29" i="247"/>
  <c r="V29" i="247"/>
  <c r="R29" i="247"/>
  <c r="S29" i="247" s="1"/>
  <c r="J29" i="247"/>
  <c r="K29" i="247" s="1"/>
  <c r="I29" i="247"/>
  <c r="G29" i="247"/>
  <c r="E29" i="247"/>
  <c r="AQ28" i="247"/>
  <c r="AH28" i="247"/>
  <c r="V28" i="247"/>
  <c r="R28" i="247"/>
  <c r="S28" i="247" s="1"/>
  <c r="J28" i="247"/>
  <c r="K28" i="247" s="1"/>
  <c r="I28" i="247"/>
  <c r="G28" i="247"/>
  <c r="E28" i="247"/>
  <c r="AQ27" i="247"/>
  <c r="AH27" i="247"/>
  <c r="V27" i="247"/>
  <c r="R27" i="247"/>
  <c r="S27" i="247" s="1"/>
  <c r="J27" i="247"/>
  <c r="K27" i="247" s="1"/>
  <c r="I27" i="247"/>
  <c r="G27" i="247"/>
  <c r="E27" i="247"/>
  <c r="AQ26" i="247"/>
  <c r="AH26" i="247"/>
  <c r="V26" i="247"/>
  <c r="R26" i="247"/>
  <c r="S26" i="247" s="1"/>
  <c r="J26" i="247"/>
  <c r="K26" i="247" s="1"/>
  <c r="I26" i="247"/>
  <c r="G26" i="247"/>
  <c r="E26" i="247"/>
  <c r="AQ25" i="247"/>
  <c r="AH25" i="247"/>
  <c r="V25" i="247"/>
  <c r="R25" i="247"/>
  <c r="S25" i="247" s="1"/>
  <c r="J25" i="247"/>
  <c r="K25" i="247" s="1"/>
  <c r="I25" i="247"/>
  <c r="G25" i="247"/>
  <c r="E25" i="247"/>
  <c r="AQ24" i="247"/>
  <c r="AH24" i="247"/>
  <c r="V24" i="247"/>
  <c r="R24" i="247"/>
  <c r="S24" i="247" s="1"/>
  <c r="J24" i="247"/>
  <c r="K24" i="247" s="1"/>
  <c r="I24" i="247"/>
  <c r="G24" i="247"/>
  <c r="E24" i="247"/>
  <c r="AQ23" i="247"/>
  <c r="AH23" i="247"/>
  <c r="V23" i="247"/>
  <c r="R23" i="247"/>
  <c r="T23" i="247" s="1"/>
  <c r="J23" i="247"/>
  <c r="K23" i="247" s="1"/>
  <c r="I23" i="247"/>
  <c r="G23" i="247"/>
  <c r="E23" i="247"/>
  <c r="AQ22" i="247"/>
  <c r="AH22" i="247"/>
  <c r="V22" i="247"/>
  <c r="R22" i="247"/>
  <c r="S22" i="247" s="1"/>
  <c r="J22" i="247"/>
  <c r="K22" i="247" s="1"/>
  <c r="I22" i="247"/>
  <c r="G22" i="247"/>
  <c r="E22" i="247"/>
  <c r="AQ21" i="247"/>
  <c r="AH21" i="247"/>
  <c r="V21" i="247"/>
  <c r="R21" i="247"/>
  <c r="S21" i="247" s="1"/>
  <c r="J21" i="247"/>
  <c r="K21" i="247" s="1"/>
  <c r="I21" i="247"/>
  <c r="G21" i="247"/>
  <c r="E21" i="247"/>
  <c r="AQ20" i="247"/>
  <c r="AH20" i="247"/>
  <c r="V20" i="247"/>
  <c r="R20" i="247"/>
  <c r="T20" i="247" s="1"/>
  <c r="J20" i="247"/>
  <c r="K20" i="247" s="1"/>
  <c r="I20" i="247"/>
  <c r="G20" i="247"/>
  <c r="E20" i="247"/>
  <c r="AQ19" i="247"/>
  <c r="AH19" i="247"/>
  <c r="V19" i="247"/>
  <c r="R19" i="247"/>
  <c r="T19" i="247" s="1"/>
  <c r="J19" i="247"/>
  <c r="K19" i="247" s="1"/>
  <c r="I19" i="247"/>
  <c r="G19" i="247"/>
  <c r="E19" i="247"/>
  <c r="AQ18" i="247"/>
  <c r="AH18" i="247"/>
  <c r="V18" i="247"/>
  <c r="R18" i="247"/>
  <c r="S18" i="247" s="1"/>
  <c r="J18" i="247"/>
  <c r="K18" i="247" s="1"/>
  <c r="I18" i="247"/>
  <c r="G18" i="247"/>
  <c r="E18" i="247"/>
  <c r="AQ17" i="247"/>
  <c r="AH17" i="247"/>
  <c r="V17" i="247"/>
  <c r="R17" i="247"/>
  <c r="T17" i="247" s="1"/>
  <c r="J17" i="247"/>
  <c r="K17" i="247" s="1"/>
  <c r="I17" i="247"/>
  <c r="G17" i="247"/>
  <c r="E17" i="247"/>
  <c r="AQ16" i="247"/>
  <c r="AH16" i="247"/>
  <c r="V16" i="247"/>
  <c r="R16" i="247"/>
  <c r="T16" i="247" s="1"/>
  <c r="J16" i="247"/>
  <c r="K16" i="247" s="1"/>
  <c r="I16" i="247"/>
  <c r="G16" i="247"/>
  <c r="E16" i="247"/>
  <c r="AQ15" i="247"/>
  <c r="AH15" i="247"/>
  <c r="V15" i="247"/>
  <c r="R15" i="247"/>
  <c r="T15" i="247" s="1"/>
  <c r="J15" i="247"/>
  <c r="K15" i="247" s="1"/>
  <c r="I15" i="247"/>
  <c r="G15" i="247"/>
  <c r="E15" i="247"/>
  <c r="AQ14" i="247"/>
  <c r="AH14" i="247"/>
  <c r="V14" i="247"/>
  <c r="R14" i="247"/>
  <c r="T14" i="247" s="1"/>
  <c r="J14" i="247"/>
  <c r="K14" i="247" s="1"/>
  <c r="I14" i="247"/>
  <c r="G14" i="247"/>
  <c r="E14" i="247"/>
  <c r="AQ13" i="247"/>
  <c r="AH13" i="247"/>
  <c r="V13" i="247"/>
  <c r="R13" i="247"/>
  <c r="S13" i="247" s="1"/>
  <c r="J13" i="247"/>
  <c r="K13" i="247" s="1"/>
  <c r="I13" i="247"/>
  <c r="G13" i="247"/>
  <c r="E13" i="247"/>
  <c r="AQ12" i="247"/>
  <c r="AH12" i="247"/>
  <c r="V12" i="247"/>
  <c r="R12" i="247"/>
  <c r="T12" i="247" s="1"/>
  <c r="J12" i="247"/>
  <c r="K12" i="247" s="1"/>
  <c r="I12" i="247"/>
  <c r="G12" i="247"/>
  <c r="E12" i="247"/>
  <c r="AH11" i="247"/>
  <c r="V11" i="247"/>
  <c r="J11" i="247"/>
  <c r="K11" i="247" s="1"/>
  <c r="I11" i="247"/>
  <c r="G11" i="247"/>
  <c r="E11" i="247"/>
  <c r="AQ11" i="247"/>
  <c r="AG35" i="247"/>
  <c r="AI31" i="247" l="1"/>
  <c r="AI23" i="247"/>
  <c r="AI20" i="247"/>
  <c r="AI19" i="247"/>
  <c r="AQ35" i="247"/>
  <c r="AI14" i="247"/>
  <c r="AI15" i="247"/>
  <c r="AI16" i="247"/>
  <c r="AI17" i="247"/>
  <c r="AI12" i="247"/>
  <c r="AI13" i="247"/>
  <c r="AI34" i="247"/>
  <c r="S12" i="247"/>
  <c r="S15" i="247"/>
  <c r="S16" i="247"/>
  <c r="S19" i="247"/>
  <c r="T13" i="247"/>
  <c r="T18" i="247"/>
  <c r="AI18" i="247" s="1"/>
  <c r="T21" i="247"/>
  <c r="AI21" i="247" s="1"/>
  <c r="T22" i="247"/>
  <c r="AI22" i="247" s="1"/>
  <c r="T24" i="247"/>
  <c r="AI24" i="247" s="1"/>
  <c r="T25" i="247"/>
  <c r="AI25" i="247" s="1"/>
  <c r="T26" i="247"/>
  <c r="AI26" i="247" s="1"/>
  <c r="T27" i="247"/>
  <c r="AI27" i="247" s="1"/>
  <c r="T28" i="247"/>
  <c r="AI28" i="247" s="1"/>
  <c r="T29" i="247"/>
  <c r="AI29" i="247" s="1"/>
  <c r="T30" i="247"/>
  <c r="AI30" i="247" s="1"/>
  <c r="T32" i="247"/>
  <c r="AI32" i="247" s="1"/>
  <c r="S34" i="247"/>
  <c r="AH35" i="247"/>
  <c r="AG8" i="247"/>
  <c r="T33" i="247"/>
  <c r="AI33" i="247" s="1"/>
  <c r="AP35" i="247"/>
  <c r="R11" i="247"/>
  <c r="S14" i="247"/>
  <c r="S17" i="247"/>
  <c r="S20" i="247"/>
  <c r="S23" i="247"/>
  <c r="S31" i="247"/>
  <c r="R35" i="247" l="1"/>
  <c r="T11" i="247"/>
  <c r="S11" i="247"/>
  <c r="S35" i="247" s="1"/>
  <c r="T35" i="247" l="1"/>
  <c r="AI35" i="247" s="1"/>
  <c r="AI11" i="247"/>
  <c r="AP10" i="246" l="1"/>
  <c r="AG10" i="246"/>
  <c r="AH11" i="246" s="1"/>
  <c r="Q10" i="246"/>
  <c r="AR35" i="246"/>
  <c r="P35" i="246"/>
  <c r="AQ34" i="246"/>
  <c r="AH34" i="246"/>
  <c r="V34" i="246"/>
  <c r="R34" i="246"/>
  <c r="T34" i="246" s="1"/>
  <c r="K34" i="246"/>
  <c r="J34" i="246"/>
  <c r="I34" i="246"/>
  <c r="G34" i="246"/>
  <c r="E34" i="246"/>
  <c r="AQ33" i="246"/>
  <c r="AH33" i="246"/>
  <c r="V33" i="246"/>
  <c r="R33" i="246"/>
  <c r="T33" i="246" s="1"/>
  <c r="K33" i="246"/>
  <c r="J33" i="246"/>
  <c r="I33" i="246"/>
  <c r="G33" i="246"/>
  <c r="E33" i="246"/>
  <c r="AW32" i="246"/>
  <c r="AQ32" i="246"/>
  <c r="AH32" i="246"/>
  <c r="V32" i="246"/>
  <c r="R32" i="246"/>
  <c r="S32" i="246" s="1"/>
  <c r="J32" i="246"/>
  <c r="K32" i="246" s="1"/>
  <c r="I32" i="246"/>
  <c r="G32" i="246"/>
  <c r="E32" i="246"/>
  <c r="AQ31" i="246"/>
  <c r="AH31" i="246"/>
  <c r="V31" i="246"/>
  <c r="R31" i="246"/>
  <c r="S31" i="246" s="1"/>
  <c r="J31" i="246"/>
  <c r="K31" i="246" s="1"/>
  <c r="I31" i="246"/>
  <c r="G31" i="246"/>
  <c r="E31" i="246"/>
  <c r="AQ30" i="246"/>
  <c r="AH30" i="246"/>
  <c r="V30" i="246"/>
  <c r="R30" i="246"/>
  <c r="S30" i="246" s="1"/>
  <c r="J30" i="246"/>
  <c r="K30" i="246" s="1"/>
  <c r="I30" i="246"/>
  <c r="G30" i="246"/>
  <c r="E30" i="246"/>
  <c r="AQ29" i="246"/>
  <c r="AH29" i="246"/>
  <c r="V29" i="246"/>
  <c r="R29" i="246"/>
  <c r="T29" i="246" s="1"/>
  <c r="J29" i="246"/>
  <c r="K29" i="246" s="1"/>
  <c r="I29" i="246"/>
  <c r="G29" i="246"/>
  <c r="E29" i="246"/>
  <c r="AQ28" i="246"/>
  <c r="AH28" i="246"/>
  <c r="V28" i="246"/>
  <c r="R28" i="246"/>
  <c r="S28" i="246" s="1"/>
  <c r="J28" i="246"/>
  <c r="K28" i="246" s="1"/>
  <c r="I28" i="246"/>
  <c r="G28" i="246"/>
  <c r="E28" i="246"/>
  <c r="AQ27" i="246"/>
  <c r="AH27" i="246"/>
  <c r="V27" i="246"/>
  <c r="R27" i="246"/>
  <c r="S27" i="246" s="1"/>
  <c r="J27" i="246"/>
  <c r="K27" i="246" s="1"/>
  <c r="I27" i="246"/>
  <c r="G27" i="246"/>
  <c r="E27" i="246"/>
  <c r="AQ26" i="246"/>
  <c r="AH26" i="246"/>
  <c r="V26" i="246"/>
  <c r="R26" i="246"/>
  <c r="S26" i="246" s="1"/>
  <c r="J26" i="246"/>
  <c r="K26" i="246" s="1"/>
  <c r="I26" i="246"/>
  <c r="G26" i="246"/>
  <c r="E26" i="246"/>
  <c r="AQ25" i="246"/>
  <c r="AH25" i="246"/>
  <c r="V25" i="246"/>
  <c r="R25" i="246"/>
  <c r="S25" i="246" s="1"/>
  <c r="J25" i="246"/>
  <c r="K25" i="246" s="1"/>
  <c r="I25" i="246"/>
  <c r="G25" i="246"/>
  <c r="E25" i="246"/>
  <c r="AQ24" i="246"/>
  <c r="AH24" i="246"/>
  <c r="V24" i="246"/>
  <c r="R24" i="246"/>
  <c r="S24" i="246" s="1"/>
  <c r="J24" i="246"/>
  <c r="K24" i="246" s="1"/>
  <c r="I24" i="246"/>
  <c r="G24" i="246"/>
  <c r="E24" i="246"/>
  <c r="AQ23" i="246"/>
  <c r="AH23" i="246"/>
  <c r="V23" i="246"/>
  <c r="R23" i="246"/>
  <c r="S23" i="246" s="1"/>
  <c r="J23" i="246"/>
  <c r="K23" i="246" s="1"/>
  <c r="I23" i="246"/>
  <c r="G23" i="246"/>
  <c r="E23" i="246"/>
  <c r="AQ22" i="246"/>
  <c r="AH22" i="246"/>
  <c r="V22" i="246"/>
  <c r="R22" i="246"/>
  <c r="T22" i="246" s="1"/>
  <c r="J22" i="246"/>
  <c r="K22" i="246" s="1"/>
  <c r="I22" i="246"/>
  <c r="G22" i="246"/>
  <c r="E22" i="246"/>
  <c r="AQ21" i="246"/>
  <c r="AH21" i="246"/>
  <c r="V21" i="246"/>
  <c r="R21" i="246"/>
  <c r="S21" i="246" s="1"/>
  <c r="J21" i="246"/>
  <c r="K21" i="246" s="1"/>
  <c r="I21" i="246"/>
  <c r="G21" i="246"/>
  <c r="E21" i="246"/>
  <c r="AQ20" i="246"/>
  <c r="AH20" i="246"/>
  <c r="V20" i="246"/>
  <c r="R20" i="246"/>
  <c r="S20" i="246" s="1"/>
  <c r="J20" i="246"/>
  <c r="K20" i="246" s="1"/>
  <c r="I20" i="246"/>
  <c r="G20" i="246"/>
  <c r="E20" i="246"/>
  <c r="AQ19" i="246"/>
  <c r="AH19" i="246"/>
  <c r="V19" i="246"/>
  <c r="R19" i="246"/>
  <c r="S19" i="246" s="1"/>
  <c r="J19" i="246"/>
  <c r="K19" i="246" s="1"/>
  <c r="I19" i="246"/>
  <c r="G19" i="246"/>
  <c r="E19" i="246"/>
  <c r="AQ18" i="246"/>
  <c r="AH18" i="246"/>
  <c r="V18" i="246"/>
  <c r="R18" i="246"/>
  <c r="T18" i="246" s="1"/>
  <c r="J18" i="246"/>
  <c r="K18" i="246" s="1"/>
  <c r="I18" i="246"/>
  <c r="G18" i="246"/>
  <c r="E18" i="246"/>
  <c r="AQ17" i="246"/>
  <c r="AH17" i="246"/>
  <c r="V17" i="246"/>
  <c r="R17" i="246"/>
  <c r="T17" i="246" s="1"/>
  <c r="J17" i="246"/>
  <c r="K17" i="246" s="1"/>
  <c r="I17" i="246"/>
  <c r="G17" i="246"/>
  <c r="E17" i="246"/>
  <c r="AQ16" i="246"/>
  <c r="AH16" i="246"/>
  <c r="V16" i="246"/>
  <c r="R16" i="246"/>
  <c r="T16" i="246" s="1"/>
  <c r="J16" i="246"/>
  <c r="K16" i="246" s="1"/>
  <c r="I16" i="246"/>
  <c r="G16" i="246"/>
  <c r="E16" i="246"/>
  <c r="AQ15" i="246"/>
  <c r="AH15" i="246"/>
  <c r="V15" i="246"/>
  <c r="R15" i="246"/>
  <c r="T15" i="246" s="1"/>
  <c r="J15" i="246"/>
  <c r="K15" i="246" s="1"/>
  <c r="I15" i="246"/>
  <c r="G15" i="246"/>
  <c r="E15" i="246"/>
  <c r="AQ14" i="246"/>
  <c r="AH14" i="246"/>
  <c r="V14" i="246"/>
  <c r="R14" i="246"/>
  <c r="T14" i="246" s="1"/>
  <c r="J14" i="246"/>
  <c r="K14" i="246" s="1"/>
  <c r="I14" i="246"/>
  <c r="G14" i="246"/>
  <c r="E14" i="246"/>
  <c r="AQ13" i="246"/>
  <c r="AH13" i="246"/>
  <c r="V13" i="246"/>
  <c r="R13" i="246"/>
  <c r="T13" i="246" s="1"/>
  <c r="J13" i="246"/>
  <c r="K13" i="246" s="1"/>
  <c r="I13" i="246"/>
  <c r="G13" i="246"/>
  <c r="E13" i="246"/>
  <c r="AQ12" i="246"/>
  <c r="AH12" i="246"/>
  <c r="V12" i="246"/>
  <c r="R12" i="246"/>
  <c r="S12" i="246" s="1"/>
  <c r="J12" i="246"/>
  <c r="K12" i="246" s="1"/>
  <c r="I12" i="246"/>
  <c r="G12" i="246"/>
  <c r="E12" i="246"/>
  <c r="V11" i="246"/>
  <c r="J11" i="246"/>
  <c r="K11" i="246" s="1"/>
  <c r="I11" i="246"/>
  <c r="G11" i="246"/>
  <c r="E11" i="246"/>
  <c r="AP35" i="246"/>
  <c r="AG35" i="246"/>
  <c r="R11" i="246"/>
  <c r="AH35" i="246" l="1"/>
  <c r="AI13" i="246"/>
  <c r="AI14" i="246"/>
  <c r="AI15" i="246"/>
  <c r="AI16" i="246"/>
  <c r="AI17" i="246"/>
  <c r="AI18" i="246"/>
  <c r="AI22" i="246"/>
  <c r="AI29" i="246"/>
  <c r="S11" i="246"/>
  <c r="R35" i="246"/>
  <c r="T11" i="246"/>
  <c r="AI11" i="246" s="1"/>
  <c r="AI33" i="246"/>
  <c r="AI34" i="246"/>
  <c r="S13" i="246"/>
  <c r="S14" i="246"/>
  <c r="S15" i="246"/>
  <c r="S16" i="246"/>
  <c r="S17" i="246"/>
  <c r="S18" i="246"/>
  <c r="AQ11" i="246"/>
  <c r="AQ35" i="246" s="1"/>
  <c r="T12" i="246"/>
  <c r="AI12" i="246" s="1"/>
  <c r="T19" i="246"/>
  <c r="AI19" i="246" s="1"/>
  <c r="T20" i="246"/>
  <c r="AI20" i="246" s="1"/>
  <c r="T21" i="246"/>
  <c r="AI21" i="246" s="1"/>
  <c r="T23" i="246"/>
  <c r="AI23" i="246" s="1"/>
  <c r="T24" i="246"/>
  <c r="AI24" i="246" s="1"/>
  <c r="T25" i="246"/>
  <c r="AI25" i="246" s="1"/>
  <c r="T26" i="246"/>
  <c r="AI26" i="246" s="1"/>
  <c r="T27" i="246"/>
  <c r="AI27" i="246" s="1"/>
  <c r="T28" i="246"/>
  <c r="AI28" i="246" s="1"/>
  <c r="T30" i="246"/>
  <c r="AI30" i="246" s="1"/>
  <c r="T31" i="246"/>
  <c r="AI31" i="246" s="1"/>
  <c r="T32" i="246"/>
  <c r="AI32" i="246" s="1"/>
  <c r="S33" i="246"/>
  <c r="S34" i="246"/>
  <c r="AG8" i="246"/>
  <c r="S29" i="246"/>
  <c r="Q35" i="246"/>
  <c r="S22" i="246"/>
  <c r="S35" i="246" l="1"/>
  <c r="T35" i="246"/>
  <c r="AI35" i="246" s="1"/>
  <c r="AP10" i="245"/>
  <c r="AG10" i="245"/>
  <c r="AH11" i="245" s="1"/>
  <c r="Q10" i="245"/>
  <c r="AR35" i="245"/>
  <c r="P35" i="245"/>
  <c r="AQ34" i="245"/>
  <c r="AH34" i="245"/>
  <c r="V34" i="245"/>
  <c r="R34" i="245"/>
  <c r="T34" i="245" s="1"/>
  <c r="K34" i="245"/>
  <c r="J34" i="245"/>
  <c r="I34" i="245" s="1"/>
  <c r="G34" i="245"/>
  <c r="E34" i="245"/>
  <c r="AQ33" i="245"/>
  <c r="AH33" i="245"/>
  <c r="V33" i="245"/>
  <c r="R33" i="245"/>
  <c r="S33" i="245" s="1"/>
  <c r="K33" i="245"/>
  <c r="J33" i="245"/>
  <c r="I33" i="245"/>
  <c r="G33" i="245"/>
  <c r="E33" i="245"/>
  <c r="AW32" i="245"/>
  <c r="AQ32" i="245"/>
  <c r="AH32" i="245"/>
  <c r="V32" i="245"/>
  <c r="R32" i="245"/>
  <c r="S32" i="245" s="1"/>
  <c r="J32" i="245"/>
  <c r="K32" i="245" s="1"/>
  <c r="I32" i="245"/>
  <c r="G32" i="245"/>
  <c r="E32" i="245"/>
  <c r="AQ31" i="245"/>
  <c r="AH31" i="245"/>
  <c r="V31" i="245"/>
  <c r="R31" i="245"/>
  <c r="S31" i="245" s="1"/>
  <c r="J31" i="245"/>
  <c r="K31" i="245" s="1"/>
  <c r="I31" i="245"/>
  <c r="G31" i="245"/>
  <c r="E31" i="245"/>
  <c r="AQ30" i="245"/>
  <c r="AH30" i="245"/>
  <c r="V30" i="245"/>
  <c r="R30" i="245"/>
  <c r="S30" i="245" s="1"/>
  <c r="J30" i="245"/>
  <c r="K30" i="245" s="1"/>
  <c r="I30" i="245"/>
  <c r="G30" i="245"/>
  <c r="E30" i="245"/>
  <c r="AQ29" i="245"/>
  <c r="AH29" i="245"/>
  <c r="V29" i="245"/>
  <c r="R29" i="245"/>
  <c r="T29" i="245" s="1"/>
  <c r="J29" i="245"/>
  <c r="K29" i="245" s="1"/>
  <c r="I29" i="245"/>
  <c r="G29" i="245"/>
  <c r="E29" i="245"/>
  <c r="AQ28" i="245"/>
  <c r="AH28" i="245"/>
  <c r="V28" i="245"/>
  <c r="R28" i="245"/>
  <c r="S28" i="245" s="1"/>
  <c r="J28" i="245"/>
  <c r="K28" i="245" s="1"/>
  <c r="I28" i="245"/>
  <c r="G28" i="245"/>
  <c r="E28" i="245"/>
  <c r="AQ27" i="245"/>
  <c r="AH27" i="245"/>
  <c r="V27" i="245"/>
  <c r="R27" i="245"/>
  <c r="T27" i="245" s="1"/>
  <c r="J27" i="245"/>
  <c r="K27" i="245" s="1"/>
  <c r="I27" i="245"/>
  <c r="G27" i="245"/>
  <c r="E27" i="245"/>
  <c r="AQ26" i="245"/>
  <c r="AH26" i="245"/>
  <c r="V26" i="245"/>
  <c r="R26" i="245"/>
  <c r="S26" i="245" s="1"/>
  <c r="J26" i="245"/>
  <c r="K26" i="245" s="1"/>
  <c r="I26" i="245"/>
  <c r="G26" i="245"/>
  <c r="E26" i="245"/>
  <c r="AQ25" i="245"/>
  <c r="AH25" i="245"/>
  <c r="V25" i="245"/>
  <c r="R25" i="245"/>
  <c r="T25" i="245" s="1"/>
  <c r="J25" i="245"/>
  <c r="K25" i="245" s="1"/>
  <c r="I25" i="245"/>
  <c r="G25" i="245"/>
  <c r="E25" i="245"/>
  <c r="AQ24" i="245"/>
  <c r="AH24" i="245"/>
  <c r="V24" i="245"/>
  <c r="R24" i="245"/>
  <c r="S24" i="245" s="1"/>
  <c r="J24" i="245"/>
  <c r="K24" i="245" s="1"/>
  <c r="I24" i="245"/>
  <c r="G24" i="245"/>
  <c r="E24" i="245"/>
  <c r="AQ23" i="245"/>
  <c r="AH23" i="245"/>
  <c r="V23" i="245"/>
  <c r="R23" i="245"/>
  <c r="T23" i="245" s="1"/>
  <c r="J23" i="245"/>
  <c r="K23" i="245" s="1"/>
  <c r="I23" i="245"/>
  <c r="G23" i="245"/>
  <c r="E23" i="245"/>
  <c r="AQ22" i="245"/>
  <c r="AH22" i="245"/>
  <c r="V22" i="245"/>
  <c r="R22" i="245"/>
  <c r="T22" i="245" s="1"/>
  <c r="J22" i="245"/>
  <c r="K22" i="245" s="1"/>
  <c r="I22" i="245"/>
  <c r="G22" i="245"/>
  <c r="E22" i="245"/>
  <c r="AQ21" i="245"/>
  <c r="AH21" i="245"/>
  <c r="V21" i="245"/>
  <c r="R21" i="245"/>
  <c r="T21" i="245" s="1"/>
  <c r="J21" i="245"/>
  <c r="K21" i="245" s="1"/>
  <c r="I21" i="245"/>
  <c r="G21" i="245"/>
  <c r="E21" i="245"/>
  <c r="AQ20" i="245"/>
  <c r="AH20" i="245"/>
  <c r="V20" i="245"/>
  <c r="R20" i="245"/>
  <c r="S20" i="245" s="1"/>
  <c r="J20" i="245"/>
  <c r="K20" i="245" s="1"/>
  <c r="I20" i="245"/>
  <c r="G20" i="245"/>
  <c r="E20" i="245"/>
  <c r="AQ19" i="245"/>
  <c r="AH19" i="245"/>
  <c r="V19" i="245"/>
  <c r="R19" i="245"/>
  <c r="T19" i="245" s="1"/>
  <c r="J19" i="245"/>
  <c r="K19" i="245" s="1"/>
  <c r="I19" i="245"/>
  <c r="G19" i="245"/>
  <c r="E19" i="245"/>
  <c r="AQ18" i="245"/>
  <c r="AH18" i="245"/>
  <c r="V18" i="245"/>
  <c r="R18" i="245"/>
  <c r="S18" i="245" s="1"/>
  <c r="J18" i="245"/>
  <c r="K18" i="245" s="1"/>
  <c r="I18" i="245"/>
  <c r="G18" i="245"/>
  <c r="E18" i="245"/>
  <c r="AQ17" i="245"/>
  <c r="AH17" i="245"/>
  <c r="V17" i="245"/>
  <c r="R17" i="245"/>
  <c r="S17" i="245" s="1"/>
  <c r="J17" i="245"/>
  <c r="K17" i="245" s="1"/>
  <c r="I17" i="245"/>
  <c r="G17" i="245"/>
  <c r="E17" i="245"/>
  <c r="AQ16" i="245"/>
  <c r="AH16" i="245"/>
  <c r="V16" i="245"/>
  <c r="R16" i="245"/>
  <c r="T16" i="245" s="1"/>
  <c r="J16" i="245"/>
  <c r="K16" i="245" s="1"/>
  <c r="I16" i="245"/>
  <c r="G16" i="245"/>
  <c r="E16" i="245"/>
  <c r="AQ15" i="245"/>
  <c r="AH15" i="245"/>
  <c r="V15" i="245"/>
  <c r="R15" i="245"/>
  <c r="S15" i="245" s="1"/>
  <c r="J15" i="245"/>
  <c r="K15" i="245" s="1"/>
  <c r="I15" i="245"/>
  <c r="G15" i="245"/>
  <c r="E15" i="245"/>
  <c r="AQ14" i="245"/>
  <c r="AH14" i="245"/>
  <c r="V14" i="245"/>
  <c r="R14" i="245"/>
  <c r="T14" i="245" s="1"/>
  <c r="J14" i="245"/>
  <c r="K14" i="245" s="1"/>
  <c r="I14" i="245"/>
  <c r="G14" i="245"/>
  <c r="E14" i="245"/>
  <c r="AQ13" i="245"/>
  <c r="AH13" i="245"/>
  <c r="V13" i="245"/>
  <c r="R13" i="245"/>
  <c r="S13" i="245" s="1"/>
  <c r="J13" i="245"/>
  <c r="K13" i="245" s="1"/>
  <c r="I13" i="245"/>
  <c r="G13" i="245"/>
  <c r="E13" i="245"/>
  <c r="AQ12" i="245"/>
  <c r="AH12" i="245"/>
  <c r="V12" i="245"/>
  <c r="R12" i="245"/>
  <c r="S12" i="245" s="1"/>
  <c r="J12" i="245"/>
  <c r="K12" i="245" s="1"/>
  <c r="I12" i="245"/>
  <c r="G12" i="245"/>
  <c r="E12" i="245"/>
  <c r="V11" i="245"/>
  <c r="J11" i="245"/>
  <c r="K11" i="245" s="1"/>
  <c r="G11" i="245"/>
  <c r="E11" i="245"/>
  <c r="AP35" i="245"/>
  <c r="AG35" i="245"/>
  <c r="R11" i="245"/>
  <c r="I11" i="245" l="1"/>
  <c r="AH35" i="245"/>
  <c r="AI14" i="245"/>
  <c r="AI16" i="245"/>
  <c r="AI19" i="245"/>
  <c r="AI21" i="245"/>
  <c r="AI22" i="245"/>
  <c r="AI23" i="245"/>
  <c r="AI25" i="245"/>
  <c r="AI27" i="245"/>
  <c r="AI29" i="245"/>
  <c r="R35" i="245"/>
  <c r="S11" i="245"/>
  <c r="T11" i="245"/>
  <c r="AI34" i="245"/>
  <c r="AQ11" i="245"/>
  <c r="AQ35" i="245" s="1"/>
  <c r="T12" i="245"/>
  <c r="AI12" i="245" s="1"/>
  <c r="T13" i="245"/>
  <c r="AI13" i="245" s="1"/>
  <c r="T15" i="245"/>
  <c r="AI15" i="245" s="1"/>
  <c r="T17" i="245"/>
  <c r="AI17" i="245" s="1"/>
  <c r="T18" i="245"/>
  <c r="AI18" i="245" s="1"/>
  <c r="T20" i="245"/>
  <c r="AI20" i="245" s="1"/>
  <c r="T24" i="245"/>
  <c r="AI24" i="245" s="1"/>
  <c r="T26" i="245"/>
  <c r="AI26" i="245" s="1"/>
  <c r="T28" i="245"/>
  <c r="AI28" i="245" s="1"/>
  <c r="T30" i="245"/>
  <c r="AI30" i="245" s="1"/>
  <c r="T31" i="245"/>
  <c r="AI31" i="245" s="1"/>
  <c r="T32" i="245"/>
  <c r="AI32" i="245" s="1"/>
  <c r="S34" i="245"/>
  <c r="AG8" i="245"/>
  <c r="T33" i="245"/>
  <c r="AI33" i="245" s="1"/>
  <c r="S14" i="245"/>
  <c r="S19" i="245"/>
  <c r="S21" i="245"/>
  <c r="S22" i="245"/>
  <c r="S23" i="245"/>
  <c r="S25" i="245"/>
  <c r="S27" i="245"/>
  <c r="S29" i="245"/>
  <c r="Q35" i="245"/>
  <c r="S16" i="245"/>
  <c r="T35" i="245" l="1"/>
  <c r="AI35" i="245" s="1"/>
  <c r="S35" i="245"/>
  <c r="AI11" i="245"/>
  <c r="AP10" i="244" l="1"/>
  <c r="AG10" i="244"/>
  <c r="AG8" i="244" s="1"/>
  <c r="Q10" i="244"/>
  <c r="AR35" i="244"/>
  <c r="Q35" i="244"/>
  <c r="P35" i="244"/>
  <c r="AQ34" i="244"/>
  <c r="AH34" i="244"/>
  <c r="V34" i="244"/>
  <c r="R34" i="244"/>
  <c r="S34" i="244" s="1"/>
  <c r="J34" i="244"/>
  <c r="I34" i="244" s="1"/>
  <c r="G34" i="244"/>
  <c r="E34" i="244"/>
  <c r="AQ33" i="244"/>
  <c r="AH33" i="244"/>
  <c r="V33" i="244"/>
  <c r="R33" i="244"/>
  <c r="S33" i="244" s="1"/>
  <c r="J33" i="244"/>
  <c r="I33" i="244" s="1"/>
  <c r="G33" i="244"/>
  <c r="E33" i="244"/>
  <c r="AW32" i="244"/>
  <c r="AQ32" i="244"/>
  <c r="AH32" i="244"/>
  <c r="V32" i="244"/>
  <c r="R32" i="244"/>
  <c r="T32" i="244" s="1"/>
  <c r="K32" i="244"/>
  <c r="J32" i="244"/>
  <c r="I32" i="244"/>
  <c r="G32" i="244"/>
  <c r="E32" i="244"/>
  <c r="AQ31" i="244"/>
  <c r="AH31" i="244"/>
  <c r="V31" i="244"/>
  <c r="R31" i="244"/>
  <c r="S31" i="244" s="1"/>
  <c r="K31" i="244"/>
  <c r="J31" i="244"/>
  <c r="I31" i="244"/>
  <c r="G31" i="244"/>
  <c r="E31" i="244"/>
  <c r="AQ30" i="244"/>
  <c r="AH30" i="244"/>
  <c r="V30" i="244"/>
  <c r="R30" i="244"/>
  <c r="S30" i="244" s="1"/>
  <c r="K30" i="244"/>
  <c r="J30" i="244"/>
  <c r="I30" i="244"/>
  <c r="G30" i="244"/>
  <c r="E30" i="244"/>
  <c r="AQ29" i="244"/>
  <c r="AH29" i="244"/>
  <c r="V29" i="244"/>
  <c r="R29" i="244"/>
  <c r="S29" i="244" s="1"/>
  <c r="K29" i="244"/>
  <c r="J29" i="244"/>
  <c r="I29" i="244"/>
  <c r="G29" i="244"/>
  <c r="E29" i="244"/>
  <c r="AQ28" i="244"/>
  <c r="AH28" i="244"/>
  <c r="V28" i="244"/>
  <c r="R28" i="244"/>
  <c r="S28" i="244" s="1"/>
  <c r="K28" i="244"/>
  <c r="J28" i="244"/>
  <c r="I28" i="244"/>
  <c r="G28" i="244"/>
  <c r="E28" i="244"/>
  <c r="AQ27" i="244"/>
  <c r="AH27" i="244"/>
  <c r="V27" i="244"/>
  <c r="R27" i="244"/>
  <c r="S27" i="244" s="1"/>
  <c r="K27" i="244"/>
  <c r="J27" i="244"/>
  <c r="I27" i="244"/>
  <c r="G27" i="244"/>
  <c r="E27" i="244"/>
  <c r="AQ26" i="244"/>
  <c r="AH26" i="244"/>
  <c r="V26" i="244"/>
  <c r="R26" i="244"/>
  <c r="S26" i="244" s="1"/>
  <c r="K26" i="244"/>
  <c r="J26" i="244"/>
  <c r="I26" i="244"/>
  <c r="G26" i="244"/>
  <c r="E26" i="244"/>
  <c r="AQ25" i="244"/>
  <c r="AH25" i="244"/>
  <c r="V25" i="244"/>
  <c r="R25" i="244"/>
  <c r="S25" i="244" s="1"/>
  <c r="K25" i="244"/>
  <c r="J25" i="244"/>
  <c r="I25" i="244"/>
  <c r="G25" i="244"/>
  <c r="E25" i="244"/>
  <c r="AQ24" i="244"/>
  <c r="AH24" i="244"/>
  <c r="V24" i="244"/>
  <c r="R24" i="244"/>
  <c r="T24" i="244" s="1"/>
  <c r="K24" i="244"/>
  <c r="J24" i="244"/>
  <c r="I24" i="244"/>
  <c r="G24" i="244"/>
  <c r="E24" i="244"/>
  <c r="AQ23" i="244"/>
  <c r="AH23" i="244"/>
  <c r="V23" i="244"/>
  <c r="R23" i="244"/>
  <c r="S23" i="244" s="1"/>
  <c r="K23" i="244"/>
  <c r="J23" i="244"/>
  <c r="I23" i="244"/>
  <c r="G23" i="244"/>
  <c r="E23" i="244"/>
  <c r="AQ22" i="244"/>
  <c r="AH22" i="244"/>
  <c r="V22" i="244"/>
  <c r="R22" i="244"/>
  <c r="S22" i="244" s="1"/>
  <c r="K22" i="244"/>
  <c r="J22" i="244"/>
  <c r="I22" i="244"/>
  <c r="G22" i="244"/>
  <c r="E22" i="244"/>
  <c r="AQ21" i="244"/>
  <c r="AH21" i="244"/>
  <c r="V21" i="244"/>
  <c r="R21" i="244"/>
  <c r="S21" i="244" s="1"/>
  <c r="K21" i="244"/>
  <c r="J21" i="244"/>
  <c r="I21" i="244"/>
  <c r="G21" i="244"/>
  <c r="E21" i="244"/>
  <c r="AQ20" i="244"/>
  <c r="AH20" i="244"/>
  <c r="V20" i="244"/>
  <c r="R20" i="244"/>
  <c r="S20" i="244" s="1"/>
  <c r="K20" i="244"/>
  <c r="J20" i="244"/>
  <c r="I20" i="244"/>
  <c r="G20" i="244"/>
  <c r="E20" i="244"/>
  <c r="AQ19" i="244"/>
  <c r="AH19" i="244"/>
  <c r="V19" i="244"/>
  <c r="R19" i="244"/>
  <c r="T19" i="244" s="1"/>
  <c r="K19" i="244"/>
  <c r="J19" i="244"/>
  <c r="I19" i="244"/>
  <c r="G19" i="244"/>
  <c r="E19" i="244"/>
  <c r="AQ18" i="244"/>
  <c r="AH18" i="244"/>
  <c r="V18" i="244"/>
  <c r="R18" i="244"/>
  <c r="T18" i="244" s="1"/>
  <c r="K18" i="244"/>
  <c r="J18" i="244"/>
  <c r="I18" i="244"/>
  <c r="G18" i="244"/>
  <c r="E18" i="244"/>
  <c r="AQ17" i="244"/>
  <c r="AH17" i="244"/>
  <c r="V17" i="244"/>
  <c r="R17" i="244"/>
  <c r="S17" i="244" s="1"/>
  <c r="K17" i="244"/>
  <c r="J17" i="244"/>
  <c r="I17" i="244"/>
  <c r="G17" i="244"/>
  <c r="E17" i="244"/>
  <c r="AQ16" i="244"/>
  <c r="AH16" i="244"/>
  <c r="V16" i="244"/>
  <c r="R16" i="244"/>
  <c r="S16" i="244" s="1"/>
  <c r="K16" i="244"/>
  <c r="J16" i="244"/>
  <c r="I16" i="244"/>
  <c r="G16" i="244"/>
  <c r="E16" i="244"/>
  <c r="AQ15" i="244"/>
  <c r="AH15" i="244"/>
  <c r="V15" i="244"/>
  <c r="R15" i="244"/>
  <c r="T15" i="244" s="1"/>
  <c r="K15" i="244"/>
  <c r="J15" i="244"/>
  <c r="I15" i="244"/>
  <c r="G15" i="244"/>
  <c r="E15" i="244"/>
  <c r="AQ14" i="244"/>
  <c r="AH14" i="244"/>
  <c r="V14" i="244"/>
  <c r="R14" i="244"/>
  <c r="S14" i="244" s="1"/>
  <c r="K14" i="244"/>
  <c r="J14" i="244"/>
  <c r="I14" i="244"/>
  <c r="G14" i="244"/>
  <c r="E14" i="244"/>
  <c r="AQ13" i="244"/>
  <c r="AH13" i="244"/>
  <c r="V13" i="244"/>
  <c r="R13" i="244"/>
  <c r="S13" i="244" s="1"/>
  <c r="K13" i="244"/>
  <c r="J13" i="244"/>
  <c r="I13" i="244"/>
  <c r="G13" i="244"/>
  <c r="E13" i="244"/>
  <c r="AQ12" i="244"/>
  <c r="AH12" i="244"/>
  <c r="V12" i="244"/>
  <c r="R12" i="244"/>
  <c r="S12" i="244" s="1"/>
  <c r="K12" i="244"/>
  <c r="J12" i="244"/>
  <c r="I12" i="244"/>
  <c r="G12" i="244"/>
  <c r="E12" i="244"/>
  <c r="V11" i="244"/>
  <c r="K11" i="244"/>
  <c r="J11" i="244"/>
  <c r="I11" i="244"/>
  <c r="G11" i="244"/>
  <c r="E11" i="244"/>
  <c r="AQ11" i="244"/>
  <c r="AG35" i="244"/>
  <c r="R11" i="244"/>
  <c r="T33" i="244" l="1"/>
  <c r="AI33" i="244" s="1"/>
  <c r="AI32" i="244"/>
  <c r="AI24" i="244"/>
  <c r="AI19" i="244"/>
  <c r="AI15" i="244"/>
  <c r="AQ35" i="244"/>
  <c r="AI18" i="244"/>
  <c r="S19" i="244"/>
  <c r="T13" i="244"/>
  <c r="AI13" i="244" s="1"/>
  <c r="T14" i="244"/>
  <c r="AI14" i="244" s="1"/>
  <c r="T16" i="244"/>
  <c r="AI16" i="244" s="1"/>
  <c r="T17" i="244"/>
  <c r="AI17" i="244" s="1"/>
  <c r="T20" i="244"/>
  <c r="AI20" i="244" s="1"/>
  <c r="T21" i="244"/>
  <c r="AI21" i="244" s="1"/>
  <c r="T22" i="244"/>
  <c r="AI22" i="244" s="1"/>
  <c r="T23" i="244"/>
  <c r="AI23" i="244" s="1"/>
  <c r="T25" i="244"/>
  <c r="AI25" i="244" s="1"/>
  <c r="T26" i="244"/>
  <c r="AI26" i="244" s="1"/>
  <c r="T27" i="244"/>
  <c r="AI27" i="244" s="1"/>
  <c r="T28" i="244"/>
  <c r="AI28" i="244" s="1"/>
  <c r="T29" i="244"/>
  <c r="AI29" i="244" s="1"/>
  <c r="T30" i="244"/>
  <c r="AI30" i="244" s="1"/>
  <c r="T31" i="244"/>
  <c r="AI31" i="244" s="1"/>
  <c r="S18" i="244"/>
  <c r="S24" i="244"/>
  <c r="S32" i="244"/>
  <c r="S15" i="244"/>
  <c r="T12" i="244"/>
  <c r="AI12" i="244" s="1"/>
  <c r="R35" i="244"/>
  <c r="T11" i="244"/>
  <c r="S11" i="244"/>
  <c r="T34" i="244"/>
  <c r="AI34" i="244" s="1"/>
  <c r="AH11" i="244"/>
  <c r="K33" i="244"/>
  <c r="K34" i="244"/>
  <c r="AP35" i="244"/>
  <c r="S35" i="244" l="1"/>
  <c r="T35" i="244"/>
  <c r="AH35" i="244"/>
  <c r="AI11" i="244"/>
  <c r="AI35" i="244" l="1"/>
  <c r="AP10" i="243" l="1"/>
  <c r="AG10" i="243"/>
  <c r="AG35" i="243" s="1"/>
  <c r="Q10" i="243"/>
  <c r="AR35" i="243"/>
  <c r="P35" i="243"/>
  <c r="AQ34" i="243"/>
  <c r="AH34" i="243"/>
  <c r="V34" i="243"/>
  <c r="R34" i="243"/>
  <c r="T34" i="243" s="1"/>
  <c r="K34" i="243"/>
  <c r="J34" i="243"/>
  <c r="I34" i="243"/>
  <c r="G34" i="243"/>
  <c r="E34" i="243"/>
  <c r="AQ33" i="243"/>
  <c r="AH33" i="243"/>
  <c r="V33" i="243"/>
  <c r="R33" i="243"/>
  <c r="T33" i="243" s="1"/>
  <c r="K33" i="243"/>
  <c r="J33" i="243"/>
  <c r="I33" i="243"/>
  <c r="G33" i="243"/>
  <c r="E33" i="243"/>
  <c r="AW32" i="243"/>
  <c r="AQ32" i="243"/>
  <c r="AH32" i="243"/>
  <c r="V32" i="243"/>
  <c r="R32" i="243"/>
  <c r="S32" i="243" s="1"/>
  <c r="J32" i="243"/>
  <c r="K32" i="243" s="1"/>
  <c r="I32" i="243"/>
  <c r="G32" i="243"/>
  <c r="E32" i="243"/>
  <c r="AQ31" i="243"/>
  <c r="AH31" i="243"/>
  <c r="V31" i="243"/>
  <c r="R31" i="243"/>
  <c r="S31" i="243" s="1"/>
  <c r="J31" i="243"/>
  <c r="K31" i="243" s="1"/>
  <c r="I31" i="243"/>
  <c r="G31" i="243"/>
  <c r="E31" i="243"/>
  <c r="AQ30" i="243"/>
  <c r="AH30" i="243"/>
  <c r="V30" i="243"/>
  <c r="R30" i="243"/>
  <c r="S30" i="243" s="1"/>
  <c r="J30" i="243"/>
  <c r="K30" i="243" s="1"/>
  <c r="I30" i="243"/>
  <c r="G30" i="243"/>
  <c r="E30" i="243"/>
  <c r="AQ29" i="243"/>
  <c r="AH29" i="243"/>
  <c r="V29" i="243"/>
  <c r="R29" i="243"/>
  <c r="S29" i="243" s="1"/>
  <c r="J29" i="243"/>
  <c r="K29" i="243" s="1"/>
  <c r="I29" i="243"/>
  <c r="G29" i="243"/>
  <c r="E29" i="243"/>
  <c r="AQ28" i="243"/>
  <c r="AH28" i="243"/>
  <c r="V28" i="243"/>
  <c r="R28" i="243"/>
  <c r="S28" i="243" s="1"/>
  <c r="J28" i="243"/>
  <c r="K28" i="243" s="1"/>
  <c r="I28" i="243"/>
  <c r="G28" i="243"/>
  <c r="E28" i="243"/>
  <c r="AQ27" i="243"/>
  <c r="AH27" i="243"/>
  <c r="V27" i="243"/>
  <c r="R27" i="243"/>
  <c r="S27" i="243" s="1"/>
  <c r="J27" i="243"/>
  <c r="K27" i="243" s="1"/>
  <c r="I27" i="243"/>
  <c r="G27" i="243"/>
  <c r="E27" i="243"/>
  <c r="AQ26" i="243"/>
  <c r="AH26" i="243"/>
  <c r="V26" i="243"/>
  <c r="R26" i="243"/>
  <c r="S26" i="243" s="1"/>
  <c r="J26" i="243"/>
  <c r="K26" i="243" s="1"/>
  <c r="I26" i="243"/>
  <c r="G26" i="243"/>
  <c r="E26" i="243"/>
  <c r="AQ25" i="243"/>
  <c r="AH25" i="243"/>
  <c r="V25" i="243"/>
  <c r="R25" i="243"/>
  <c r="T25" i="243" s="1"/>
  <c r="J25" i="243"/>
  <c r="K25" i="243" s="1"/>
  <c r="I25" i="243"/>
  <c r="G25" i="243"/>
  <c r="E25" i="243"/>
  <c r="AQ24" i="243"/>
  <c r="AH24" i="243"/>
  <c r="V24" i="243"/>
  <c r="R24" i="243"/>
  <c r="S24" i="243" s="1"/>
  <c r="J24" i="243"/>
  <c r="K24" i="243" s="1"/>
  <c r="I24" i="243"/>
  <c r="G24" i="243"/>
  <c r="E24" i="243"/>
  <c r="AQ23" i="243"/>
  <c r="AH23" i="243"/>
  <c r="V23" i="243"/>
  <c r="R23" i="243"/>
  <c r="T23" i="243" s="1"/>
  <c r="J23" i="243"/>
  <c r="K23" i="243" s="1"/>
  <c r="I23" i="243"/>
  <c r="G23" i="243"/>
  <c r="E23" i="243"/>
  <c r="AQ22" i="243"/>
  <c r="AH22" i="243"/>
  <c r="V22" i="243"/>
  <c r="R22" i="243"/>
  <c r="S22" i="243" s="1"/>
  <c r="J22" i="243"/>
  <c r="K22" i="243" s="1"/>
  <c r="I22" i="243"/>
  <c r="G22" i="243"/>
  <c r="E22" i="243"/>
  <c r="AQ21" i="243"/>
  <c r="AH21" i="243"/>
  <c r="V21" i="243"/>
  <c r="R21" i="243"/>
  <c r="T21" i="243" s="1"/>
  <c r="J21" i="243"/>
  <c r="K21" i="243" s="1"/>
  <c r="I21" i="243"/>
  <c r="G21" i="243"/>
  <c r="E21" i="243"/>
  <c r="AQ20" i="243"/>
  <c r="AH20" i="243"/>
  <c r="V20" i="243"/>
  <c r="R20" i="243"/>
  <c r="T20" i="243" s="1"/>
  <c r="J20" i="243"/>
  <c r="K20" i="243" s="1"/>
  <c r="I20" i="243"/>
  <c r="G20" i="243"/>
  <c r="E20" i="243"/>
  <c r="AQ19" i="243"/>
  <c r="AH19" i="243"/>
  <c r="V19" i="243"/>
  <c r="R19" i="243"/>
  <c r="S19" i="243" s="1"/>
  <c r="J19" i="243"/>
  <c r="K19" i="243" s="1"/>
  <c r="I19" i="243"/>
  <c r="G19" i="243"/>
  <c r="E19" i="243"/>
  <c r="AQ18" i="243"/>
  <c r="AH18" i="243"/>
  <c r="V18" i="243"/>
  <c r="R18" i="243"/>
  <c r="T18" i="243" s="1"/>
  <c r="J18" i="243"/>
  <c r="K18" i="243" s="1"/>
  <c r="I18" i="243"/>
  <c r="G18" i="243"/>
  <c r="E18" i="243"/>
  <c r="AQ17" i="243"/>
  <c r="AH17" i="243"/>
  <c r="V17" i="243"/>
  <c r="R17" i="243"/>
  <c r="S17" i="243" s="1"/>
  <c r="J17" i="243"/>
  <c r="K17" i="243" s="1"/>
  <c r="I17" i="243"/>
  <c r="G17" i="243"/>
  <c r="E17" i="243"/>
  <c r="AQ16" i="243"/>
  <c r="AH16" i="243"/>
  <c r="V16" i="243"/>
  <c r="R16" i="243"/>
  <c r="T16" i="243" s="1"/>
  <c r="J16" i="243"/>
  <c r="K16" i="243" s="1"/>
  <c r="I16" i="243"/>
  <c r="G16" i="243"/>
  <c r="E16" i="243"/>
  <c r="AQ15" i="243"/>
  <c r="AH15" i="243"/>
  <c r="V15" i="243"/>
  <c r="R15" i="243"/>
  <c r="T15" i="243" s="1"/>
  <c r="J15" i="243"/>
  <c r="K15" i="243" s="1"/>
  <c r="I15" i="243"/>
  <c r="G15" i="243"/>
  <c r="E15" i="243"/>
  <c r="AQ14" i="243"/>
  <c r="AH14" i="243"/>
  <c r="V14" i="243"/>
  <c r="R14" i="243"/>
  <c r="T14" i="243" s="1"/>
  <c r="J14" i="243"/>
  <c r="K14" i="243" s="1"/>
  <c r="I14" i="243"/>
  <c r="G14" i="243"/>
  <c r="E14" i="243"/>
  <c r="AQ13" i="243"/>
  <c r="AH13" i="243"/>
  <c r="V13" i="243"/>
  <c r="R13" i="243"/>
  <c r="T13" i="243" s="1"/>
  <c r="J13" i="243"/>
  <c r="K13" i="243" s="1"/>
  <c r="I13" i="243"/>
  <c r="G13" i="243"/>
  <c r="E13" i="243"/>
  <c r="AQ12" i="243"/>
  <c r="AH12" i="243"/>
  <c r="V12" i="243"/>
  <c r="R12" i="243"/>
  <c r="S12" i="243" s="1"/>
  <c r="J12" i="243"/>
  <c r="K12" i="243" s="1"/>
  <c r="I12" i="243"/>
  <c r="G12" i="243"/>
  <c r="E12" i="243"/>
  <c r="V11" i="243"/>
  <c r="J11" i="243"/>
  <c r="K11" i="243" s="1"/>
  <c r="I11" i="243"/>
  <c r="G11" i="243"/>
  <c r="E11" i="243"/>
  <c r="AP35" i="243"/>
  <c r="Q35" i="243"/>
  <c r="AH11" i="243" l="1"/>
  <c r="AI13" i="243"/>
  <c r="AI14" i="243"/>
  <c r="AI15" i="243"/>
  <c r="AI16" i="243"/>
  <c r="AI18" i="243"/>
  <c r="AI20" i="243"/>
  <c r="AI21" i="243"/>
  <c r="AI23" i="243"/>
  <c r="AI25" i="243"/>
  <c r="AI33" i="243"/>
  <c r="AI34" i="243"/>
  <c r="R11" i="243"/>
  <c r="S14" i="243"/>
  <c r="AQ11" i="243"/>
  <c r="AQ35" i="243" s="1"/>
  <c r="T12" i="243"/>
  <c r="AI12" i="243" s="1"/>
  <c r="T17" i="243"/>
  <c r="AI17" i="243" s="1"/>
  <c r="T19" i="243"/>
  <c r="AI19" i="243" s="1"/>
  <c r="T22" i="243"/>
  <c r="AI22" i="243" s="1"/>
  <c r="T24" i="243"/>
  <c r="AI24" i="243" s="1"/>
  <c r="T26" i="243"/>
  <c r="AI26" i="243" s="1"/>
  <c r="T27" i="243"/>
  <c r="AI27" i="243" s="1"/>
  <c r="T28" i="243"/>
  <c r="AI28" i="243" s="1"/>
  <c r="T29" i="243"/>
  <c r="AI29" i="243" s="1"/>
  <c r="T30" i="243"/>
  <c r="AI30" i="243" s="1"/>
  <c r="T31" i="243"/>
  <c r="AI31" i="243" s="1"/>
  <c r="T32" i="243"/>
  <c r="AI32" i="243" s="1"/>
  <c r="S33" i="243"/>
  <c r="S34" i="243"/>
  <c r="AG8" i="243"/>
  <c r="S13" i="243"/>
  <c r="S15" i="243"/>
  <c r="S18" i="243"/>
  <c r="S20" i="243"/>
  <c r="S21" i="243"/>
  <c r="S23" i="243"/>
  <c r="S25" i="243"/>
  <c r="S16" i="243"/>
  <c r="AH35" i="243" l="1"/>
  <c r="T11" i="243"/>
  <c r="S11" i="243"/>
  <c r="S35" i="243" s="1"/>
  <c r="R35" i="243"/>
  <c r="T35" i="243" l="1"/>
  <c r="AI35" i="243" s="1"/>
  <c r="AI11" i="243"/>
  <c r="E31" i="242" l="1"/>
  <c r="R26" i="242" l="1"/>
  <c r="T26" i="242" s="1"/>
  <c r="R27" i="242"/>
  <c r="S26" i="242" l="1"/>
  <c r="AP10" i="242" l="1"/>
  <c r="AG10" i="242"/>
  <c r="Q10" i="242"/>
  <c r="AR35" i="242"/>
  <c r="P35" i="242"/>
  <c r="AQ34" i="242"/>
  <c r="AH34" i="242"/>
  <c r="V34" i="242"/>
  <c r="R34" i="242"/>
  <c r="J34" i="242"/>
  <c r="K34" i="242" s="1"/>
  <c r="G34" i="242"/>
  <c r="E34" i="242"/>
  <c r="AQ33" i="242"/>
  <c r="AH33" i="242"/>
  <c r="V33" i="242"/>
  <c r="R33" i="242"/>
  <c r="J33" i="242"/>
  <c r="I33" i="242" s="1"/>
  <c r="G33" i="242"/>
  <c r="E33" i="242"/>
  <c r="AW32" i="242"/>
  <c r="AQ32" i="242"/>
  <c r="AH32" i="242"/>
  <c r="V32" i="242"/>
  <c r="R32" i="242"/>
  <c r="J32" i="242"/>
  <c r="K32" i="242" s="1"/>
  <c r="I32" i="242"/>
  <c r="G32" i="242"/>
  <c r="E32" i="242"/>
  <c r="AQ31" i="242"/>
  <c r="AH31" i="242"/>
  <c r="V31" i="242"/>
  <c r="R31" i="242"/>
  <c r="J31" i="242"/>
  <c r="K31" i="242" s="1"/>
  <c r="G31" i="242"/>
  <c r="AQ30" i="242"/>
  <c r="AH30" i="242"/>
  <c r="V30" i="242"/>
  <c r="R30" i="242"/>
  <c r="J30" i="242"/>
  <c r="K30" i="242" s="1"/>
  <c r="G30" i="242"/>
  <c r="E30" i="242"/>
  <c r="AQ29" i="242"/>
  <c r="AH29" i="242"/>
  <c r="V29" i="242"/>
  <c r="R29" i="242"/>
  <c r="J29" i="242"/>
  <c r="K29" i="242" s="1"/>
  <c r="G29" i="242"/>
  <c r="E29" i="242"/>
  <c r="AQ28" i="242"/>
  <c r="AH28" i="242"/>
  <c r="V28" i="242"/>
  <c r="R28" i="242"/>
  <c r="J28" i="242"/>
  <c r="K28" i="242" s="1"/>
  <c r="G28" i="242"/>
  <c r="E28" i="242"/>
  <c r="AQ27" i="242"/>
  <c r="AH27" i="242"/>
  <c r="V27" i="242"/>
  <c r="J27" i="242"/>
  <c r="K27" i="242" s="1"/>
  <c r="G27" i="242"/>
  <c r="E27" i="242"/>
  <c r="AQ26" i="242"/>
  <c r="AH26" i="242"/>
  <c r="V26" i="242"/>
  <c r="J26" i="242"/>
  <c r="K26" i="242" s="1"/>
  <c r="G26" i="242"/>
  <c r="E26" i="242"/>
  <c r="AQ25" i="242"/>
  <c r="AH25" i="242"/>
  <c r="V25" i="242"/>
  <c r="R25" i="242"/>
  <c r="J25" i="242"/>
  <c r="K25" i="242" s="1"/>
  <c r="I25" i="242"/>
  <c r="G25" i="242"/>
  <c r="E25" i="242"/>
  <c r="AQ24" i="242"/>
  <c r="AH24" i="242"/>
  <c r="V24" i="242"/>
  <c r="R24" i="242"/>
  <c r="J24" i="242"/>
  <c r="K24" i="242" s="1"/>
  <c r="I24" i="242"/>
  <c r="G24" i="242"/>
  <c r="E24" i="242"/>
  <c r="AQ23" i="242"/>
  <c r="AH23" i="242"/>
  <c r="V23" i="242"/>
  <c r="R23" i="242"/>
  <c r="J23" i="242"/>
  <c r="K23" i="242" s="1"/>
  <c r="I23" i="242"/>
  <c r="G23" i="242"/>
  <c r="E23" i="242"/>
  <c r="AQ22" i="242"/>
  <c r="AH22" i="242"/>
  <c r="V22" i="242"/>
  <c r="R22" i="242"/>
  <c r="J22" i="242"/>
  <c r="K22" i="242" s="1"/>
  <c r="I22" i="242"/>
  <c r="G22" i="242"/>
  <c r="E22" i="242"/>
  <c r="AQ21" i="242"/>
  <c r="AH21" i="242"/>
  <c r="V21" i="242"/>
  <c r="R21" i="242"/>
  <c r="J21" i="242"/>
  <c r="K21" i="242" s="1"/>
  <c r="I21" i="242"/>
  <c r="G21" i="242"/>
  <c r="E21" i="242"/>
  <c r="AQ20" i="242"/>
  <c r="AH20" i="242"/>
  <c r="V20" i="242"/>
  <c r="R20" i="242"/>
  <c r="J20" i="242"/>
  <c r="K20" i="242" s="1"/>
  <c r="I20" i="242"/>
  <c r="G20" i="242"/>
  <c r="E20" i="242"/>
  <c r="AQ19" i="242"/>
  <c r="AH19" i="242"/>
  <c r="V19" i="242"/>
  <c r="R19" i="242"/>
  <c r="J19" i="242"/>
  <c r="K19" i="242" s="1"/>
  <c r="I19" i="242"/>
  <c r="G19" i="242"/>
  <c r="E19" i="242"/>
  <c r="AQ18" i="242"/>
  <c r="AH18" i="242"/>
  <c r="V18" i="242"/>
  <c r="R18" i="242"/>
  <c r="J18" i="242"/>
  <c r="K18" i="242" s="1"/>
  <c r="I18" i="242"/>
  <c r="G18" i="242"/>
  <c r="E18" i="242"/>
  <c r="AQ17" i="242"/>
  <c r="AH17" i="242"/>
  <c r="V17" i="242"/>
  <c r="R17" i="242"/>
  <c r="J17" i="242"/>
  <c r="K17" i="242" s="1"/>
  <c r="I17" i="242"/>
  <c r="G17" i="242"/>
  <c r="E17" i="242"/>
  <c r="AQ16" i="242"/>
  <c r="AH16" i="242"/>
  <c r="V16" i="242"/>
  <c r="R16" i="242"/>
  <c r="S16" i="242" s="1"/>
  <c r="J16" i="242"/>
  <c r="K16" i="242" s="1"/>
  <c r="I16" i="242"/>
  <c r="G16" i="242"/>
  <c r="E16" i="242"/>
  <c r="AQ15" i="242"/>
  <c r="AH15" i="242"/>
  <c r="V15" i="242"/>
  <c r="R15" i="242"/>
  <c r="T15" i="242" s="1"/>
  <c r="J15" i="242"/>
  <c r="K15" i="242" s="1"/>
  <c r="I15" i="242"/>
  <c r="G15" i="242"/>
  <c r="E15" i="242"/>
  <c r="AQ14" i="242"/>
  <c r="AH14" i="242"/>
  <c r="V14" i="242"/>
  <c r="R14" i="242"/>
  <c r="T14" i="242" s="1"/>
  <c r="J14" i="242"/>
  <c r="K14" i="242" s="1"/>
  <c r="I14" i="242"/>
  <c r="G14" i="242"/>
  <c r="E14" i="242"/>
  <c r="AQ13" i="242"/>
  <c r="AH13" i="242"/>
  <c r="V13" i="242"/>
  <c r="R13" i="242"/>
  <c r="T13" i="242" s="1"/>
  <c r="J13" i="242"/>
  <c r="K13" i="242" s="1"/>
  <c r="I13" i="242"/>
  <c r="G13" i="242"/>
  <c r="E13" i="242"/>
  <c r="AQ12" i="242"/>
  <c r="AH12" i="242"/>
  <c r="V12" i="242"/>
  <c r="R12" i="242"/>
  <c r="T12" i="242" s="1"/>
  <c r="J12" i="242"/>
  <c r="K12" i="242" s="1"/>
  <c r="I12" i="242"/>
  <c r="G12" i="242"/>
  <c r="E12" i="242"/>
  <c r="AH11" i="242"/>
  <c r="V11" i="242"/>
  <c r="J11" i="242"/>
  <c r="K11" i="242" s="1"/>
  <c r="I11" i="242"/>
  <c r="G11" i="242"/>
  <c r="E11" i="242"/>
  <c r="AQ11" i="242"/>
  <c r="AG35" i="242"/>
  <c r="Q35" i="242"/>
  <c r="S34" i="242" l="1"/>
  <c r="S33" i="242"/>
  <c r="T32" i="242"/>
  <c r="AI32" i="242" s="1"/>
  <c r="T31" i="242"/>
  <c r="AI31" i="242" s="1"/>
  <c r="T30" i="242"/>
  <c r="AI30" i="242" s="1"/>
  <c r="T29" i="242"/>
  <c r="AI29" i="242" s="1"/>
  <c r="T28" i="242"/>
  <c r="AI28" i="242" s="1"/>
  <c r="T27" i="242"/>
  <c r="AI27" i="242" s="1"/>
  <c r="AI26" i="242"/>
  <c r="T25" i="242"/>
  <c r="AI25" i="242" s="1"/>
  <c r="S24" i="242"/>
  <c r="S23" i="242"/>
  <c r="T22" i="242"/>
  <c r="AI22" i="242" s="1"/>
  <c r="T21" i="242"/>
  <c r="AI21" i="242" s="1"/>
  <c r="S20" i="242"/>
  <c r="T19" i="242"/>
  <c r="AI19" i="242" s="1"/>
  <c r="T18" i="242"/>
  <c r="AI18" i="242" s="1"/>
  <c r="T17" i="242"/>
  <c r="S31" i="242"/>
  <c r="I26" i="242"/>
  <c r="I27" i="242"/>
  <c r="I34" i="242"/>
  <c r="I28" i="242"/>
  <c r="I29" i="242"/>
  <c r="I30" i="242"/>
  <c r="I31" i="242"/>
  <c r="K33" i="242"/>
  <c r="S27" i="242"/>
  <c r="AQ35" i="242"/>
  <c r="AH35" i="242"/>
  <c r="S28" i="242"/>
  <c r="S25" i="242"/>
  <c r="S29" i="242"/>
  <c r="AI13" i="242"/>
  <c r="AI14" i="242"/>
  <c r="AI15" i="242"/>
  <c r="AI17" i="242"/>
  <c r="S30" i="242"/>
  <c r="S32" i="242"/>
  <c r="AI12" i="242"/>
  <c r="S12" i="242"/>
  <c r="S13" i="242"/>
  <c r="S14" i="242"/>
  <c r="S18" i="242"/>
  <c r="S19" i="242"/>
  <c r="S21" i="242"/>
  <c r="S22" i="242"/>
  <c r="T16" i="242"/>
  <c r="AI16" i="242" s="1"/>
  <c r="T20" i="242"/>
  <c r="AI20" i="242" s="1"/>
  <c r="T23" i="242"/>
  <c r="AI23" i="242" s="1"/>
  <c r="T24" i="242"/>
  <c r="AI24" i="242" s="1"/>
  <c r="AG8" i="242"/>
  <c r="T33" i="242"/>
  <c r="AI33" i="242" s="1"/>
  <c r="T34" i="242"/>
  <c r="AI34" i="242" s="1"/>
  <c r="AP35" i="242"/>
  <c r="R11" i="242"/>
  <c r="S15" i="242"/>
  <c r="S17" i="242"/>
  <c r="R35" i="242" l="1"/>
  <c r="S11" i="242"/>
  <c r="S35" i="242" s="1"/>
  <c r="T11" i="242"/>
  <c r="T35" i="242" l="1"/>
  <c r="AI35" i="242" s="1"/>
  <c r="AI11" i="242"/>
  <c r="E23" i="241" l="1"/>
  <c r="AP10" i="241" l="1"/>
  <c r="AP35" i="241" s="1"/>
  <c r="AG10" i="241"/>
  <c r="AG35" i="241" s="1"/>
  <c r="Q10" i="241"/>
  <c r="Q35" i="241" s="1"/>
  <c r="AR35" i="241"/>
  <c r="P35" i="241"/>
  <c r="AQ34" i="241"/>
  <c r="AH34" i="241"/>
  <c r="V34" i="241"/>
  <c r="R34" i="241"/>
  <c r="S34" i="241" s="1"/>
  <c r="J34" i="241"/>
  <c r="I34" i="241" s="1"/>
  <c r="G34" i="241"/>
  <c r="E34" i="241"/>
  <c r="AQ33" i="241"/>
  <c r="AH33" i="241"/>
  <c r="V33" i="241"/>
  <c r="R33" i="241"/>
  <c r="S33" i="241" s="1"/>
  <c r="J33" i="241"/>
  <c r="I33" i="241" s="1"/>
  <c r="G33" i="241"/>
  <c r="E33" i="241"/>
  <c r="AW32" i="241"/>
  <c r="AQ32" i="241"/>
  <c r="AH32" i="241"/>
  <c r="V32" i="241"/>
  <c r="R32" i="241"/>
  <c r="T32" i="241" s="1"/>
  <c r="K32" i="241"/>
  <c r="J32" i="241"/>
  <c r="I32" i="241" s="1"/>
  <c r="G32" i="241"/>
  <c r="E32" i="241"/>
  <c r="AQ31" i="241"/>
  <c r="AH31" i="241"/>
  <c r="V31" i="241"/>
  <c r="R31" i="241"/>
  <c r="T31" i="241" s="1"/>
  <c r="K31" i="241"/>
  <c r="J31" i="241"/>
  <c r="I31" i="241" s="1"/>
  <c r="G31" i="241"/>
  <c r="E31" i="241"/>
  <c r="AQ30" i="241"/>
  <c r="AH30" i="241"/>
  <c r="V30" i="241"/>
  <c r="R30" i="241"/>
  <c r="T30" i="241" s="1"/>
  <c r="J30" i="241"/>
  <c r="K30" i="241" s="1"/>
  <c r="G30" i="241"/>
  <c r="E30" i="241"/>
  <c r="AQ29" i="241"/>
  <c r="AH29" i="241"/>
  <c r="V29" i="241"/>
  <c r="R29" i="241"/>
  <c r="T29" i="241" s="1"/>
  <c r="J29" i="241"/>
  <c r="I29" i="241" s="1"/>
  <c r="G29" i="241"/>
  <c r="E29" i="241"/>
  <c r="AQ28" i="241"/>
  <c r="AH28" i="241"/>
  <c r="V28" i="241"/>
  <c r="R28" i="241"/>
  <c r="T28" i="241" s="1"/>
  <c r="J28" i="241"/>
  <c r="I28" i="241" s="1"/>
  <c r="G28" i="241"/>
  <c r="E28" i="241"/>
  <c r="AQ27" i="241"/>
  <c r="AH27" i="241"/>
  <c r="V27" i="241"/>
  <c r="R27" i="241"/>
  <c r="T27" i="241" s="1"/>
  <c r="J27" i="241"/>
  <c r="K27" i="241" s="1"/>
  <c r="G27" i="241"/>
  <c r="E27" i="241"/>
  <c r="AQ26" i="241"/>
  <c r="AH26" i="241"/>
  <c r="V26" i="241"/>
  <c r="R26" i="241"/>
  <c r="T26" i="241" s="1"/>
  <c r="J26" i="241"/>
  <c r="K26" i="241" s="1"/>
  <c r="G26" i="241"/>
  <c r="E26" i="241"/>
  <c r="AQ25" i="241"/>
  <c r="AH25" i="241"/>
  <c r="V25" i="241"/>
  <c r="R25" i="241"/>
  <c r="T25" i="241" s="1"/>
  <c r="J25" i="241"/>
  <c r="I25" i="241" s="1"/>
  <c r="G25" i="241"/>
  <c r="E25" i="241"/>
  <c r="AQ24" i="241"/>
  <c r="AH24" i="241"/>
  <c r="V24" i="241"/>
  <c r="R24" i="241"/>
  <c r="T24" i="241" s="1"/>
  <c r="K24" i="241"/>
  <c r="J24" i="241"/>
  <c r="I24" i="241" s="1"/>
  <c r="G24" i="241"/>
  <c r="E24" i="241"/>
  <c r="AQ23" i="241"/>
  <c r="AH23" i="241"/>
  <c r="V23" i="241"/>
  <c r="R23" i="241"/>
  <c r="T23" i="241" s="1"/>
  <c r="J23" i="241"/>
  <c r="K23" i="241" s="1"/>
  <c r="G23" i="241"/>
  <c r="AQ22" i="241"/>
  <c r="AH22" i="241"/>
  <c r="V22" i="241"/>
  <c r="R22" i="241"/>
  <c r="S22" i="241" s="1"/>
  <c r="J22" i="241"/>
  <c r="I22" i="241" s="1"/>
  <c r="G22" i="241"/>
  <c r="E22" i="241"/>
  <c r="AQ21" i="241"/>
  <c r="AH21" i="241"/>
  <c r="V21" i="241"/>
  <c r="R21" i="241"/>
  <c r="S21" i="241" s="1"/>
  <c r="J21" i="241"/>
  <c r="I21" i="241" s="1"/>
  <c r="G21" i="241"/>
  <c r="E21" i="241"/>
  <c r="AQ20" i="241"/>
  <c r="AH20" i="241"/>
  <c r="V20" i="241"/>
  <c r="R20" i="241"/>
  <c r="S20" i="241" s="1"/>
  <c r="J20" i="241"/>
  <c r="I20" i="241" s="1"/>
  <c r="G20" i="241"/>
  <c r="E20" i="241"/>
  <c r="AQ19" i="241"/>
  <c r="AH19" i="241"/>
  <c r="V19" i="241"/>
  <c r="R19" i="241"/>
  <c r="S19" i="241" s="1"/>
  <c r="J19" i="241"/>
  <c r="I19" i="241" s="1"/>
  <c r="G19" i="241"/>
  <c r="E19" i="241"/>
  <c r="AQ18" i="241"/>
  <c r="AH18" i="241"/>
  <c r="V18" i="241"/>
  <c r="R18" i="241"/>
  <c r="S18" i="241" s="1"/>
  <c r="J18" i="241"/>
  <c r="I18" i="241" s="1"/>
  <c r="G18" i="241"/>
  <c r="E18" i="241"/>
  <c r="AQ17" i="241"/>
  <c r="AH17" i="241"/>
  <c r="V17" i="241"/>
  <c r="R17" i="241"/>
  <c r="S17" i="241" s="1"/>
  <c r="J17" i="241"/>
  <c r="I17" i="241" s="1"/>
  <c r="G17" i="241"/>
  <c r="E17" i="241"/>
  <c r="AQ16" i="241"/>
  <c r="AH16" i="241"/>
  <c r="V16" i="241"/>
  <c r="R16" i="241"/>
  <c r="S16" i="241" s="1"/>
  <c r="J16" i="241"/>
  <c r="I16" i="241" s="1"/>
  <c r="G16" i="241"/>
  <c r="E16" i="241"/>
  <c r="AQ15" i="241"/>
  <c r="AH15" i="241"/>
  <c r="V15" i="241"/>
  <c r="R15" i="241"/>
  <c r="S15" i="241" s="1"/>
  <c r="J15" i="241"/>
  <c r="I15" i="241" s="1"/>
  <c r="G15" i="241"/>
  <c r="E15" i="241"/>
  <c r="AQ14" i="241"/>
  <c r="AH14" i="241"/>
  <c r="V14" i="241"/>
  <c r="R14" i="241"/>
  <c r="S14" i="241" s="1"/>
  <c r="J14" i="241"/>
  <c r="I14" i="241" s="1"/>
  <c r="G14" i="241"/>
  <c r="E14" i="241"/>
  <c r="AQ13" i="241"/>
  <c r="AH13" i="241"/>
  <c r="V13" i="241"/>
  <c r="R13" i="241"/>
  <c r="S13" i="241" s="1"/>
  <c r="J13" i="241"/>
  <c r="I13" i="241" s="1"/>
  <c r="G13" i="241"/>
  <c r="E13" i="241"/>
  <c r="AQ12" i="241"/>
  <c r="AH12" i="241"/>
  <c r="V12" i="241"/>
  <c r="R12" i="241"/>
  <c r="S12" i="241" s="1"/>
  <c r="J12" i="241"/>
  <c r="I12" i="241" s="1"/>
  <c r="G12" i="241"/>
  <c r="E12" i="241"/>
  <c r="AH11" i="241"/>
  <c r="V11" i="241"/>
  <c r="J11" i="241"/>
  <c r="I11" i="241" s="1"/>
  <c r="G11" i="241"/>
  <c r="E11" i="241"/>
  <c r="K28" i="241" l="1"/>
  <c r="I30" i="241"/>
  <c r="I23" i="241"/>
  <c r="I26" i="241"/>
  <c r="I27" i="241"/>
  <c r="K25" i="241"/>
  <c r="K29" i="241"/>
  <c r="AI25" i="241"/>
  <c r="AI29" i="241"/>
  <c r="AG8" i="241"/>
  <c r="AI32" i="241"/>
  <c r="AI28" i="241"/>
  <c r="AI24" i="241"/>
  <c r="AI26" i="241"/>
  <c r="AI30" i="241"/>
  <c r="AI23" i="241"/>
  <c r="AI27" i="241"/>
  <c r="AI31" i="241"/>
  <c r="AH35" i="241"/>
  <c r="T13" i="241"/>
  <c r="AI13" i="241" s="1"/>
  <c r="T14" i="241"/>
  <c r="AI14" i="241" s="1"/>
  <c r="T15" i="241"/>
  <c r="AI15" i="241" s="1"/>
  <c r="T16" i="241"/>
  <c r="AI16" i="241" s="1"/>
  <c r="T17" i="241"/>
  <c r="AI17" i="241" s="1"/>
  <c r="T18" i="241"/>
  <c r="AI18" i="241" s="1"/>
  <c r="T19" i="241"/>
  <c r="AI19" i="241" s="1"/>
  <c r="T21" i="241"/>
  <c r="AI21" i="241" s="1"/>
  <c r="T22" i="241"/>
  <c r="AI22" i="241" s="1"/>
  <c r="S23" i="241"/>
  <c r="S24" i="241"/>
  <c r="S25" i="241"/>
  <c r="S26" i="241"/>
  <c r="S27" i="241"/>
  <c r="S28" i="241"/>
  <c r="S29" i="241"/>
  <c r="S30" i="241"/>
  <c r="S31" i="241"/>
  <c r="S32" i="241"/>
  <c r="T20" i="241"/>
  <c r="AI20" i="241" s="1"/>
  <c r="T12" i="241"/>
  <c r="AI12" i="241" s="1"/>
  <c r="AQ11" i="241"/>
  <c r="AQ35" i="241" s="1"/>
  <c r="T33" i="241"/>
  <c r="AI33" i="241" s="1"/>
  <c r="T34" i="241"/>
  <c r="AI34" i="241" s="1"/>
  <c r="K11" i="241"/>
  <c r="K12" i="241"/>
  <c r="K13" i="241"/>
  <c r="K14" i="241"/>
  <c r="K15" i="241"/>
  <c r="K16" i="241"/>
  <c r="K17" i="241"/>
  <c r="K18" i="241"/>
  <c r="K19" i="241"/>
  <c r="K20" i="241"/>
  <c r="K21" i="241"/>
  <c r="K22" i="241"/>
  <c r="K33" i="241"/>
  <c r="K34" i="241"/>
  <c r="R11" i="241"/>
  <c r="R35" i="241" l="1"/>
  <c r="S11" i="241"/>
  <c r="S35" i="241" s="1"/>
  <c r="T11" i="241"/>
  <c r="T35" i="241" l="1"/>
  <c r="AI35" i="241" s="1"/>
  <c r="AI11" i="241"/>
  <c r="AP10" i="240" l="1"/>
  <c r="AG10" i="240"/>
  <c r="AG8" i="240" s="1"/>
  <c r="Q10" i="240"/>
  <c r="Q35" i="240" s="1"/>
  <c r="AR35" i="240"/>
  <c r="P35" i="240"/>
  <c r="AQ34" i="240"/>
  <c r="AH34" i="240"/>
  <c r="V34" i="240"/>
  <c r="R34" i="240"/>
  <c r="S34" i="240" s="1"/>
  <c r="K34" i="240"/>
  <c r="J34" i="240"/>
  <c r="I34" i="240"/>
  <c r="G34" i="240"/>
  <c r="E34" i="240"/>
  <c r="AQ33" i="240"/>
  <c r="AH33" i="240"/>
  <c r="V33" i="240"/>
  <c r="R33" i="240"/>
  <c r="S33" i="240" s="1"/>
  <c r="K33" i="240"/>
  <c r="J33" i="240"/>
  <c r="I33" i="240"/>
  <c r="G33" i="240"/>
  <c r="E33" i="240"/>
  <c r="AW32" i="240"/>
  <c r="AQ32" i="240"/>
  <c r="AH32" i="240"/>
  <c r="V32" i="240"/>
  <c r="R32" i="240"/>
  <c r="T32" i="240" s="1"/>
  <c r="J32" i="240"/>
  <c r="K32" i="240" s="1"/>
  <c r="I32" i="240"/>
  <c r="G32" i="240"/>
  <c r="E32" i="240"/>
  <c r="AQ31" i="240"/>
  <c r="AH31" i="240"/>
  <c r="V31" i="240"/>
  <c r="R31" i="240"/>
  <c r="T31" i="240" s="1"/>
  <c r="J31" i="240"/>
  <c r="K31" i="240" s="1"/>
  <c r="I31" i="240"/>
  <c r="G31" i="240"/>
  <c r="E31" i="240"/>
  <c r="AQ30" i="240"/>
  <c r="AH30" i="240"/>
  <c r="V30" i="240"/>
  <c r="R30" i="240"/>
  <c r="T30" i="240" s="1"/>
  <c r="J30" i="240"/>
  <c r="K30" i="240" s="1"/>
  <c r="I30" i="240"/>
  <c r="G30" i="240"/>
  <c r="E30" i="240"/>
  <c r="AQ29" i="240"/>
  <c r="AH29" i="240"/>
  <c r="V29" i="240"/>
  <c r="R29" i="240"/>
  <c r="T29" i="240" s="1"/>
  <c r="J29" i="240"/>
  <c r="K29" i="240" s="1"/>
  <c r="I29" i="240"/>
  <c r="G29" i="240"/>
  <c r="E29" i="240"/>
  <c r="AQ28" i="240"/>
  <c r="AH28" i="240"/>
  <c r="V28" i="240"/>
  <c r="R28" i="240"/>
  <c r="T28" i="240" s="1"/>
  <c r="J28" i="240"/>
  <c r="K28" i="240" s="1"/>
  <c r="I28" i="240"/>
  <c r="G28" i="240"/>
  <c r="E28" i="240"/>
  <c r="AQ27" i="240"/>
  <c r="AH27" i="240"/>
  <c r="V27" i="240"/>
  <c r="R27" i="240"/>
  <c r="T27" i="240" s="1"/>
  <c r="J27" i="240"/>
  <c r="K27" i="240" s="1"/>
  <c r="I27" i="240"/>
  <c r="G27" i="240"/>
  <c r="E27" i="240"/>
  <c r="AQ26" i="240"/>
  <c r="AH26" i="240"/>
  <c r="V26" i="240"/>
  <c r="R26" i="240"/>
  <c r="S26" i="240" s="1"/>
  <c r="J26" i="240"/>
  <c r="K26" i="240" s="1"/>
  <c r="I26" i="240"/>
  <c r="G26" i="240"/>
  <c r="E26" i="240"/>
  <c r="AQ25" i="240"/>
  <c r="AH25" i="240"/>
  <c r="V25" i="240"/>
  <c r="R25" i="240"/>
  <c r="T25" i="240" s="1"/>
  <c r="J25" i="240"/>
  <c r="K25" i="240" s="1"/>
  <c r="I25" i="240"/>
  <c r="G25" i="240"/>
  <c r="E25" i="240"/>
  <c r="AQ24" i="240"/>
  <c r="AH24" i="240"/>
  <c r="V24" i="240"/>
  <c r="R24" i="240"/>
  <c r="T24" i="240" s="1"/>
  <c r="J24" i="240"/>
  <c r="K24" i="240" s="1"/>
  <c r="I24" i="240"/>
  <c r="G24" i="240"/>
  <c r="E24" i="240"/>
  <c r="AQ23" i="240"/>
  <c r="AH23" i="240"/>
  <c r="V23" i="240"/>
  <c r="R23" i="240"/>
  <c r="S23" i="240" s="1"/>
  <c r="J23" i="240"/>
  <c r="K23" i="240" s="1"/>
  <c r="I23" i="240"/>
  <c r="G23" i="240"/>
  <c r="AQ22" i="240"/>
  <c r="AH22" i="240"/>
  <c r="V22" i="240"/>
  <c r="R22" i="240"/>
  <c r="S22" i="240" s="1"/>
  <c r="K22" i="240"/>
  <c r="J22" i="240"/>
  <c r="I22" i="240"/>
  <c r="G22" i="240"/>
  <c r="E22" i="240"/>
  <c r="AQ21" i="240"/>
  <c r="AH21" i="240"/>
  <c r="V21" i="240"/>
  <c r="R21" i="240"/>
  <c r="T21" i="240" s="1"/>
  <c r="K21" i="240"/>
  <c r="J21" i="240"/>
  <c r="I21" i="240"/>
  <c r="G21" i="240"/>
  <c r="E21" i="240"/>
  <c r="AQ20" i="240"/>
  <c r="AH20" i="240"/>
  <c r="V20" i="240"/>
  <c r="R20" i="240"/>
  <c r="T20" i="240" s="1"/>
  <c r="K20" i="240"/>
  <c r="J20" i="240"/>
  <c r="I20" i="240"/>
  <c r="G20" i="240"/>
  <c r="E20" i="240"/>
  <c r="AQ19" i="240"/>
  <c r="AH19" i="240"/>
  <c r="V19" i="240"/>
  <c r="R19" i="240"/>
  <c r="S19" i="240" s="1"/>
  <c r="K19" i="240"/>
  <c r="J19" i="240"/>
  <c r="I19" i="240"/>
  <c r="G19" i="240"/>
  <c r="E19" i="240"/>
  <c r="AQ18" i="240"/>
  <c r="AH18" i="240"/>
  <c r="V18" i="240"/>
  <c r="R18" i="240"/>
  <c r="T18" i="240" s="1"/>
  <c r="K18" i="240"/>
  <c r="J18" i="240"/>
  <c r="I18" i="240"/>
  <c r="G18" i="240"/>
  <c r="E18" i="240"/>
  <c r="AQ17" i="240"/>
  <c r="AH17" i="240"/>
  <c r="V17" i="240"/>
  <c r="R17" i="240"/>
  <c r="S17" i="240" s="1"/>
  <c r="K17" i="240"/>
  <c r="J17" i="240"/>
  <c r="I17" i="240"/>
  <c r="G17" i="240"/>
  <c r="E17" i="240"/>
  <c r="AQ16" i="240"/>
  <c r="AH16" i="240"/>
  <c r="V16" i="240"/>
  <c r="R16" i="240"/>
  <c r="S16" i="240" s="1"/>
  <c r="K16" i="240"/>
  <c r="J16" i="240"/>
  <c r="I16" i="240"/>
  <c r="G16" i="240"/>
  <c r="E16" i="240"/>
  <c r="AQ15" i="240"/>
  <c r="AH15" i="240"/>
  <c r="V15" i="240"/>
  <c r="R15" i="240"/>
  <c r="T15" i="240" s="1"/>
  <c r="K15" i="240"/>
  <c r="J15" i="240"/>
  <c r="I15" i="240"/>
  <c r="G15" i="240"/>
  <c r="E15" i="240"/>
  <c r="AQ14" i="240"/>
  <c r="AH14" i="240"/>
  <c r="V14" i="240"/>
  <c r="R14" i="240"/>
  <c r="T14" i="240" s="1"/>
  <c r="K14" i="240"/>
  <c r="J14" i="240"/>
  <c r="I14" i="240"/>
  <c r="G14" i="240"/>
  <c r="E14" i="240"/>
  <c r="AQ13" i="240"/>
  <c r="AH13" i="240"/>
  <c r="V13" i="240"/>
  <c r="R13" i="240"/>
  <c r="T13" i="240" s="1"/>
  <c r="K13" i="240"/>
  <c r="J13" i="240"/>
  <c r="I13" i="240"/>
  <c r="G13" i="240"/>
  <c r="E13" i="240"/>
  <c r="AQ12" i="240"/>
  <c r="AH12" i="240"/>
  <c r="V12" i="240"/>
  <c r="R12" i="240"/>
  <c r="T12" i="240" s="1"/>
  <c r="K12" i="240"/>
  <c r="J12" i="240"/>
  <c r="I12" i="240"/>
  <c r="G12" i="240"/>
  <c r="E12" i="240"/>
  <c r="AH11" i="240"/>
  <c r="V11" i="240"/>
  <c r="K11" i="240"/>
  <c r="J11" i="240"/>
  <c r="I11" i="240"/>
  <c r="G11" i="240"/>
  <c r="E11" i="240"/>
  <c r="AP35" i="240"/>
  <c r="AG35" i="240" l="1"/>
  <c r="AH35" i="240"/>
  <c r="AI13" i="240"/>
  <c r="AI21" i="240"/>
  <c r="AI24" i="240"/>
  <c r="AI25" i="240"/>
  <c r="AI27" i="240"/>
  <c r="AI28" i="240"/>
  <c r="AI29" i="240"/>
  <c r="AI30" i="240"/>
  <c r="AI31" i="240"/>
  <c r="AI32" i="240"/>
  <c r="AI14" i="240"/>
  <c r="AI18" i="240"/>
  <c r="AI15" i="240"/>
  <c r="AI12" i="240"/>
  <c r="AI20" i="240"/>
  <c r="S12" i="240"/>
  <c r="S13" i="240"/>
  <c r="S14" i="240"/>
  <c r="S15" i="240"/>
  <c r="S18" i="240"/>
  <c r="S20" i="240"/>
  <c r="S21" i="240"/>
  <c r="T23" i="240"/>
  <c r="AI23" i="240" s="1"/>
  <c r="T26" i="240"/>
  <c r="AI26" i="240" s="1"/>
  <c r="AQ11" i="240"/>
  <c r="AQ35" i="240" s="1"/>
  <c r="T16" i="240"/>
  <c r="AI16" i="240" s="1"/>
  <c r="T17" i="240"/>
  <c r="AI17" i="240" s="1"/>
  <c r="T19" i="240"/>
  <c r="AI19" i="240" s="1"/>
  <c r="T22" i="240"/>
  <c r="AI22" i="240" s="1"/>
  <c r="T33" i="240"/>
  <c r="AI33" i="240" s="1"/>
  <c r="T34" i="240"/>
  <c r="AI34" i="240" s="1"/>
  <c r="R11" i="240"/>
  <c r="S24" i="240"/>
  <c r="S25" i="240"/>
  <c r="S27" i="240"/>
  <c r="S28" i="240"/>
  <c r="S29" i="240"/>
  <c r="S30" i="240"/>
  <c r="S31" i="240"/>
  <c r="S32" i="240"/>
  <c r="R35" i="240" l="1"/>
  <c r="S11" i="240"/>
  <c r="S35" i="240" s="1"/>
  <c r="T11" i="240"/>
  <c r="T35" i="240" l="1"/>
  <c r="AI35" i="240" s="1"/>
  <c r="AI11" i="240"/>
  <c r="E27" i="239" l="1"/>
  <c r="AP10" i="239" l="1"/>
  <c r="AG10" i="239"/>
  <c r="Q10" i="239"/>
  <c r="AQ34" i="239" l="1"/>
  <c r="AQ33" i="239"/>
  <c r="AQ32" i="239"/>
  <c r="AQ31" i="239"/>
  <c r="AQ30" i="239"/>
  <c r="AQ29" i="239"/>
  <c r="AQ28" i="239"/>
  <c r="AQ27" i="239"/>
  <c r="AQ26" i="239"/>
  <c r="AQ25" i="239"/>
  <c r="AQ24" i="239"/>
  <c r="AQ23" i="239"/>
  <c r="AQ22" i="239"/>
  <c r="AQ21" i="239"/>
  <c r="AQ20" i="239"/>
  <c r="AQ19" i="239"/>
  <c r="AQ18" i="239"/>
  <c r="AQ17" i="239"/>
  <c r="AQ16" i="239"/>
  <c r="AQ15" i="239"/>
  <c r="AQ14" i="239"/>
  <c r="AQ13" i="239"/>
  <c r="AQ12" i="239"/>
  <c r="V34" i="239"/>
  <c r="V33" i="239"/>
  <c r="V32" i="239"/>
  <c r="V31" i="239"/>
  <c r="V30" i="239"/>
  <c r="V29" i="239"/>
  <c r="V28" i="239"/>
  <c r="V27" i="239"/>
  <c r="V26" i="239"/>
  <c r="V25" i="239"/>
  <c r="V24" i="239"/>
  <c r="V23" i="239"/>
  <c r="V22" i="239"/>
  <c r="V21" i="239"/>
  <c r="V20" i="239"/>
  <c r="V19" i="239"/>
  <c r="V18" i="239"/>
  <c r="V17" i="239"/>
  <c r="V16" i="239"/>
  <c r="V15" i="239"/>
  <c r="V14" i="239"/>
  <c r="V13" i="239"/>
  <c r="V12" i="239"/>
  <c r="V11" i="239"/>
  <c r="AQ11" i="239"/>
  <c r="AH24" i="239" l="1"/>
  <c r="AR35" i="239" l="1"/>
  <c r="P35" i="239"/>
  <c r="AH34" i="239"/>
  <c r="R34" i="239"/>
  <c r="J34" i="239"/>
  <c r="K34" i="239" s="1"/>
  <c r="I34" i="239"/>
  <c r="G34" i="239"/>
  <c r="E34" i="239"/>
  <c r="AH33" i="239"/>
  <c r="R33" i="239"/>
  <c r="K33" i="239"/>
  <c r="J33" i="239"/>
  <c r="I33" i="239"/>
  <c r="G33" i="239"/>
  <c r="E33" i="239"/>
  <c r="AW32" i="239"/>
  <c r="AH32" i="239"/>
  <c r="R32" i="239"/>
  <c r="J32" i="239"/>
  <c r="K32" i="239" s="1"/>
  <c r="I32" i="239"/>
  <c r="G32" i="239"/>
  <c r="E32" i="239"/>
  <c r="AH31" i="239"/>
  <c r="R31" i="239"/>
  <c r="J31" i="239"/>
  <c r="K31" i="239" s="1"/>
  <c r="G31" i="239"/>
  <c r="E31" i="239"/>
  <c r="AH30" i="239"/>
  <c r="R30" i="239"/>
  <c r="J30" i="239"/>
  <c r="K30" i="239" s="1"/>
  <c r="I30" i="239"/>
  <c r="G30" i="239"/>
  <c r="E30" i="239"/>
  <c r="AH29" i="239"/>
  <c r="R29" i="239"/>
  <c r="J29" i="239"/>
  <c r="K29" i="239" s="1"/>
  <c r="G29" i="239"/>
  <c r="E29" i="239"/>
  <c r="AH28" i="239"/>
  <c r="R28" i="239"/>
  <c r="J28" i="239"/>
  <c r="K28" i="239" s="1"/>
  <c r="I28" i="239"/>
  <c r="G28" i="239"/>
  <c r="E28" i="239"/>
  <c r="AH27" i="239"/>
  <c r="R27" i="239"/>
  <c r="J27" i="239"/>
  <c r="K27" i="239" s="1"/>
  <c r="G27" i="239"/>
  <c r="AH26" i="239"/>
  <c r="R26" i="239"/>
  <c r="J26" i="239"/>
  <c r="K26" i="239" s="1"/>
  <c r="I26" i="239"/>
  <c r="G26" i="239"/>
  <c r="E26" i="239"/>
  <c r="AH25" i="239"/>
  <c r="R25" i="239"/>
  <c r="J25" i="239"/>
  <c r="K25" i="239" s="1"/>
  <c r="I25" i="239"/>
  <c r="G25" i="239"/>
  <c r="E25" i="239"/>
  <c r="R24" i="239"/>
  <c r="J24" i="239"/>
  <c r="K24" i="239" s="1"/>
  <c r="G24" i="239"/>
  <c r="E24" i="239"/>
  <c r="AH23" i="239"/>
  <c r="R23" i="239"/>
  <c r="J23" i="239"/>
  <c r="K23" i="239" s="1"/>
  <c r="I23" i="239"/>
  <c r="G23" i="239"/>
  <c r="AH22" i="239"/>
  <c r="R22" i="239"/>
  <c r="J22" i="239"/>
  <c r="K22" i="239" s="1"/>
  <c r="G22" i="239"/>
  <c r="E22" i="239"/>
  <c r="AH21" i="239"/>
  <c r="R21" i="239"/>
  <c r="J21" i="239"/>
  <c r="K21" i="239" s="1"/>
  <c r="I21" i="239"/>
  <c r="G21" i="239"/>
  <c r="E21" i="239"/>
  <c r="AH20" i="239"/>
  <c r="R20" i="239"/>
  <c r="K20" i="239"/>
  <c r="J20" i="239"/>
  <c r="I20" i="239"/>
  <c r="G20" i="239"/>
  <c r="E20" i="239"/>
  <c r="AH19" i="239"/>
  <c r="R19" i="239"/>
  <c r="K19" i="239"/>
  <c r="J19" i="239"/>
  <c r="I19" i="239" s="1"/>
  <c r="G19" i="239"/>
  <c r="E19" i="239"/>
  <c r="AH18" i="239"/>
  <c r="R18" i="239"/>
  <c r="J18" i="239"/>
  <c r="K18" i="239" s="1"/>
  <c r="G18" i="239"/>
  <c r="E18" i="239"/>
  <c r="AH17" i="239"/>
  <c r="R17" i="239"/>
  <c r="J17" i="239"/>
  <c r="K17" i="239" s="1"/>
  <c r="I17" i="239"/>
  <c r="G17" i="239"/>
  <c r="E17" i="239"/>
  <c r="AH16" i="239"/>
  <c r="R16" i="239"/>
  <c r="K16" i="239"/>
  <c r="J16" i="239"/>
  <c r="I16" i="239"/>
  <c r="G16" i="239"/>
  <c r="E16" i="239"/>
  <c r="AH15" i="239"/>
  <c r="R15" i="239"/>
  <c r="K15" i="239"/>
  <c r="J15" i="239"/>
  <c r="I15" i="239" s="1"/>
  <c r="G15" i="239"/>
  <c r="E15" i="239"/>
  <c r="AH14" i="239"/>
  <c r="R14" i="239"/>
  <c r="J14" i="239"/>
  <c r="K14" i="239" s="1"/>
  <c r="G14" i="239"/>
  <c r="E14" i="239"/>
  <c r="AH13" i="239"/>
  <c r="R13" i="239"/>
  <c r="J13" i="239"/>
  <c r="K13" i="239" s="1"/>
  <c r="I13" i="239"/>
  <c r="G13" i="239"/>
  <c r="E13" i="239"/>
  <c r="AH12" i="239"/>
  <c r="R12" i="239"/>
  <c r="K12" i="239"/>
  <c r="J12" i="239"/>
  <c r="I12" i="239"/>
  <c r="G12" i="239"/>
  <c r="E12" i="239"/>
  <c r="AH11" i="239"/>
  <c r="J11" i="239"/>
  <c r="K11" i="239" s="1"/>
  <c r="G11" i="239"/>
  <c r="E11" i="239"/>
  <c r="AP35" i="239"/>
  <c r="AG35" i="239"/>
  <c r="Q35" i="239"/>
  <c r="AG8" i="239"/>
  <c r="S14" i="239" l="1"/>
  <c r="S34" i="239"/>
  <c r="I11" i="239"/>
  <c r="S13" i="239"/>
  <c r="I14" i="239"/>
  <c r="I18" i="239"/>
  <c r="I22" i="239"/>
  <c r="I24" i="239"/>
  <c r="I27" i="239"/>
  <c r="I29" i="239"/>
  <c r="I31" i="239"/>
  <c r="S33" i="239"/>
  <c r="S12" i="239"/>
  <c r="T32" i="239"/>
  <c r="AI32" i="239" s="1"/>
  <c r="T31" i="239"/>
  <c r="AI31" i="239" s="1"/>
  <c r="T30" i="239"/>
  <c r="AI30" i="239" s="1"/>
  <c r="T29" i="239"/>
  <c r="AI29" i="239" s="1"/>
  <c r="T28" i="239"/>
  <c r="AI28" i="239" s="1"/>
  <c r="T27" i="239"/>
  <c r="AI27" i="239" s="1"/>
  <c r="T26" i="239"/>
  <c r="AI26" i="239" s="1"/>
  <c r="T25" i="239"/>
  <c r="AI25" i="239" s="1"/>
  <c r="T24" i="239"/>
  <c r="AI24" i="239" s="1"/>
  <c r="T23" i="239"/>
  <c r="AI23" i="239" s="1"/>
  <c r="S22" i="239"/>
  <c r="S21" i="239"/>
  <c r="S20" i="239"/>
  <c r="S19" i="239"/>
  <c r="S18" i="239"/>
  <c r="S17" i="239"/>
  <c r="S16" i="239"/>
  <c r="S15" i="239"/>
  <c r="AH35" i="239"/>
  <c r="S31" i="239"/>
  <c r="S30" i="239"/>
  <c r="S29" i="239"/>
  <c r="S26" i="239"/>
  <c r="S25" i="239"/>
  <c r="S23" i="239"/>
  <c r="S27" i="239"/>
  <c r="S24" i="239"/>
  <c r="S28" i="239"/>
  <c r="S32" i="239"/>
  <c r="R11" i="239"/>
  <c r="AQ35" i="239"/>
  <c r="T12" i="239"/>
  <c r="AI12" i="239" s="1"/>
  <c r="T13" i="239"/>
  <c r="AI13" i="239" s="1"/>
  <c r="T14" i="239"/>
  <c r="AI14" i="239" s="1"/>
  <c r="T15" i="239"/>
  <c r="AI15" i="239" s="1"/>
  <c r="T16" i="239"/>
  <c r="AI16" i="239" s="1"/>
  <c r="T17" i="239"/>
  <c r="AI17" i="239" s="1"/>
  <c r="T18" i="239"/>
  <c r="AI18" i="239" s="1"/>
  <c r="T19" i="239"/>
  <c r="AI19" i="239" s="1"/>
  <c r="T20" i="239"/>
  <c r="AI20" i="239" s="1"/>
  <c r="T21" i="239"/>
  <c r="AI21" i="239" s="1"/>
  <c r="T22" i="239"/>
  <c r="AI22" i="239" s="1"/>
  <c r="T33" i="239"/>
  <c r="AI33" i="239" s="1"/>
  <c r="T34" i="239"/>
  <c r="AI34" i="239" s="1"/>
  <c r="R35" i="239" l="1"/>
  <c r="S11" i="239"/>
  <c r="S35" i="239" s="1"/>
  <c r="T11" i="239"/>
  <c r="T35" i="239" l="1"/>
  <c r="AI35" i="239" s="1"/>
  <c r="AI11" i="239"/>
</calcChain>
</file>

<file path=xl/sharedStrings.xml><?xml version="1.0" encoding="utf-8"?>
<sst xmlns="http://schemas.openxmlformats.org/spreadsheetml/2006/main" count="11425" uniqueCount="318">
  <si>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</si>
  <si>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</si>
  <si>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</si>
  <si>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</si>
  <si>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</si>
  <si>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</si>
  <si>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</si>
  <si>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</si>
  <si>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</si>
  <si>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</si>
  <si>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</si>
  <si>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</si>
  <si>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</si>
  <si>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</si>
  <si>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</si>
  <si>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</si>
  <si>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</si>
  <si>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</si>
  <si>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</si>
  <si>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</si>
  <si>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</si>
  <si>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</si>
  <si>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</si>
  <si>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</si>
  <si>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</si>
  <si>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</si>
  <si>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</si>
  <si>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</si>
  <si>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</si>
  <si>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</si>
  <si>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</si>
  <si>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</si>
  <si>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</si>
  <si>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</si>
  <si>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</si>
  <si>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</si>
  <si>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</si>
  <si>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</si>
  <si>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</si>
  <si>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</si>
  <si>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</si>
  <si>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</si>
  <si>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</si>
  <si>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</si>
  <si>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</si>
  <si>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</si>
  <si>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</si>
  <si>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</si>
  <si>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</si>
  <si>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</si>
  <si>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</si>
  <si>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</si>
  <si>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</si>
  <si>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</si>
  <si>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</si>
  <si>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</si>
  <si>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</si>
  <si>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</si>
  <si>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</si>
  <si>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</si>
  <si>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</si>
  <si>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</si>
  <si>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</si>
  <si>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</si>
  <si>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</si>
  <si>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</si>
  <si>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</si>
  <si>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</si>
  <si>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</si>
  <si>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</si>
  <si>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</si>
  <si>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</si>
  <si>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</si>
  <si>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</si>
  <si>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</si>
  <si>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</si>
  <si>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</si>
  <si>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</si>
  <si>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</si>
  <si>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</si>
  <si>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</si>
  <si>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</si>
  <si>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</si>
  <si>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</si>
  <si>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</si>
  <si>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</si>
  <si>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</si>
  <si>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</si>
  <si>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</si>
  <si>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</si>
  <si>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</si>
  <si>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</si>
  <si>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</si>
  <si>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</si>
  <si>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</si>
  <si>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</si>
  <si>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</si>
  <si>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</si>
  <si>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</si>
  <si>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</si>
  <si>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</si>
  <si>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</si>
  <si>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</si>
  <si>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</si>
  <si>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</si>
  <si>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</si>
  <si>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</si>
  <si>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</si>
  <si>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</si>
  <si>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</si>
  <si>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</si>
  <si>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</si>
  <si>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</si>
  <si>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</si>
  <si>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</si>
  <si>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</si>
  <si>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</si>
  <si>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</si>
  <si>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</si>
  <si>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</si>
  <si>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</si>
  <si>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</si>
  <si>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</si>
  <si>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</si>
  <si>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2B</t>
  </si>
  <si>
    <t>ALEXANDER CABREROS</t>
  </si>
  <si>
    <t xml:space="preserve">  </t>
  </si>
  <si>
    <t>FIDEL RAMOS</t>
  </si>
  <si>
    <t>TARGET DISCHARGE PRESSURE SET TO  75 PSI @ 5:01 AM AS PER SCHEDULE</t>
  </si>
  <si>
    <t>GLITTERS SY</t>
  </si>
  <si>
    <t>ANDRO MIRAFLOR</t>
  </si>
  <si>
    <t>3B+1S</t>
  </si>
  <si>
    <t>TARGET DISCHARGE PRESSURE SET TO  83 PSI @ 6:01 AM TO 12:01 PM AS PER SCHEDULE</t>
  </si>
  <si>
    <t>TARGET DISCHARGE PRESSURE SET TO  81 PSI @ 12:01 PM TO 5:01 PM AS PER SCHEDULE</t>
  </si>
  <si>
    <t>BP2 - STARTED @ 6:00 AM TO MEET 83 PSI TARGET DISCHARGE PRESSURE</t>
  </si>
  <si>
    <t>Additional 3 psi to target discharge pressure from 12:01 am to 5am as per request of Engr.Frances Morla (SPM-South), due to shifting of WSR and Posadas Influence area.</t>
  </si>
  <si>
    <t>Target Discharge Pressure set to 66psi @ 12:01 am as per request of Engr.FRANCIS MORLA (SPM-South)</t>
  </si>
  <si>
    <t>SP1 - STARTED @ 6:01 AM TO MEET 83 PSI TARGET DISCHARGE PRESSURE</t>
  </si>
  <si>
    <t>XCV2 - INCREASE OPENING  @ 12:00 AM (35%)</t>
  </si>
  <si>
    <t>Additional 3 psi to target discharge pressure from 12:01 PM to 5am (DEC 02 , 2015) as per request of Engr. Frances Morla (SPM-South), due to shifting of WSR and Posadas Influence area.</t>
  </si>
  <si>
    <t>PAUL LABIAN</t>
  </si>
  <si>
    <t>TARGET DISCHARGE PRESSURE SET TO 78 PSI @ 5:01 PM TO 7:01PM AS PER SCHEDULE</t>
  </si>
  <si>
    <t>TARGET DISCHARGE PRESSURE SET TO 76 PSI @ 7:01 PM TO 10:01 PM AS PER SCHEDULE</t>
  </si>
  <si>
    <t>BP2 - STOPPED @ 8:00 PM DUE TO LOW WATER LEVEL</t>
  </si>
  <si>
    <t>SP2 - STOPPED @ 10:00 PM DUE TO EXCESS CAPACITY</t>
  </si>
  <si>
    <t>TARGET DISCHARGE PRESSURE SET TO 66PSI @ 10:01 PM TO 12:01 PM AS PER SCHEDULE</t>
  </si>
  <si>
    <t>XCV2 -OPENED @ 10:01 PM (30%)</t>
  </si>
  <si>
    <t>2B+1S</t>
  </si>
  <si>
    <t>BP2 - STOPPED @ 7:00 PM DUE TO LOW WATER LEVEL</t>
  </si>
  <si>
    <t>SP1 - STOPPED @ 10:00 PM DUE TO EXCESS CAPACITY</t>
  </si>
  <si>
    <t>Additional 3 psi to target discharge pressure from 12:01 PM to 5am (DEC 01 , 2015) as per request of Engr. Frances Morla (SPM-South), due to shifting of WSR and Posadas Influence area.</t>
  </si>
  <si>
    <t>XCV1 - INCREASE OPENING  @ 12:00 AM (35%)</t>
  </si>
  <si>
    <t>XCV1- CLOSED @ 3:55 AM,WATER  ELEVATION  (9.5M)</t>
  </si>
  <si>
    <t>XCV2- CLOSED @ 4:45 AM,WATER  ELEVATION  (9.5M)</t>
  </si>
  <si>
    <t>SP2 - STARTED @ 6:01 AM TO MEET 83 PSI TARGET DISCHARGE PRESSURE</t>
  </si>
  <si>
    <t>XCV1 -OPENED @ 10:01 PM (35%)</t>
  </si>
  <si>
    <t>XCV1 - INCREASE OPENING  @ 12:00 AM (40%)</t>
  </si>
  <si>
    <t>XCV1- CLOSED @ 3:10 AM,WATER  ELEVATION  (9.5M)</t>
  </si>
  <si>
    <t>Additional 3 psi to target discharge pressure from 12:01 PM to 5am (DEC 03 , 2015) as per request of Engr. Frances Morla (SPM-South), due to shifting of WSR and Posadas Influence area.</t>
  </si>
  <si>
    <t>PREVENTIVE MAINTENANCE OF ALL UNITS (SP2,BP1,BP2,BP3)</t>
  </si>
  <si>
    <t>BP1 - STOP @10:01 PM</t>
  </si>
  <si>
    <t>BP2 - START @ 10:02 PM</t>
  </si>
  <si>
    <t>BP1 - START @ 11:30 PM</t>
  </si>
  <si>
    <t>BP3 - STOP @ 111:31 PM</t>
  </si>
  <si>
    <t>BP3 - START @12:00 AM</t>
  </si>
  <si>
    <t>BP2 - STOP @ 12:01 AM</t>
  </si>
  <si>
    <t>XCV2 -OPENED @ 10:01 PM (35%)</t>
  </si>
  <si>
    <t>XCV2 - INCREASE OPENING  @ 12:00 AM (40%)</t>
  </si>
  <si>
    <t>XCV2- CLOSED @ 3:42 AM,WATER  ELEVATION  (9.5M)</t>
  </si>
  <si>
    <t>Additional 3 psi to target discharge pressure from 12:01 PM to 5am (DEC 04 , 2015) as per request of Engr. Frances Morla (SPM-South), due to shifting of WSR and Posadas Influence area.</t>
  </si>
  <si>
    <t>BP2 - STOPPED @ 9:00 PM DUE TO LOW WATER LEVEL</t>
  </si>
  <si>
    <t>XCV1- CLOSED @ 4:34 AM,WATER  ELEVATION  (9.5M)</t>
  </si>
  <si>
    <t>SP1 - STARTED @ 6:36 AM TO MEET 83 PSI TARGET DISCHARGE PRESSURE</t>
  </si>
  <si>
    <t>Additional 3 psi to target discharge pressure from 12:01 PM to 5am (DEC 05 , 2015) as per request of Engr. Frances Morla (SPM-South), due to shifting of WSR and Posadas Influence area.</t>
  </si>
  <si>
    <t xml:space="preserve"> </t>
  </si>
  <si>
    <t>XCV2 -OPENED @ 10:01 PM (40%)</t>
  </si>
  <si>
    <t>XCV2 - INCREASE OPENING  @ 12:00 AM (45%)</t>
  </si>
  <si>
    <t>XCV2- CLOSED @ 3:15 AM,WATER  ELEVATION  (9.5M)</t>
  </si>
  <si>
    <t>Additional 3 psi to target discharge pressure from 12:01 PM to 5am (DEC 06 , 2015) as per request of Engr. Frances Morla (SPM-South), due to shifting of WSR and Posadas Influence area.</t>
  </si>
  <si>
    <t>3B</t>
  </si>
  <si>
    <t>SP2 - STARTED @ 7:01 AM TO MEET 83 PSI TARGET DISCHARGE PRESSURE</t>
  </si>
  <si>
    <t>XCV1 -OPENED @ 10:01 PM (40%)</t>
  </si>
  <si>
    <t>XCV1 - INCREASE OPENING  @ 12:00 AM (45%)</t>
  </si>
  <si>
    <t>XCV1- CLOSED @ 2:40 AM,WATER  ELEVATION  (9.5M)</t>
  </si>
  <si>
    <t>Additional 3 psi to target discharge pressure from 12:01 PM to 5am (DEC 07 , 2015) as per request of Engr. Frances Morla (SPM-South), due to shifting of WSR and Posadas Influence area.</t>
  </si>
  <si>
    <t>BP2 - STOPPED @ 10:01 PM DUE TO LOW WATER LEVEL</t>
  </si>
  <si>
    <t>XCV2 - INCREASE OPENING  @ 12:00 AM (43%)</t>
  </si>
  <si>
    <t>XCV2- CLOSED @ 2:40 AM,WATER  ELEVATION  (9.5M)</t>
  </si>
  <si>
    <t>Additional 3 psi to target discharge pressure from 12:01 PM to 5am (DEC 08 , 2015) as per request of Engr. Frances Morla (SPM-South), due to shifting of WSR and Posadas Influence area.</t>
  </si>
  <si>
    <t>Additional 3 psi to target discharge pressure from 12:01 PM to 5am (DEC 09 , 2015) as per request of Engr. Frances Morla (SPM-South), due to shifting of WSR and Posadas Influence area.</t>
  </si>
  <si>
    <t>XCV2- CLOSED @ 3:08 AM,WATER  ELEVATION  (9.5M)</t>
  </si>
  <si>
    <t>Additional 3 psi to target discharge pressure from 12:01 PM to 5am (DEC 10 , 2015) as per request of Engr. Frances Morla (SPM-South), due to shifting of WSR and Posadas Influence area.</t>
  </si>
  <si>
    <t>XCV1- CLOSED @ 4:00 AM,WATER  ELEVATION  (9.5M)</t>
  </si>
  <si>
    <t>Additional 3 psi to target discharge pressure from 12:01 PM to 5am (DEC 11 , 2015) as per request of Engr. Frances Morla (SPM-South), due to shifting of WSR and Posadas Influence area.</t>
  </si>
  <si>
    <t>BP2 - STOPPED @ 10:00 PM DUE TO LOW WATER LEVEL</t>
  </si>
  <si>
    <t>SP1 - STOPPED @ 10:01 PM DUE TO EXCESS CAPACITY</t>
  </si>
  <si>
    <t>XCV2 -OPENED @ 10:02 PM (35%)</t>
  </si>
  <si>
    <t>BP2 - STARTED @ 10:30 PM TO MEET 83 PSI TARGET DISCHARGE PRESSURE</t>
  </si>
  <si>
    <t>BP3 - STOPPED @ 10:31 PM DUE TO LOW WATER LEVEL</t>
  </si>
  <si>
    <t>XCV2- CLOSED @ 3:55 AM,WATER  ELEVATION  (9.5M)</t>
  </si>
  <si>
    <t>BP3 - STARTED @ 4:00 AM TO MEET 66 PSI TARGET DISCHARGE PRESSURE</t>
  </si>
  <si>
    <t>BP1 - STOPPED @ 4:01 AM DUE TO CHANGE OPERATION OF BOOSTER</t>
  </si>
  <si>
    <t>BP1 - STARTED @ 6:00 AM TO MEET 83 PSI TARGET DISCHARGE PRESSURE</t>
  </si>
  <si>
    <t>Additional 3 psi to target discharge pressure from 12:01 PM to 5am (DEC 12 , 2015) as per request of Engr. Frances Morla (SPM-South), due to shifting of WSR and Posadas Influence area.</t>
  </si>
  <si>
    <t>BP2 - STARTED @ 10:00 PM TO MEET 66 PSI TARGET DISCHARGE PRESSURE</t>
  </si>
  <si>
    <t>BP3 - STOPPED @ 10:01 PM DUE TO LOW WATER LEVEL</t>
  </si>
  <si>
    <t>XCV2 -OPENED @ 10:02 PM (40%)</t>
  </si>
  <si>
    <t>XCV1- CLOSED @ 3:00 AM,WATER  ELEVATION  (9.5M)</t>
  </si>
  <si>
    <t>BP3 - STARTED @ 6:00 AM TO MEET 83 PSI TARGET DISCHARGE PRESSURE</t>
  </si>
  <si>
    <t>Additional 3 psi to target discharge pressure from 12:01 PM to 5am (DEC 13 , 2015) as per request of Engr. Frances Morla (SPM-South), due to shifting of WSR and Posadas Influence area.</t>
  </si>
  <si>
    <t>SP1 - STARTED @ 8:01 AM TO MEET 83 PSI TARGET DISCHARGE PRESSURE</t>
  </si>
  <si>
    <t>XCV2- CLOSED @ 3:30 AM,WATER  ELEVATION  (9.5M)</t>
  </si>
  <si>
    <t>Additional 3 psi to target discharge pressure from 12:01 PM to 5am (DEC 14 , 2015) as per request of Engr. Frances Morla (SPM-South), due to shifting of WSR and Posadas Influence area.</t>
  </si>
  <si>
    <t>POWER INTERUPTION @ 10:54 PM</t>
  </si>
  <si>
    <t>BP1 - STOPPED @ 10: 54 PM</t>
  </si>
  <si>
    <t>BP3 - STOPPED @ 10: 54 PM</t>
  </si>
  <si>
    <t>BP1 - STARTED  @ 11: 02 PM</t>
  </si>
  <si>
    <t>BP3 - STARTED @ 11:04 PM</t>
  </si>
  <si>
    <t>NORMAL OPERATION</t>
  </si>
  <si>
    <t>XCV1 - INCREASE OPENING  @ 12:00 AM (43%)</t>
  </si>
  <si>
    <t xml:space="preserve">GENERATOR 2 STARTED @ 10:59 PM </t>
  </si>
  <si>
    <t>XCV1- CLOSED @ 2:58 AM,WATER  ELEVATION  (9.5M)</t>
  </si>
  <si>
    <t>SP1 - STARTED @ 7:01 AM TO MEET 83 PSI TARGET DISCHARGE PRESSURE</t>
  </si>
  <si>
    <t>Additional 3 psi to target discharge pressure from 12:01 PM to 5am (DEC 15 , 2015) as per request of Engr. Frances Morla (SPM-South), due to shifting of WSR and Posadas Influence area.</t>
  </si>
  <si>
    <t>BP3 - STOPPED @ 8:00 PM DUE TO LOW WATER LEVEL</t>
  </si>
  <si>
    <t>XCV- CLOSED @ 3:30 AM,WATER  ELEVATION  (9.5M)</t>
  </si>
  <si>
    <t>GENSET 1 STARTED @5:25PM</t>
  </si>
  <si>
    <t>GENSET 2 STOPPED @ 5:30PM</t>
  </si>
  <si>
    <t xml:space="preserve">ALL PUMP STOP DUE TO GENSET 2 STOPPED </t>
  </si>
  <si>
    <t>BP2 RESUME TO NORMAL OPERATION 5:32PM</t>
  </si>
  <si>
    <t>BP3 RESUME TO NORMAL OPERATION @5:34PM</t>
  </si>
  <si>
    <t>BP1 RESUME TO NORMAL OPERATION @5:36PM</t>
  </si>
  <si>
    <t>SP2 RESUME TO NORMAL OPERATION @5:38PM</t>
  </si>
  <si>
    <t>BP3 - STOPPED @ 7:00 PM DUE TO LOW WATER LEVEL</t>
  </si>
  <si>
    <t>BP3 - STARTED @ 10:00 AM TO MEET 83 PSI TARGET DISCHARGE PRESSURE</t>
  </si>
  <si>
    <t>BP1 - STOPPED @ 10:01 PM DUE TO LOW WATER LEVEL</t>
  </si>
  <si>
    <t>XCV1- CLOSED @ 3:45 AM,WATER  ELEVATION  (9.5M)</t>
  </si>
  <si>
    <t>BP1 - STOPPED @ 7:00 PM DUE TO LOW WATER LEVEL</t>
  </si>
  <si>
    <t>Additional 3 psi to target discharge pressure from 12:01 PM to 5am (DEC 18 , 2015) as per request of Engr. Frances Morla (SPM-South), due to shifting of WSR and Posadas Influence area.</t>
  </si>
  <si>
    <t>XCV2- CLOSED @ 4:15 AM,WATER  ELEVATION  (9.5M)</t>
  </si>
  <si>
    <t>BP3 - STOPPED @ 10:02 PM DUE TO LOW WATER LEVEL</t>
  </si>
  <si>
    <t>Additional 3 psi to target discharge pressure from 12:01 PM to 5am (DEC 19 , 2015) as per request of Engr. Frances Morla (SPM-South), due to shifting of WSR and Posadas Influence area.</t>
  </si>
  <si>
    <t>SP1 - STARTED @ 9:01 AM TO MEET 83 PSI TARGET DISCHARGE PRESSURE</t>
  </si>
  <si>
    <t>BP1 - STOPPED @ 10:02 PM DUE TO LOW WATER LEVEL</t>
  </si>
  <si>
    <t>XCV2- CLOSED @ 1:55 AM,WATER  ELEVATION  (9.5M)</t>
  </si>
  <si>
    <t>SP2 - STARTED @ 6:40 AM TO MEET 83 PSI TARGET DISCHARGE PRESSURE</t>
  </si>
  <si>
    <t>XCV1 -OPENED @ 10:00 PM (35%)</t>
  </si>
  <si>
    <t>XCV1- CLOSED @ 3:50 AM,WATER  ELEVATION  (9.5M)</t>
  </si>
  <si>
    <t>Additional 3 psi to target discharge pressure from 12:01 PM to 5am (DEC 21 , 2015) as per request of Engr. Frances Morla (SPM-South), due to shifting of WSR and Posadas Influence area.</t>
  </si>
  <si>
    <t>BP1 - STARTED @ 11:01 PM DUE TO LOW WATER LEVEL</t>
  </si>
  <si>
    <t>XCV2 -OPENED @ 10:00 PM (30%)</t>
  </si>
  <si>
    <t>XCV2- CLOSED @ 3:45 AM,WATER  ELEVATION  (9.5M)</t>
  </si>
  <si>
    <t>Additional 3 psi to target discharge pressure from 12:01 PM to 5am (DEC 22 , 2015) as per request of Engr. Frances Morla (SPM-South), due to shifting of WSR and Posadas Influence area.</t>
  </si>
  <si>
    <t>ANDRO MIRAFLOR/PAUL LABIAN</t>
  </si>
  <si>
    <t>XCV1- CLOSED @ 4:10 AM,WATER  ELEVATION  (9.5M)</t>
  </si>
  <si>
    <t>Additional 3 psi to target discharge pressure from 12:01 PM to 5am (DEC 23 , 2015) as per request of Engr. Frances Morla (SPM-South), due to shifting of WSR and Posadas Influence area.</t>
  </si>
  <si>
    <t>GENSET OPERATION ALL BOOSTER STOP @ 2:42 PM</t>
  </si>
  <si>
    <t>MERALCO OPERATION ALL BOOSTER START</t>
  </si>
  <si>
    <t>START READING IN MERALCO ( ATS ) @ 4:00 PM</t>
  </si>
  <si>
    <t>XCV2- CLOSED @ 4:03 AM,WATER  ELEVATION  (9.5M)</t>
  </si>
  <si>
    <t>SP2 - STARTED @ 8:01 AM TO MEET 83 PSI TARGET DISCHARGE PRESSURE</t>
  </si>
  <si>
    <t>Additional 3 psi to target discharge pressure from 12:01 PM to 5am (DEC 24 , 2015) as per request of Engr. Frances Morla (SPM-South), due to shifting of WSR and Posadas Influence area.</t>
  </si>
  <si>
    <t>XCV1 - INCREASE OPENING  @ 1:00 AM (45%)</t>
  </si>
  <si>
    <t>XCV1- CLOSED @ 3:40 AM,WATER  ELEVATION  (9.5M)</t>
  </si>
  <si>
    <t>BP1 - STARTED @ 7:00 AM TO MEET 83 PSI TARGET DISCHARGE PRESSURE</t>
  </si>
  <si>
    <t>SP1 - STARTED @ 10:00 AM TO MEET 83 PSI TARGET DISCHARGE PRESSURE</t>
  </si>
  <si>
    <t>Additional 3 psi to target discharge pressure from 12:01 PM to 5am (DEC 25 , 2015) as per request of Engr. Frances Morla (SPM-South), due to shifting of WSR and Posadas Influence area.</t>
  </si>
  <si>
    <t>POWER INTERRUPTION @ 10:00 PM</t>
  </si>
  <si>
    <t>ALL BOOSTER STOPPED @ 10 :00 PM</t>
  </si>
  <si>
    <t>GENERATOR 2 STARTED @ 10:05 PM</t>
  </si>
  <si>
    <t>BP1 - STARTED @ 10:07 PM</t>
  </si>
  <si>
    <t>BP2 - STARTED @ 10:09 PM</t>
  </si>
  <si>
    <t>XCV2 -OPENED @ 10:01 PM (38%)</t>
  </si>
  <si>
    <t>XCV2- CLOSED @ 1:53 AM,WATER  ELEVATION  (9.5M)</t>
  </si>
  <si>
    <t>Additional 3 psi to target discharge pressure from 12:01 PM to 5am (DEC 26 , 2015) as per request of Engr. Frances Morla (SPM-South), due to shifting of WSR and Posadas Influence area.</t>
  </si>
  <si>
    <t xml:space="preserve">ALL BOOSTER STOPED OPERATION @ 2:00 PM  </t>
  </si>
  <si>
    <t>BP2- STARTED @ 2:07PM</t>
  </si>
  <si>
    <t>BP3 - STARTED @ 2:08PM</t>
  </si>
  <si>
    <t>BP1-STARTED @ 2:10PM</t>
  </si>
  <si>
    <t>SP2 STARTED @ 2:11PM</t>
  </si>
  <si>
    <t>MERALCO OPERATION STARTED @2:06PM</t>
  </si>
  <si>
    <t>GESET2 STOPPED OPERATION  @ 2:11 PM</t>
  </si>
  <si>
    <t>XCV2 -OPENED @ 10:00 PM (35%)</t>
  </si>
  <si>
    <t xml:space="preserve">ALL BOOSTER STOPED OPERATION @ 10:00 PM  </t>
  </si>
  <si>
    <t>BP2- STARTED @ 10:07PM</t>
  </si>
  <si>
    <t>BP3 - STARTED @ 10:09PM</t>
  </si>
  <si>
    <t>HIGH VOLTAGE @ 11:43PM</t>
  </si>
  <si>
    <t>MERALCO ATS ENERGIZED @ 11:48PM</t>
  </si>
  <si>
    <t>BP2- STARTED @ 11:50PM</t>
  </si>
  <si>
    <t>BP3 - STARTED @ 11:52PM</t>
  </si>
  <si>
    <t>GESET2 STOPPED OPERATION  @ 11:53 PM</t>
  </si>
  <si>
    <t>GESET2 STARTED OPERATION  @ 10:05 PM</t>
  </si>
  <si>
    <t>XCV1- CLOSED @ 3:18 AM,WATER  ELEVATION  (9.5M)</t>
  </si>
  <si>
    <t>XCV2- CLOSED @ 3:18 AM,WATER  ELEVATION  (9.5M)</t>
  </si>
  <si>
    <t>BP2 START @ 3:02 PM</t>
  </si>
  <si>
    <t>BP1 START @ 3:04 PM</t>
  </si>
  <si>
    <t>BP3  START @ 3:06 PM</t>
  </si>
  <si>
    <t>SP1   START @ 3:08 PM</t>
  </si>
  <si>
    <t>ALL BOOSTER RESUME  TO NORMAL CONDITION @ 3:10 PM</t>
  </si>
  <si>
    <t>Additional 3 psi to target discharge pressure from 12:01 PM to 5am (DEC 28 , 2015) as per request of Engr. Frances Morla (SPM-South), due to shifting of WSR and Posadas Influence area.</t>
  </si>
  <si>
    <t xml:space="preserve">ALL BOOSTER STOPED OPERATION @ 6:01 AM  </t>
  </si>
  <si>
    <t>BP2- STARTED @ 6:07AM</t>
  </si>
  <si>
    <t>BP1- STARTED @ 6:07AM</t>
  </si>
  <si>
    <t>BP3 - STARTED @ 6:09AM</t>
  </si>
  <si>
    <t>MERALCO ATS ENERGIZED @ 6:12AM</t>
  </si>
  <si>
    <t>BP2- STARTED @ 6:13AM</t>
  </si>
  <si>
    <t>GESET1 STOPPED OPERATION  @ 6:17 AM</t>
  </si>
  <si>
    <t>GESET1 STARTED OPERATION  @ 6:06 AM</t>
  </si>
  <si>
    <t>BP1- STARTED @ 6:14AM</t>
  </si>
  <si>
    <t>BP3 - STARTED @ 6:16AM</t>
  </si>
  <si>
    <t>XCV1 -OPENED @ 10:01 PM (38%)</t>
  </si>
  <si>
    <t>XCV1- CLOSED @ 3:32 AM,WATER  ELEVATION  (9.5M)</t>
  </si>
  <si>
    <t>Additional 3 psi to target discharge pressure from 12:01 PM to 5am (DEC 29 , 2015) as per request of Engr. Frances Morla (SPM-South), due to shifting of WSR and Posadas Influence area.</t>
  </si>
  <si>
    <t>XCV2- CLOSED @ 4:17 AM,WATER  ELEVATION  (9.5M)</t>
  </si>
  <si>
    <t>Additional 3 psi to target discharge pressure from 12:01 PM to 5am (DEC 30 , 2015) as per request of Engr. Frances Morla (SPM-South), due to shifting of WSR and Posadas Influence area.</t>
  </si>
  <si>
    <t>XCV1 - INCREASE OPENING  @ 12:00 AM (46%)</t>
  </si>
  <si>
    <t>BP3 - STARTED @ 6:27 AM TO MEET 83 PSI TARGET DISCHARGE PRESSURE</t>
  </si>
  <si>
    <t>Additional 3 psi to target discharge pressure from 12:01 PM to 5am (DEC 31  , 2015) as per request of Engr. Frances Morla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</si>
</sst>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22" borderId="0" applyNumberFormat="0" applyBorder="0" applyAlignment="0" applyProtection="0"/>
    <xf numFmtId="0" fontId="40" fillId="23" borderId="16" applyNumberFormat="0" applyAlignment="0" applyProtection="0"/>
    <xf numFmtId="0" fontId="41" fillId="24" borderId="17" applyNumberFormat="0" applyAlignment="0" applyProtection="0"/>
    <xf numFmtId="0" fontId="42" fillId="24" borderId="16" applyNumberFormat="0" applyAlignment="0" applyProtection="0"/>
    <xf numFmtId="0" fontId="43" fillId="0" borderId="18" applyNumberFormat="0" applyFill="0" applyAlignment="0" applyProtection="0"/>
    <xf numFmtId="0" fontId="44" fillId="25" borderId="19" applyNumberFormat="0" applyAlignment="0" applyProtection="0"/>
    <xf numFmtId="0" fontId="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6" fillId="50" borderId="0" applyNumberFormat="0" applyBorder="0" applyAlignment="0" applyProtection="0"/>
    <xf numFmtId="0" fontId="48" fillId="0" borderId="0"/>
    <xf numFmtId="0" fontId="26" fillId="0" borderId="0"/>
    <xf numFmtId="0" fontId="26" fillId="0" borderId="0"/>
    <xf numFmtId="0" fontId="26" fillId="0" borderId="0"/>
    <xf numFmtId="0" fontId="47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9" fillId="0" borderId="0" applyFont="0" applyFill="0" applyBorder="0" applyAlignment="0" applyProtection="0"/>
    <xf numFmtId="0" fontId="49" fillId="0" borderId="0"/>
    <xf numFmtId="43" fontId="26" fillId="0" borderId="0" applyFont="0" applyFill="0" applyBorder="0" applyAlignment="0" applyProtection="0"/>
    <xf numFmtId="0" fontId="26" fillId="0" borderId="0"/>
  </cellStyleXfs>
  <cellXfs count="313">
    <xf numFmtId="0" fontId="0" fillId="0" borderId="0" xfId="0"/>
    <xf numFmtId="0" fontId="52" fillId="0" borderId="11" xfId="0" applyFont="1" applyFill="1" applyBorder="1" applyAlignment="1" applyProtection="1"/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2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2" fontId="22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20" fillId="0" borderId="11" xfId="0" applyFont="1" applyFill="1" applyBorder="1" applyAlignment="1" applyProtection="1"/>
    <xf numFmtId="0" fontId="32" fillId="0" borderId="11" xfId="0" applyFont="1" applyFill="1" applyBorder="1" applyAlignment="1"/>
    <xf numFmtId="0" fontId="27" fillId="19" borderId="0" xfId="0" applyFont="1" applyFill="1" applyBorder="1" applyAlignment="1"/>
    <xf numFmtId="0" fontId="50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9" fillId="19" borderId="3" xfId="0" applyFont="1" applyFill="1" applyBorder="1" applyAlignment="1">
      <alignment horizontal="left"/>
    </xf>
    <xf numFmtId="0" fontId="27" fillId="19" borderId="11" xfId="4" applyFont="1" applyFill="1" applyBorder="1" applyAlignment="1">
      <alignment horizontal="left"/>
    </xf>
    <xf numFmtId="0" fontId="5" fillId="0" borderId="11" xfId="0" applyFont="1" applyBorder="1"/>
    <xf numFmtId="0" fontId="51" fillId="0" borderId="11" xfId="0" applyFont="1" applyBorder="1"/>
    <xf numFmtId="0" fontId="28" fillId="19" borderId="3" xfId="4" applyFont="1" applyFill="1" applyBorder="1" applyAlignment="1"/>
    <xf numFmtId="0" fontId="29" fillId="19" borderId="3" xfId="4" applyFont="1" applyFill="1" applyBorder="1" applyAlignment="1">
      <alignment horizontal="left"/>
    </xf>
    <xf numFmtId="0" fontId="27" fillId="19" borderId="11" xfId="0" applyFont="1" applyFill="1" applyBorder="1" applyAlignment="1"/>
    <xf numFmtId="1" fontId="5" fillId="17" borderId="1" xfId="0" applyNumberFormat="1" applyFont="1" applyFill="1" applyBorder="1" applyAlignment="1">
      <alignment horizontal="center" vertical="center"/>
    </xf>
    <xf numFmtId="0" fontId="31" fillId="19" borderId="11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31" fillId="19" borderId="3" xfId="4" applyFont="1" applyFill="1" applyBorder="1" applyAlignment="1">
      <alignment horizontal="left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53" fillId="19" borderId="11" xfId="4" applyFont="1" applyFill="1" applyBorder="1" applyAlignment="1">
      <alignment horizontal="left"/>
    </xf>
    <xf numFmtId="0" fontId="53" fillId="19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29" fillId="2" borderId="3" xfId="4" applyFont="1" applyFill="1" applyBorder="1" applyAlignment="1">
      <alignment horizontal="left"/>
    </xf>
    <xf numFmtId="0" fontId="28" fillId="2" borderId="11" xfId="4" applyFont="1" applyFill="1" applyBorder="1" applyAlignment="1">
      <alignment horizontal="left"/>
    </xf>
    <xf numFmtId="0" fontId="28" fillId="2" borderId="3" xfId="4" applyFont="1" applyFill="1" applyBorder="1" applyAlignment="1">
      <alignment horizontal="left"/>
    </xf>
    <xf numFmtId="0" fontId="0" fillId="2" borderId="11" xfId="0" applyFill="1" applyBorder="1"/>
    <xf numFmtId="0" fontId="0" fillId="2" borderId="3" xfId="0" applyFill="1" applyBorder="1"/>
    <xf numFmtId="0" fontId="0" fillId="19" borderId="11" xfId="0" applyFill="1" applyBorder="1"/>
    <xf numFmtId="0" fontId="0" fillId="19" borderId="3" xfId="0" applyFill="1" applyBorder="1"/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54" fillId="16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28" fillId="6" borderId="3" xfId="4" applyFont="1" applyFill="1" applyBorder="1" applyAlignment="1">
      <alignment horizontal="left"/>
    </xf>
    <xf numFmtId="0" fontId="29" fillId="6" borderId="3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5" fillId="6" borderId="3" xfId="4" applyFont="1" applyFill="1" applyBorder="1" applyAlignment="1">
      <alignment horizontal="left"/>
    </xf>
    <xf numFmtId="0" fontId="55" fillId="6" borderId="11" xfId="4" applyFont="1" applyFill="1" applyBorder="1" applyAlignment="1">
      <alignment horizontal="left"/>
    </xf>
    <xf numFmtId="0" fontId="55" fillId="6" borderId="11" xfId="0" applyFont="1" applyFill="1" applyBorder="1" applyAlignment="1">
      <alignment horizontal="left"/>
    </xf>
    <xf numFmtId="0" fontId="29" fillId="6" borderId="11" xfId="0" applyFont="1" applyFill="1" applyBorder="1" applyAlignment="1">
      <alignment horizontal="left"/>
    </xf>
    <xf numFmtId="0" fontId="30" fillId="6" borderId="11" xfId="0" applyFont="1" applyFill="1" applyBorder="1" applyAlignment="1"/>
    <xf numFmtId="0" fontId="55" fillId="6" borderId="11" xfId="0" applyFont="1" applyFill="1" applyBorder="1" applyAlignment="1"/>
    <xf numFmtId="0" fontId="30" fillId="6" borderId="3" xfId="0" applyFont="1" applyFill="1" applyBorder="1" applyAlignment="1"/>
    <xf numFmtId="0" fontId="56" fillId="19" borderId="11" xfId="4" applyFont="1" applyFill="1" applyBorder="1" applyAlignment="1">
      <alignment horizontal="left"/>
    </xf>
    <xf numFmtId="0" fontId="56" fillId="19" borderId="11" xfId="0" applyFont="1" applyFill="1" applyBorder="1" applyAlignment="1">
      <alignment horizontal="left"/>
    </xf>
    <xf numFmtId="0" fontId="55" fillId="19" borderId="3" xfId="4" applyFont="1" applyFill="1" applyBorder="1" applyAlignment="1">
      <alignment horizontal="left"/>
    </xf>
    <xf numFmtId="0" fontId="55" fillId="19" borderId="11" xfId="4" applyFont="1" applyFill="1" applyBorder="1" applyAlignment="1">
      <alignment horizontal="left"/>
    </xf>
    <xf numFmtId="0" fontId="55" fillId="19" borderId="11" xfId="0" applyFont="1" applyFill="1" applyBorder="1" applyAlignment="1">
      <alignment horizontal="left"/>
    </xf>
    <xf numFmtId="0" fontId="30" fillId="19" borderId="11" xfId="0" applyFont="1" applyFill="1" applyBorder="1" applyAlignment="1"/>
    <xf numFmtId="0" fontId="55" fillId="19" borderId="11" xfId="0" applyFont="1" applyFill="1" applyBorder="1" applyAlignment="1"/>
    <xf numFmtId="0" fontId="30" fillId="19" borderId="3" xfId="0" applyFont="1" applyFill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5" fillId="52" borderId="3" xfId="4" applyFont="1" applyFill="1" applyBorder="1" applyAlignment="1">
      <alignment horizontal="left"/>
    </xf>
    <xf numFmtId="0" fontId="28" fillId="52" borderId="3" xfId="4" applyFont="1" applyFill="1" applyBorder="1" applyAlignment="1">
      <alignment horizontal="left"/>
    </xf>
    <xf numFmtId="0" fontId="55" fillId="52" borderId="11" xfId="4" applyFont="1" applyFill="1" applyBorder="1" applyAlignment="1">
      <alignment horizontal="left"/>
    </xf>
    <xf numFmtId="0" fontId="28" fillId="52" borderId="11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0" fillId="0" borderId="0" xfId="0" applyFont="1"/>
    <xf numFmtId="0" fontId="29" fillId="6" borderId="11" xfId="4" applyFont="1" applyFill="1" applyBorder="1" applyAlignment="1">
      <alignment horizontal="left"/>
    </xf>
    <xf numFmtId="0" fontId="56" fillId="6" borderId="11" xfId="4" applyFont="1" applyFill="1" applyBorder="1" applyAlignment="1">
      <alignment horizontal="left"/>
    </xf>
    <xf numFmtId="0" fontId="0" fillId="19" borderId="0" xfId="0" applyFont="1" applyFill="1"/>
    <xf numFmtId="0" fontId="0" fillId="19" borderId="0" xfId="0" applyFill="1"/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9" fillId="52" borderId="3" xfId="4" applyFont="1" applyFill="1" applyBorder="1" applyAlignment="1">
      <alignment horizontal="left"/>
    </xf>
    <xf numFmtId="0" fontId="57" fillId="52" borderId="11" xfId="4" applyFont="1" applyFill="1" applyBorder="1" applyAlignment="1">
      <alignment horizontal="left"/>
    </xf>
    <xf numFmtId="0" fontId="28" fillId="51" borderId="3" xfId="4" applyFont="1" applyFill="1" applyBorder="1" applyAlignment="1">
      <alignment horizontal="left"/>
    </xf>
    <xf numFmtId="0" fontId="29" fillId="51" borderId="3" xfId="4" applyFont="1" applyFill="1" applyBorder="1" applyAlignment="1">
      <alignment horizontal="left"/>
    </xf>
    <xf numFmtId="0" fontId="57" fillId="51" borderId="11" xfId="4" applyFont="1" applyFill="1" applyBorder="1" applyAlignment="1">
      <alignment horizontal="left"/>
    </xf>
    <xf numFmtId="0" fontId="29" fillId="51" borderId="11" xfId="4" applyFont="1" applyFill="1" applyBorder="1" applyAlignment="1">
      <alignment horizontal="left"/>
    </xf>
    <xf numFmtId="0" fontId="56" fillId="51" borderId="11" xfId="4" applyFont="1" applyFill="1" applyBorder="1" applyAlignment="1">
      <alignment horizontal="left"/>
    </xf>
    <xf numFmtId="0" fontId="0" fillId="52" borderId="3" xfId="0" applyFill="1" applyBorder="1"/>
    <xf numFmtId="0" fontId="27" fillId="19" borderId="3" xfId="4" applyFont="1" applyFill="1" applyBorder="1" applyAlignment="1">
      <alignment horizontal="left"/>
    </xf>
    <xf numFmtId="0" fontId="28" fillId="12" borderId="3" xfId="4" applyFont="1" applyFill="1" applyBorder="1" applyAlignment="1">
      <alignment horizontal="left"/>
    </xf>
    <xf numFmtId="0" fontId="28" fillId="12" borderId="11" xfId="4" applyFont="1" applyFill="1" applyBorder="1" applyAlignment="1">
      <alignment horizontal="left"/>
    </xf>
    <xf numFmtId="0" fontId="29" fillId="12" borderId="3" xfId="4" applyFont="1" applyFill="1" applyBorder="1" applyAlignment="1">
      <alignment horizontal="left"/>
    </xf>
    <xf numFmtId="0" fontId="0" fillId="12" borderId="3" xfId="0" applyFill="1" applyBorder="1"/>
    <xf numFmtId="0" fontId="32" fillId="19" borderId="11" xfId="0" applyFont="1" applyFill="1" applyBorder="1" applyAlignment="1"/>
    <xf numFmtId="0" fontId="27" fillId="6" borderId="3" xfId="4" applyFont="1" applyFill="1" applyBorder="1" applyAlignment="1">
      <alignment horizontal="left"/>
    </xf>
    <xf numFmtId="0" fontId="2" fillId="6" borderId="3" xfId="0" applyFont="1" applyFill="1" applyBorder="1"/>
    <xf numFmtId="0" fontId="27" fillId="2" borderId="3" xfId="4" applyFont="1" applyFill="1" applyBorder="1" applyAlignment="1">
      <alignment horizontal="left"/>
    </xf>
    <xf numFmtId="0" fontId="2" fillId="2" borderId="3" xfId="0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2" fillId="19" borderId="3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6" fillId="6" borderId="5" xfId="3" quotePrefix="1" applyFill="1" applyBorder="1" applyAlignment="1">
      <alignment horizontal="center" vertical="center" wrapText="1"/>
    </xf>
    <xf numFmtId="0" fontId="16" fillId="6" borderId="9" xfId="3" quotePrefix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1105"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0/11.VILLAMOR%20DAILY%20DATA%20-%20NOV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0/11.VILLAMOR%20DAILY%20DATA%20-%20DEC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C%20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34">
          <cell r="Q34">
            <v>61063157</v>
          </cell>
          <cell r="AG34">
            <v>42297860</v>
          </cell>
          <cell r="AP34">
            <v>9747887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</sheetNames>
    <sheetDataSet>
      <sheetData sheetId="0">
        <row r="34">
          <cell r="Q34">
            <v>61186958</v>
          </cell>
          <cell r="AG34">
            <v>42323680</v>
          </cell>
          <cell r="AP34">
            <v>9754968</v>
          </cell>
        </row>
      </sheetData>
      <sheetData sheetId="1">
        <row r="34">
          <cell r="Q34">
            <v>61311886</v>
          </cell>
          <cell r="AG34">
            <v>42350172</v>
          </cell>
          <cell r="AP34">
            <v>9763091</v>
          </cell>
        </row>
      </sheetData>
      <sheetData sheetId="2">
        <row r="34">
          <cell r="Q34">
            <v>61436768</v>
          </cell>
          <cell r="AG34">
            <v>42376556</v>
          </cell>
          <cell r="AP34">
            <v>9770248</v>
          </cell>
        </row>
      </sheetData>
      <sheetData sheetId="3">
        <row r="34">
          <cell r="Q34">
            <v>61558828</v>
          </cell>
          <cell r="AG34">
            <v>42403644</v>
          </cell>
          <cell r="AP34">
            <v>9777830</v>
          </cell>
        </row>
      </sheetData>
      <sheetData sheetId="4">
        <row r="34">
          <cell r="Q34">
            <v>61680645</v>
          </cell>
          <cell r="AG34">
            <v>42431148</v>
          </cell>
          <cell r="AP34">
            <v>9786227</v>
          </cell>
        </row>
      </sheetData>
      <sheetData sheetId="5">
        <row r="34">
          <cell r="Q34">
            <v>61801838</v>
          </cell>
          <cell r="AG34">
            <v>42458284</v>
          </cell>
          <cell r="AP34">
            <v>9794192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)"/>
      <sheetName val="DEC 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0">
          <cell r="AP10">
            <v>9951021</v>
          </cell>
        </row>
        <row r="34">
          <cell r="Q34">
            <v>64774536</v>
          </cell>
          <cell r="AG34">
            <v>42843512</v>
          </cell>
          <cell r="AP34">
            <v>9958072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7" zoomScaleNormal="100" workbookViewId="0">
      <selection activeCell="B47" sqref="B47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39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36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36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2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2" t="s">
        <v>22</v>
      </c>
      <c r="AG7" s="132" t="s">
        <v>23</v>
      </c>
      <c r="AH7" s="132" t="s">
        <v>24</v>
      </c>
      <c r="AI7" s="132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2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42339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25820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38" t="s">
        <v>51</v>
      </c>
      <c r="V9" s="138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35" t="s">
        <v>55</v>
      </c>
      <c r="AG9" s="135" t="s">
        <v>56</v>
      </c>
      <c r="AH9" s="296" t="s">
        <v>57</v>
      </c>
      <c r="AI9" s="311" t="s">
        <v>58</v>
      </c>
      <c r="AJ9" s="133" t="s">
        <v>59</v>
      </c>
      <c r="AK9" s="133" t="s">
        <v>60</v>
      </c>
      <c r="AL9" s="133" t="s">
        <v>61</v>
      </c>
      <c r="AM9" s="133" t="s">
        <v>62</v>
      </c>
      <c r="AN9" s="133" t="s">
        <v>63</v>
      </c>
      <c r="AO9" s="133" t="s">
        <v>64</v>
      </c>
      <c r="AP9" s="133" t="s">
        <v>65</v>
      </c>
      <c r="AQ9" s="293" t="s">
        <v>66</v>
      </c>
      <c r="AR9" s="133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38" t="s">
        <v>72</v>
      </c>
      <c r="C10" s="138" t="s">
        <v>73</v>
      </c>
      <c r="D10" s="138" t="s">
        <v>74</v>
      </c>
      <c r="E10" s="138" t="s">
        <v>75</v>
      </c>
      <c r="F10" s="138" t="s">
        <v>74</v>
      </c>
      <c r="G10" s="138" t="s">
        <v>75</v>
      </c>
      <c r="H10" s="289"/>
      <c r="I10" s="138" t="s">
        <v>75</v>
      </c>
      <c r="J10" s="138" t="s">
        <v>75</v>
      </c>
      <c r="K10" s="138" t="s">
        <v>75</v>
      </c>
      <c r="L10" s="29" t="s">
        <v>29</v>
      </c>
      <c r="M10" s="292"/>
      <c r="N10" s="29" t="s">
        <v>29</v>
      </c>
      <c r="O10" s="294"/>
      <c r="P10" s="294"/>
      <c r="Q10" s="2">
        <f>'[1]NOV 30'!$Q$34</f>
        <v>61063157</v>
      </c>
      <c r="R10" s="304"/>
      <c r="S10" s="305"/>
      <c r="T10" s="306"/>
      <c r="U10" s="138" t="s">
        <v>75</v>
      </c>
      <c r="V10" s="138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'[1]NOV 30'!$AG$34</f>
        <v>42297860</v>
      </c>
      <c r="AH10" s="296"/>
      <c r="AI10" s="312"/>
      <c r="AJ10" s="133" t="s">
        <v>84</v>
      </c>
      <c r="AK10" s="133" t="s">
        <v>84</v>
      </c>
      <c r="AL10" s="133" t="s">
        <v>84</v>
      </c>
      <c r="AM10" s="133" t="s">
        <v>84</v>
      </c>
      <c r="AN10" s="133" t="s">
        <v>84</v>
      </c>
      <c r="AO10" s="133" t="s">
        <v>84</v>
      </c>
      <c r="AP10" s="2">
        <f>'[1]NOV 30'!$AP$34</f>
        <v>9747887</v>
      </c>
      <c r="AQ10" s="294"/>
      <c r="AR10" s="134" t="s">
        <v>85</v>
      </c>
      <c r="AS10" s="296"/>
      <c r="AV10" s="40" t="s">
        <v>86</v>
      </c>
      <c r="AW10" s="40" t="s">
        <v>87</v>
      </c>
      <c r="AY10" s="84" t="s">
        <v>125</v>
      </c>
    </row>
    <row r="11" spans="2:51" x14ac:dyDescent="0.25">
      <c r="B11" s="41">
        <v>2</v>
      </c>
      <c r="C11" s="41">
        <v>4.1666666666666664E-2</v>
      </c>
      <c r="D11" s="123">
        <v>14</v>
      </c>
      <c r="E11" s="42">
        <f>D11/1.42</f>
        <v>9.8591549295774659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119</v>
      </c>
      <c r="P11" s="124">
        <v>85</v>
      </c>
      <c r="Q11" s="124">
        <v>61066608</v>
      </c>
      <c r="R11" s="47">
        <f>IF(ISBLANK(Q11),"-",Q11-Q10)</f>
        <v>3451</v>
      </c>
      <c r="S11" s="48">
        <f>R11*24/1000</f>
        <v>82.823999999999998</v>
      </c>
      <c r="T11" s="48">
        <f>R11/1000</f>
        <v>3.4510000000000001</v>
      </c>
      <c r="U11" s="125">
        <v>5.5</v>
      </c>
      <c r="V11" s="125">
        <f t="shared" ref="V11:V34" si="0">U11</f>
        <v>5.5</v>
      </c>
      <c r="W11" s="126" t="s">
        <v>124</v>
      </c>
      <c r="X11" s="128">
        <v>0</v>
      </c>
      <c r="Y11" s="128">
        <v>0</v>
      </c>
      <c r="Z11" s="128">
        <v>987</v>
      </c>
      <c r="AA11" s="128">
        <v>0</v>
      </c>
      <c r="AB11" s="128">
        <v>987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42298404</v>
      </c>
      <c r="AH11" s="50">
        <f>IF(ISBLANK(AG11),"-",AG11-AG10)</f>
        <v>544</v>
      </c>
      <c r="AI11" s="51">
        <f>AH11/T11</f>
        <v>157.63546798029557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</v>
      </c>
      <c r="AP11" s="128">
        <v>9749275</v>
      </c>
      <c r="AQ11" s="128">
        <f t="shared" ref="AQ11:AQ34" si="1">AP11-AP10</f>
        <v>1388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16</v>
      </c>
      <c r="E12" s="42">
        <f t="shared" ref="E12:E34" si="2">D12/1.42</f>
        <v>11.267605633802818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121</v>
      </c>
      <c r="P12" s="124">
        <v>87</v>
      </c>
      <c r="Q12" s="124">
        <v>61070168</v>
      </c>
      <c r="R12" s="47">
        <f t="shared" ref="R12:R34" si="5">IF(ISBLANK(Q12),"-",Q12-Q11)</f>
        <v>3560</v>
      </c>
      <c r="S12" s="48">
        <f t="shared" ref="S12:S34" si="6">R12*24/1000</f>
        <v>85.44</v>
      </c>
      <c r="T12" s="48">
        <f t="shared" ref="T12:T34" si="7">R12/1000</f>
        <v>3.56</v>
      </c>
      <c r="U12" s="125">
        <v>7.1</v>
      </c>
      <c r="V12" s="125">
        <f t="shared" si="0"/>
        <v>7.1</v>
      </c>
      <c r="W12" s="126" t="s">
        <v>124</v>
      </c>
      <c r="X12" s="128">
        <v>0</v>
      </c>
      <c r="Y12" s="128">
        <v>0</v>
      </c>
      <c r="Z12" s="128">
        <v>987</v>
      </c>
      <c r="AA12" s="128">
        <v>0</v>
      </c>
      <c r="AB12" s="128">
        <v>988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42298944</v>
      </c>
      <c r="AH12" s="50">
        <f>IF(ISBLANK(AG12),"-",AG12-AG11)</f>
        <v>540</v>
      </c>
      <c r="AI12" s="51">
        <f t="shared" ref="AI12:AI34" si="8">AH12/T12</f>
        <v>151.68539325842696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</v>
      </c>
      <c r="AP12" s="128">
        <v>9750555</v>
      </c>
      <c r="AQ12" s="128">
        <f t="shared" si="1"/>
        <v>1280</v>
      </c>
      <c r="AR12" s="54">
        <v>1.02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2"/>
        <v>11.267605633802818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123</v>
      </c>
      <c r="P13" s="124">
        <v>88</v>
      </c>
      <c r="Q13" s="124">
        <v>61073732</v>
      </c>
      <c r="R13" s="47">
        <f t="shared" si="5"/>
        <v>3564</v>
      </c>
      <c r="S13" s="48">
        <f t="shared" si="6"/>
        <v>85.536000000000001</v>
      </c>
      <c r="T13" s="48">
        <f t="shared" si="7"/>
        <v>3.5640000000000001</v>
      </c>
      <c r="U13" s="125">
        <v>8.6999999999999993</v>
      </c>
      <c r="V13" s="125">
        <f t="shared" si="0"/>
        <v>8.6999999999999993</v>
      </c>
      <c r="W13" s="126" t="s">
        <v>124</v>
      </c>
      <c r="X13" s="128">
        <v>0</v>
      </c>
      <c r="Y13" s="128">
        <v>0</v>
      </c>
      <c r="Z13" s="128">
        <v>987</v>
      </c>
      <c r="AA13" s="128">
        <v>0</v>
      </c>
      <c r="AB13" s="128">
        <v>988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42299490</v>
      </c>
      <c r="AH13" s="50">
        <f>IF(ISBLANK(AG13),"-",AG13-AG12)</f>
        <v>546</v>
      </c>
      <c r="AI13" s="51">
        <f t="shared" si="8"/>
        <v>153.1986531986532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</v>
      </c>
      <c r="AP13" s="128">
        <v>9751842</v>
      </c>
      <c r="AQ13" s="128">
        <f t="shared" si="1"/>
        <v>1287</v>
      </c>
      <c r="AR13" s="140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2"/>
        <v>11.971830985915494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123</v>
      </c>
      <c r="P14" s="124">
        <v>90</v>
      </c>
      <c r="Q14" s="124">
        <v>61077300</v>
      </c>
      <c r="R14" s="47">
        <f t="shared" si="5"/>
        <v>3568</v>
      </c>
      <c r="S14" s="48">
        <f t="shared" si="6"/>
        <v>85.632000000000005</v>
      </c>
      <c r="T14" s="48">
        <f t="shared" si="7"/>
        <v>3.5680000000000001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987</v>
      </c>
      <c r="AA14" s="128">
        <v>0</v>
      </c>
      <c r="AB14" s="128">
        <v>988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42300044</v>
      </c>
      <c r="AH14" s="50">
        <f t="shared" ref="AH14:AH34" si="9">IF(ISBLANK(AG14),"-",AG14-AG13)</f>
        <v>554</v>
      </c>
      <c r="AI14" s="51">
        <f t="shared" si="8"/>
        <v>155.26905829596413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0.3</v>
      </c>
      <c r="AP14" s="128">
        <v>9753138</v>
      </c>
      <c r="AQ14" s="128">
        <f t="shared" si="1"/>
        <v>1296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2"/>
        <v>9.8591549295774659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114</v>
      </c>
      <c r="P15" s="124">
        <v>103</v>
      </c>
      <c r="Q15" s="124">
        <v>61081493</v>
      </c>
      <c r="R15" s="47">
        <f t="shared" si="5"/>
        <v>4193</v>
      </c>
      <c r="S15" s="48">
        <f t="shared" si="6"/>
        <v>100.63200000000001</v>
      </c>
      <c r="T15" s="48">
        <f t="shared" si="7"/>
        <v>4.1929999999999996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1077</v>
      </c>
      <c r="AA15" s="128">
        <v>0</v>
      </c>
      <c r="AB15" s="128">
        <v>1078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42300688</v>
      </c>
      <c r="AH15" s="50">
        <f t="shared" si="9"/>
        <v>644</v>
      </c>
      <c r="AI15" s="51">
        <f t="shared" si="8"/>
        <v>153.58931552587649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0.3</v>
      </c>
      <c r="AP15" s="128">
        <v>9753148</v>
      </c>
      <c r="AQ15" s="128">
        <f t="shared" si="1"/>
        <v>10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13</v>
      </c>
      <c r="E16" s="42">
        <f t="shared" si="2"/>
        <v>9.1549295774647899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122</v>
      </c>
      <c r="Q16" s="124">
        <v>61086509</v>
      </c>
      <c r="R16" s="47">
        <f t="shared" si="5"/>
        <v>5016</v>
      </c>
      <c r="S16" s="48">
        <f t="shared" si="6"/>
        <v>120.384</v>
      </c>
      <c r="T16" s="48">
        <f t="shared" si="7"/>
        <v>5.016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42301628</v>
      </c>
      <c r="AH16" s="50">
        <f t="shared" si="9"/>
        <v>940</v>
      </c>
      <c r="AI16" s="51">
        <f t="shared" si="8"/>
        <v>187.40031897926636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9753148</v>
      </c>
      <c r="AQ16" s="128">
        <f t="shared" si="1"/>
        <v>0</v>
      </c>
      <c r="AR16" s="54">
        <v>1.1499999999999999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2"/>
        <v>3.5211267605633805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133</v>
      </c>
      <c r="P17" s="124">
        <v>147</v>
      </c>
      <c r="Q17" s="124">
        <v>61092530</v>
      </c>
      <c r="R17" s="47">
        <f t="shared" si="5"/>
        <v>6021</v>
      </c>
      <c r="S17" s="48">
        <f t="shared" si="6"/>
        <v>144.50399999999999</v>
      </c>
      <c r="T17" s="48">
        <f t="shared" si="7"/>
        <v>6.0209999999999999</v>
      </c>
      <c r="U17" s="125">
        <v>9.1</v>
      </c>
      <c r="V17" s="125">
        <f t="shared" si="0"/>
        <v>9.1</v>
      </c>
      <c r="W17" s="126" t="s">
        <v>131</v>
      </c>
      <c r="X17" s="128">
        <v>1047</v>
      </c>
      <c r="Y17" s="128">
        <v>0</v>
      </c>
      <c r="Z17" s="128">
        <v>1187</v>
      </c>
      <c r="AA17" s="128">
        <v>1185</v>
      </c>
      <c r="AB17" s="128">
        <v>1186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42302992</v>
      </c>
      <c r="AH17" s="50">
        <f t="shared" si="9"/>
        <v>1364</v>
      </c>
      <c r="AI17" s="51">
        <f t="shared" si="8"/>
        <v>226.54044178707855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9753148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2"/>
        <v>3.5211267605633805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146</v>
      </c>
      <c r="Q18" s="124">
        <v>61098690</v>
      </c>
      <c r="R18" s="47">
        <f t="shared" si="5"/>
        <v>6160</v>
      </c>
      <c r="S18" s="48">
        <f t="shared" si="6"/>
        <v>147.84</v>
      </c>
      <c r="T18" s="48">
        <f t="shared" si="7"/>
        <v>6.16</v>
      </c>
      <c r="U18" s="125">
        <v>8.4</v>
      </c>
      <c r="V18" s="125">
        <f t="shared" si="0"/>
        <v>8.4</v>
      </c>
      <c r="W18" s="126" t="s">
        <v>131</v>
      </c>
      <c r="X18" s="128">
        <v>1078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42304384</v>
      </c>
      <c r="AH18" s="50">
        <f t="shared" si="9"/>
        <v>1392</v>
      </c>
      <c r="AI18" s="51">
        <f t="shared" si="8"/>
        <v>225.97402597402598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9753148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148</v>
      </c>
      <c r="Q19" s="124">
        <v>61104892</v>
      </c>
      <c r="R19" s="47">
        <f t="shared" si="5"/>
        <v>6202</v>
      </c>
      <c r="S19" s="48">
        <f t="shared" si="6"/>
        <v>148.84800000000001</v>
      </c>
      <c r="T19" s="48">
        <f t="shared" si="7"/>
        <v>6.202</v>
      </c>
      <c r="U19" s="125">
        <v>7.6</v>
      </c>
      <c r="V19" s="125">
        <f t="shared" si="0"/>
        <v>7.6</v>
      </c>
      <c r="W19" s="126" t="s">
        <v>131</v>
      </c>
      <c r="X19" s="128">
        <v>1078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42305788</v>
      </c>
      <c r="AH19" s="50">
        <f t="shared" si="9"/>
        <v>1404</v>
      </c>
      <c r="AI19" s="51">
        <f t="shared" si="8"/>
        <v>226.37858755240245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9753148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134</v>
      </c>
      <c r="P20" s="124">
        <v>153</v>
      </c>
      <c r="Q20" s="124">
        <v>61111160</v>
      </c>
      <c r="R20" s="47">
        <f t="shared" si="5"/>
        <v>6268</v>
      </c>
      <c r="S20" s="48">
        <f t="shared" si="6"/>
        <v>150.43199999999999</v>
      </c>
      <c r="T20" s="48">
        <f t="shared" si="7"/>
        <v>6.2679999999999998</v>
      </c>
      <c r="U20" s="125">
        <v>6.8</v>
      </c>
      <c r="V20" s="125">
        <f t="shared" si="0"/>
        <v>6.8</v>
      </c>
      <c r="W20" s="126" t="s">
        <v>131</v>
      </c>
      <c r="X20" s="128">
        <v>1098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42307204</v>
      </c>
      <c r="AH20" s="50">
        <f t="shared" si="9"/>
        <v>1416</v>
      </c>
      <c r="AI20" s="51">
        <f t="shared" si="8"/>
        <v>225.90938098276962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9753148</v>
      </c>
      <c r="AQ20" s="128">
        <f t="shared" si="1"/>
        <v>0</v>
      </c>
      <c r="AR20" s="54">
        <v>1.23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134</v>
      </c>
      <c r="P21" s="124">
        <v>148</v>
      </c>
      <c r="Q21" s="124">
        <v>61117321</v>
      </c>
      <c r="R21" s="47">
        <f t="shared" si="5"/>
        <v>6161</v>
      </c>
      <c r="S21" s="48">
        <f t="shared" si="6"/>
        <v>147.864</v>
      </c>
      <c r="T21" s="48">
        <f t="shared" si="7"/>
        <v>6.1609999999999996</v>
      </c>
      <c r="U21" s="125">
        <v>6</v>
      </c>
      <c r="V21" s="125">
        <f t="shared" si="0"/>
        <v>6</v>
      </c>
      <c r="W21" s="126" t="s">
        <v>131</v>
      </c>
      <c r="X21" s="128">
        <v>1098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42308608</v>
      </c>
      <c r="AH21" s="50">
        <f t="shared" si="9"/>
        <v>1404</v>
      </c>
      <c r="AI21" s="51">
        <f t="shared" si="8"/>
        <v>227.88508359032627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9753148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2"/>
        <v>5.6338028169014089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135</v>
      </c>
      <c r="P22" s="124">
        <v>159</v>
      </c>
      <c r="Q22" s="124">
        <v>61123546</v>
      </c>
      <c r="R22" s="47">
        <f t="shared" si="5"/>
        <v>6225</v>
      </c>
      <c r="S22" s="48">
        <f t="shared" si="6"/>
        <v>149.4</v>
      </c>
      <c r="T22" s="48">
        <f t="shared" si="7"/>
        <v>6.2249999999999996</v>
      </c>
      <c r="U22" s="125">
        <v>5.3</v>
      </c>
      <c r="V22" s="125">
        <f t="shared" si="0"/>
        <v>5.3</v>
      </c>
      <c r="W22" s="126" t="s">
        <v>131</v>
      </c>
      <c r="X22" s="128">
        <v>1097</v>
      </c>
      <c r="Y22" s="128">
        <v>0</v>
      </c>
      <c r="Z22" s="128">
        <v>1187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42310028</v>
      </c>
      <c r="AH22" s="50">
        <f t="shared" si="9"/>
        <v>1420</v>
      </c>
      <c r="AI22" s="51">
        <f t="shared" si="8"/>
        <v>228.11244979919681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9753148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134</v>
      </c>
      <c r="P23" s="124">
        <v>145</v>
      </c>
      <c r="Q23" s="124">
        <v>61129470</v>
      </c>
      <c r="R23" s="47">
        <f t="shared" si="5"/>
        <v>5924</v>
      </c>
      <c r="S23" s="48">
        <f t="shared" si="6"/>
        <v>142.17599999999999</v>
      </c>
      <c r="T23" s="48">
        <f t="shared" si="7"/>
        <v>5.9240000000000004</v>
      </c>
      <c r="U23" s="125">
        <v>4.8</v>
      </c>
      <c r="V23" s="125">
        <f t="shared" si="0"/>
        <v>4.8</v>
      </c>
      <c r="W23" s="126" t="s">
        <v>131</v>
      </c>
      <c r="X23" s="128">
        <v>1046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42311400</v>
      </c>
      <c r="AH23" s="50">
        <f t="shared" si="9"/>
        <v>1372</v>
      </c>
      <c r="AI23" s="51">
        <f t="shared" si="8"/>
        <v>231.60027008777851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9753148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136</v>
      </c>
      <c r="P24" s="124">
        <v>137</v>
      </c>
      <c r="Q24" s="124">
        <v>61135176</v>
      </c>
      <c r="R24" s="47">
        <f t="shared" si="5"/>
        <v>5706</v>
      </c>
      <c r="S24" s="48">
        <f t="shared" si="6"/>
        <v>136.94399999999999</v>
      </c>
      <c r="T24" s="48">
        <f t="shared" si="7"/>
        <v>5.7060000000000004</v>
      </c>
      <c r="U24" s="125">
        <v>4.5999999999999996</v>
      </c>
      <c r="V24" s="125">
        <f t="shared" si="0"/>
        <v>4.5999999999999996</v>
      </c>
      <c r="W24" s="126" t="s">
        <v>131</v>
      </c>
      <c r="X24" s="128">
        <v>1015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42312720</v>
      </c>
      <c r="AH24" s="50">
        <f>IF(ISBLANK(AG24),"-",AG24-AG23)</f>
        <v>1320</v>
      </c>
      <c r="AI24" s="51">
        <f t="shared" si="8"/>
        <v>231.33543638275498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9753148</v>
      </c>
      <c r="AQ24" s="128">
        <f t="shared" si="1"/>
        <v>0</v>
      </c>
      <c r="AR24" s="54">
        <v>1.25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136</v>
      </c>
      <c r="P25" s="124">
        <v>134</v>
      </c>
      <c r="Q25" s="124">
        <v>61140958</v>
      </c>
      <c r="R25" s="47">
        <f t="shared" si="5"/>
        <v>5782</v>
      </c>
      <c r="S25" s="48">
        <f t="shared" si="6"/>
        <v>138.768</v>
      </c>
      <c r="T25" s="48">
        <f t="shared" si="7"/>
        <v>5.782</v>
      </c>
      <c r="U25" s="125">
        <v>4.5</v>
      </c>
      <c r="V25" s="125">
        <f t="shared" si="0"/>
        <v>4.5</v>
      </c>
      <c r="W25" s="126" t="s">
        <v>131</v>
      </c>
      <c r="X25" s="128">
        <v>1015</v>
      </c>
      <c r="Y25" s="128">
        <v>0</v>
      </c>
      <c r="Z25" s="128">
        <v>1187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42314064</v>
      </c>
      <c r="AH25" s="50">
        <f t="shared" si="9"/>
        <v>1344</v>
      </c>
      <c r="AI25" s="51">
        <f t="shared" si="8"/>
        <v>232.44552058111381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9753148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9</v>
      </c>
      <c r="E26" s="42">
        <f t="shared" si="2"/>
        <v>6.3380281690140849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133</v>
      </c>
      <c r="P26" s="124">
        <v>137</v>
      </c>
      <c r="Q26" s="124">
        <v>61146526</v>
      </c>
      <c r="R26" s="47">
        <f t="shared" si="5"/>
        <v>5568</v>
      </c>
      <c r="S26" s="48">
        <f t="shared" si="6"/>
        <v>133.63200000000001</v>
      </c>
      <c r="T26" s="48">
        <f t="shared" si="7"/>
        <v>5.5679999999999996</v>
      </c>
      <c r="U26" s="125">
        <v>4.4000000000000004</v>
      </c>
      <c r="V26" s="125">
        <f t="shared" si="0"/>
        <v>4.4000000000000004</v>
      </c>
      <c r="W26" s="126" t="s">
        <v>131</v>
      </c>
      <c r="X26" s="128">
        <v>993</v>
      </c>
      <c r="Y26" s="128">
        <v>0</v>
      </c>
      <c r="Z26" s="128">
        <v>1158</v>
      </c>
      <c r="AA26" s="128">
        <v>1185</v>
      </c>
      <c r="AB26" s="128">
        <v>1158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42315340</v>
      </c>
      <c r="AH26" s="50">
        <f t="shared" si="9"/>
        <v>1276</v>
      </c>
      <c r="AI26" s="51">
        <f t="shared" si="8"/>
        <v>229.16666666666669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9753148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8</v>
      </c>
      <c r="E27" s="42">
        <f t="shared" si="2"/>
        <v>5.6338028169014089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131</v>
      </c>
      <c r="P27" s="124">
        <v>133</v>
      </c>
      <c r="Q27" s="124">
        <v>61152100</v>
      </c>
      <c r="R27" s="47">
        <f t="shared" si="5"/>
        <v>5574</v>
      </c>
      <c r="S27" s="48">
        <f t="shared" si="6"/>
        <v>133.77600000000001</v>
      </c>
      <c r="T27" s="48">
        <f t="shared" si="7"/>
        <v>5.5739999999999998</v>
      </c>
      <c r="U27" s="125">
        <v>4.3</v>
      </c>
      <c r="V27" s="125">
        <f t="shared" si="0"/>
        <v>4.3</v>
      </c>
      <c r="W27" s="126" t="s">
        <v>131</v>
      </c>
      <c r="X27" s="128">
        <v>1036</v>
      </c>
      <c r="Y27" s="128">
        <v>0</v>
      </c>
      <c r="Z27" s="128">
        <v>1167</v>
      </c>
      <c r="AA27" s="128">
        <v>1185</v>
      </c>
      <c r="AB27" s="128">
        <v>1167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42316612</v>
      </c>
      <c r="AH27" s="50">
        <f t="shared" si="9"/>
        <v>1272</v>
      </c>
      <c r="AI27" s="51">
        <f t="shared" si="8"/>
        <v>228.20236813778257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9753148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7</v>
      </c>
      <c r="E28" s="42">
        <f t="shared" si="2"/>
        <v>4.9295774647887329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129</v>
      </c>
      <c r="P28" s="124">
        <v>132</v>
      </c>
      <c r="Q28" s="124">
        <v>61157717</v>
      </c>
      <c r="R28" s="47">
        <f t="shared" si="5"/>
        <v>5617</v>
      </c>
      <c r="S28" s="48">
        <f t="shared" si="6"/>
        <v>134.80799999999999</v>
      </c>
      <c r="T28" s="48">
        <f t="shared" si="7"/>
        <v>5.617</v>
      </c>
      <c r="U28" s="125">
        <v>4.0999999999999996</v>
      </c>
      <c r="V28" s="125">
        <f t="shared" si="0"/>
        <v>4.0999999999999996</v>
      </c>
      <c r="W28" s="126" t="s">
        <v>131</v>
      </c>
      <c r="X28" s="128">
        <v>1015</v>
      </c>
      <c r="Y28" s="128">
        <v>0</v>
      </c>
      <c r="Z28" s="128">
        <v>1147</v>
      </c>
      <c r="AA28" s="128">
        <v>1185</v>
      </c>
      <c r="AB28" s="128">
        <v>1147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42317860</v>
      </c>
      <c r="AH28" s="50">
        <f t="shared" si="9"/>
        <v>1248</v>
      </c>
      <c r="AI28" s="51">
        <f t="shared" si="8"/>
        <v>222.1826597828022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9753148</v>
      </c>
      <c r="AQ28" s="128">
        <f t="shared" si="1"/>
        <v>0</v>
      </c>
      <c r="AR28" s="54">
        <v>1.23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129</v>
      </c>
      <c r="P29" s="124">
        <v>138</v>
      </c>
      <c r="Q29" s="124">
        <v>61163253</v>
      </c>
      <c r="R29" s="47">
        <f t="shared" si="5"/>
        <v>5536</v>
      </c>
      <c r="S29" s="48">
        <f t="shared" si="6"/>
        <v>132.864</v>
      </c>
      <c r="T29" s="48">
        <f t="shared" si="7"/>
        <v>5.5359999999999996</v>
      </c>
      <c r="U29" s="125">
        <v>3.7</v>
      </c>
      <c r="V29" s="125">
        <f t="shared" si="0"/>
        <v>3.7</v>
      </c>
      <c r="W29" s="126" t="s">
        <v>131</v>
      </c>
      <c r="X29" s="128">
        <v>1015</v>
      </c>
      <c r="Y29" s="128"/>
      <c r="Z29" s="128">
        <v>1157</v>
      </c>
      <c r="AA29" s="128">
        <v>1185</v>
      </c>
      <c r="AB29" s="128">
        <v>1157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42319120</v>
      </c>
      <c r="AH29" s="50">
        <f t="shared" si="9"/>
        <v>1260</v>
      </c>
      <c r="AI29" s="51">
        <f t="shared" si="8"/>
        <v>227.60115606936418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9753148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9</v>
      </c>
      <c r="E30" s="42">
        <f t="shared" si="2"/>
        <v>6.3380281690140849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111</v>
      </c>
      <c r="P30" s="124">
        <v>128</v>
      </c>
      <c r="Q30" s="124">
        <v>61168522</v>
      </c>
      <c r="R30" s="47">
        <f t="shared" si="5"/>
        <v>5269</v>
      </c>
      <c r="S30" s="48">
        <f t="shared" si="6"/>
        <v>126.456</v>
      </c>
      <c r="T30" s="48">
        <f t="shared" si="7"/>
        <v>5.2690000000000001</v>
      </c>
      <c r="U30" s="125">
        <v>3.1</v>
      </c>
      <c r="V30" s="125">
        <f t="shared" si="0"/>
        <v>3.1</v>
      </c>
      <c r="W30" s="126" t="s">
        <v>147</v>
      </c>
      <c r="X30" s="128">
        <v>1087</v>
      </c>
      <c r="Y30" s="128">
        <v>0</v>
      </c>
      <c r="Z30" s="128">
        <v>1187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42320200</v>
      </c>
      <c r="AH30" s="50">
        <f t="shared" si="9"/>
        <v>1080</v>
      </c>
      <c r="AI30" s="51">
        <f t="shared" si="8"/>
        <v>204.97248054659329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9753148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2"/>
        <v>7.042253521126761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108</v>
      </c>
      <c r="P31" s="124">
        <v>131</v>
      </c>
      <c r="Q31" s="124">
        <v>61173763</v>
      </c>
      <c r="R31" s="47">
        <f t="shared" si="5"/>
        <v>5241</v>
      </c>
      <c r="S31" s="48">
        <f t="shared" si="6"/>
        <v>125.78400000000001</v>
      </c>
      <c r="T31" s="48">
        <f t="shared" si="7"/>
        <v>5.2409999999999997</v>
      </c>
      <c r="U31" s="125">
        <v>2.4</v>
      </c>
      <c r="V31" s="125">
        <f t="shared" si="0"/>
        <v>2.4</v>
      </c>
      <c r="W31" s="126" t="s">
        <v>147</v>
      </c>
      <c r="X31" s="128">
        <v>1099</v>
      </c>
      <c r="Y31" s="128">
        <v>0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42321276</v>
      </c>
      <c r="AH31" s="50">
        <f t="shared" si="9"/>
        <v>1076</v>
      </c>
      <c r="AI31" s="51">
        <f t="shared" si="8"/>
        <v>205.30433123449725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9753148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2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106</v>
      </c>
      <c r="P32" s="124">
        <v>121</v>
      </c>
      <c r="Q32" s="124">
        <v>61178876</v>
      </c>
      <c r="R32" s="47">
        <f t="shared" si="5"/>
        <v>5113</v>
      </c>
      <c r="S32" s="48">
        <f t="shared" si="6"/>
        <v>122.712</v>
      </c>
      <c r="T32" s="48">
        <f t="shared" si="7"/>
        <v>5.1130000000000004</v>
      </c>
      <c r="U32" s="125">
        <v>1.7</v>
      </c>
      <c r="V32" s="125">
        <f t="shared" si="0"/>
        <v>1.7</v>
      </c>
      <c r="W32" s="126" t="s">
        <v>147</v>
      </c>
      <c r="X32" s="128">
        <v>1056</v>
      </c>
      <c r="Y32" s="128">
        <v>0</v>
      </c>
      <c r="Z32" s="128">
        <v>1168</v>
      </c>
      <c r="AA32" s="128">
        <v>0</v>
      </c>
      <c r="AB32" s="128">
        <v>1168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42322304</v>
      </c>
      <c r="AH32" s="50">
        <f t="shared" si="9"/>
        <v>1028</v>
      </c>
      <c r="AI32" s="51">
        <f t="shared" si="8"/>
        <v>201.056131429689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9753148</v>
      </c>
      <c r="AQ32" s="128">
        <f t="shared" si="1"/>
        <v>0</v>
      </c>
      <c r="AR32" s="54">
        <v>1.07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11</v>
      </c>
      <c r="E33" s="42">
        <f t="shared" si="2"/>
        <v>7.746478873239437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122</v>
      </c>
      <c r="P33" s="124">
        <v>99</v>
      </c>
      <c r="Q33" s="124">
        <v>61183006</v>
      </c>
      <c r="R33" s="47">
        <f t="shared" si="5"/>
        <v>4130</v>
      </c>
      <c r="S33" s="48">
        <f t="shared" si="6"/>
        <v>99.12</v>
      </c>
      <c r="T33" s="48">
        <f t="shared" si="7"/>
        <v>4.13</v>
      </c>
      <c r="U33" s="125">
        <v>2.4</v>
      </c>
      <c r="V33" s="125">
        <f t="shared" si="0"/>
        <v>2.4</v>
      </c>
      <c r="W33" s="126" t="s">
        <v>124</v>
      </c>
      <c r="X33" s="128">
        <v>0</v>
      </c>
      <c r="Y33" s="128">
        <v>0</v>
      </c>
      <c r="Z33" s="128">
        <v>1066</v>
      </c>
      <c r="AA33" s="128">
        <v>0</v>
      </c>
      <c r="AB33" s="128">
        <v>1168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42323036</v>
      </c>
      <c r="AH33" s="50">
        <f t="shared" si="9"/>
        <v>732</v>
      </c>
      <c r="AI33" s="51">
        <f t="shared" si="8"/>
        <v>177.23970944309929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8">
        <v>9753983</v>
      </c>
      <c r="AQ33" s="128">
        <f t="shared" si="1"/>
        <v>835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15</v>
      </c>
      <c r="E34" s="42">
        <f t="shared" si="2"/>
        <v>10.563380281690142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119</v>
      </c>
      <c r="P34" s="124">
        <v>91</v>
      </c>
      <c r="Q34" s="124">
        <v>61186958</v>
      </c>
      <c r="R34" s="47">
        <f t="shared" si="5"/>
        <v>3952</v>
      </c>
      <c r="S34" s="48">
        <f t="shared" si="6"/>
        <v>94.847999999999999</v>
      </c>
      <c r="T34" s="48">
        <f t="shared" si="7"/>
        <v>3.952</v>
      </c>
      <c r="U34" s="125">
        <v>3.4</v>
      </c>
      <c r="V34" s="125">
        <f t="shared" si="0"/>
        <v>3.4</v>
      </c>
      <c r="W34" s="126" t="s">
        <v>124</v>
      </c>
      <c r="X34" s="128">
        <v>0</v>
      </c>
      <c r="Y34" s="128">
        <v>0</v>
      </c>
      <c r="Z34" s="128">
        <v>1017</v>
      </c>
      <c r="AA34" s="128">
        <v>0</v>
      </c>
      <c r="AB34" s="128">
        <v>1017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42323680</v>
      </c>
      <c r="AH34" s="50">
        <f t="shared" si="9"/>
        <v>644</v>
      </c>
      <c r="AI34" s="51">
        <f t="shared" si="8"/>
        <v>162.95546558704453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8">
        <v>9754968</v>
      </c>
      <c r="AQ34" s="128">
        <f t="shared" si="1"/>
        <v>985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64">
        <f>AVERAGE(P11:P34)</f>
        <v>125.08333333333333</v>
      </c>
      <c r="Q35" s="65">
        <f>Q34-Q10</f>
        <v>123801</v>
      </c>
      <c r="R35" s="66">
        <f>SUM(R11:R34)</f>
        <v>123801</v>
      </c>
      <c r="S35" s="67">
        <f>AVERAGE(S11:S34)</f>
        <v>123.801</v>
      </c>
      <c r="T35" s="67">
        <f>SUM(T11:T34)</f>
        <v>123.801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25820</v>
      </c>
      <c r="AH35" s="69">
        <f>SUM(AH11:AH34)</f>
        <v>25820</v>
      </c>
      <c r="AI35" s="70">
        <f>$AH$35/$T35</f>
        <v>208.56051243527921</v>
      </c>
      <c r="AJ35" s="99"/>
      <c r="AK35" s="100"/>
      <c r="AL35" s="100"/>
      <c r="AM35" s="100"/>
      <c r="AN35" s="101"/>
      <c r="AO35" s="71"/>
      <c r="AP35" s="72">
        <f>AP34-AP10</f>
        <v>7081</v>
      </c>
      <c r="AQ35" s="73">
        <f>SUM(AQ11:AQ34)</f>
        <v>7081</v>
      </c>
      <c r="AR35" s="74">
        <f>AVERAGE(AR11:AR34)</f>
        <v>1.1583333333333334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151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152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128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41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137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295" t="s">
        <v>150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41" t="s">
        <v>133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42" t="s">
        <v>141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1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18" t="s">
        <v>148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142" t="s">
        <v>142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149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42" t="s">
        <v>145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146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L10 AD8 AF8 AJ8:AR8 AF10 L24:N31 N32:N34 N10:N23 G11:G34 R11:T34 AC11:AF34 E11:E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T51:T52" name="Range2_12_5_1_1_3"/>
    <protectedRange sqref="S51:S52" name="Range2_12_4_1_1_1_4_2_2_2"/>
    <protectedRange sqref="B57:B59" name="Range2_12_5_1_1_2"/>
    <protectedRange sqref="B56" name="Range2_12_5_1_1_2_1_4_1_1_1_2_1_1_1_1_1_1_1"/>
    <protectedRange sqref="B54:B55" name="Range2_12_5_1_1_2_1"/>
    <protectedRange sqref="I54" name="Range2_2_12_1_7_1_1_2_2_1"/>
    <protectedRange sqref="G54:H54" name="Range2_2_12_1_3_3_1_1_1_2_1_1_1_1_1_1_1_1_1_1_1_1_1_1_1"/>
    <protectedRange sqref="F54" name="Range2_2_12_1_3_1_2_1_1_1_3_1_1_1_1_1_3_1_1_1_1_1_1_1_1"/>
    <protectedRange sqref="D54:E54" name="Range2_2_12_1_3_1_2_1_1_1_3_1_1_1_1_1_1_1_2_1_1_1_1_1_1"/>
    <protectedRange sqref="Q10 AG10 AP10" name="Range1_16_3_1_1_1_1_1"/>
    <protectedRange sqref="F11:F22" name="Range1_16_3_1_1_2_1_1_1_2_1"/>
    <protectedRange sqref="Q53:R53" name="Range2_12_1_6_1_1_1_2_3_1_1_3_1_1_1_1_1_1_1"/>
    <protectedRange sqref="N53:P53" name="Range2_12_1_2_3_1_1_1_2_3_1_1_3_1_1_1_1_1_1_1"/>
    <protectedRange sqref="J53:M53" name="Range2_2_12_1_4_3_1_1_1_3_3_1_1_3_1_1_1_1_1_1_1"/>
    <protectedRange sqref="R48 Q49:Q50" name="Range2_12_5_1_1_3_1"/>
    <protectedRange sqref="Q48 P49:P50" name="Range2_12_4_1_1_1_4_2_2_2_1"/>
    <protectedRange sqref="Q51:R52 O48:P48 N49:O50" name="Range2_12_1_6_1_1_1_2_3_2_1_1_3_1"/>
    <protectedRange sqref="N51:P52 L48:N48 K49:M50" name="Range2_12_1_2_3_1_1_1_2_3_2_1_1_3_1"/>
    <protectedRange sqref="K51:M52 I48:K48 H49:J50" name="Range2_2_12_1_4_3_1_1_1_3_3_2_1_1_3_1"/>
    <protectedRange sqref="J51:J52 H48 G49:G50" name="Range2_2_12_1_4_3_1_1_1_3_2_1_2_2_1"/>
    <protectedRange sqref="D49:E50 E48:F48" name="Range2_2_12_1_3_1_2_1_1_1_2_1_1_1_1_1_1_2_1_1_1"/>
    <protectedRange sqref="C48" name="Range2_2_12_1_3_1_2_1_1_1_2_1_1_1_1_3_1_1_1_1_1"/>
    <protectedRange sqref="C49:C50 D48" name="Range2_2_12_1_3_1_2_1_1_1_3_1_1_1_1_1_3_1_1_1_1_1"/>
    <protectedRange sqref="F49:F50 G48" name="Range2_2_12_1_4_3_1_1_1_2_1_2_1_1_3_1_1_1_1_1_1_1"/>
    <protectedRange sqref="I51" name="Range2_2_12_1_7_1_1_2_2_2"/>
    <protectedRange sqref="G51:H51" name="Range2_2_12_1_3_1_2_1_1_1_2_1_1_1_1_1_1_2_1_1_1_1_1_1"/>
    <protectedRange sqref="D51:E51" name="Range2_2_12_1_3_1_2_1_1_1_2_1_1_1_1_3_1_1_1_1_1_2_1_2"/>
    <protectedRange sqref="F51" name="Range2_2_12_1_3_1_2_1_1_1_3_1_1_1_1_1_3_1_1_1_1_1_1_1_2"/>
    <protectedRange sqref="I53" name="Range2_2_12_1_7_1_1_2_2_1_1"/>
    <protectedRange sqref="I52" name="Range2_2_12_1_4_3_1_1_1_3_3_1_1_3_1_1_1_1_1_1_2_1_1"/>
    <protectedRange sqref="E52:H52" name="Range2_2_12_1_3_1_2_1_1_1_1_2_1_1_1_1_1_1_2_1_1"/>
    <protectedRange sqref="D52" name="Range2_2_12_1_3_1_2_1_1_1_2_1_2_3_1_1_1_1_1_1_1"/>
    <protectedRange sqref="G53:H53" name="Range2_2_12_1_3_1_2_1_1_1_2_1_1_1_1_1_1_2_1_1_1_1_1_2_1"/>
    <protectedRange sqref="D53:E53" name="Range2_2_12_1_3_1_2_1_1_1_2_1_1_1_1_3_1_1_1_1_1_2_1_1_1"/>
    <protectedRange sqref="F53" name="Range2_2_12_1_3_1_2_1_1_1_3_1_1_1_1_1_3_1_1_1_1_1_1_1_1_1"/>
    <protectedRange sqref="Q11:Q34" name="Range1_16_3_1_1_1_1_1_2"/>
    <protectedRange sqref="O11:P34" name="Range1_16_3_1_1_2"/>
    <protectedRange sqref="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 P5:U5" name="Range1_16_1_1_1_1_2"/>
    <protectedRange sqref="T43" name="Range2_12_5_1_1_1"/>
    <protectedRange sqref="G43:H43" name="Range2_2_12_1_3_1_1_1_1_1_4_1_1_1"/>
    <protectedRange sqref="E43:F43" name="Range2_2_12_1_7_1_1_3_1_1_1"/>
    <protectedRange sqref="S43" name="Range2_12_5_1_1_2_3_1_1"/>
    <protectedRange sqref="Q43:R43" name="Range2_12_1_6_1_1_1_1_2_1_1"/>
    <protectedRange sqref="N43:P43" name="Range2_12_1_2_3_1_1_1_1_2_1_1"/>
    <protectedRange sqref="I43:M43" name="Range2_2_12_1_4_3_1_1_1_1_2_1_1"/>
    <protectedRange sqref="D43" name="Range2_2_12_1_3_1_2_1_1_1_2_1_2_1_1"/>
    <protectedRange sqref="T46:T47" name="Range2_12_5_1_1_2_2_1"/>
    <protectedRange sqref="S46:S47" name="Range2_12_4_1_1_1_4_2_2_2_2"/>
    <protectedRange sqref="T45" name="Range2_12_5_1_1_2_1_1_1"/>
    <protectedRange sqref="T44" name="Range2_12_5_1_1_6_1_1_1_1_1_1_1_1"/>
    <protectedRange sqref="S44" name="Range2_12_5_1_1_5_3_1_1_1_1_1_1_1_1"/>
    <protectedRange sqref="S45" name="Range2_12_4_1_1_1_4_2_2_1_1_1"/>
    <protectedRange sqref="Q46:R47" name="Range2_12_1_6_1_1_1_2_3_2_1_1_3_1_1"/>
    <protectedRange sqref="N46:P47" name="Range2_12_1_2_3_1_1_1_2_3_2_1_1_3_1_1"/>
    <protectedRange sqref="K46:M47" name="Range2_2_12_1_4_3_1_1_1_3_3_2_1_1_3_1_1"/>
    <protectedRange sqref="J46:J47" name="Range2_2_12_1_4_3_1_1_1_3_2_1_2_2_1_1"/>
    <protectedRange sqref="E46:H47" name="Range2_2_12_1_3_1_2_1_1_1_1_2_1_1_1_1_1_1_1_1"/>
    <protectedRange sqref="D46:D47" name="Range2_2_12_1_3_1_2_1_1_1_2_1_2_3_1_1_1_1_1_1"/>
    <protectedRange sqref="Q44:R44" name="Range2_12_1_6_1_1_1_2_3_2_1_1_2_1_1_1_1_1_1_1"/>
    <protectedRange sqref="N44:P44" name="Range2_12_1_2_3_1_1_1_2_3_2_1_1_2_1_1_1_1_1_1_1"/>
    <protectedRange sqref="J44:M44" name="Range2_2_12_1_4_3_1_1_1_3_3_2_1_1_2_1_1_1_1_1_1_1"/>
    <protectedRange sqref="I44" name="Range2_2_12_1_4_3_1_1_1_2_1_2_2_1_2_1_1_1_1_1_1_1"/>
    <protectedRange sqref="G44:H44 D44:E44" name="Range2_2_12_1_3_1_2_1_1_1_2_1_3_2_1_2_1_1_1_1_1_1_1"/>
    <protectedRange sqref="F44" name="Range2_2_12_1_3_1_2_1_1_1_1_1_2_2_1_2_1_1_1_1_1_1_1"/>
    <protectedRange sqref="Q45:R45" name="Range2_12_1_6_1_1_1_2_3_2_1_1_1_1_1_1"/>
    <protectedRange sqref="N45:P45" name="Range2_12_1_2_3_1_1_1_2_3_2_1_1_1_1_1_1"/>
    <protectedRange sqref="K45:M45" name="Range2_2_12_1_4_3_1_1_1_3_3_2_1_1_1_1_1_1"/>
    <protectedRange sqref="J45" name="Range2_2_12_1_4_3_1_1_1_3_2_1_2_1_1_1_1"/>
    <protectedRange sqref="D45:E45" name="Range2_2_12_1_3_1_2_1_1_1_2_1_2_3_2_1_1_1_1"/>
    <protectedRange sqref="I45" name="Range2_2_12_1_4_2_1_1_1_4_1_2_1_1_1_2_1_1_1_1"/>
    <protectedRange sqref="F45:H45" name="Range2_2_12_1_3_1_1_1_1_1_4_1_2_1_2_1_2_1_1_1_1"/>
    <protectedRange sqref="I46:I47" name="Range2_2_12_1_4_2_1_1_1_4_1_2_1_1_1_2_2_1_1_1"/>
    <protectedRange sqref="B43" name="Range2_12_5_1_1_1_2_1_1_1_1_1_1_1_1_1_1_1_2_1_1_1_1_1_1_1_1_1_1_1_1_1_1_1_1_1_1_1_1_1_1_2_1_1_1_1_1_1_1_1_1_1_1_2_1_1_1_1_2_1_1"/>
    <protectedRange sqref="B44" name="Range2_12_5_1_1_1_2_2_1_1_1_1_1_1_1_1_1_1_1_1_1_1_1_1_1_1_1_1_1_1_1_1_1_1_1_1_1_1_1_1_1_1_1_1_1_1_1_1_1_1_1_1_1_1_1_1_1_2_1_1_1_1_1_1_1_1_1_1_1_2_1_1_1_1_1_2_1_1"/>
    <protectedRange sqref="B45" name="Range2_12_5_1_1_1_2_2_1_1_1_1_1_1_1_1_1_1_1_2_1_1_1_1_1_1_1_1_1_1_1_1_1_1_1_1_1_1_1_1_1_1_1_1_1_1_1_1_1_1_1_1_1_1_1_1_1_1_1_1_1_1_1_1_1_1_1_1_1_1_1_1_1_2_1_1_1_1_1_1_1_1_1_1_1_2_1_1_1_1_1_2_1_1"/>
    <protectedRange sqref="B47" name="Range2_12_5_1_1_1_2_1_1_1_1_1_1_1_1_1_1_1_2_1_2_1_1_1_1_1_1_1_1_1_2_1_1_1_1_1_1_1_1_1_1_1_1_1_1_1_1_1_1_1_1_1_1_1_1_1_1_1_1_1_1_1_1_1_1_1_1_1_1_1_1_1_1_1_2_1_1_1_1_1_1_1_1_1_2_1_2_1_1_1_1_1_2_1_1"/>
    <protectedRange sqref="B46" name="Range2_12_5_1_1_1_2_2_1_1_1_1_1_1_1_1_1_1_1_2_1_1_1_2_1_1_1_2_1_1_1_3_1_1_1_1_1_1_1_1_1_1_1_1_1_1_1_1_1_1_1_1_1_1_1_1_1_1_1_1_1_1_1_1_1_1_1_1_1_1_1_1_1_1_1_1_1_1_1_1_1_1_1_1_1_1_1_1_1_1_2_1_1_1_1"/>
    <protectedRange sqref="P4:U4" name="Range1_16_1_1_1_1_1_1_2_2_2_2_2_2_2_2_2_2_2_2_2_2_2_2_2_2_2_2_2_2_2_1"/>
    <protectedRange sqref="B48" name="Range2_12_5_1_1_1_1_1_2_1_1_1_1_1_1_1_1_1_1_1_1_1_1_1_1_1_1_1_1_2_1_1_1_1_1_1_1_1_1_1_1_1_1_3_1_1_1_2_1_1_1_1_1_1_1_1_1_1_1_1_2_1_1_1_1_1_1_1_1_1_1_1_1_1_1_1_1_1_1_1_1_1_1"/>
    <protectedRange sqref="B50" name="Range2_12_5_1_1_1_1_1_2_1_1_2_1_1_1_1_1_1_1_1_1_1_1_1_1_1_1_1_1_2_1_1_1_1_1_1_1_1_1_1_1_1_1_1_3_1_1_1_2_1_1_1_1_1_1_1_1_1_2_1_1_1_1_1_1_1_1_1_1_1_1_1_1_1_1_1_1_1_1_1_1"/>
    <protectedRange sqref="B49" name="Range2_12_5_1_1_1_2_2_1_1_1_1_1_1_1_1_1_1_1_2_1_1_1_1_1_1_1_1_1_3_1_3_1_2_1_1_1_1_1_1_1_1_1_1_1_1_1_2_1_1_1_1_1_2_1_1_1_1_1_1_1_1_2_1_1_3_1_1_1_2_1_1_1_1_1_1_1_1_1_1_1_1_1_1_1_1_1_2_1_1_1_1_1_1_1_1_1_1_1_1_1_1"/>
    <protectedRange sqref="B51" name="Range2_12_5_1_1_1_2_2_1_1_1_1_1_1_1_1_1_1_1_2_1_1_1_2_1_1_1_1_1_1_1_1_1_1_1_1_1_1_1_1_2_1_1_1_1_1_1_1_1_1_2_1_1_3_1_1_1_3_1_1_1_1_1_1_1_1_1_1_1_1_1_1_1_1_1_1_1_1_1_1_2_1_1_1_1_1_1"/>
    <protectedRange sqref="B52" name="Range2_12_5_1_1_1_1_1_2_1_2_1_1_1_2_1_1_1_1_1_1_1_1_1_1_2_1_1_1_1_1_2_1_1_1_1_1_1_1_2_1_1_3_1_1_1_2_1_1_1_1_1_1_1_1_1_1_1_1_1_1_1_1_1_1_1_1_1_1_1_1_1_1_1_1_1"/>
  </protectedRanges>
  <mergeCells count="42">
    <mergeCell ref="B46:U46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">
    <cfRule type="containsText" dxfId="1104" priority="25" operator="containsText" text="N/A">
      <formula>NOT(ISERROR(SEARCH("N/A",AC11)))</formula>
    </cfRule>
    <cfRule type="cellIs" dxfId="1103" priority="43" operator="equal">
      <formula>0</formula>
    </cfRule>
  </conditionalFormatting>
  <conditionalFormatting sqref="AC11:AE34">
    <cfRule type="cellIs" dxfId="1102" priority="42" operator="greaterThanOrEqual">
      <formula>1185</formula>
    </cfRule>
  </conditionalFormatting>
  <conditionalFormatting sqref="AC11:AE34">
    <cfRule type="cellIs" dxfId="1101" priority="41" operator="between">
      <formula>0.1</formula>
      <formula>1184</formula>
    </cfRule>
  </conditionalFormatting>
  <conditionalFormatting sqref="X8">
    <cfRule type="cellIs" dxfId="1100" priority="40" operator="equal">
      <formula>0</formula>
    </cfRule>
  </conditionalFormatting>
  <conditionalFormatting sqref="X8">
    <cfRule type="cellIs" dxfId="1099" priority="39" operator="greaterThan">
      <formula>1179</formula>
    </cfRule>
  </conditionalFormatting>
  <conditionalFormatting sqref="X8">
    <cfRule type="cellIs" dxfId="1098" priority="38" operator="greaterThan">
      <formula>99</formula>
    </cfRule>
  </conditionalFormatting>
  <conditionalFormatting sqref="X8">
    <cfRule type="cellIs" dxfId="1097" priority="37" operator="greaterThan">
      <formula>0.99</formula>
    </cfRule>
  </conditionalFormatting>
  <conditionalFormatting sqref="AB8">
    <cfRule type="cellIs" dxfId="1096" priority="36" operator="equal">
      <formula>0</formula>
    </cfRule>
  </conditionalFormatting>
  <conditionalFormatting sqref="AB8">
    <cfRule type="cellIs" dxfId="1095" priority="35" operator="greaterThan">
      <formula>1179</formula>
    </cfRule>
  </conditionalFormatting>
  <conditionalFormatting sqref="AB8">
    <cfRule type="cellIs" dxfId="1094" priority="34" operator="greaterThan">
      <formula>99</formula>
    </cfRule>
  </conditionalFormatting>
  <conditionalFormatting sqref="AB8">
    <cfRule type="cellIs" dxfId="1093" priority="33" operator="greaterThan">
      <formula>0.99</formula>
    </cfRule>
  </conditionalFormatting>
  <conditionalFormatting sqref="AI11:AI34">
    <cfRule type="cellIs" dxfId="1092" priority="28" operator="greaterThan">
      <formula>$AI$8</formula>
    </cfRule>
  </conditionalFormatting>
  <conditionalFormatting sqref="AH11:AH34">
    <cfRule type="cellIs" dxfId="1091" priority="26" operator="greaterThan">
      <formula>$AH$8</formula>
    </cfRule>
    <cfRule type="cellIs" dxfId="1090" priority="27" operator="greaterThan">
      <formula>$AH$8</formula>
    </cfRule>
  </conditionalFormatting>
  <conditionalFormatting sqref="X19:AB34 X11:AA18">
    <cfRule type="containsText" dxfId="1089" priority="17" operator="containsText" text="N/A">
      <formula>NOT(ISERROR(SEARCH("N/A",X11)))</formula>
    </cfRule>
    <cfRule type="cellIs" dxfId="1088" priority="20" operator="equal">
      <formula>0</formula>
    </cfRule>
  </conditionalFormatting>
  <conditionalFormatting sqref="X19:AB34 X11:AA18">
    <cfRule type="cellIs" dxfId="1087" priority="19" operator="greaterThanOrEqual">
      <formula>1185</formula>
    </cfRule>
  </conditionalFormatting>
  <conditionalFormatting sqref="X19:AB34 X11:AA18">
    <cfRule type="cellIs" dxfId="1086" priority="18" operator="between">
      <formula>0.1</formula>
      <formula>1184</formula>
    </cfRule>
  </conditionalFormatting>
  <conditionalFormatting sqref="AB11:AB18">
    <cfRule type="containsText" dxfId="1085" priority="13" operator="containsText" text="N/A">
      <formula>NOT(ISERROR(SEARCH("N/A",AB11)))</formula>
    </cfRule>
    <cfRule type="cellIs" dxfId="1084" priority="16" operator="equal">
      <formula>0</formula>
    </cfRule>
  </conditionalFormatting>
  <conditionalFormatting sqref="AB11:AB18">
    <cfRule type="cellIs" dxfId="1083" priority="15" operator="greaterThanOrEqual">
      <formula>1185</formula>
    </cfRule>
  </conditionalFormatting>
  <conditionalFormatting sqref="AB11:AB18">
    <cfRule type="cellIs" dxfId="1082" priority="14" operator="between">
      <formula>0.1</formula>
      <formula>1184</formula>
    </cfRule>
  </conditionalFormatting>
  <conditionalFormatting sqref="AJ11:AO34">
    <cfRule type="cellIs" dxfId="1081" priority="12" operator="equal">
      <formula>0</formula>
    </cfRule>
  </conditionalFormatting>
  <conditionalFormatting sqref="AJ11:AO34">
    <cfRule type="cellIs" dxfId="1080" priority="11" operator="greaterThan">
      <formula>1179</formula>
    </cfRule>
  </conditionalFormatting>
  <conditionalFormatting sqref="AJ11:AO34">
    <cfRule type="cellIs" dxfId="1079" priority="10" operator="greaterThan">
      <formula>99</formula>
    </cfRule>
  </conditionalFormatting>
  <conditionalFormatting sqref="AJ11:AO34">
    <cfRule type="cellIs" dxfId="1078" priority="9" operator="greaterThan">
      <formula>0.99</formula>
    </cfRule>
  </conditionalFormatting>
  <conditionalFormatting sqref="AQ11:AQ34">
    <cfRule type="cellIs" dxfId="1077" priority="8" operator="equal">
      <formula>0</formula>
    </cfRule>
  </conditionalFormatting>
  <conditionalFormatting sqref="AQ11:AQ34">
    <cfRule type="cellIs" dxfId="1076" priority="7" operator="greaterThan">
      <formula>1179</formula>
    </cfRule>
  </conditionalFormatting>
  <conditionalFormatting sqref="AQ11:AQ34">
    <cfRule type="cellIs" dxfId="1075" priority="6" operator="greaterThan">
      <formula>99</formula>
    </cfRule>
  </conditionalFormatting>
  <conditionalFormatting sqref="AQ11:AQ34">
    <cfRule type="cellIs" dxfId="1074" priority="5" operator="greaterThan">
      <formula>0.99</formula>
    </cfRule>
  </conditionalFormatting>
  <conditionalFormatting sqref="AP11:AP34">
    <cfRule type="cellIs" dxfId="1073" priority="4" operator="equal">
      <formula>0</formula>
    </cfRule>
  </conditionalFormatting>
  <conditionalFormatting sqref="AP11:AP34">
    <cfRule type="cellIs" dxfId="1072" priority="3" operator="greaterThan">
      <formula>1179</formula>
    </cfRule>
  </conditionalFormatting>
  <conditionalFormatting sqref="AP11:AP34">
    <cfRule type="cellIs" dxfId="1071" priority="2" operator="greaterThan">
      <formula>99</formula>
    </cfRule>
  </conditionalFormatting>
  <conditionalFormatting sqref="AP11:AP34">
    <cfRule type="cellIs" dxfId="1070" priority="1" operator="greaterThan">
      <formula>0.99</formula>
    </cfRule>
  </conditionalFormatting>
  <dataValidations count="5">
    <dataValidation type="list" allowBlank="1" showInputMessage="1" showErrorMessage="1" sqref="AP8:AQ8 N10 L10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0"/>
  <sheetViews>
    <sheetView topLeftCell="Q16" zoomScaleNormal="100" workbookViewId="0">
      <selection activeCell="A41" sqref="A41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129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6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6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6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42348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27216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65" t="s">
        <v>51</v>
      </c>
      <c r="V9" s="16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63" t="s">
        <v>55</v>
      </c>
      <c r="AG9" s="163" t="s">
        <v>56</v>
      </c>
      <c r="AH9" s="296" t="s">
        <v>57</v>
      </c>
      <c r="AI9" s="311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93" t="s">
        <v>66</v>
      </c>
      <c r="AR9" s="16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89"/>
      <c r="I10" s="165" t="s">
        <v>75</v>
      </c>
      <c r="J10" s="165" t="s">
        <v>75</v>
      </c>
      <c r="K10" s="165" t="s">
        <v>75</v>
      </c>
      <c r="L10" s="29" t="s">
        <v>29</v>
      </c>
      <c r="M10" s="292"/>
      <c r="N10" s="29" t="s">
        <v>29</v>
      </c>
      <c r="O10" s="294"/>
      <c r="P10" s="294"/>
      <c r="Q10" s="2">
        <f>'DEC 9'!Q34</f>
        <v>62166772</v>
      </c>
      <c r="R10" s="304"/>
      <c r="S10" s="305"/>
      <c r="T10" s="306"/>
      <c r="U10" s="165" t="s">
        <v>75</v>
      </c>
      <c r="V10" s="16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9'!AG34</f>
        <v>42540348</v>
      </c>
      <c r="AH10" s="296"/>
      <c r="AI10" s="312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2">
        <f>'DEC 9'!AP34</f>
        <v>9817007</v>
      </c>
      <c r="AQ10" s="294"/>
      <c r="AR10" s="16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13</v>
      </c>
      <c r="E11" s="42">
        <f>D11/1.42</f>
        <v>9.1549295774647899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124</v>
      </c>
      <c r="P11" s="124">
        <v>87</v>
      </c>
      <c r="Q11" s="124">
        <v>62170146</v>
      </c>
      <c r="R11" s="47">
        <f>IF(ISBLANK(Q11),"-",Q11-Q10)</f>
        <v>3374</v>
      </c>
      <c r="S11" s="48">
        <f>R11*24/1000</f>
        <v>80.975999999999999</v>
      </c>
      <c r="T11" s="48">
        <f>R11/1000</f>
        <v>3.3740000000000001</v>
      </c>
      <c r="U11" s="125">
        <v>5.9</v>
      </c>
      <c r="V11" s="125">
        <f t="shared" ref="V11:V34" si="0">U11</f>
        <v>5.9</v>
      </c>
      <c r="W11" s="126" t="s">
        <v>124</v>
      </c>
      <c r="X11" s="128">
        <v>0</v>
      </c>
      <c r="Y11" s="128">
        <v>0</v>
      </c>
      <c r="Z11" s="128">
        <v>1037</v>
      </c>
      <c r="AA11" s="128">
        <v>0</v>
      </c>
      <c r="AB11" s="128">
        <v>1037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42540978</v>
      </c>
      <c r="AH11" s="50">
        <f>IF(ISBLANK(AG11),"-",AG11-AG10)</f>
        <v>630</v>
      </c>
      <c r="AI11" s="51">
        <f>AH11/T11</f>
        <v>186.7219917012448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9818731</v>
      </c>
      <c r="AQ11" s="128">
        <f t="shared" ref="AQ11:AQ34" si="1">AP11-AP10</f>
        <v>1724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15</v>
      </c>
      <c r="E12" s="42">
        <f t="shared" ref="E12:E34" si="2">D12/1.42</f>
        <v>10.563380281690142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121</v>
      </c>
      <c r="P12" s="124">
        <v>77</v>
      </c>
      <c r="Q12" s="124">
        <v>62173416</v>
      </c>
      <c r="R12" s="47">
        <f t="shared" ref="R12:R34" si="5">IF(ISBLANK(Q12),"-",Q12-Q11)</f>
        <v>3270</v>
      </c>
      <c r="S12" s="48">
        <f t="shared" ref="S12:S34" si="6">R12*24/1000</f>
        <v>78.48</v>
      </c>
      <c r="T12" s="48">
        <f t="shared" ref="T12:T34" si="7">R12/1000</f>
        <v>3.27</v>
      </c>
      <c r="U12" s="125">
        <v>7.7</v>
      </c>
      <c r="V12" s="125">
        <f t="shared" si="0"/>
        <v>7.7</v>
      </c>
      <c r="W12" s="126" t="s">
        <v>124</v>
      </c>
      <c r="X12" s="128">
        <v>0</v>
      </c>
      <c r="Y12" s="128">
        <v>0</v>
      </c>
      <c r="Z12" s="128">
        <v>1007</v>
      </c>
      <c r="AA12" s="128">
        <v>0</v>
      </c>
      <c r="AB12" s="128">
        <v>1007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42541556</v>
      </c>
      <c r="AH12" s="50">
        <f>IF(ISBLANK(AG12),"-",AG12-AG11)</f>
        <v>578</v>
      </c>
      <c r="AI12" s="51">
        <f t="shared" ref="AI12:AI34" si="8">AH12/T12</f>
        <v>176.75840978593271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9820488</v>
      </c>
      <c r="AQ12" s="128">
        <f t="shared" si="1"/>
        <v>1757</v>
      </c>
      <c r="AR12" s="179">
        <v>1.05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2"/>
        <v>11.267605633802818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119</v>
      </c>
      <c r="P13" s="124">
        <v>79</v>
      </c>
      <c r="Q13" s="124">
        <v>62176484</v>
      </c>
      <c r="R13" s="47">
        <f t="shared" si="5"/>
        <v>3068</v>
      </c>
      <c r="S13" s="48">
        <f t="shared" si="6"/>
        <v>73.632000000000005</v>
      </c>
      <c r="T13" s="48">
        <f t="shared" si="7"/>
        <v>3.0680000000000001</v>
      </c>
      <c r="U13" s="125">
        <v>9.4</v>
      </c>
      <c r="V13" s="125">
        <f t="shared" si="0"/>
        <v>9.4</v>
      </c>
      <c r="W13" s="126" t="s">
        <v>124</v>
      </c>
      <c r="X13" s="128">
        <v>0</v>
      </c>
      <c r="Y13" s="128">
        <v>0</v>
      </c>
      <c r="Z13" s="128">
        <v>1007</v>
      </c>
      <c r="AA13" s="128">
        <v>0</v>
      </c>
      <c r="AB13" s="128">
        <v>1007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42542092</v>
      </c>
      <c r="AH13" s="50">
        <f>IF(ISBLANK(AG13),"-",AG13-AG12)</f>
        <v>536</v>
      </c>
      <c r="AI13" s="51">
        <f t="shared" si="8"/>
        <v>174.70664928292047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9822144</v>
      </c>
      <c r="AQ13" s="128">
        <f t="shared" si="1"/>
        <v>1656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20</v>
      </c>
      <c r="E14" s="42">
        <f t="shared" si="2"/>
        <v>14.084507042253522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97</v>
      </c>
      <c r="P14" s="124">
        <v>94</v>
      </c>
      <c r="Q14" s="124">
        <v>62180496</v>
      </c>
      <c r="R14" s="47">
        <f t="shared" si="5"/>
        <v>4012</v>
      </c>
      <c r="S14" s="48">
        <f t="shared" si="6"/>
        <v>96.287999999999997</v>
      </c>
      <c r="T14" s="48">
        <f t="shared" si="7"/>
        <v>4.0119999999999996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1047</v>
      </c>
      <c r="AA14" s="128">
        <v>0</v>
      </c>
      <c r="AB14" s="128">
        <v>1048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42542724</v>
      </c>
      <c r="AH14" s="50">
        <f t="shared" ref="AH14:AH34" si="9">IF(ISBLANK(AG14),"-",AG14-AG13)</f>
        <v>632</v>
      </c>
      <c r="AI14" s="51">
        <f t="shared" si="8"/>
        <v>157.52741774675974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9822376</v>
      </c>
      <c r="AQ14" s="128">
        <f t="shared" si="1"/>
        <v>232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2"/>
        <v>9.8591549295774659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106</v>
      </c>
      <c r="Q15" s="124">
        <v>62184536</v>
      </c>
      <c r="R15" s="47">
        <f t="shared" si="5"/>
        <v>4040</v>
      </c>
      <c r="S15" s="48">
        <f t="shared" si="6"/>
        <v>96.96</v>
      </c>
      <c r="T15" s="48">
        <f t="shared" si="7"/>
        <v>4.04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1148</v>
      </c>
      <c r="AA15" s="128">
        <v>0</v>
      </c>
      <c r="AB15" s="128">
        <v>1149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42543424</v>
      </c>
      <c r="AH15" s="50">
        <f t="shared" si="9"/>
        <v>700</v>
      </c>
      <c r="AI15" s="51">
        <f t="shared" si="8"/>
        <v>173.26732673267327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9822376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11</v>
      </c>
      <c r="E16" s="42">
        <f t="shared" si="2"/>
        <v>7.746478873239437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118</v>
      </c>
      <c r="P16" s="124">
        <v>114</v>
      </c>
      <c r="Q16" s="124">
        <v>62189288</v>
      </c>
      <c r="R16" s="47">
        <f t="shared" si="5"/>
        <v>4752</v>
      </c>
      <c r="S16" s="48">
        <f t="shared" si="6"/>
        <v>114.048</v>
      </c>
      <c r="T16" s="48">
        <f t="shared" si="7"/>
        <v>4.7519999999999998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1187</v>
      </c>
      <c r="AA16" s="128">
        <v>0</v>
      </c>
      <c r="AB16" s="128">
        <v>1189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42544348</v>
      </c>
      <c r="AH16" s="50">
        <f t="shared" si="9"/>
        <v>924</v>
      </c>
      <c r="AI16" s="51">
        <f t="shared" si="8"/>
        <v>194.44444444444446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9822376</v>
      </c>
      <c r="AQ16" s="128">
        <f t="shared" si="1"/>
        <v>0</v>
      </c>
      <c r="AR16" s="54">
        <v>1.1299999999999999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2"/>
        <v>4.2253521126760569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125</v>
      </c>
      <c r="P17" s="124">
        <v>143</v>
      </c>
      <c r="Q17" s="124">
        <v>62195086</v>
      </c>
      <c r="R17" s="47">
        <f t="shared" si="5"/>
        <v>5798</v>
      </c>
      <c r="S17" s="48">
        <f t="shared" si="6"/>
        <v>139.15199999999999</v>
      </c>
      <c r="T17" s="48">
        <f t="shared" si="7"/>
        <v>5.798</v>
      </c>
      <c r="U17" s="125">
        <v>9.1</v>
      </c>
      <c r="V17" s="125">
        <f t="shared" si="0"/>
        <v>9.1</v>
      </c>
      <c r="W17" s="126" t="s">
        <v>131</v>
      </c>
      <c r="X17" s="128">
        <v>0</v>
      </c>
      <c r="Y17" s="128">
        <v>1089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42545708</v>
      </c>
      <c r="AH17" s="50">
        <f t="shared" si="9"/>
        <v>1360</v>
      </c>
      <c r="AI17" s="51">
        <f t="shared" si="8"/>
        <v>234.56364263539152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9822376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2"/>
        <v>3.5211267605633805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126</v>
      </c>
      <c r="P18" s="124">
        <v>145</v>
      </c>
      <c r="Q18" s="124">
        <v>62201136</v>
      </c>
      <c r="R18" s="47">
        <f t="shared" si="5"/>
        <v>6050</v>
      </c>
      <c r="S18" s="48">
        <f t="shared" si="6"/>
        <v>145.19999999999999</v>
      </c>
      <c r="T18" s="48">
        <f t="shared" si="7"/>
        <v>6.05</v>
      </c>
      <c r="U18" s="125">
        <v>8.1999999999999993</v>
      </c>
      <c r="V18" s="125">
        <f t="shared" si="0"/>
        <v>8.1999999999999993</v>
      </c>
      <c r="W18" s="126" t="s">
        <v>131</v>
      </c>
      <c r="X18" s="128">
        <v>0</v>
      </c>
      <c r="Y18" s="128">
        <v>1149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42547140</v>
      </c>
      <c r="AH18" s="50">
        <f t="shared" si="9"/>
        <v>1432</v>
      </c>
      <c r="AI18" s="51">
        <f t="shared" si="8"/>
        <v>236.69421487603307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9822376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126</v>
      </c>
      <c r="P19" s="124">
        <v>144</v>
      </c>
      <c r="Q19" s="124">
        <v>62207048</v>
      </c>
      <c r="R19" s="47">
        <f t="shared" si="5"/>
        <v>5912</v>
      </c>
      <c r="S19" s="48">
        <f t="shared" si="6"/>
        <v>141.88800000000001</v>
      </c>
      <c r="T19" s="48">
        <f t="shared" si="7"/>
        <v>5.9119999999999999</v>
      </c>
      <c r="U19" s="125">
        <v>7.2</v>
      </c>
      <c r="V19" s="125">
        <f t="shared" si="0"/>
        <v>7.2</v>
      </c>
      <c r="W19" s="126" t="s">
        <v>131</v>
      </c>
      <c r="X19" s="128">
        <v>0</v>
      </c>
      <c r="Y19" s="128">
        <v>1149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42548548</v>
      </c>
      <c r="AH19" s="50">
        <f t="shared" si="9"/>
        <v>1408</v>
      </c>
      <c r="AI19" s="51">
        <f t="shared" si="8"/>
        <v>238.15967523680649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9822376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128</v>
      </c>
      <c r="P20" s="124">
        <v>145</v>
      </c>
      <c r="Q20" s="124">
        <v>62213112</v>
      </c>
      <c r="R20" s="47">
        <f t="shared" si="5"/>
        <v>6064</v>
      </c>
      <c r="S20" s="48">
        <f t="shared" si="6"/>
        <v>145.536</v>
      </c>
      <c r="T20" s="48">
        <f t="shared" si="7"/>
        <v>6.0640000000000001</v>
      </c>
      <c r="U20" s="125">
        <v>6.2</v>
      </c>
      <c r="V20" s="125">
        <f t="shared" si="0"/>
        <v>6.2</v>
      </c>
      <c r="W20" s="126" t="s">
        <v>131</v>
      </c>
      <c r="X20" s="128">
        <v>0</v>
      </c>
      <c r="Y20" s="128">
        <v>1128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42549996</v>
      </c>
      <c r="AH20" s="50">
        <f t="shared" si="9"/>
        <v>1448</v>
      </c>
      <c r="AI20" s="51">
        <f t="shared" si="8"/>
        <v>238.7862796833773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9822376</v>
      </c>
      <c r="AQ20" s="128">
        <f t="shared" si="1"/>
        <v>0</v>
      </c>
      <c r="AR20" s="54">
        <v>1.21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128</v>
      </c>
      <c r="P21" s="124">
        <v>156</v>
      </c>
      <c r="Q21" s="124">
        <v>62219054</v>
      </c>
      <c r="R21" s="47">
        <f t="shared" si="5"/>
        <v>5942</v>
      </c>
      <c r="S21" s="48">
        <f t="shared" si="6"/>
        <v>142.608</v>
      </c>
      <c r="T21" s="48">
        <f t="shared" si="7"/>
        <v>5.9420000000000002</v>
      </c>
      <c r="U21" s="125">
        <v>5.3</v>
      </c>
      <c r="V21" s="125">
        <f t="shared" si="0"/>
        <v>5.3</v>
      </c>
      <c r="W21" s="126" t="s">
        <v>131</v>
      </c>
      <c r="X21" s="128">
        <v>0</v>
      </c>
      <c r="Y21" s="128">
        <v>1128</v>
      </c>
      <c r="Z21" s="128">
        <v>1187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42551404</v>
      </c>
      <c r="AH21" s="50">
        <f t="shared" si="9"/>
        <v>1408</v>
      </c>
      <c r="AI21" s="51">
        <f t="shared" si="8"/>
        <v>236.95725345001682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9822376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133</v>
      </c>
      <c r="P22" s="124">
        <v>140</v>
      </c>
      <c r="Q22" s="124">
        <v>62224930</v>
      </c>
      <c r="R22" s="47">
        <f t="shared" si="5"/>
        <v>5876</v>
      </c>
      <c r="S22" s="48">
        <f t="shared" si="6"/>
        <v>141.024</v>
      </c>
      <c r="T22" s="48">
        <f t="shared" si="7"/>
        <v>5.8760000000000003</v>
      </c>
      <c r="U22" s="125">
        <v>4.5999999999999996</v>
      </c>
      <c r="V22" s="125">
        <f t="shared" si="0"/>
        <v>4.5999999999999996</v>
      </c>
      <c r="W22" s="126" t="s">
        <v>131</v>
      </c>
      <c r="X22" s="128">
        <v>0</v>
      </c>
      <c r="Y22" s="128">
        <v>1058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42552792</v>
      </c>
      <c r="AH22" s="50">
        <f t="shared" si="9"/>
        <v>1388</v>
      </c>
      <c r="AI22" s="51">
        <f t="shared" si="8"/>
        <v>236.215112321307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9822376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f t="shared" si="2"/>
        <v>4.2253521126760569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128</v>
      </c>
      <c r="P23" s="124">
        <v>153</v>
      </c>
      <c r="Q23" s="124">
        <v>62230664</v>
      </c>
      <c r="R23" s="47">
        <f t="shared" si="5"/>
        <v>5734</v>
      </c>
      <c r="S23" s="48">
        <f t="shared" si="6"/>
        <v>137.61600000000001</v>
      </c>
      <c r="T23" s="48">
        <f t="shared" si="7"/>
        <v>5.734</v>
      </c>
      <c r="U23" s="125">
        <v>4.0999999999999996</v>
      </c>
      <c r="V23" s="125">
        <f t="shared" si="0"/>
        <v>4.0999999999999996</v>
      </c>
      <c r="W23" s="126" t="s">
        <v>131</v>
      </c>
      <c r="X23" s="128">
        <v>0</v>
      </c>
      <c r="Y23" s="128">
        <v>1056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42554140</v>
      </c>
      <c r="AH23" s="50">
        <f t="shared" si="9"/>
        <v>1348</v>
      </c>
      <c r="AI23" s="51">
        <f t="shared" si="8"/>
        <v>235.08894314614579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9822376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129</v>
      </c>
      <c r="P24" s="124">
        <v>136</v>
      </c>
      <c r="Q24" s="124">
        <v>62236310</v>
      </c>
      <c r="R24" s="47">
        <f t="shared" si="5"/>
        <v>5646</v>
      </c>
      <c r="S24" s="48">
        <f t="shared" si="6"/>
        <v>135.50399999999999</v>
      </c>
      <c r="T24" s="48">
        <f t="shared" si="7"/>
        <v>5.6459999999999999</v>
      </c>
      <c r="U24" s="125">
        <v>3.5</v>
      </c>
      <c r="V24" s="125">
        <f t="shared" si="0"/>
        <v>3.5</v>
      </c>
      <c r="W24" s="126" t="s">
        <v>131</v>
      </c>
      <c r="X24" s="128">
        <v>0</v>
      </c>
      <c r="Y24" s="128">
        <v>1065</v>
      </c>
      <c r="Z24" s="128">
        <v>1186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42555488</v>
      </c>
      <c r="AH24" s="50">
        <f>IF(ISBLANK(AG24),"-",AG24-AG23)</f>
        <v>1348</v>
      </c>
      <c r="AI24" s="51">
        <f t="shared" si="8"/>
        <v>238.75309953949699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9822376</v>
      </c>
      <c r="AQ24" s="128">
        <f t="shared" si="1"/>
        <v>0</v>
      </c>
      <c r="AR24" s="54">
        <v>1.1599999999999999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128</v>
      </c>
      <c r="P25" s="124">
        <v>151</v>
      </c>
      <c r="Q25" s="124">
        <v>62241863</v>
      </c>
      <c r="R25" s="47">
        <f t="shared" si="5"/>
        <v>5553</v>
      </c>
      <c r="S25" s="48">
        <f t="shared" si="6"/>
        <v>133.27199999999999</v>
      </c>
      <c r="T25" s="48">
        <f t="shared" si="7"/>
        <v>5.5529999999999999</v>
      </c>
      <c r="U25" s="125">
        <v>3.2</v>
      </c>
      <c r="V25" s="125">
        <f t="shared" si="0"/>
        <v>3.2</v>
      </c>
      <c r="W25" s="126" t="s">
        <v>131</v>
      </c>
      <c r="X25" s="128">
        <v>0</v>
      </c>
      <c r="Y25" s="128">
        <v>1047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42556816</v>
      </c>
      <c r="AH25" s="50">
        <f t="shared" si="9"/>
        <v>1328</v>
      </c>
      <c r="AI25" s="51">
        <f t="shared" si="8"/>
        <v>239.15000900414191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9822376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127</v>
      </c>
      <c r="P26" s="124">
        <v>133</v>
      </c>
      <c r="Q26" s="124">
        <v>62247344</v>
      </c>
      <c r="R26" s="47">
        <f t="shared" si="5"/>
        <v>5481</v>
      </c>
      <c r="S26" s="48">
        <f t="shared" si="6"/>
        <v>131.54400000000001</v>
      </c>
      <c r="T26" s="48">
        <f t="shared" si="7"/>
        <v>5.4809999999999999</v>
      </c>
      <c r="U26" s="125">
        <v>3.1</v>
      </c>
      <c r="V26" s="125">
        <f t="shared" si="0"/>
        <v>3.1</v>
      </c>
      <c r="W26" s="126" t="s">
        <v>131</v>
      </c>
      <c r="X26" s="128">
        <v>0</v>
      </c>
      <c r="Y26" s="128">
        <v>1046</v>
      </c>
      <c r="Z26" s="128">
        <v>1186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42558140</v>
      </c>
      <c r="AH26" s="50">
        <f t="shared" si="9"/>
        <v>1324</v>
      </c>
      <c r="AI26" s="51">
        <f t="shared" si="8"/>
        <v>241.56175880313813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9822376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128</v>
      </c>
      <c r="P27" s="124">
        <v>132</v>
      </c>
      <c r="Q27" s="124">
        <v>62252837</v>
      </c>
      <c r="R27" s="47">
        <f t="shared" si="5"/>
        <v>5493</v>
      </c>
      <c r="S27" s="48">
        <f t="shared" si="6"/>
        <v>131.83199999999999</v>
      </c>
      <c r="T27" s="48">
        <f t="shared" si="7"/>
        <v>5.4930000000000003</v>
      </c>
      <c r="U27" s="125">
        <v>2.8</v>
      </c>
      <c r="V27" s="125">
        <f t="shared" si="0"/>
        <v>2.8</v>
      </c>
      <c r="W27" s="126" t="s">
        <v>131</v>
      </c>
      <c r="X27" s="128">
        <v>0</v>
      </c>
      <c r="Y27" s="128">
        <v>1056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42559456</v>
      </c>
      <c r="AH27" s="50">
        <f t="shared" si="9"/>
        <v>1316</v>
      </c>
      <c r="AI27" s="51">
        <f t="shared" si="8"/>
        <v>239.5776442745312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9822376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128</v>
      </c>
      <c r="P28" s="124">
        <v>129</v>
      </c>
      <c r="Q28" s="124">
        <v>62258326</v>
      </c>
      <c r="R28" s="47">
        <f t="shared" si="5"/>
        <v>5489</v>
      </c>
      <c r="S28" s="48">
        <f t="shared" si="6"/>
        <v>131.73599999999999</v>
      </c>
      <c r="T28" s="48">
        <f t="shared" si="7"/>
        <v>5.4889999999999999</v>
      </c>
      <c r="U28" s="125">
        <v>2.6</v>
      </c>
      <c r="V28" s="125">
        <f t="shared" si="0"/>
        <v>2.6</v>
      </c>
      <c r="W28" s="126" t="s">
        <v>131</v>
      </c>
      <c r="X28" s="128">
        <v>0</v>
      </c>
      <c r="Y28" s="128">
        <v>1046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42560784</v>
      </c>
      <c r="AH28" s="50">
        <f t="shared" si="9"/>
        <v>1328</v>
      </c>
      <c r="AI28" s="51">
        <f t="shared" si="8"/>
        <v>241.93842229914375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9822376</v>
      </c>
      <c r="AQ28" s="128">
        <f t="shared" si="1"/>
        <v>0</v>
      </c>
      <c r="AR28" s="54">
        <v>1.1399999999999999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132</v>
      </c>
      <c r="Q29" s="124">
        <v>62263741</v>
      </c>
      <c r="R29" s="47">
        <f t="shared" si="5"/>
        <v>5415</v>
      </c>
      <c r="S29" s="48">
        <f t="shared" si="6"/>
        <v>129.96</v>
      </c>
      <c r="T29" s="48">
        <f t="shared" si="7"/>
        <v>5.415</v>
      </c>
      <c r="U29" s="125">
        <v>2.4</v>
      </c>
      <c r="V29" s="125">
        <f t="shared" si="0"/>
        <v>2.4</v>
      </c>
      <c r="W29" s="126" t="s">
        <v>131</v>
      </c>
      <c r="X29" s="128">
        <v>0</v>
      </c>
      <c r="Y29" s="128">
        <v>1015</v>
      </c>
      <c r="Z29" s="128">
        <v>1186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42562108</v>
      </c>
      <c r="AH29" s="50">
        <f t="shared" si="9"/>
        <v>1324</v>
      </c>
      <c r="AI29" s="51">
        <f t="shared" si="8"/>
        <v>244.50600184672206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9822376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7</v>
      </c>
      <c r="E30" s="42">
        <f t="shared" si="2"/>
        <v>4.9295774647887329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132</v>
      </c>
      <c r="P30" s="124">
        <v>129</v>
      </c>
      <c r="Q30" s="124">
        <v>62269158</v>
      </c>
      <c r="R30" s="47">
        <f t="shared" si="5"/>
        <v>5417</v>
      </c>
      <c r="S30" s="48">
        <f t="shared" si="6"/>
        <v>130.00800000000001</v>
      </c>
      <c r="T30" s="48">
        <f t="shared" si="7"/>
        <v>5.4169999999999998</v>
      </c>
      <c r="U30" s="125">
        <v>2.2999999999999998</v>
      </c>
      <c r="V30" s="125">
        <f t="shared" si="0"/>
        <v>2.2999999999999998</v>
      </c>
      <c r="W30" s="126" t="s">
        <v>131</v>
      </c>
      <c r="X30" s="128">
        <v>0</v>
      </c>
      <c r="Y30" s="128">
        <v>1004</v>
      </c>
      <c r="Z30" s="128">
        <v>1177</v>
      </c>
      <c r="AA30" s="128">
        <v>1185</v>
      </c>
      <c r="AB30" s="128">
        <v>1177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42563420</v>
      </c>
      <c r="AH30" s="50">
        <f t="shared" si="9"/>
        <v>1312</v>
      </c>
      <c r="AI30" s="51">
        <f t="shared" si="8"/>
        <v>242.20047997046336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9822376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7</v>
      </c>
      <c r="E31" s="42">
        <f t="shared" si="2"/>
        <v>4.9295774647887329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129</v>
      </c>
      <c r="P31" s="124">
        <v>125</v>
      </c>
      <c r="Q31" s="124">
        <v>62274481</v>
      </c>
      <c r="R31" s="47">
        <f t="shared" si="5"/>
        <v>5323</v>
      </c>
      <c r="S31" s="48">
        <f t="shared" si="6"/>
        <v>127.752</v>
      </c>
      <c r="T31" s="48">
        <f t="shared" si="7"/>
        <v>5.3230000000000004</v>
      </c>
      <c r="U31" s="125">
        <v>2.2000000000000002</v>
      </c>
      <c r="V31" s="125">
        <f t="shared" si="0"/>
        <v>2.2000000000000002</v>
      </c>
      <c r="W31" s="126" t="s">
        <v>131</v>
      </c>
      <c r="X31" s="128">
        <v>0</v>
      </c>
      <c r="Y31" s="128">
        <v>1005</v>
      </c>
      <c r="Z31" s="128">
        <v>1167</v>
      </c>
      <c r="AA31" s="128">
        <v>1185</v>
      </c>
      <c r="AB31" s="128">
        <v>1168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42564696</v>
      </c>
      <c r="AH31" s="50">
        <f t="shared" si="9"/>
        <v>1276</v>
      </c>
      <c r="AI31" s="51">
        <f t="shared" si="8"/>
        <v>239.71444674055982</v>
      </c>
      <c r="AJ31" s="108">
        <v>0</v>
      </c>
      <c r="AK31" s="108">
        <v>1</v>
      </c>
      <c r="AL31" s="108">
        <v>1</v>
      </c>
      <c r="AM31" s="108">
        <v>1</v>
      </c>
      <c r="AN31" s="108">
        <v>1</v>
      </c>
      <c r="AO31" s="108">
        <v>0</v>
      </c>
      <c r="AP31" s="128">
        <v>9822376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13</v>
      </c>
      <c r="E32" s="42">
        <f t="shared" si="2"/>
        <v>9.1549295774647899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102</v>
      </c>
      <c r="P32" s="124">
        <v>111</v>
      </c>
      <c r="Q32" s="124">
        <v>62279385</v>
      </c>
      <c r="R32" s="47">
        <f t="shared" si="5"/>
        <v>4904</v>
      </c>
      <c r="S32" s="48">
        <f t="shared" si="6"/>
        <v>117.696</v>
      </c>
      <c r="T32" s="48">
        <f t="shared" si="7"/>
        <v>4.9039999999999999</v>
      </c>
      <c r="U32" s="125">
        <v>1.5</v>
      </c>
      <c r="V32" s="125">
        <f t="shared" si="0"/>
        <v>1.5</v>
      </c>
      <c r="W32" s="126" t="s">
        <v>147</v>
      </c>
      <c r="X32" s="128">
        <v>0</v>
      </c>
      <c r="Y32" s="128">
        <v>1158</v>
      </c>
      <c r="Z32" s="128">
        <v>1187</v>
      </c>
      <c r="AA32" s="128">
        <v>0</v>
      </c>
      <c r="AB32" s="128">
        <v>1189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42565784</v>
      </c>
      <c r="AH32" s="50">
        <f t="shared" si="9"/>
        <v>1088</v>
      </c>
      <c r="AI32" s="51">
        <f t="shared" si="8"/>
        <v>221.85970636215336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9822376</v>
      </c>
      <c r="AQ32" s="128">
        <f t="shared" si="1"/>
        <v>0</v>
      </c>
      <c r="AR32" s="54">
        <v>1.22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7</v>
      </c>
      <c r="E33" s="42">
        <f t="shared" si="2"/>
        <v>4.9295774647887329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136</v>
      </c>
      <c r="P33" s="124">
        <v>102</v>
      </c>
      <c r="Q33" s="124">
        <v>62283756</v>
      </c>
      <c r="R33" s="47">
        <f t="shared" si="5"/>
        <v>4371</v>
      </c>
      <c r="S33" s="48">
        <f t="shared" si="6"/>
        <v>104.904</v>
      </c>
      <c r="T33" s="48">
        <f t="shared" si="7"/>
        <v>4.3710000000000004</v>
      </c>
      <c r="U33" s="125">
        <v>2.4</v>
      </c>
      <c r="V33" s="125">
        <f t="shared" si="0"/>
        <v>2.4</v>
      </c>
      <c r="W33" s="126" t="s">
        <v>124</v>
      </c>
      <c r="X33" s="128">
        <v>0</v>
      </c>
      <c r="Y33" s="128">
        <v>0</v>
      </c>
      <c r="Z33" s="128">
        <v>1187</v>
      </c>
      <c r="AA33" s="128">
        <v>0</v>
      </c>
      <c r="AB33" s="128">
        <v>1187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42566716</v>
      </c>
      <c r="AH33" s="50">
        <f t="shared" si="9"/>
        <v>932</v>
      </c>
      <c r="AI33" s="51">
        <f t="shared" si="8"/>
        <v>213.22351864561884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9823576</v>
      </c>
      <c r="AQ33" s="128">
        <f t="shared" si="1"/>
        <v>1200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134</v>
      </c>
      <c r="P34" s="124">
        <v>97</v>
      </c>
      <c r="Q34" s="124">
        <v>62287853</v>
      </c>
      <c r="R34" s="47">
        <f t="shared" si="5"/>
        <v>4097</v>
      </c>
      <c r="S34" s="48">
        <f t="shared" si="6"/>
        <v>98.328000000000003</v>
      </c>
      <c r="T34" s="48">
        <f t="shared" si="7"/>
        <v>4.0970000000000004</v>
      </c>
      <c r="U34" s="125">
        <v>3.8</v>
      </c>
      <c r="V34" s="125">
        <f t="shared" si="0"/>
        <v>3.8</v>
      </c>
      <c r="W34" s="126" t="s">
        <v>124</v>
      </c>
      <c r="X34" s="128">
        <v>0</v>
      </c>
      <c r="Y34" s="128">
        <v>0</v>
      </c>
      <c r="Z34" s="128">
        <v>1137</v>
      </c>
      <c r="AA34" s="128">
        <v>0</v>
      </c>
      <c r="AB34" s="128">
        <v>1137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42567564</v>
      </c>
      <c r="AH34" s="50">
        <f t="shared" si="9"/>
        <v>848</v>
      </c>
      <c r="AI34" s="51">
        <f t="shared" si="8"/>
        <v>206.98071759824259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9824951</v>
      </c>
      <c r="AQ34" s="128">
        <f t="shared" si="1"/>
        <v>1375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24"/>
      <c r="Q35" s="124"/>
      <c r="R35" s="66">
        <f>SUM(R11:R34)</f>
        <v>121081</v>
      </c>
      <c r="S35" s="67">
        <f>AVERAGE(S11:S34)</f>
        <v>121.08099999999997</v>
      </c>
      <c r="T35" s="67">
        <f>SUM(T11:T34)</f>
        <v>121.08099999999999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27216</v>
      </c>
      <c r="AH35" s="69">
        <f>SUM(AH11:AH34)</f>
        <v>27216</v>
      </c>
      <c r="AI35" s="70">
        <f>$AH$35/$T35</f>
        <v>224.77515051907403</v>
      </c>
      <c r="AJ35" s="99"/>
      <c r="AK35" s="100"/>
      <c r="AL35" s="100"/>
      <c r="AM35" s="100"/>
      <c r="AN35" s="101"/>
      <c r="AO35" s="71"/>
      <c r="AP35" s="72">
        <f>AP34-AP10</f>
        <v>7944</v>
      </c>
      <c r="AQ35" s="73">
        <f>SUM(AQ11:AQ34)</f>
        <v>7944</v>
      </c>
      <c r="AR35" s="74">
        <f>AVERAGE(AR11:AR34)</f>
        <v>1.1516666666666666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6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176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190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62" t="s">
        <v>128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62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154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295" t="s">
        <v>191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62" t="s">
        <v>133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62" t="s">
        <v>141</v>
      </c>
      <c r="C48" s="129"/>
      <c r="D48" s="129"/>
      <c r="E48" s="129"/>
      <c r="F48" s="130"/>
      <c r="G48" s="117"/>
      <c r="H48" s="117"/>
      <c r="I48" s="117"/>
      <c r="J48" s="117"/>
      <c r="K48" s="117"/>
      <c r="L48" s="117"/>
      <c r="M48" s="117"/>
      <c r="N48" s="117"/>
      <c r="O48" s="117"/>
      <c r="P48" s="120"/>
      <c r="Q48" s="119"/>
      <c r="R48" s="119"/>
      <c r="S48" s="119"/>
      <c r="T48" s="112"/>
      <c r="U48" s="112"/>
      <c r="V48" s="112"/>
      <c r="W48" s="112"/>
      <c r="X48" s="112"/>
      <c r="Y48" s="112"/>
      <c r="Z48" s="112"/>
      <c r="AA48" s="112"/>
      <c r="AB48" s="112"/>
      <c r="AJ48" s="113"/>
      <c r="AK48" s="113"/>
      <c r="AL48" s="113"/>
      <c r="AM48" s="113"/>
      <c r="AN48" s="113"/>
      <c r="AO48" s="113"/>
      <c r="AP48" s="114"/>
      <c r="AQ48" s="109"/>
      <c r="AR48" s="109"/>
      <c r="AS48" s="111"/>
      <c r="AT48" s="107"/>
      <c r="AU48" s="107"/>
      <c r="AV48" s="107"/>
      <c r="AW48" s="107"/>
      <c r="AX48" s="107"/>
      <c r="AY48" s="107"/>
    </row>
    <row r="49" spans="1:51" x14ac:dyDescent="0.25">
      <c r="B49" s="162" t="s">
        <v>142</v>
      </c>
      <c r="C49" s="116"/>
      <c r="D49" s="116"/>
      <c r="E49" s="116"/>
      <c r="F49" s="116"/>
      <c r="G49" s="116"/>
      <c r="H49" s="116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18" t="s">
        <v>170</v>
      </c>
      <c r="C50" s="118"/>
      <c r="D50" s="118"/>
      <c r="E50" s="118"/>
      <c r="F50" s="118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144</v>
      </c>
      <c r="C51" s="116"/>
      <c r="D51" s="171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82"/>
      <c r="V51" s="82"/>
      <c r="W51" s="112"/>
      <c r="X51" s="112"/>
      <c r="Y51" s="112"/>
      <c r="Z51" s="9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62" t="s">
        <v>145</v>
      </c>
      <c r="C52" s="118"/>
      <c r="D52" s="172"/>
      <c r="E52" s="118"/>
      <c r="F52" s="118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181</v>
      </c>
      <c r="C53" s="118"/>
      <c r="D53" s="172"/>
      <c r="E53" s="118"/>
      <c r="F53" s="118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116"/>
      <c r="C54" s="118"/>
      <c r="D54" s="172"/>
      <c r="E54" s="118"/>
      <c r="F54" s="118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18"/>
      <c r="C55" s="118"/>
      <c r="D55" s="172"/>
      <c r="E55" s="118"/>
      <c r="F55" s="11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/>
      <c r="C56" s="118"/>
      <c r="D56" s="172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109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P59" s="109"/>
      <c r="R59" s="83"/>
      <c r="AS59" s="107"/>
      <c r="AT59" s="107"/>
      <c r="AU59" s="107"/>
      <c r="AV59" s="107"/>
      <c r="AW59" s="107"/>
      <c r="AX59" s="107"/>
      <c r="AY59" s="107"/>
    </row>
    <row r="60" spans="1:51" x14ac:dyDescent="0.25">
      <c r="A60" s="112"/>
      <c r="I60" s="113"/>
      <c r="J60" s="113"/>
      <c r="K60" s="113"/>
      <c r="L60" s="113"/>
      <c r="M60" s="113"/>
      <c r="N60" s="113"/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R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14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R83" s="109"/>
      <c r="S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T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09"/>
      <c r="Q85" s="109"/>
      <c r="R85" s="109"/>
      <c r="S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R87" s="109"/>
      <c r="S87" s="109"/>
      <c r="T87" s="109"/>
      <c r="U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T88" s="109"/>
      <c r="U88" s="109"/>
      <c r="AS88" s="107"/>
      <c r="AT88" s="107"/>
      <c r="AU88" s="107"/>
      <c r="AV88" s="107"/>
      <c r="AW88" s="107"/>
      <c r="AX88" s="107"/>
      <c r="AY88" s="107"/>
    </row>
    <row r="100" spans="45:51" x14ac:dyDescent="0.25">
      <c r="AS100" s="107"/>
      <c r="AT100" s="107"/>
      <c r="AU100" s="107"/>
      <c r="AV100" s="107"/>
      <c r="AW100" s="107"/>
      <c r="AX100" s="107"/>
      <c r="AY100" s="107"/>
    </row>
  </sheetData>
  <protectedRanges>
    <protectedRange sqref="S51:T56 T42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56" name="Range2_2_1_10_1_1_1_2"/>
    <protectedRange sqref="N51:R56" name="Range2_12_1_6_1_1"/>
    <protectedRange sqref="L51:M56" name="Range2_2_12_1_7_1_1"/>
    <protectedRange sqref="AS11:AS15" name="Range1_4_1_1_1_1"/>
    <protectedRange sqref="J11:J15 J26:J34" name="Range1_1_2_1_10_1_1_1_1"/>
    <protectedRange sqref="R59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49:T50" name="Range2_12_5_1_1_3"/>
    <protectedRange sqref="S49:S50" name="Range2_12_4_1_1_1_4_2_2_2"/>
    <protectedRange sqref="Q10 AG10 AP10" name="Range1_16_3_1_1_1_1_1"/>
    <protectedRange sqref="F11:F22" name="Range1_16_3_1_1_2_1_1_1_2_1"/>
    <protectedRange sqref="Q48" name="Range2_12_5_1_1_3_1"/>
    <protectedRange sqref="P48" name="Range2_12_4_1_1_1_4_2_2_2_1"/>
    <protectedRange sqref="Q49:R50 N48:O48" name="Range2_12_1_6_1_1_1_2_3_2_1_1_3_1"/>
    <protectedRange sqref="N49:P50 K48:M48" name="Range2_12_1_2_3_1_1_1_2_3_2_1_1_3_1"/>
    <protectedRange sqref="K49:M50 H48:J48" name="Range2_2_12_1_4_3_1_1_1_3_3_2_1_1_3_1"/>
    <protectedRange sqref="J49:J50 G48" name="Range2_2_12_1_4_3_1_1_1_3_2_1_2_2_1"/>
    <protectedRange sqref="D48:E48" name="Range2_2_12_1_3_1_2_1_1_1_2_1_1_1_1_1_1_2_1_1_1"/>
    <protectedRange sqref="C48" name="Range2_2_12_1_3_1_2_1_1_1_3_1_1_1_1_1_3_1_1_1_1_1"/>
    <protectedRange sqref="F48" name="Range2_2_12_1_4_3_1_1_1_2_1_2_1_1_3_1_1_1_1_1_1_1"/>
    <protectedRange sqref="I49" name="Range2_2_12_1_7_1_1_2_2_2"/>
    <protectedRange sqref="G49:H49" name="Range2_2_12_1_3_1_2_1_1_1_2_1_1_1_1_1_1_2_1_1_1_1_1_1"/>
    <protectedRange sqref="D49:E49" name="Range2_2_12_1_3_1_2_1_1_1_2_1_1_1_1_3_1_1_1_1_1_2_1_2"/>
    <protectedRange sqref="F49" name="Range2_2_12_1_3_1_2_1_1_1_3_1_1_1_1_1_3_1_1_1_1_1_1_1_2"/>
    <protectedRange sqref="I50" name="Range2_2_12_1_4_3_1_1_1_3_3_1_1_3_1_1_1_1_1_1_2_1_1"/>
    <protectedRange sqref="E50:H50" name="Range2_2_12_1_3_1_2_1_1_1_1_2_1_1_1_1_1_1_2_1_1"/>
    <protectedRange sqref="D50" name="Range2_2_12_1_3_1_2_1_1_1_2_1_2_3_1_1_1_1_1_1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" name="Range1_16_1_1_1_1_2"/>
    <protectedRange sqref="T47" name="Range2_12_5_1_1_2_2_1_1_1"/>
    <protectedRange sqref="S47" name="Range2_12_4_1_1_1_4_2_2_2_2_1_1"/>
    <protectedRange sqref="Q47:R47" name="Range2_12_1_6_1_1_1_2_3_2_1_1_3_1_1_1_1"/>
    <protectedRange sqref="N47:P47" name="Range2_12_1_2_3_1_1_1_2_3_2_1_1_3_1_1_1_1"/>
    <protectedRange sqref="K47:M47" name="Range2_2_12_1_4_3_1_1_1_3_3_2_1_1_3_1_1_1_1"/>
    <protectedRange sqref="J47" name="Range2_2_12_1_4_3_1_1_1_3_2_1_2_2_1_1_1_1"/>
    <protectedRange sqref="E47:H47" name="Range2_2_12_1_3_1_2_1_1_1_1_2_1_1_1_1_1_1_1_1_1_1"/>
    <protectedRange sqref="D47" name="Range2_2_12_1_3_1_2_1_1_1_2_1_2_3_1_1_1_1_1_1_2_1"/>
    <protectedRange sqref="I47" name="Range2_2_12_1_4_2_1_1_1_4_1_2_1_1_1_2_2_1_1_1_1_1"/>
    <protectedRange sqref="J51:K56" name="Range2_2_12_1_4_1_1_1_1_1_1_1_1_1_1_1_1_1_1_1"/>
    <protectedRange sqref="I51:I56" name="Range2_2_12_1_7_1_1_2_2_1_2"/>
    <protectedRange sqref="F51:H56" name="Range2_2_12_1_3_1_2_1_1_1_1_2_1_1_1_1_1_1_1_1_1_1_1"/>
    <protectedRange sqref="E51:E56" name="Range2_2_12_1_3_1_2_1_1_1_2_1_1_1_1_3_1_1_1_1_1_1_1_1_1"/>
    <protectedRange sqref="P5:U5" name="Range1_16_1_1_1_1_1_1_2_2_2_2_2_2_2_2_2_2_2_2_2_2_2_2_2_2_2_2_2_2_2_1_2_2_2_2_2_2"/>
    <protectedRange sqref="T43" name="Range2_12_5_1_1_1_2_1_1"/>
    <protectedRange sqref="G43:H43" name="Range2_2_12_1_3_1_1_1_1_1_4_1_1_1_1_1_1"/>
    <protectedRange sqref="E43:F43" name="Range2_2_12_1_7_1_1_3_1_1_1_1_1_1"/>
    <protectedRange sqref="S43" name="Range2_12_5_1_1_2_3_1_1_1_1_1"/>
    <protectedRange sqref="Q43:R43" name="Range2_12_1_6_1_1_1_1_2_1_1_1_1_1"/>
    <protectedRange sqref="N43:P43" name="Range2_12_1_2_3_1_1_1_1_2_1_1_1_1_1"/>
    <protectedRange sqref="I43:M43" name="Range2_2_12_1_4_3_1_1_1_1_2_1_1_1_1_1"/>
    <protectedRange sqref="D43" name="Range2_2_12_1_3_1_2_1_1_1_2_1_2_1_1_1_1_1"/>
    <protectedRange sqref="T44" name="Range2_12_5_1_1_6_1_1_1_1_1_1_1_1_1_1_1"/>
    <protectedRange sqref="S44" name="Range2_12_5_1_1_5_3_1_1_1_1_1_1_1_1_1_1_1"/>
    <protectedRange sqref="Q44:R44" name="Range2_12_1_6_1_1_1_2_3_2_1_1_2_1_1_1_1_1_1_1_1_1_1"/>
    <protectedRange sqref="N44:P44" name="Range2_12_1_2_3_1_1_1_2_3_2_1_1_2_1_1_1_1_1_1_1_1_1_1"/>
    <protectedRange sqref="J44:M44" name="Range2_2_12_1_4_3_1_1_1_3_3_2_1_1_2_1_1_1_1_1_1_1_1_1_1"/>
    <protectedRange sqref="I44" name="Range2_2_12_1_4_3_1_1_1_2_1_2_2_1_2_1_1_1_1_1_1_1_1_1_1"/>
    <protectedRange sqref="G44:H44 D44:E44" name="Range2_2_12_1_3_1_2_1_1_1_2_1_3_2_1_2_1_1_1_1_1_1_1_1_1_1"/>
    <protectedRange sqref="F44" name="Range2_2_12_1_3_1_2_1_1_1_1_1_2_2_1_2_1_1_1_1_1_1_1_1_1_1"/>
    <protectedRange sqref="B43" name="Range2_12_5_1_1_1_2_1_1_1_1_1_1_1_1_1_1_1_2_1_1_1_1_1_1_1_1_1_1_1_1_1_1_1_1_1_1_1_1_1_1_2_1_1_1_1_1_1_1_1_1_1_1_2_1_1_1_1_2_1_1_1_1_1_1_1"/>
    <protectedRange sqref="B44" name="Range2_12_5_1_1_1_2_2_1_1_1_1_1_1_1_1_1_1_1_1_1_1_1_1_1_1_1_1_1_1_1_1_1_1_1_1_1_1_1_1_1_1_1_1_1_1_1_1_1_1_1_1_1_1_1_1_1_2_1_1_1_1_1_1_1_1_1_1_1_2_1_1_1_1_1_2_1_1_1_1_1_1_1"/>
    <protectedRange sqref="T45" name="Range2_12_5_1_1_2_1_1_1_1_1_1_1"/>
    <protectedRange sqref="S45" name="Range2_12_4_1_1_1_4_2_2_1_1_1_1_1_1_1"/>
    <protectedRange sqref="Q45:R45" name="Range2_12_1_6_1_1_1_2_3_2_1_1_1_1_1_1_1_1_1_1"/>
    <protectedRange sqref="N45:P45" name="Range2_12_1_2_3_1_1_1_2_3_2_1_1_1_1_1_1_1_1_1_1"/>
    <protectedRange sqref="K45:M45" name="Range2_2_12_1_4_3_1_1_1_3_3_2_1_1_1_1_1_1_1_1_1_1"/>
    <protectedRange sqref="J45" name="Range2_2_12_1_4_3_1_1_1_3_2_1_2_1_1_1_1_1_1_1_1"/>
    <protectedRange sqref="D45:E45" name="Range2_2_12_1_3_1_2_1_1_1_2_1_2_3_2_1_1_1_1_1_1_1_1"/>
    <protectedRange sqref="I45" name="Range2_2_12_1_4_2_1_1_1_4_1_2_1_1_1_2_1_1_1_1_1_1_1_1"/>
    <protectedRange sqref="F45:H45" name="Range2_2_12_1_3_1_1_1_1_1_4_1_2_1_2_1_2_1_1_1_1_1_1_1_1"/>
    <protectedRange sqref="B45" name="Range2_12_5_1_1_1_2_2_1_1_1_1_1_1_1_1_1_1_1_2_1_1_1_1_1_1_1_1_1_1_1_1_1_1_1_1_1_1_1_1_1_1_1_1_1_1_1_1_1_1_1_1_1_1_1_1_1_1_1_1_1_1_1_1_1_1_1_1_1_1_1_1_1_2_1_1_1_1_1_1_1_1_1_1_1_2_1_1_1_1_1_2_1_1_1_1_1_1_1"/>
    <protectedRange sqref="T46" name="Range2_12_5_1_1_2_2_1_1_1_1_1_1"/>
    <protectedRange sqref="S46" name="Range2_12_4_1_1_1_4_2_2_2_2_1_1_1_1_1"/>
    <protectedRange sqref="Q46:R46" name="Range2_12_1_6_1_1_1_2_3_2_1_1_3_1_1_1_1_1_1_1"/>
    <protectedRange sqref="N46:P46" name="Range2_12_1_2_3_1_1_1_2_3_2_1_1_3_1_1_1_1_1_1_1"/>
    <protectedRange sqref="K46:M46" name="Range2_2_12_1_4_3_1_1_1_3_3_2_1_1_3_1_1_1_1_1_1_1"/>
    <protectedRange sqref="J46" name="Range2_2_12_1_4_3_1_1_1_3_2_1_2_2_1_1_1_1_1_1_1"/>
    <protectedRange sqref="E46:H46" name="Range2_2_12_1_3_1_2_1_1_1_1_2_1_1_1_1_1_1_1_1_1_1_2_1_1"/>
    <protectedRange sqref="D46" name="Range2_2_12_1_3_1_2_1_1_1_2_1_2_3_1_1_1_1_1_1_2_1_1_1_1"/>
    <protectedRange sqref="I46" name="Range2_2_12_1_4_2_1_1_1_4_1_2_1_1_1_2_2_1_1_1_1_1_1_1_1"/>
    <protectedRange sqref="B46" name="Range2_12_5_1_1_1_2_2_1_1_1_1_1_1_1_1_1_1_1_2_1_1_1_2_1_1_1_2_1_1_1_3_1_1_1_1_1_1_1_1_1_1_1_1_1_1_1_1_1_1_1_1_1_1_1_1_1_1_1_1_1_1_1_1_1_1_1_1_1_1_1_1_1_1_1_1_1_1_1_1_1_1_1_1_1_1_1_1_1_1_2_1_1_1_1_1_1_1_1_1"/>
    <protectedRange sqref="B47" name="Range2_12_5_1_1_1_2_1_1_1_1_1_1_1_1_1_1_1_2_1_2_1_1_1_1_1_1_1_1_1_2_1_1_1_1_1_1_1_1_1_1_1_1_1_1_1_1_1_1_1_1_1_1_1_1_1_1_1_1_1_1_1_1_1_1_1_1_1_1_1_1_1_1_1_2_1_1_1_1_1_1_1_1_1_2_1_2_1_1_1_1_1_2_1_1_1_1_2_2_1"/>
    <protectedRange sqref="P4:U4" name="Range1_16_1_1_1_1_1_1_2_2_2_2_2_2_2_2_2_2_2_2_2_2_2_2_2_2_2_2_2_2_2_1_2_2_2_2_2_2_2_2"/>
    <protectedRange sqref="B49" name="Range2_12_5_1_1_1_1_1_2_1_1_2_1_1_1_1_1_1_1_1_1_1_1_1_1_1_1_1_1_2_1_1_1_1_1_1_1_1_1_1_1_1_1_1_3_1_1_1_2_1_1_1_1_1_1_1_1_1_2_1_1_1_1_1_1_1_1_1_1_1_1_1_1_1_1_1_1_1_1_1_1_1_2_1_1_1_2_2_2_3"/>
    <protectedRange sqref="B50" name="Range2_12_5_1_1_1_2_2_1_1_1_1_1_1_1_1_1_1_1_2_1_1_1_1_1_1_1_1_1_3_1_3_1_2_1_1_1_1_1_1_1_1_1_1_1_1_1_2_1_1_1_1_1_2_1_1_1_1_1_1_1_1_2_1_1_3_1_1_1_2_1_1_1_1_1_1_1_1_1_1_1_1_1_1_1_1_1_2_1_1_1_1_1_1_1_1_1_1_1_1_1_1_1_2_1_1_1_2_2_2_3"/>
    <protectedRange sqref="B48" name="Range2_12_5_1_1_1_1_1_2_1_1_1_1_1_1_1_1_1_1_1_1_1_1_1_1_1_1_1_1_2_1_1_1_1_1_1_1_1_1_1_1_1_1_3_1_1_1_2_1_1_1_1_1_1_1_1_1_1_1_1_2_1_1_1_1_1_1_1_1_1_1_1_1_1_1_1_1_1_1_1_1_1_1_1_2_1_1_2_2_2_3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789" priority="21" operator="containsText" text="N/A">
      <formula>NOT(ISERROR(SEARCH("N/A",AC11)))</formula>
    </cfRule>
    <cfRule type="cellIs" dxfId="788" priority="35" operator="equal">
      <formula>0</formula>
    </cfRule>
  </conditionalFormatting>
  <conditionalFormatting sqref="AC11:AE34">
    <cfRule type="cellIs" dxfId="787" priority="34" operator="greaterThanOrEqual">
      <formula>1185</formula>
    </cfRule>
  </conditionalFormatting>
  <conditionalFormatting sqref="AC11:AE34">
    <cfRule type="cellIs" dxfId="786" priority="33" operator="between">
      <formula>0.1</formula>
      <formula>1184</formula>
    </cfRule>
  </conditionalFormatting>
  <conditionalFormatting sqref="X8">
    <cfRule type="cellIs" dxfId="785" priority="32" operator="equal">
      <formula>0</formula>
    </cfRule>
  </conditionalFormatting>
  <conditionalFormatting sqref="X8">
    <cfRule type="cellIs" dxfId="784" priority="31" operator="greaterThan">
      <formula>1179</formula>
    </cfRule>
  </conditionalFormatting>
  <conditionalFormatting sqref="X8">
    <cfRule type="cellIs" dxfId="783" priority="30" operator="greaterThan">
      <formula>99</formula>
    </cfRule>
  </conditionalFormatting>
  <conditionalFormatting sqref="X8">
    <cfRule type="cellIs" dxfId="782" priority="29" operator="greaterThan">
      <formula>0.99</formula>
    </cfRule>
  </conditionalFormatting>
  <conditionalFormatting sqref="AB8">
    <cfRule type="cellIs" dxfId="781" priority="28" operator="equal">
      <formula>0</formula>
    </cfRule>
  </conditionalFormatting>
  <conditionalFormatting sqref="AB8">
    <cfRule type="cellIs" dxfId="780" priority="27" operator="greaterThan">
      <formula>1179</formula>
    </cfRule>
  </conditionalFormatting>
  <conditionalFormatting sqref="AB8">
    <cfRule type="cellIs" dxfId="779" priority="26" operator="greaterThan">
      <formula>99</formula>
    </cfRule>
  </conditionalFormatting>
  <conditionalFormatting sqref="AB8">
    <cfRule type="cellIs" dxfId="778" priority="25" operator="greaterThan">
      <formula>0.99</formula>
    </cfRule>
  </conditionalFormatting>
  <conditionalFormatting sqref="AI11:AI34">
    <cfRule type="cellIs" dxfId="777" priority="24" operator="greaterThan">
      <formula>$AI$8</formula>
    </cfRule>
  </conditionalFormatting>
  <conditionalFormatting sqref="AH11:AH34">
    <cfRule type="cellIs" dxfId="776" priority="22" operator="greaterThan">
      <formula>$AH$8</formula>
    </cfRule>
    <cfRule type="cellIs" dxfId="775" priority="23" operator="greaterThan">
      <formula>$AH$8</formula>
    </cfRule>
  </conditionalFormatting>
  <conditionalFormatting sqref="X11:AA34">
    <cfRule type="containsText" dxfId="774" priority="17" operator="containsText" text="N/A">
      <formula>NOT(ISERROR(SEARCH("N/A",X11)))</formula>
    </cfRule>
    <cfRule type="cellIs" dxfId="773" priority="20" operator="equal">
      <formula>0</formula>
    </cfRule>
  </conditionalFormatting>
  <conditionalFormatting sqref="X11:AA34">
    <cfRule type="cellIs" dxfId="772" priority="19" operator="greaterThanOrEqual">
      <formula>1185</formula>
    </cfRule>
  </conditionalFormatting>
  <conditionalFormatting sqref="X11:AA34">
    <cfRule type="cellIs" dxfId="771" priority="18" operator="between">
      <formula>0.1</formula>
      <formula>1184</formula>
    </cfRule>
  </conditionalFormatting>
  <conditionalFormatting sqref="AB11:AB34">
    <cfRule type="containsText" dxfId="770" priority="13" operator="containsText" text="N/A">
      <formula>NOT(ISERROR(SEARCH("N/A",AB11)))</formula>
    </cfRule>
    <cfRule type="cellIs" dxfId="769" priority="16" operator="equal">
      <formula>0</formula>
    </cfRule>
  </conditionalFormatting>
  <conditionalFormatting sqref="AB11:AB34">
    <cfRule type="cellIs" dxfId="768" priority="15" operator="greaterThanOrEqual">
      <formula>1185</formula>
    </cfRule>
  </conditionalFormatting>
  <conditionalFormatting sqref="AB11:AB34">
    <cfRule type="cellIs" dxfId="767" priority="14" operator="between">
      <formula>0.1</formula>
      <formula>1184</formula>
    </cfRule>
  </conditionalFormatting>
  <conditionalFormatting sqref="AJ11:AO34">
    <cfRule type="cellIs" dxfId="766" priority="12" operator="equal">
      <formula>0</formula>
    </cfRule>
  </conditionalFormatting>
  <conditionalFormatting sqref="AJ11:AO34">
    <cfRule type="cellIs" dxfId="765" priority="11" operator="greaterThan">
      <formula>1179</formula>
    </cfRule>
  </conditionalFormatting>
  <conditionalFormatting sqref="AJ11:AO34">
    <cfRule type="cellIs" dxfId="764" priority="10" operator="greaterThan">
      <formula>99</formula>
    </cfRule>
  </conditionalFormatting>
  <conditionalFormatting sqref="AJ11:AO34">
    <cfRule type="cellIs" dxfId="763" priority="9" operator="greaterThan">
      <formula>0.99</formula>
    </cfRule>
  </conditionalFormatting>
  <conditionalFormatting sqref="AQ11:AQ34">
    <cfRule type="cellIs" dxfId="762" priority="8" operator="equal">
      <formula>0</formula>
    </cfRule>
  </conditionalFormatting>
  <conditionalFormatting sqref="AQ11:AQ34">
    <cfRule type="cellIs" dxfId="761" priority="7" operator="greaterThan">
      <formula>1179</formula>
    </cfRule>
  </conditionalFormatting>
  <conditionalFormatting sqref="AQ11:AQ34">
    <cfRule type="cellIs" dxfId="760" priority="6" operator="greaterThan">
      <formula>99</formula>
    </cfRule>
  </conditionalFormatting>
  <conditionalFormatting sqref="AQ11:AQ34">
    <cfRule type="cellIs" dxfId="759" priority="5" operator="greaterThan">
      <formula>0.99</formula>
    </cfRule>
  </conditionalFormatting>
  <conditionalFormatting sqref="AP11:AP34">
    <cfRule type="cellIs" dxfId="758" priority="4" operator="equal">
      <formula>0</formula>
    </cfRule>
  </conditionalFormatting>
  <conditionalFormatting sqref="AP11:AP34">
    <cfRule type="cellIs" dxfId="757" priority="3" operator="greaterThan">
      <formula>1179</formula>
    </cfRule>
  </conditionalFormatting>
  <conditionalFormatting sqref="AP11:AP34">
    <cfRule type="cellIs" dxfId="756" priority="2" operator="greaterThan">
      <formula>99</formula>
    </cfRule>
  </conditionalFormatting>
  <conditionalFormatting sqref="AP11:AP34">
    <cfRule type="cellIs" dxfId="75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0"/>
  <sheetViews>
    <sheetView topLeftCell="Q24" zoomScaleNormal="100" workbookViewId="0">
      <selection activeCell="AG35" sqref="AG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6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6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6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42349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27880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65" t="s">
        <v>51</v>
      </c>
      <c r="V9" s="16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63" t="s">
        <v>55</v>
      </c>
      <c r="AG9" s="163" t="s">
        <v>56</v>
      </c>
      <c r="AH9" s="296" t="s">
        <v>57</v>
      </c>
      <c r="AI9" s="311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93" t="s">
        <v>66</v>
      </c>
      <c r="AR9" s="16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89"/>
      <c r="I10" s="165" t="s">
        <v>75</v>
      </c>
      <c r="J10" s="165" t="s">
        <v>75</v>
      </c>
      <c r="K10" s="165" t="s">
        <v>75</v>
      </c>
      <c r="L10" s="29" t="s">
        <v>29</v>
      </c>
      <c r="M10" s="292"/>
      <c r="N10" s="29" t="s">
        <v>29</v>
      </c>
      <c r="O10" s="294"/>
      <c r="P10" s="294"/>
      <c r="Q10" s="2">
        <f>'DEC 10'!Q34</f>
        <v>62287853</v>
      </c>
      <c r="R10" s="304"/>
      <c r="S10" s="305"/>
      <c r="T10" s="306"/>
      <c r="U10" s="165" t="s">
        <v>75</v>
      </c>
      <c r="V10" s="16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10'!AG34</f>
        <v>42567564</v>
      </c>
      <c r="AH10" s="296"/>
      <c r="AI10" s="312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2">
        <f>'DEC 10'!AP34</f>
        <v>9824951</v>
      </c>
      <c r="AQ10" s="294"/>
      <c r="AR10" s="16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130</v>
      </c>
      <c r="P11" s="124">
        <v>94</v>
      </c>
      <c r="Q11" s="124">
        <v>62292064</v>
      </c>
      <c r="R11" s="47">
        <f>IF(ISBLANK(Q11),"-",Q11-Q10)</f>
        <v>4211</v>
      </c>
      <c r="S11" s="48">
        <f>R11*24/1000</f>
        <v>101.06399999999999</v>
      </c>
      <c r="T11" s="48">
        <f>R11/1000</f>
        <v>4.2110000000000003</v>
      </c>
      <c r="U11" s="125">
        <v>5.7</v>
      </c>
      <c r="V11" s="125">
        <f t="shared" ref="V11:V34" si="0">U11</f>
        <v>5.7</v>
      </c>
      <c r="W11" s="126" t="s">
        <v>124</v>
      </c>
      <c r="X11" s="128">
        <v>0</v>
      </c>
      <c r="Y11" s="128">
        <v>0</v>
      </c>
      <c r="Z11" s="128">
        <v>1127</v>
      </c>
      <c r="AA11" s="128">
        <v>0</v>
      </c>
      <c r="AB11" s="128">
        <v>1128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42568412</v>
      </c>
      <c r="AH11" s="50">
        <f>IF(ISBLANK(AG11),"-",AG11-AG10)</f>
        <v>848</v>
      </c>
      <c r="AI11" s="51">
        <f>AH11/T11</f>
        <v>201.377345048682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9826592</v>
      </c>
      <c r="AQ11" s="128">
        <f t="shared" ref="AQ11:AQ34" si="1">AP11-AP10</f>
        <v>1641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ref="E12:E34" si="2">D12/1.42</f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126</v>
      </c>
      <c r="P12" s="124">
        <v>90</v>
      </c>
      <c r="Q12" s="124">
        <v>62295763</v>
      </c>
      <c r="R12" s="47">
        <f t="shared" ref="R12:R34" si="5">IF(ISBLANK(Q12),"-",Q12-Q11)</f>
        <v>3699</v>
      </c>
      <c r="S12" s="48">
        <f t="shared" ref="S12:S34" si="6">R12*24/1000</f>
        <v>88.775999999999996</v>
      </c>
      <c r="T12" s="48">
        <f t="shared" ref="T12:T34" si="7">R12/1000</f>
        <v>3.6989999999999998</v>
      </c>
      <c r="U12" s="125">
        <v>7.2</v>
      </c>
      <c r="V12" s="125">
        <f t="shared" si="0"/>
        <v>7.2</v>
      </c>
      <c r="W12" s="126" t="s">
        <v>124</v>
      </c>
      <c r="X12" s="128">
        <v>0</v>
      </c>
      <c r="Y12" s="128">
        <v>0</v>
      </c>
      <c r="Z12" s="128">
        <v>1087</v>
      </c>
      <c r="AA12" s="128">
        <v>0</v>
      </c>
      <c r="AB12" s="128">
        <v>1087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42569120</v>
      </c>
      <c r="AH12" s="50">
        <f>IF(ISBLANK(AG12),"-",AG12-AG11)</f>
        <v>708</v>
      </c>
      <c r="AI12" s="51">
        <f t="shared" ref="AI12:AI34" si="8">AH12/T12</f>
        <v>191.40308191403082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9828097</v>
      </c>
      <c r="AQ12" s="128">
        <f t="shared" si="1"/>
        <v>1505</v>
      </c>
      <c r="AR12" s="179">
        <v>1.0900000000000001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2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123</v>
      </c>
      <c r="P13" s="124">
        <v>89</v>
      </c>
      <c r="Q13" s="124">
        <v>62299226</v>
      </c>
      <c r="R13" s="47">
        <f t="shared" si="5"/>
        <v>3463</v>
      </c>
      <c r="S13" s="48">
        <f t="shared" si="6"/>
        <v>83.111999999999995</v>
      </c>
      <c r="T13" s="48">
        <f t="shared" si="7"/>
        <v>3.4630000000000001</v>
      </c>
      <c r="U13" s="125">
        <v>8.6</v>
      </c>
      <c r="V13" s="125">
        <f t="shared" si="0"/>
        <v>8.6</v>
      </c>
      <c r="W13" s="126" t="s">
        <v>124</v>
      </c>
      <c r="X13" s="128">
        <v>0</v>
      </c>
      <c r="Y13" s="128">
        <v>0</v>
      </c>
      <c r="Z13" s="128">
        <v>1088</v>
      </c>
      <c r="AA13" s="128">
        <v>0</v>
      </c>
      <c r="AB13" s="128">
        <v>1088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42569768</v>
      </c>
      <c r="AH13" s="50">
        <f>IF(ISBLANK(AG13),"-",AG13-AG12)</f>
        <v>648</v>
      </c>
      <c r="AI13" s="51">
        <f t="shared" si="8"/>
        <v>187.12099335835981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9829415</v>
      </c>
      <c r="AQ13" s="128">
        <f t="shared" si="1"/>
        <v>1318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13</v>
      </c>
      <c r="E14" s="42">
        <f t="shared" si="2"/>
        <v>9.1549295774647899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96</v>
      </c>
      <c r="P14" s="124">
        <v>93</v>
      </c>
      <c r="Q14" s="124">
        <v>62303195</v>
      </c>
      <c r="R14" s="47">
        <f t="shared" si="5"/>
        <v>3969</v>
      </c>
      <c r="S14" s="48">
        <f t="shared" si="6"/>
        <v>95.256</v>
      </c>
      <c r="T14" s="48">
        <f t="shared" si="7"/>
        <v>3.9689999999999999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1088</v>
      </c>
      <c r="AA14" s="128">
        <v>0</v>
      </c>
      <c r="AB14" s="128">
        <v>1088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42570500</v>
      </c>
      <c r="AH14" s="50">
        <f t="shared" ref="AH14:AH34" si="9">IF(ISBLANK(AG14),"-",AG14-AG13)</f>
        <v>732</v>
      </c>
      <c r="AI14" s="51">
        <f t="shared" si="8"/>
        <v>184.42932728647014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9830226</v>
      </c>
      <c r="AQ14" s="128">
        <f t="shared" si="1"/>
        <v>811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12</v>
      </c>
      <c r="E15" s="42">
        <f t="shared" si="2"/>
        <v>8.4507042253521139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105</v>
      </c>
      <c r="Q15" s="124">
        <v>62307168</v>
      </c>
      <c r="R15" s="47">
        <f t="shared" si="5"/>
        <v>3973</v>
      </c>
      <c r="S15" s="48">
        <f t="shared" si="6"/>
        <v>95.352000000000004</v>
      </c>
      <c r="T15" s="48">
        <f t="shared" si="7"/>
        <v>3.9729999999999999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1147</v>
      </c>
      <c r="AA15" s="128">
        <v>0</v>
      </c>
      <c r="AB15" s="128">
        <v>1148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42571208</v>
      </c>
      <c r="AH15" s="50">
        <f t="shared" si="9"/>
        <v>708</v>
      </c>
      <c r="AI15" s="51">
        <f t="shared" si="8"/>
        <v>178.20286936823558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9830226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10</v>
      </c>
      <c r="E16" s="42">
        <f t="shared" si="2"/>
        <v>7.042253521126761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117</v>
      </c>
      <c r="P16" s="124">
        <v>116</v>
      </c>
      <c r="Q16" s="124">
        <v>62311950</v>
      </c>
      <c r="R16" s="47">
        <f t="shared" si="5"/>
        <v>4782</v>
      </c>
      <c r="S16" s="48">
        <f t="shared" si="6"/>
        <v>114.768</v>
      </c>
      <c r="T16" s="48">
        <f t="shared" si="7"/>
        <v>4.782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1187</v>
      </c>
      <c r="AA16" s="128">
        <v>0</v>
      </c>
      <c r="AB16" s="128">
        <v>1189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42572140</v>
      </c>
      <c r="AH16" s="50">
        <f t="shared" si="9"/>
        <v>932</v>
      </c>
      <c r="AI16" s="51">
        <f t="shared" si="8"/>
        <v>194.89753241321623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9830226</v>
      </c>
      <c r="AQ16" s="128">
        <f t="shared" si="1"/>
        <v>0</v>
      </c>
      <c r="AR16" s="54">
        <v>1.1599999999999999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2"/>
        <v>4.2253521126760569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125</v>
      </c>
      <c r="P17" s="124">
        <v>142</v>
      </c>
      <c r="Q17" s="124">
        <v>62317718</v>
      </c>
      <c r="R17" s="47">
        <f t="shared" si="5"/>
        <v>5768</v>
      </c>
      <c r="S17" s="48">
        <f t="shared" si="6"/>
        <v>138.43199999999999</v>
      </c>
      <c r="T17" s="48">
        <f t="shared" si="7"/>
        <v>5.7679999999999998</v>
      </c>
      <c r="U17" s="125">
        <v>8.6999999999999993</v>
      </c>
      <c r="V17" s="125">
        <f t="shared" si="0"/>
        <v>8.6999999999999993</v>
      </c>
      <c r="W17" s="126" t="s">
        <v>131</v>
      </c>
      <c r="X17" s="128">
        <v>1148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42573492</v>
      </c>
      <c r="AH17" s="50">
        <f t="shared" si="9"/>
        <v>1352</v>
      </c>
      <c r="AI17" s="51">
        <f t="shared" si="8"/>
        <v>234.39667128987517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9830226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2"/>
        <v>3.5211267605633805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126</v>
      </c>
      <c r="P18" s="124">
        <v>146</v>
      </c>
      <c r="Q18" s="124">
        <v>62323705</v>
      </c>
      <c r="R18" s="47">
        <f t="shared" si="5"/>
        <v>5987</v>
      </c>
      <c r="S18" s="48">
        <f t="shared" si="6"/>
        <v>143.68799999999999</v>
      </c>
      <c r="T18" s="48">
        <f t="shared" si="7"/>
        <v>5.9870000000000001</v>
      </c>
      <c r="U18" s="125">
        <v>7.8</v>
      </c>
      <c r="V18" s="125">
        <f t="shared" si="0"/>
        <v>7.8</v>
      </c>
      <c r="W18" s="126" t="s">
        <v>131</v>
      </c>
      <c r="X18" s="128">
        <v>1148</v>
      </c>
      <c r="Y18" s="128">
        <v>0</v>
      </c>
      <c r="Z18" s="128">
        <v>1187</v>
      </c>
      <c r="AA18" s="128">
        <v>1185</v>
      </c>
      <c r="AB18" s="128">
        <v>1186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42574920</v>
      </c>
      <c r="AH18" s="50">
        <f t="shared" si="9"/>
        <v>1428</v>
      </c>
      <c r="AI18" s="51">
        <f t="shared" si="8"/>
        <v>238.51678637046933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9830226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127</v>
      </c>
      <c r="P19" s="124">
        <v>145</v>
      </c>
      <c r="Q19" s="124">
        <v>62329750</v>
      </c>
      <c r="R19" s="47">
        <f t="shared" si="5"/>
        <v>6045</v>
      </c>
      <c r="S19" s="48">
        <f t="shared" si="6"/>
        <v>145.08000000000001</v>
      </c>
      <c r="T19" s="48">
        <f t="shared" si="7"/>
        <v>6.0449999999999999</v>
      </c>
      <c r="U19" s="125">
        <v>6.8</v>
      </c>
      <c r="V19" s="125">
        <f t="shared" si="0"/>
        <v>6.8</v>
      </c>
      <c r="W19" s="126" t="s">
        <v>131</v>
      </c>
      <c r="X19" s="128">
        <v>1149</v>
      </c>
      <c r="Y19" s="128">
        <v>0</v>
      </c>
      <c r="Z19" s="128">
        <v>1186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42576356</v>
      </c>
      <c r="AH19" s="50">
        <f t="shared" si="9"/>
        <v>1436</v>
      </c>
      <c r="AI19" s="51">
        <f t="shared" si="8"/>
        <v>237.55169561621176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9830226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127</v>
      </c>
      <c r="P20" s="124">
        <v>136</v>
      </c>
      <c r="Q20" s="124">
        <v>62335760</v>
      </c>
      <c r="R20" s="47">
        <f t="shared" si="5"/>
        <v>6010</v>
      </c>
      <c r="S20" s="48">
        <f t="shared" si="6"/>
        <v>144.24</v>
      </c>
      <c r="T20" s="48">
        <f t="shared" si="7"/>
        <v>6.01</v>
      </c>
      <c r="U20" s="125">
        <v>5.8</v>
      </c>
      <c r="V20" s="125">
        <f t="shared" si="0"/>
        <v>5.8</v>
      </c>
      <c r="W20" s="126" t="s">
        <v>131</v>
      </c>
      <c r="X20" s="128">
        <v>1148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42577768</v>
      </c>
      <c r="AH20" s="50">
        <f t="shared" si="9"/>
        <v>1412</v>
      </c>
      <c r="AI20" s="51">
        <f t="shared" si="8"/>
        <v>234.94176372712147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9830226</v>
      </c>
      <c r="AQ20" s="128">
        <f t="shared" si="1"/>
        <v>0</v>
      </c>
      <c r="AR20" s="54">
        <v>1.25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128</v>
      </c>
      <c r="P21" s="124">
        <v>143</v>
      </c>
      <c r="Q21" s="124">
        <v>62341736</v>
      </c>
      <c r="R21" s="47">
        <f t="shared" si="5"/>
        <v>5976</v>
      </c>
      <c r="S21" s="48">
        <f t="shared" si="6"/>
        <v>143.42400000000001</v>
      </c>
      <c r="T21" s="48">
        <f t="shared" si="7"/>
        <v>5.976</v>
      </c>
      <c r="U21" s="125">
        <v>4.9000000000000004</v>
      </c>
      <c r="V21" s="125">
        <f t="shared" si="0"/>
        <v>4.9000000000000004</v>
      </c>
      <c r="W21" s="126" t="s">
        <v>131</v>
      </c>
      <c r="X21" s="128">
        <v>1148</v>
      </c>
      <c r="Y21" s="128">
        <v>0</v>
      </c>
      <c r="Z21" s="128">
        <v>1186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42579180</v>
      </c>
      <c r="AH21" s="50">
        <f t="shared" si="9"/>
        <v>1412</v>
      </c>
      <c r="AI21" s="51">
        <f t="shared" si="8"/>
        <v>236.27844712182062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9830226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130</v>
      </c>
      <c r="P22" s="124">
        <v>145</v>
      </c>
      <c r="Q22" s="124">
        <v>62347715</v>
      </c>
      <c r="R22" s="47">
        <f t="shared" si="5"/>
        <v>5979</v>
      </c>
      <c r="S22" s="48">
        <f t="shared" si="6"/>
        <v>143.49600000000001</v>
      </c>
      <c r="T22" s="48">
        <f t="shared" si="7"/>
        <v>5.9790000000000001</v>
      </c>
      <c r="U22" s="125">
        <v>4</v>
      </c>
      <c r="V22" s="125">
        <f t="shared" si="0"/>
        <v>4</v>
      </c>
      <c r="W22" s="126" t="s">
        <v>131</v>
      </c>
      <c r="X22" s="128">
        <v>1097</v>
      </c>
      <c r="Y22" s="128">
        <v>0</v>
      </c>
      <c r="Z22" s="128">
        <v>1187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42580572</v>
      </c>
      <c r="AH22" s="50">
        <f t="shared" si="9"/>
        <v>1392</v>
      </c>
      <c r="AI22" s="51">
        <f t="shared" si="8"/>
        <v>232.81485198193678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9830226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f t="shared" si="2"/>
        <v>4.2253521126760569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128</v>
      </c>
      <c r="P23" s="124">
        <v>139</v>
      </c>
      <c r="Q23" s="124">
        <v>62353483</v>
      </c>
      <c r="R23" s="47">
        <f t="shared" si="5"/>
        <v>5768</v>
      </c>
      <c r="S23" s="48">
        <f t="shared" si="6"/>
        <v>138.43199999999999</v>
      </c>
      <c r="T23" s="48">
        <f t="shared" si="7"/>
        <v>5.7679999999999998</v>
      </c>
      <c r="U23" s="125">
        <v>3.2</v>
      </c>
      <c r="V23" s="125">
        <f t="shared" si="0"/>
        <v>3.2</v>
      </c>
      <c r="W23" s="126" t="s">
        <v>131</v>
      </c>
      <c r="X23" s="128">
        <v>1077</v>
      </c>
      <c r="Y23" s="128">
        <v>0</v>
      </c>
      <c r="Z23" s="128">
        <v>1186</v>
      </c>
      <c r="AA23" s="128">
        <v>1185</v>
      </c>
      <c r="AB23" s="128">
        <v>1186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42581928</v>
      </c>
      <c r="AH23" s="50">
        <f t="shared" si="9"/>
        <v>1356</v>
      </c>
      <c r="AI23" s="51">
        <f t="shared" si="8"/>
        <v>235.09015256588074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9830226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2"/>
        <v>4.9295774647887329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130</v>
      </c>
      <c r="P24" s="124">
        <v>137</v>
      </c>
      <c r="Q24" s="124">
        <v>62359221</v>
      </c>
      <c r="R24" s="47">
        <f t="shared" si="5"/>
        <v>5738</v>
      </c>
      <c r="S24" s="48">
        <f t="shared" si="6"/>
        <v>137.71199999999999</v>
      </c>
      <c r="T24" s="48">
        <f t="shared" si="7"/>
        <v>5.7380000000000004</v>
      </c>
      <c r="U24" s="125">
        <v>2.6</v>
      </c>
      <c r="V24" s="125">
        <f t="shared" si="0"/>
        <v>2.6</v>
      </c>
      <c r="W24" s="126" t="s">
        <v>131</v>
      </c>
      <c r="X24" s="128">
        <v>1046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42583284</v>
      </c>
      <c r="AH24" s="50">
        <f>IF(ISBLANK(AG24),"-",AG24-AG23)</f>
        <v>1356</v>
      </c>
      <c r="AI24" s="51">
        <f t="shared" si="8"/>
        <v>236.31927500871382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9830226</v>
      </c>
      <c r="AQ24" s="128">
        <f t="shared" si="1"/>
        <v>0</v>
      </c>
      <c r="AR24" s="54">
        <v>1.22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134</v>
      </c>
      <c r="Q25" s="124">
        <v>62364765</v>
      </c>
      <c r="R25" s="47">
        <f t="shared" si="5"/>
        <v>5544</v>
      </c>
      <c r="S25" s="48">
        <f t="shared" si="6"/>
        <v>133.05600000000001</v>
      </c>
      <c r="T25" s="48">
        <f t="shared" si="7"/>
        <v>5.5439999999999996</v>
      </c>
      <c r="U25" s="125">
        <v>2.2999999999999998</v>
      </c>
      <c r="V25" s="125">
        <f t="shared" si="0"/>
        <v>2.2999999999999998</v>
      </c>
      <c r="W25" s="126" t="s">
        <v>131</v>
      </c>
      <c r="X25" s="128">
        <v>1050</v>
      </c>
      <c r="Y25" s="128">
        <v>0</v>
      </c>
      <c r="Z25" s="128">
        <v>1186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42584588</v>
      </c>
      <c r="AH25" s="50">
        <f t="shared" si="9"/>
        <v>1304</v>
      </c>
      <c r="AI25" s="51">
        <f t="shared" si="8"/>
        <v>235.20923520923523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9830226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134</v>
      </c>
      <c r="P26" s="124">
        <v>130</v>
      </c>
      <c r="Q26" s="124">
        <v>62370114</v>
      </c>
      <c r="R26" s="47">
        <f t="shared" si="5"/>
        <v>5349</v>
      </c>
      <c r="S26" s="48">
        <f t="shared" si="6"/>
        <v>128.376</v>
      </c>
      <c r="T26" s="48">
        <f t="shared" si="7"/>
        <v>5.3490000000000002</v>
      </c>
      <c r="U26" s="125">
        <v>2.1</v>
      </c>
      <c r="V26" s="125">
        <f t="shared" si="0"/>
        <v>2.1</v>
      </c>
      <c r="W26" s="126" t="s">
        <v>131</v>
      </c>
      <c r="X26" s="128">
        <v>1014</v>
      </c>
      <c r="Y26" s="128">
        <v>0</v>
      </c>
      <c r="Z26" s="128">
        <v>1186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42585852</v>
      </c>
      <c r="AH26" s="50">
        <f t="shared" si="9"/>
        <v>1264</v>
      </c>
      <c r="AI26" s="51">
        <f t="shared" si="8"/>
        <v>236.30585156103945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9830226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2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132</v>
      </c>
      <c r="Q27" s="124">
        <v>62375952</v>
      </c>
      <c r="R27" s="47">
        <f t="shared" si="5"/>
        <v>5838</v>
      </c>
      <c r="S27" s="48">
        <f t="shared" si="6"/>
        <v>140.11199999999999</v>
      </c>
      <c r="T27" s="48">
        <f t="shared" si="7"/>
        <v>5.8380000000000001</v>
      </c>
      <c r="U27" s="125">
        <v>1.9</v>
      </c>
      <c r="V27" s="125">
        <f t="shared" si="0"/>
        <v>1.9</v>
      </c>
      <c r="W27" s="126" t="s">
        <v>131</v>
      </c>
      <c r="X27" s="128">
        <v>1056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42587220</v>
      </c>
      <c r="AH27" s="50">
        <f t="shared" si="9"/>
        <v>1368</v>
      </c>
      <c r="AI27" s="51">
        <f t="shared" si="8"/>
        <v>234.32682425488181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9830226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131</v>
      </c>
      <c r="P28" s="124">
        <v>132</v>
      </c>
      <c r="Q28" s="124">
        <v>62381413</v>
      </c>
      <c r="R28" s="47">
        <f t="shared" si="5"/>
        <v>5461</v>
      </c>
      <c r="S28" s="48">
        <f t="shared" si="6"/>
        <v>131.06399999999999</v>
      </c>
      <c r="T28" s="48">
        <f t="shared" si="7"/>
        <v>5.4610000000000003</v>
      </c>
      <c r="U28" s="125">
        <v>1.7</v>
      </c>
      <c r="V28" s="125">
        <f t="shared" si="0"/>
        <v>1.7</v>
      </c>
      <c r="W28" s="126" t="s">
        <v>131</v>
      </c>
      <c r="X28" s="128">
        <v>1015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42588532</v>
      </c>
      <c r="AH28" s="50">
        <f t="shared" si="9"/>
        <v>1312</v>
      </c>
      <c r="AI28" s="51">
        <f t="shared" si="8"/>
        <v>240.24903863761216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9830226</v>
      </c>
      <c r="AQ28" s="128">
        <f t="shared" si="1"/>
        <v>0</v>
      </c>
      <c r="AR28" s="54">
        <v>1.17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131</v>
      </c>
      <c r="P29" s="124">
        <v>127</v>
      </c>
      <c r="Q29" s="124">
        <v>62386829</v>
      </c>
      <c r="R29" s="47">
        <f t="shared" si="5"/>
        <v>5416</v>
      </c>
      <c r="S29" s="48">
        <f t="shared" si="6"/>
        <v>129.98400000000001</v>
      </c>
      <c r="T29" s="48">
        <f t="shared" si="7"/>
        <v>5.4160000000000004</v>
      </c>
      <c r="U29" s="125">
        <v>1.6</v>
      </c>
      <c r="V29" s="125">
        <f t="shared" si="0"/>
        <v>1.6</v>
      </c>
      <c r="W29" s="126" t="s">
        <v>131</v>
      </c>
      <c r="X29" s="128">
        <v>1014</v>
      </c>
      <c r="Y29" s="128">
        <v>0</v>
      </c>
      <c r="Z29" s="128">
        <v>1186</v>
      </c>
      <c r="AA29" s="128">
        <v>1185</v>
      </c>
      <c r="AB29" s="128">
        <v>1188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42589836</v>
      </c>
      <c r="AH29" s="50">
        <f t="shared" si="9"/>
        <v>1304</v>
      </c>
      <c r="AI29" s="51">
        <f t="shared" si="8"/>
        <v>240.76809453471193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9830226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5</v>
      </c>
      <c r="E30" s="42">
        <f t="shared" si="2"/>
        <v>3.5211267605633805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130</v>
      </c>
      <c r="P30" s="124">
        <v>124</v>
      </c>
      <c r="Q30" s="124">
        <v>62392145</v>
      </c>
      <c r="R30" s="47">
        <f t="shared" si="5"/>
        <v>5316</v>
      </c>
      <c r="S30" s="48">
        <f t="shared" si="6"/>
        <v>127.584</v>
      </c>
      <c r="T30" s="48">
        <f t="shared" si="7"/>
        <v>5.3159999999999998</v>
      </c>
      <c r="U30" s="125">
        <v>1.5</v>
      </c>
      <c r="V30" s="125">
        <f t="shared" si="0"/>
        <v>1.5</v>
      </c>
      <c r="W30" s="126" t="s">
        <v>131</v>
      </c>
      <c r="X30" s="128">
        <v>1005</v>
      </c>
      <c r="Y30" s="128">
        <v>0</v>
      </c>
      <c r="Z30" s="128">
        <v>1187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42591132</v>
      </c>
      <c r="AH30" s="50">
        <f t="shared" si="9"/>
        <v>1296</v>
      </c>
      <c r="AI30" s="51">
        <f t="shared" si="8"/>
        <v>243.79232505643341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9830226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6</v>
      </c>
      <c r="E31" s="42">
        <f t="shared" si="2"/>
        <v>4.2253521126760569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124</v>
      </c>
      <c r="P31" s="124">
        <v>120</v>
      </c>
      <c r="Q31" s="124">
        <v>62397415</v>
      </c>
      <c r="R31" s="47">
        <f t="shared" si="5"/>
        <v>5270</v>
      </c>
      <c r="S31" s="48">
        <f t="shared" si="6"/>
        <v>126.48</v>
      </c>
      <c r="T31" s="48">
        <f t="shared" si="7"/>
        <v>5.27</v>
      </c>
      <c r="U31" s="125">
        <v>1.4</v>
      </c>
      <c r="V31" s="125">
        <f t="shared" si="0"/>
        <v>1.4</v>
      </c>
      <c r="W31" s="126" t="s">
        <v>131</v>
      </c>
      <c r="X31" s="128">
        <v>995</v>
      </c>
      <c r="Y31" s="128">
        <v>0</v>
      </c>
      <c r="Z31" s="128">
        <v>1176</v>
      </c>
      <c r="AA31" s="128">
        <v>1185</v>
      </c>
      <c r="AB31" s="128">
        <v>1177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42592436</v>
      </c>
      <c r="AH31" s="50">
        <f t="shared" si="9"/>
        <v>1304</v>
      </c>
      <c r="AI31" s="51">
        <f t="shared" si="8"/>
        <v>247.43833017077802</v>
      </c>
      <c r="AJ31" s="108">
        <v>1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9830226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8</v>
      </c>
      <c r="E32" s="42">
        <f t="shared" si="2"/>
        <v>5.6338028169014089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124</v>
      </c>
      <c r="P32" s="124">
        <v>120</v>
      </c>
      <c r="Q32" s="124">
        <v>62402586</v>
      </c>
      <c r="R32" s="47">
        <f t="shared" si="5"/>
        <v>5171</v>
      </c>
      <c r="S32" s="48">
        <f t="shared" si="6"/>
        <v>124.104</v>
      </c>
      <c r="T32" s="48">
        <f t="shared" si="7"/>
        <v>5.1710000000000003</v>
      </c>
      <c r="U32" s="125">
        <v>1.3</v>
      </c>
      <c r="V32" s="125">
        <f t="shared" si="0"/>
        <v>1.3</v>
      </c>
      <c r="W32" s="126" t="s">
        <v>147</v>
      </c>
      <c r="X32" s="128">
        <v>1005</v>
      </c>
      <c r="Y32" s="128">
        <v>0</v>
      </c>
      <c r="Z32" s="128">
        <v>1157</v>
      </c>
      <c r="AA32" s="128">
        <v>1185</v>
      </c>
      <c r="AB32" s="128">
        <v>1147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42593684</v>
      </c>
      <c r="AH32" s="50">
        <f t="shared" si="9"/>
        <v>1248</v>
      </c>
      <c r="AI32" s="51">
        <f t="shared" si="8"/>
        <v>241.34596789789208</v>
      </c>
      <c r="AJ32" s="108">
        <v>1</v>
      </c>
      <c r="AK32" s="108">
        <v>0</v>
      </c>
      <c r="AL32" s="108">
        <v>1</v>
      </c>
      <c r="AM32" s="108">
        <v>1</v>
      </c>
      <c r="AN32" s="108">
        <v>1</v>
      </c>
      <c r="AO32" s="108">
        <v>0</v>
      </c>
      <c r="AP32" s="128">
        <v>9830226</v>
      </c>
      <c r="AQ32" s="128">
        <f t="shared" si="1"/>
        <v>0</v>
      </c>
      <c r="AR32" s="54">
        <v>1.1200000000000001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6</v>
      </c>
      <c r="E33" s="42">
        <f t="shared" si="2"/>
        <v>4.2253521126760569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124</v>
      </c>
      <c r="P33" s="124">
        <v>100</v>
      </c>
      <c r="Q33" s="124">
        <v>62407046</v>
      </c>
      <c r="R33" s="47">
        <f t="shared" si="5"/>
        <v>4460</v>
      </c>
      <c r="S33" s="48">
        <f t="shared" si="6"/>
        <v>107.04</v>
      </c>
      <c r="T33" s="48">
        <f t="shared" si="7"/>
        <v>4.46</v>
      </c>
      <c r="U33" s="125">
        <v>2.2999999999999998</v>
      </c>
      <c r="V33" s="125">
        <f t="shared" si="0"/>
        <v>2.2999999999999998</v>
      </c>
      <c r="W33" s="126" t="s">
        <v>124</v>
      </c>
      <c r="X33" s="128">
        <v>0</v>
      </c>
      <c r="Y33" s="128">
        <v>0</v>
      </c>
      <c r="Z33" s="128">
        <v>1137</v>
      </c>
      <c r="AA33" s="128">
        <v>1185</v>
      </c>
      <c r="AB33" s="128">
        <v>0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42594640</v>
      </c>
      <c r="AH33" s="50">
        <f t="shared" si="9"/>
        <v>956</v>
      </c>
      <c r="AI33" s="51">
        <f t="shared" si="8"/>
        <v>214.34977578475338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9830977</v>
      </c>
      <c r="AQ33" s="128">
        <f t="shared" si="1"/>
        <v>751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129</v>
      </c>
      <c r="P34" s="124">
        <v>101</v>
      </c>
      <c r="Q34" s="124">
        <v>62411236</v>
      </c>
      <c r="R34" s="47">
        <f t="shared" si="5"/>
        <v>4190</v>
      </c>
      <c r="S34" s="48">
        <f t="shared" si="6"/>
        <v>100.56</v>
      </c>
      <c r="T34" s="48">
        <f t="shared" si="7"/>
        <v>4.1900000000000004</v>
      </c>
      <c r="U34" s="125">
        <v>3.3</v>
      </c>
      <c r="V34" s="125">
        <f t="shared" si="0"/>
        <v>3.3</v>
      </c>
      <c r="W34" s="126" t="s">
        <v>124</v>
      </c>
      <c r="X34" s="128">
        <v>0</v>
      </c>
      <c r="Y34" s="128">
        <v>0</v>
      </c>
      <c r="Z34" s="128">
        <v>1057</v>
      </c>
      <c r="AA34" s="128">
        <v>1185</v>
      </c>
      <c r="AB34" s="128">
        <v>0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42595444</v>
      </c>
      <c r="AH34" s="50">
        <f t="shared" si="9"/>
        <v>804</v>
      </c>
      <c r="AI34" s="51">
        <f t="shared" si="8"/>
        <v>191.88544152744629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9831961</v>
      </c>
      <c r="AQ34" s="128">
        <f t="shared" si="1"/>
        <v>984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24"/>
      <c r="Q35" s="124"/>
      <c r="R35" s="66">
        <f>SUM(R11:R34)</f>
        <v>123383</v>
      </c>
      <c r="S35" s="67">
        <f>AVERAGE(S11:S34)</f>
        <v>123.38299999999998</v>
      </c>
      <c r="T35" s="67">
        <f>SUM(T11:T34)</f>
        <v>123.38299999999998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27880</v>
      </c>
      <c r="AH35" s="69">
        <f>SUM(AH11:AH34)</f>
        <v>27880</v>
      </c>
      <c r="AI35" s="70">
        <f>$AH$35/$T35</f>
        <v>225.96305811983825</v>
      </c>
      <c r="AJ35" s="99"/>
      <c r="AK35" s="100"/>
      <c r="AL35" s="100"/>
      <c r="AM35" s="100"/>
      <c r="AN35" s="101"/>
      <c r="AO35" s="71"/>
      <c r="AP35" s="72">
        <f>AP34-AP10</f>
        <v>7010</v>
      </c>
      <c r="AQ35" s="73">
        <f>SUM(AQ11:AQ34)</f>
        <v>7010</v>
      </c>
      <c r="AR35" s="74">
        <f>AVERAGE(AR11:AR34)</f>
        <v>1.1683333333333332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6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192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62" t="s">
        <v>128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62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137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295" t="s">
        <v>193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62" t="s">
        <v>133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62" t="s">
        <v>141</v>
      </c>
      <c r="C48" s="129"/>
      <c r="D48" s="129"/>
      <c r="E48" s="129"/>
      <c r="F48" s="130"/>
      <c r="G48" s="117"/>
      <c r="H48" s="117"/>
      <c r="I48" s="117"/>
      <c r="J48" s="117"/>
      <c r="K48" s="117"/>
      <c r="L48" s="117"/>
      <c r="M48" s="117"/>
      <c r="N48" s="117"/>
      <c r="O48" s="117"/>
      <c r="P48" s="120"/>
      <c r="Q48" s="119"/>
      <c r="R48" s="119"/>
      <c r="S48" s="119"/>
      <c r="T48" s="112"/>
      <c r="U48" s="112"/>
      <c r="V48" s="112"/>
      <c r="W48" s="112"/>
      <c r="X48" s="112"/>
      <c r="Y48" s="112"/>
      <c r="Z48" s="112"/>
      <c r="AA48" s="112"/>
      <c r="AB48" s="112"/>
      <c r="AJ48" s="113"/>
      <c r="AK48" s="113"/>
      <c r="AL48" s="113"/>
      <c r="AM48" s="113"/>
      <c r="AN48" s="113"/>
      <c r="AO48" s="113"/>
      <c r="AP48" s="114"/>
      <c r="AQ48" s="109"/>
      <c r="AR48" s="109"/>
      <c r="AS48" s="111"/>
      <c r="AT48" s="107"/>
      <c r="AU48" s="107"/>
      <c r="AV48" s="107"/>
      <c r="AW48" s="107"/>
      <c r="AX48" s="107"/>
      <c r="AY48" s="107"/>
    </row>
    <row r="49" spans="1:51" x14ac:dyDescent="0.25">
      <c r="B49" s="162" t="s">
        <v>142</v>
      </c>
      <c r="C49" s="116"/>
      <c r="D49" s="116"/>
      <c r="E49" s="116"/>
      <c r="F49" s="116"/>
      <c r="G49" s="116"/>
      <c r="H49" s="116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18" t="s">
        <v>194</v>
      </c>
      <c r="C50" s="118"/>
      <c r="D50" s="118"/>
      <c r="E50" s="118"/>
      <c r="F50" s="118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195</v>
      </c>
      <c r="C51" s="116"/>
      <c r="D51" s="171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82"/>
      <c r="V51" s="82"/>
      <c r="W51" s="112"/>
      <c r="X51" s="112"/>
      <c r="Y51" s="112"/>
      <c r="Z51" s="9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62" t="s">
        <v>145</v>
      </c>
      <c r="C52" s="118"/>
      <c r="D52" s="172"/>
      <c r="E52" s="118"/>
      <c r="F52" s="118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196</v>
      </c>
      <c r="C53" s="118"/>
      <c r="D53" s="172"/>
      <c r="E53" s="118"/>
      <c r="F53" s="118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 t="s">
        <v>197</v>
      </c>
      <c r="C54" s="118"/>
      <c r="D54" s="172"/>
      <c r="E54" s="118"/>
      <c r="F54" s="118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18" t="s">
        <v>198</v>
      </c>
      <c r="C55" s="118"/>
      <c r="D55" s="172"/>
      <c r="E55" s="118"/>
      <c r="F55" s="11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/>
      <c r="C56" s="118"/>
      <c r="D56" s="172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109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P59" s="109"/>
      <c r="R59" s="83"/>
      <c r="AS59" s="107"/>
      <c r="AT59" s="107"/>
      <c r="AU59" s="107"/>
      <c r="AV59" s="107"/>
      <c r="AW59" s="107"/>
      <c r="AX59" s="107"/>
      <c r="AY59" s="107"/>
    </row>
    <row r="60" spans="1:51" x14ac:dyDescent="0.25">
      <c r="A60" s="112"/>
      <c r="I60" s="113"/>
      <c r="J60" s="113"/>
      <c r="K60" s="113"/>
      <c r="L60" s="113"/>
      <c r="M60" s="113"/>
      <c r="N60" s="113"/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R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14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R83" s="109"/>
      <c r="S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T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09"/>
      <c r="Q85" s="109"/>
      <c r="R85" s="109"/>
      <c r="S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R87" s="109"/>
      <c r="S87" s="109"/>
      <c r="T87" s="109"/>
      <c r="U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T88" s="109"/>
      <c r="U88" s="109"/>
      <c r="AS88" s="107"/>
      <c r="AT88" s="107"/>
      <c r="AU88" s="107"/>
      <c r="AV88" s="107"/>
      <c r="AW88" s="107"/>
      <c r="AX88" s="107"/>
      <c r="AY88" s="107"/>
    </row>
    <row r="100" spans="45:51" x14ac:dyDescent="0.25">
      <c r="AS100" s="107"/>
      <c r="AT100" s="107"/>
      <c r="AU100" s="107"/>
      <c r="AV100" s="107"/>
      <c r="AW100" s="107"/>
      <c r="AX100" s="107"/>
      <c r="AY100" s="107"/>
    </row>
  </sheetData>
  <protectedRanges>
    <protectedRange sqref="S51:T56 T42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56" name="Range2_2_1_10_1_1_1_2"/>
    <protectedRange sqref="N51:R56" name="Range2_12_1_6_1_1"/>
    <protectedRange sqref="L51:M56" name="Range2_2_12_1_7_1_1"/>
    <protectedRange sqref="AS11:AS15" name="Range1_4_1_1_1_1"/>
    <protectedRange sqref="J11:J15 J26:J34" name="Range1_1_2_1_10_1_1_1_1"/>
    <protectedRange sqref="R59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49:T50" name="Range2_12_5_1_1_3"/>
    <protectedRange sqref="S49:S50" name="Range2_12_4_1_1_1_4_2_2_2"/>
    <protectedRange sqref="Q10 AG10 AP10" name="Range1_16_3_1_1_1_1_1"/>
    <protectedRange sqref="F11:F22" name="Range1_16_3_1_1_2_1_1_1_2_1"/>
    <protectedRange sqref="Q48" name="Range2_12_5_1_1_3_1"/>
    <protectedRange sqref="P48" name="Range2_12_4_1_1_1_4_2_2_2_1"/>
    <protectedRange sqref="Q49:R50 N48:O48" name="Range2_12_1_6_1_1_1_2_3_2_1_1_3_1"/>
    <protectedRange sqref="N49:P50 K48:M48" name="Range2_12_1_2_3_1_1_1_2_3_2_1_1_3_1"/>
    <protectedRange sqref="K49:M50 H48:J48" name="Range2_2_12_1_4_3_1_1_1_3_3_2_1_1_3_1"/>
    <protectedRange sqref="J49:J50 G48" name="Range2_2_12_1_4_3_1_1_1_3_2_1_2_2_1"/>
    <protectedRange sqref="D48:E48" name="Range2_2_12_1_3_1_2_1_1_1_2_1_1_1_1_1_1_2_1_1_1"/>
    <protectedRange sqref="F48" name="Range2_2_12_1_4_3_1_1_1_2_1_2_1_1_3_1_1_1_1_1_1_1"/>
    <protectedRange sqref="I49" name="Range2_2_12_1_7_1_1_2_2_2"/>
    <protectedRange sqref="G49:H49" name="Range2_2_12_1_3_1_2_1_1_1_2_1_1_1_1_1_1_2_1_1_1_1_1_1"/>
    <protectedRange sqref="D49:E49" name="Range2_2_12_1_3_1_2_1_1_1_2_1_1_1_1_3_1_1_1_1_1_2_1_2"/>
    <protectedRange sqref="F49" name="Range2_2_12_1_3_1_2_1_1_1_3_1_1_1_1_1_3_1_1_1_1_1_1_1_2"/>
    <protectedRange sqref="I50" name="Range2_2_12_1_4_3_1_1_1_3_3_1_1_3_1_1_1_1_1_1_2_1_1"/>
    <protectedRange sqref="E50:H50" name="Range2_2_12_1_3_1_2_1_1_1_1_2_1_1_1_1_1_1_2_1_1"/>
    <protectedRange sqref="D50" name="Range2_2_12_1_3_1_2_1_1_1_2_1_2_3_1_1_1_1_1_1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" name="Range1_16_1_1_1_1_2"/>
    <protectedRange sqref="J51:K56" name="Range2_2_12_1_4_1_1_1_1_1_1_1_1_1_1_1_1_1_1_1"/>
    <protectedRange sqref="I51:I56" name="Range2_2_12_1_7_1_1_2_2_1_2"/>
    <protectedRange sqref="F51:H56" name="Range2_2_12_1_3_1_2_1_1_1_1_2_1_1_1_1_1_1_1_1_1_1_1"/>
    <protectedRange sqref="E51:E56" name="Range2_2_12_1_3_1_2_1_1_1_2_1_1_1_1_3_1_1_1_1_1_1_1_1_1"/>
    <protectedRange sqref="P5:U5" name="Range1_16_1_1_1_1_1_1_2_2_2_2_2_2_2_2_2_2_2_2_2_2_2_2_2_2_2_2_2_2_2_1_2_2_2_2_2_2"/>
    <protectedRange sqref="T47" name="Range2_12_5_1_1_2_2_1_1_1_1"/>
    <protectedRange sqref="S47" name="Range2_12_4_1_1_1_4_2_2_2_2_1_1_1"/>
    <protectedRange sqref="Q47:R47" name="Range2_12_1_6_1_1_1_2_3_2_1_1_3_1_1_1_1_1"/>
    <protectedRange sqref="N47:P47" name="Range2_12_1_2_3_1_1_1_2_3_2_1_1_3_1_1_1_1_1"/>
    <protectedRange sqref="K47:M47" name="Range2_2_12_1_4_3_1_1_1_3_3_2_1_1_3_1_1_1_1_1"/>
    <protectedRange sqref="J47" name="Range2_2_12_1_4_3_1_1_1_3_2_1_2_2_1_1_1_1_1"/>
    <protectedRange sqref="E47:H47" name="Range2_2_12_1_3_1_2_1_1_1_1_2_1_1_1_1_1_1_1_1_1_1_2"/>
    <protectedRange sqref="D47" name="Range2_2_12_1_3_1_2_1_1_1_2_1_2_3_1_1_1_1_1_1_2_1_1"/>
    <protectedRange sqref="I47" name="Range2_2_12_1_4_2_1_1_1_4_1_2_1_1_1_2_2_1_1_1_1_1_1"/>
    <protectedRange sqref="T43" name="Range2_12_5_1_1_1_2_1_1_1"/>
    <protectedRange sqref="G43:H43" name="Range2_2_12_1_3_1_1_1_1_1_4_1_1_1_1_1_1_1"/>
    <protectedRange sqref="E43:F43" name="Range2_2_12_1_7_1_1_3_1_1_1_1_1_1_1"/>
    <protectedRange sqref="S43" name="Range2_12_5_1_1_2_3_1_1_1_1_1_1"/>
    <protectedRange sqref="Q43:R43" name="Range2_12_1_6_1_1_1_1_2_1_1_1_1_1_1"/>
    <protectedRange sqref="N43:P43" name="Range2_12_1_2_3_1_1_1_1_2_1_1_1_1_1_1"/>
    <protectedRange sqref="I43:M43" name="Range2_2_12_1_4_3_1_1_1_1_2_1_1_1_1_1_1"/>
    <protectedRange sqref="D43" name="Range2_2_12_1_3_1_2_1_1_1_2_1_2_1_1_1_1_1_1"/>
    <protectedRange sqref="T44" name="Range2_12_5_1_1_6_1_1_1_1_1_1_1_1_1_1_1_1"/>
    <protectedRange sqref="S44" name="Range2_12_5_1_1_5_3_1_1_1_1_1_1_1_1_1_1_1_1"/>
    <protectedRange sqref="Q44:R44" name="Range2_12_1_6_1_1_1_2_3_2_1_1_2_1_1_1_1_1_1_1_1_1_1_1"/>
    <protectedRange sqref="N44:P44" name="Range2_12_1_2_3_1_1_1_2_3_2_1_1_2_1_1_1_1_1_1_1_1_1_1_1"/>
    <protectedRange sqref="J44:M44" name="Range2_2_12_1_4_3_1_1_1_3_3_2_1_1_2_1_1_1_1_1_1_1_1_1_1_1"/>
    <protectedRange sqref="I44" name="Range2_2_12_1_4_3_1_1_1_2_1_2_2_1_2_1_1_1_1_1_1_1_1_1_1_1"/>
    <protectedRange sqref="G44:H44 D44:E44" name="Range2_2_12_1_3_1_2_1_1_1_2_1_3_2_1_2_1_1_1_1_1_1_1_1_1_1_1"/>
    <protectedRange sqref="F44" name="Range2_2_12_1_3_1_2_1_1_1_1_1_2_2_1_2_1_1_1_1_1_1_1_1_1_1_1"/>
    <protectedRange sqref="B43" name="Range2_12_5_1_1_1_2_1_1_1_1_1_1_1_1_1_1_1_2_1_1_1_1_1_1_1_1_1_1_1_1_1_1_1_1_1_1_1_1_1_1_2_1_1_1_1_1_1_1_1_1_1_1_2_1_1_1_1_2_1_1_1_1_1_1_1_1"/>
    <protectedRange sqref="B44 B54" name="Range2_12_5_1_1_1_2_2_1_1_1_1_1_1_1_1_1_1_1_1_1_1_1_1_1_1_1_1_1_1_1_1_1_1_1_1_1_1_1_1_1_1_1_1_1_1_1_1_1_1_1_1_1_1_1_1_1_2_1_1_1_1_1_1_1_1_1_1_1_2_1_1_1_1_1_2_1_1_1_1_1_1_1_1"/>
    <protectedRange sqref="T45" name="Range2_12_5_1_1_2_1_1_1_1_1_1_1_1"/>
    <protectedRange sqref="S45" name="Range2_12_4_1_1_1_4_2_2_1_1_1_1_1_1_1_1"/>
    <protectedRange sqref="Q45:R45" name="Range2_12_1_6_1_1_1_2_3_2_1_1_1_1_1_1_1_1_1_1_1"/>
    <protectedRange sqref="N45:P45" name="Range2_12_1_2_3_1_1_1_2_3_2_1_1_1_1_1_1_1_1_1_1_1"/>
    <protectedRange sqref="K45:M45" name="Range2_2_12_1_4_3_1_1_1_3_3_2_1_1_1_1_1_1_1_1_1_1_1"/>
    <protectedRange sqref="J45" name="Range2_2_12_1_4_3_1_1_1_3_2_1_2_1_1_1_1_1_1_1_1_1"/>
    <protectedRange sqref="D45:E45" name="Range2_2_12_1_3_1_2_1_1_1_2_1_2_3_2_1_1_1_1_1_1_1_1_1"/>
    <protectedRange sqref="I45" name="Range2_2_12_1_4_2_1_1_1_4_1_2_1_1_1_2_1_1_1_1_1_1_1_1_1"/>
    <protectedRange sqref="F45:H45" name="Range2_2_12_1_3_1_1_1_1_1_4_1_2_1_2_1_2_1_1_1_1_1_1_1_1_1"/>
    <protectedRange sqref="B45" name="Range2_12_5_1_1_1_2_2_1_1_1_1_1_1_1_1_1_1_1_2_1_1_1_1_1_1_1_1_1_1_1_1_1_1_1_1_1_1_1_1_1_1_1_1_1_1_1_1_1_1_1_1_1_1_1_1_1_1_1_1_1_1_1_1_1_1_1_1_1_1_1_1_1_2_1_1_1_1_1_1_1_1_1_1_1_2_1_1_1_1_1_2_1_1_1_1_1_1_1_1"/>
    <protectedRange sqref="T46" name="Range2_12_5_1_1_2_2_1_1_1_1_1_1_1"/>
    <protectedRange sqref="S46" name="Range2_12_4_1_1_1_4_2_2_2_2_1_1_1_1_1_1"/>
    <protectedRange sqref="Q46:R46" name="Range2_12_1_6_1_1_1_2_3_2_1_1_3_1_1_1_1_1_1_1_1"/>
    <protectedRange sqref="N46:P46" name="Range2_12_1_2_3_1_1_1_2_3_2_1_1_3_1_1_1_1_1_1_1_1"/>
    <protectedRange sqref="K46:M46" name="Range2_2_12_1_4_3_1_1_1_3_3_2_1_1_3_1_1_1_1_1_1_1_1"/>
    <protectedRange sqref="J46" name="Range2_2_12_1_4_3_1_1_1_3_2_1_2_2_1_1_1_1_1_1_1_1"/>
    <protectedRange sqref="E46:H46" name="Range2_2_12_1_3_1_2_1_1_1_1_2_1_1_1_1_1_1_1_1_1_1_2_1_1_1"/>
    <protectedRange sqref="D46" name="Range2_2_12_1_3_1_2_1_1_1_2_1_2_3_1_1_1_1_1_1_2_1_1_1_1_1"/>
    <protectedRange sqref="I46" name="Range2_2_12_1_4_2_1_1_1_4_1_2_1_1_1_2_2_1_1_1_1_1_1_1_1_1"/>
    <protectedRange sqref="B46" name="Range2_12_5_1_1_1_2_2_1_1_1_1_1_1_1_1_1_1_1_2_1_1_1_2_1_1_1_2_1_1_1_3_1_1_1_1_1_1_1_1_1_1_1_1_1_1_1_1_1_1_1_1_1_1_1_1_1_1_1_1_1_1_1_1_1_1_1_1_1_1_1_1_1_1_1_1_1_1_1_1_1_1_1_1_1_1_1_1_1_1_2_1_1_1_1_1_1_1_1_1_1"/>
    <protectedRange sqref="B47" name="Range2_12_5_1_1_1_2_1_1_1_1_1_1_1_1_1_1_1_2_1_2_1_1_1_1_1_1_1_1_1_2_1_1_1_1_1_1_1_1_1_1_1_1_1_1_1_1_1_1_1_1_1_1_1_1_1_1_1_1_1_1_1_1_1_1_1_1_1_1_1_1_1_1_1_2_1_1_1_1_1_1_1_1_1_2_1_2_1_1_1_1_1_2_1_1_1_1_2_2_1_1"/>
    <protectedRange sqref="P4:U4" name="Range1_16_1_1_1_1_1_1_2_2_2_2_2_2_2_2_2_2_2_2_2_2_2_2_2_2_2_2_2_2_2_1_2_2_2_2_2_2_2_2_2"/>
    <protectedRange sqref="C48" name="Range2_2_12_1_3_1_2_1_1_1_3_1_1_1_1_1_3_1_1_1_1_1_1"/>
    <protectedRange sqref="B50 B55" name="Range2_12_5_1_1_1_2_2_1_1_1_1_1_1_1_1_1_1_1_2_1_1_1_1_1_1_1_1_1_3_1_3_1_2_1_1_1_1_1_1_1_1_1_1_1_1_1_2_1_1_1_1_1_2_1_1_1_1_1_1_1_1_2_1_1_3_1_1_1_2_1_1_1_1_1_1_1_1_1_1_1_1_1_1_1_1_1_2_1_1_1_1_1_1_1_1_1_1_1_1_1_1_1_2_1_1_1_2_2_2_3_1"/>
    <protectedRange sqref="B48" name="Range2_12_5_1_1_1_1_1_2_1_1_1_1_1_1_1_1_1_1_1_1_1_1_1_1_1_1_1_1_2_1_1_1_1_1_1_1_1_1_1_1_1_1_3_1_1_1_2_1_1_1_1_1_1_1_1_1_1_1_1_2_1_1_1_1_1_1_1_1_1_1_1_1_1_1_1_1_1_1_1_1_1_1_1_2_1_1_2_2_2_3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754" priority="21" operator="containsText" text="N/A">
      <formula>NOT(ISERROR(SEARCH("N/A",AC11)))</formula>
    </cfRule>
    <cfRule type="cellIs" dxfId="753" priority="35" operator="equal">
      <formula>0</formula>
    </cfRule>
  </conditionalFormatting>
  <conditionalFormatting sqref="AC11:AE34">
    <cfRule type="cellIs" dxfId="752" priority="34" operator="greaterThanOrEqual">
      <formula>1185</formula>
    </cfRule>
  </conditionalFormatting>
  <conditionalFormatting sqref="AC11:AE34">
    <cfRule type="cellIs" dxfId="751" priority="33" operator="between">
      <formula>0.1</formula>
      <formula>1184</formula>
    </cfRule>
  </conditionalFormatting>
  <conditionalFormatting sqref="X8">
    <cfRule type="cellIs" dxfId="750" priority="32" operator="equal">
      <formula>0</formula>
    </cfRule>
  </conditionalFormatting>
  <conditionalFormatting sqref="X8">
    <cfRule type="cellIs" dxfId="749" priority="31" operator="greaterThan">
      <formula>1179</formula>
    </cfRule>
  </conditionalFormatting>
  <conditionalFormatting sqref="X8">
    <cfRule type="cellIs" dxfId="748" priority="30" operator="greaterThan">
      <formula>99</formula>
    </cfRule>
  </conditionalFormatting>
  <conditionalFormatting sqref="X8">
    <cfRule type="cellIs" dxfId="747" priority="29" operator="greaterThan">
      <formula>0.99</formula>
    </cfRule>
  </conditionalFormatting>
  <conditionalFormatting sqref="AB8">
    <cfRule type="cellIs" dxfId="746" priority="28" operator="equal">
      <formula>0</formula>
    </cfRule>
  </conditionalFormatting>
  <conditionalFormatting sqref="AB8">
    <cfRule type="cellIs" dxfId="745" priority="27" operator="greaterThan">
      <formula>1179</formula>
    </cfRule>
  </conditionalFormatting>
  <conditionalFormatting sqref="AB8">
    <cfRule type="cellIs" dxfId="744" priority="26" operator="greaterThan">
      <formula>99</formula>
    </cfRule>
  </conditionalFormatting>
  <conditionalFormatting sqref="AB8">
    <cfRule type="cellIs" dxfId="743" priority="25" operator="greaterThan">
      <formula>0.99</formula>
    </cfRule>
  </conditionalFormatting>
  <conditionalFormatting sqref="AI11:AI34">
    <cfRule type="cellIs" dxfId="742" priority="24" operator="greaterThan">
      <formula>$AI$8</formula>
    </cfRule>
  </conditionalFormatting>
  <conditionalFormatting sqref="AH11:AH34">
    <cfRule type="cellIs" dxfId="741" priority="22" operator="greaterThan">
      <formula>$AH$8</formula>
    </cfRule>
    <cfRule type="cellIs" dxfId="740" priority="23" operator="greaterThan">
      <formula>$AH$8</formula>
    </cfRule>
  </conditionalFormatting>
  <conditionalFormatting sqref="X11:AA34">
    <cfRule type="containsText" dxfId="739" priority="17" operator="containsText" text="N/A">
      <formula>NOT(ISERROR(SEARCH("N/A",X11)))</formula>
    </cfRule>
    <cfRule type="cellIs" dxfId="738" priority="20" operator="equal">
      <formula>0</formula>
    </cfRule>
  </conditionalFormatting>
  <conditionalFormatting sqref="X11:AA34">
    <cfRule type="cellIs" dxfId="737" priority="19" operator="greaterThanOrEqual">
      <formula>1185</formula>
    </cfRule>
  </conditionalFormatting>
  <conditionalFormatting sqref="X11:AA34">
    <cfRule type="cellIs" dxfId="736" priority="18" operator="between">
      <formula>0.1</formula>
      <formula>1184</formula>
    </cfRule>
  </conditionalFormatting>
  <conditionalFormatting sqref="AB11:AB34">
    <cfRule type="containsText" dxfId="735" priority="13" operator="containsText" text="N/A">
      <formula>NOT(ISERROR(SEARCH("N/A",AB11)))</formula>
    </cfRule>
    <cfRule type="cellIs" dxfId="734" priority="16" operator="equal">
      <formula>0</formula>
    </cfRule>
  </conditionalFormatting>
  <conditionalFormatting sqref="AB11:AB34">
    <cfRule type="cellIs" dxfId="733" priority="15" operator="greaterThanOrEqual">
      <formula>1185</formula>
    </cfRule>
  </conditionalFormatting>
  <conditionalFormatting sqref="AB11:AB34">
    <cfRule type="cellIs" dxfId="732" priority="14" operator="between">
      <formula>0.1</formula>
      <formula>1184</formula>
    </cfRule>
  </conditionalFormatting>
  <conditionalFormatting sqref="AJ11:AO34">
    <cfRule type="cellIs" dxfId="731" priority="12" operator="equal">
      <formula>0</formula>
    </cfRule>
  </conditionalFormatting>
  <conditionalFormatting sqref="AJ11:AO34">
    <cfRule type="cellIs" dxfId="730" priority="11" operator="greaterThan">
      <formula>1179</formula>
    </cfRule>
  </conditionalFormatting>
  <conditionalFormatting sqref="AJ11:AO34">
    <cfRule type="cellIs" dxfId="729" priority="10" operator="greaterThan">
      <formula>99</formula>
    </cfRule>
  </conditionalFormatting>
  <conditionalFormatting sqref="AJ11:AO34">
    <cfRule type="cellIs" dxfId="728" priority="9" operator="greaterThan">
      <formula>0.99</formula>
    </cfRule>
  </conditionalFormatting>
  <conditionalFormatting sqref="AQ11:AQ34">
    <cfRule type="cellIs" dxfId="727" priority="8" operator="equal">
      <formula>0</formula>
    </cfRule>
  </conditionalFormatting>
  <conditionalFormatting sqref="AQ11:AQ34">
    <cfRule type="cellIs" dxfId="726" priority="7" operator="greaterThan">
      <formula>1179</formula>
    </cfRule>
  </conditionalFormatting>
  <conditionalFormatting sqref="AQ11:AQ34">
    <cfRule type="cellIs" dxfId="725" priority="6" operator="greaterThan">
      <formula>99</formula>
    </cfRule>
  </conditionalFormatting>
  <conditionalFormatting sqref="AQ11:AQ34">
    <cfRule type="cellIs" dxfId="724" priority="5" operator="greaterThan">
      <formula>0.99</formula>
    </cfRule>
  </conditionalFormatting>
  <conditionalFormatting sqref="AP11:AP34">
    <cfRule type="cellIs" dxfId="723" priority="4" operator="equal">
      <formula>0</formula>
    </cfRule>
  </conditionalFormatting>
  <conditionalFormatting sqref="AP11:AP34">
    <cfRule type="cellIs" dxfId="722" priority="3" operator="greaterThan">
      <formula>1179</formula>
    </cfRule>
  </conditionalFormatting>
  <conditionalFormatting sqref="AP11:AP34">
    <cfRule type="cellIs" dxfId="721" priority="2" operator="greaterThan">
      <formula>99</formula>
    </cfRule>
  </conditionalFormatting>
  <conditionalFormatting sqref="AP11:AP34">
    <cfRule type="cellIs" dxfId="72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4"/>
  <sheetViews>
    <sheetView topLeftCell="Q25" zoomScaleNormal="100" workbookViewId="0">
      <selection activeCell="AG35" sqref="AG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129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6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6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6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42350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26912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65" t="s">
        <v>51</v>
      </c>
      <c r="V9" s="16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63" t="s">
        <v>55</v>
      </c>
      <c r="AG9" s="163" t="s">
        <v>56</v>
      </c>
      <c r="AH9" s="296" t="s">
        <v>57</v>
      </c>
      <c r="AI9" s="311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93" t="s">
        <v>66</v>
      </c>
      <c r="AR9" s="16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89"/>
      <c r="I10" s="165" t="s">
        <v>75</v>
      </c>
      <c r="J10" s="165" t="s">
        <v>75</v>
      </c>
      <c r="K10" s="165" t="s">
        <v>75</v>
      </c>
      <c r="L10" s="29" t="s">
        <v>29</v>
      </c>
      <c r="M10" s="292"/>
      <c r="N10" s="29" t="s">
        <v>29</v>
      </c>
      <c r="O10" s="294"/>
      <c r="P10" s="294"/>
      <c r="Q10" s="2">
        <f>'DEC 11'!Q34</f>
        <v>62411236</v>
      </c>
      <c r="R10" s="304"/>
      <c r="S10" s="305"/>
      <c r="T10" s="306"/>
      <c r="U10" s="165" t="s">
        <v>75</v>
      </c>
      <c r="V10" s="16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11'!AG34</f>
        <v>42595444</v>
      </c>
      <c r="AH10" s="296"/>
      <c r="AI10" s="312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2">
        <f>'DEC 11'!AP34</f>
        <v>9831961</v>
      </c>
      <c r="AQ10" s="294"/>
      <c r="AR10" s="16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130</v>
      </c>
      <c r="P11" s="124">
        <v>95</v>
      </c>
      <c r="Q11" s="124">
        <v>62415031</v>
      </c>
      <c r="R11" s="47">
        <f>IF(ISBLANK(Q11),"-",Q11-Q10)</f>
        <v>3795</v>
      </c>
      <c r="S11" s="48">
        <f>R11*24/1000</f>
        <v>91.08</v>
      </c>
      <c r="T11" s="48">
        <f>R11/1000</f>
        <v>3.7949999999999999</v>
      </c>
      <c r="U11" s="125">
        <v>4.8</v>
      </c>
      <c r="V11" s="125">
        <f t="shared" ref="V11:V34" si="0">U11</f>
        <v>4.8</v>
      </c>
      <c r="W11" s="126" t="s">
        <v>124</v>
      </c>
      <c r="X11" s="128">
        <v>0</v>
      </c>
      <c r="Y11" s="128">
        <v>0</v>
      </c>
      <c r="Z11" s="128">
        <v>1016</v>
      </c>
      <c r="AA11" s="128">
        <v>1185</v>
      </c>
      <c r="AB11" s="128">
        <v>0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42596164</v>
      </c>
      <c r="AH11" s="50">
        <f>IF(ISBLANK(AG11),"-",AG11-AG10)</f>
        <v>720</v>
      </c>
      <c r="AI11" s="51">
        <f>AH11/T11</f>
        <v>189.72332015810278</v>
      </c>
      <c r="AJ11" s="108">
        <v>0</v>
      </c>
      <c r="AK11" s="108">
        <v>0</v>
      </c>
      <c r="AL11" s="108">
        <v>1</v>
      </c>
      <c r="AM11" s="108">
        <v>1</v>
      </c>
      <c r="AN11" s="108">
        <v>0</v>
      </c>
      <c r="AO11" s="108">
        <v>0.45</v>
      </c>
      <c r="AP11" s="128">
        <v>9833309</v>
      </c>
      <c r="AQ11" s="128">
        <f t="shared" ref="AQ11:AQ34" si="1">AP11-AP10</f>
        <v>1348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13</v>
      </c>
      <c r="E12" s="42">
        <f t="shared" ref="E12:E34" si="2">D12/1.42</f>
        <v>9.1549295774647899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136</v>
      </c>
      <c r="P12" s="124">
        <v>88</v>
      </c>
      <c r="Q12" s="124">
        <v>62419040</v>
      </c>
      <c r="R12" s="47">
        <f t="shared" ref="R12:R34" si="5">IF(ISBLANK(Q12),"-",Q12-Q11)</f>
        <v>4009</v>
      </c>
      <c r="S12" s="48">
        <f t="shared" ref="S12:S34" si="6">R12*24/1000</f>
        <v>96.215999999999994</v>
      </c>
      <c r="T12" s="48">
        <f t="shared" ref="T12:T34" si="7">R12/1000</f>
        <v>4.0090000000000003</v>
      </c>
      <c r="U12" s="125">
        <v>6.4</v>
      </c>
      <c r="V12" s="125">
        <f t="shared" si="0"/>
        <v>6.4</v>
      </c>
      <c r="W12" s="126" t="s">
        <v>124</v>
      </c>
      <c r="X12" s="128">
        <v>0</v>
      </c>
      <c r="Y12" s="128">
        <v>0</v>
      </c>
      <c r="Z12" s="128">
        <v>956</v>
      </c>
      <c r="AA12" s="128">
        <v>1185</v>
      </c>
      <c r="AB12" s="128">
        <v>0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42596916</v>
      </c>
      <c r="AH12" s="50">
        <f>IF(ISBLANK(AG12),"-",AG12-AG11)</f>
        <v>752</v>
      </c>
      <c r="AI12" s="51">
        <f t="shared" ref="AI12:AI34" si="8">AH12/T12</f>
        <v>187.5779496133699</v>
      </c>
      <c r="AJ12" s="108">
        <v>0</v>
      </c>
      <c r="AK12" s="108">
        <v>0</v>
      </c>
      <c r="AL12" s="108">
        <v>1</v>
      </c>
      <c r="AM12" s="108">
        <v>1</v>
      </c>
      <c r="AN12" s="108">
        <v>0</v>
      </c>
      <c r="AO12" s="108">
        <v>0.45</v>
      </c>
      <c r="AP12" s="128">
        <v>9834911</v>
      </c>
      <c r="AQ12" s="128">
        <f t="shared" si="1"/>
        <v>1602</v>
      </c>
      <c r="AR12" s="179">
        <v>1.08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2"/>
        <v>11.267605633802818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132</v>
      </c>
      <c r="P13" s="124">
        <v>87</v>
      </c>
      <c r="Q13" s="124">
        <v>62422756</v>
      </c>
      <c r="R13" s="47">
        <f t="shared" si="5"/>
        <v>3716</v>
      </c>
      <c r="S13" s="48">
        <f t="shared" si="6"/>
        <v>89.183999999999997</v>
      </c>
      <c r="T13" s="48">
        <f t="shared" si="7"/>
        <v>3.7160000000000002</v>
      </c>
      <c r="U13" s="125">
        <v>8.3000000000000007</v>
      </c>
      <c r="V13" s="125">
        <f t="shared" si="0"/>
        <v>8.3000000000000007</v>
      </c>
      <c r="W13" s="126" t="s">
        <v>124</v>
      </c>
      <c r="X13" s="128">
        <v>0</v>
      </c>
      <c r="Y13" s="128">
        <v>0</v>
      </c>
      <c r="Z13" s="128">
        <v>887</v>
      </c>
      <c r="AA13" s="128">
        <v>1185</v>
      </c>
      <c r="AB13" s="128">
        <v>0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42597576</v>
      </c>
      <c r="AH13" s="50">
        <f>IF(ISBLANK(AG13),"-",AG13-AG12)</f>
        <v>660</v>
      </c>
      <c r="AI13" s="51">
        <f t="shared" si="8"/>
        <v>177.61033369214209</v>
      </c>
      <c r="AJ13" s="108">
        <v>0</v>
      </c>
      <c r="AK13" s="108">
        <v>0</v>
      </c>
      <c r="AL13" s="108">
        <v>1</v>
      </c>
      <c r="AM13" s="108">
        <v>1</v>
      </c>
      <c r="AN13" s="108">
        <v>0</v>
      </c>
      <c r="AO13" s="108">
        <v>0.45</v>
      </c>
      <c r="AP13" s="128">
        <v>9836702</v>
      </c>
      <c r="AQ13" s="128">
        <f t="shared" si="1"/>
        <v>1791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16</v>
      </c>
      <c r="E14" s="42">
        <f t="shared" si="2"/>
        <v>11.267605633802818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97</v>
      </c>
      <c r="P14" s="124">
        <v>96</v>
      </c>
      <c r="Q14" s="124">
        <v>62426384</v>
      </c>
      <c r="R14" s="47">
        <f t="shared" si="5"/>
        <v>3628</v>
      </c>
      <c r="S14" s="48">
        <f t="shared" si="6"/>
        <v>87.072000000000003</v>
      </c>
      <c r="T14" s="48">
        <f t="shared" si="7"/>
        <v>3.6280000000000001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927</v>
      </c>
      <c r="AA14" s="128">
        <v>1185</v>
      </c>
      <c r="AB14" s="128">
        <v>0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42598220</v>
      </c>
      <c r="AH14" s="50">
        <f t="shared" ref="AH14:AH34" si="9">IF(ISBLANK(AG14),"-",AG14-AG13)</f>
        <v>644</v>
      </c>
      <c r="AI14" s="51">
        <f t="shared" si="8"/>
        <v>177.50826901874311</v>
      </c>
      <c r="AJ14" s="108">
        <v>0</v>
      </c>
      <c r="AK14" s="108">
        <v>0</v>
      </c>
      <c r="AL14" s="108">
        <v>1</v>
      </c>
      <c r="AM14" s="108">
        <v>1</v>
      </c>
      <c r="AN14" s="108">
        <v>0</v>
      </c>
      <c r="AO14" s="108">
        <v>0.45</v>
      </c>
      <c r="AP14" s="128">
        <v>9837947</v>
      </c>
      <c r="AQ14" s="128">
        <f t="shared" si="1"/>
        <v>1245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17</v>
      </c>
      <c r="E15" s="42">
        <f t="shared" si="2"/>
        <v>11.971830985915494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106</v>
      </c>
      <c r="P15" s="124">
        <v>105</v>
      </c>
      <c r="Q15" s="124">
        <v>62430506</v>
      </c>
      <c r="R15" s="47">
        <f t="shared" si="5"/>
        <v>4122</v>
      </c>
      <c r="S15" s="48">
        <f t="shared" si="6"/>
        <v>98.927999999999997</v>
      </c>
      <c r="T15" s="48">
        <f t="shared" si="7"/>
        <v>4.1219999999999999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0</v>
      </c>
      <c r="AA15" s="128">
        <v>1185</v>
      </c>
      <c r="AB15" s="128">
        <v>927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42598884</v>
      </c>
      <c r="AH15" s="50">
        <f t="shared" si="9"/>
        <v>664</v>
      </c>
      <c r="AI15" s="51">
        <f t="shared" si="8"/>
        <v>161.08685104318292</v>
      </c>
      <c r="AJ15" s="108">
        <v>0</v>
      </c>
      <c r="AK15" s="108">
        <v>0</v>
      </c>
      <c r="AL15" s="108">
        <v>0</v>
      </c>
      <c r="AM15" s="108">
        <v>1</v>
      </c>
      <c r="AN15" s="108">
        <v>1</v>
      </c>
      <c r="AO15" s="108">
        <v>0</v>
      </c>
      <c r="AP15" s="128">
        <v>9837947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14</v>
      </c>
      <c r="E16" s="42">
        <f t="shared" si="2"/>
        <v>9.8591549295774659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128</v>
      </c>
      <c r="P16" s="124">
        <v>121</v>
      </c>
      <c r="Q16" s="124">
        <v>62435189</v>
      </c>
      <c r="R16" s="47">
        <f t="shared" si="5"/>
        <v>4683</v>
      </c>
      <c r="S16" s="48">
        <f t="shared" si="6"/>
        <v>112.392</v>
      </c>
      <c r="T16" s="48">
        <f t="shared" si="7"/>
        <v>4.6829999999999998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0</v>
      </c>
      <c r="AA16" s="128">
        <v>1185</v>
      </c>
      <c r="AB16" s="128">
        <v>1168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42599708</v>
      </c>
      <c r="AH16" s="50">
        <f t="shared" si="9"/>
        <v>824</v>
      </c>
      <c r="AI16" s="51">
        <f t="shared" si="8"/>
        <v>175.95558402733292</v>
      </c>
      <c r="AJ16" s="108">
        <v>0</v>
      </c>
      <c r="AK16" s="108">
        <v>0</v>
      </c>
      <c r="AL16" s="108">
        <v>0</v>
      </c>
      <c r="AM16" s="108">
        <v>1</v>
      </c>
      <c r="AN16" s="108">
        <v>1</v>
      </c>
      <c r="AO16" s="108">
        <v>0</v>
      </c>
      <c r="AP16" s="128">
        <v>9837947</v>
      </c>
      <c r="AQ16" s="128">
        <f t="shared" si="1"/>
        <v>0</v>
      </c>
      <c r="AR16" s="54">
        <v>1.18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2"/>
        <v>4.9295774647887329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136</v>
      </c>
      <c r="P17" s="124">
        <v>144</v>
      </c>
      <c r="Q17" s="124">
        <v>62441039</v>
      </c>
      <c r="R17" s="47">
        <f t="shared" si="5"/>
        <v>5850</v>
      </c>
      <c r="S17" s="48">
        <f t="shared" si="6"/>
        <v>140.4</v>
      </c>
      <c r="T17" s="48">
        <f t="shared" si="7"/>
        <v>5.85</v>
      </c>
      <c r="U17" s="125">
        <v>9.3000000000000007</v>
      </c>
      <c r="V17" s="125">
        <f t="shared" si="0"/>
        <v>9.3000000000000007</v>
      </c>
      <c r="W17" s="126" t="s">
        <v>131</v>
      </c>
      <c r="X17" s="128">
        <v>0</v>
      </c>
      <c r="Y17" s="128">
        <v>1017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42600964</v>
      </c>
      <c r="AH17" s="50">
        <f t="shared" si="9"/>
        <v>1256</v>
      </c>
      <c r="AI17" s="51">
        <f t="shared" si="8"/>
        <v>214.70085470085471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9837947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2"/>
        <v>3.5211267605633805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137</v>
      </c>
      <c r="P18" s="124">
        <v>146</v>
      </c>
      <c r="Q18" s="124">
        <v>62447170</v>
      </c>
      <c r="R18" s="47">
        <f t="shared" si="5"/>
        <v>6131</v>
      </c>
      <c r="S18" s="48">
        <f t="shared" si="6"/>
        <v>147.14400000000001</v>
      </c>
      <c r="T18" s="48">
        <f t="shared" si="7"/>
        <v>6.1310000000000002</v>
      </c>
      <c r="U18" s="125">
        <v>8.8000000000000007</v>
      </c>
      <c r="V18" s="125">
        <f t="shared" si="0"/>
        <v>8.8000000000000007</v>
      </c>
      <c r="W18" s="126" t="s">
        <v>131</v>
      </c>
      <c r="X18" s="128">
        <v>0</v>
      </c>
      <c r="Y18" s="128">
        <v>1017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42602332</v>
      </c>
      <c r="AH18" s="50">
        <f t="shared" si="9"/>
        <v>1368</v>
      </c>
      <c r="AI18" s="51">
        <f t="shared" si="8"/>
        <v>223.12836405154133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9837947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4</v>
      </c>
      <c r="E19" s="42">
        <f t="shared" si="2"/>
        <v>2.8169014084507045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133</v>
      </c>
      <c r="P19" s="124">
        <v>148</v>
      </c>
      <c r="Q19" s="124">
        <v>62453367</v>
      </c>
      <c r="R19" s="47">
        <f t="shared" si="5"/>
        <v>6197</v>
      </c>
      <c r="S19" s="48">
        <f t="shared" si="6"/>
        <v>148.72800000000001</v>
      </c>
      <c r="T19" s="48">
        <f t="shared" si="7"/>
        <v>6.1970000000000001</v>
      </c>
      <c r="U19" s="125">
        <v>8.1</v>
      </c>
      <c r="V19" s="125">
        <f t="shared" si="0"/>
        <v>8.1</v>
      </c>
      <c r="W19" s="126" t="s">
        <v>131</v>
      </c>
      <c r="X19" s="128">
        <v>0</v>
      </c>
      <c r="Y19" s="128">
        <v>1078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42603720</v>
      </c>
      <c r="AH19" s="50">
        <f t="shared" si="9"/>
        <v>1388</v>
      </c>
      <c r="AI19" s="51">
        <f t="shared" si="8"/>
        <v>223.9793448442795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9837947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135</v>
      </c>
      <c r="P20" s="124">
        <v>149</v>
      </c>
      <c r="Q20" s="124">
        <v>62459689</v>
      </c>
      <c r="R20" s="47">
        <f t="shared" si="5"/>
        <v>6322</v>
      </c>
      <c r="S20" s="48">
        <f t="shared" si="6"/>
        <v>151.72800000000001</v>
      </c>
      <c r="T20" s="48">
        <f t="shared" si="7"/>
        <v>6.3220000000000001</v>
      </c>
      <c r="U20" s="125">
        <v>7.3</v>
      </c>
      <c r="V20" s="125">
        <f t="shared" si="0"/>
        <v>7.3</v>
      </c>
      <c r="W20" s="126" t="s">
        <v>131</v>
      </c>
      <c r="X20" s="128">
        <v>0</v>
      </c>
      <c r="Y20" s="128">
        <v>1077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42605128</v>
      </c>
      <c r="AH20" s="50">
        <f t="shared" si="9"/>
        <v>1408</v>
      </c>
      <c r="AI20" s="51">
        <f t="shared" si="8"/>
        <v>222.71433090794054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9837947</v>
      </c>
      <c r="AQ20" s="128">
        <f t="shared" si="1"/>
        <v>0</v>
      </c>
      <c r="AR20" s="54">
        <v>1.34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132</v>
      </c>
      <c r="P21" s="124">
        <v>150</v>
      </c>
      <c r="Q21" s="124">
        <v>62466022</v>
      </c>
      <c r="R21" s="47">
        <f t="shared" si="5"/>
        <v>6333</v>
      </c>
      <c r="S21" s="48">
        <f t="shared" si="6"/>
        <v>151.99199999999999</v>
      </c>
      <c r="T21" s="48">
        <f t="shared" si="7"/>
        <v>6.3330000000000002</v>
      </c>
      <c r="U21" s="125">
        <v>6.5</v>
      </c>
      <c r="V21" s="125">
        <f t="shared" si="0"/>
        <v>6.5</v>
      </c>
      <c r="W21" s="126" t="s">
        <v>131</v>
      </c>
      <c r="X21" s="128">
        <v>0</v>
      </c>
      <c r="Y21" s="128">
        <v>1148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42606560</v>
      </c>
      <c r="AH21" s="50">
        <f t="shared" si="9"/>
        <v>1432</v>
      </c>
      <c r="AI21" s="51">
        <f t="shared" si="8"/>
        <v>226.11716406126638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9837947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131</v>
      </c>
      <c r="P22" s="124">
        <v>149</v>
      </c>
      <c r="Q22" s="124">
        <v>62472308</v>
      </c>
      <c r="R22" s="47">
        <f t="shared" si="5"/>
        <v>6286</v>
      </c>
      <c r="S22" s="48">
        <f t="shared" si="6"/>
        <v>150.864</v>
      </c>
      <c r="T22" s="48">
        <f t="shared" si="7"/>
        <v>6.2859999999999996</v>
      </c>
      <c r="U22" s="125">
        <v>5.6</v>
      </c>
      <c r="V22" s="125">
        <f t="shared" si="0"/>
        <v>5.6</v>
      </c>
      <c r="W22" s="126" t="s">
        <v>131</v>
      </c>
      <c r="X22" s="128">
        <v>0</v>
      </c>
      <c r="Y22" s="128">
        <v>1146</v>
      </c>
      <c r="Z22" s="128">
        <v>1186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42607996</v>
      </c>
      <c r="AH22" s="50">
        <f t="shared" si="9"/>
        <v>1436</v>
      </c>
      <c r="AI22" s="51">
        <f t="shared" si="8"/>
        <v>228.44416162901689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9837947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5</v>
      </c>
      <c r="E23" s="42">
        <f t="shared" si="2"/>
        <v>3.5211267605633805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128</v>
      </c>
      <c r="P23" s="124">
        <v>139</v>
      </c>
      <c r="Q23" s="124">
        <v>62478461</v>
      </c>
      <c r="R23" s="47">
        <f t="shared" si="5"/>
        <v>6153</v>
      </c>
      <c r="S23" s="48">
        <f t="shared" si="6"/>
        <v>147.672</v>
      </c>
      <c r="T23" s="48">
        <f t="shared" si="7"/>
        <v>6.1529999999999996</v>
      </c>
      <c r="U23" s="125">
        <v>4.7</v>
      </c>
      <c r="V23" s="125">
        <f t="shared" si="0"/>
        <v>4.7</v>
      </c>
      <c r="W23" s="126" t="s">
        <v>131</v>
      </c>
      <c r="X23" s="128">
        <v>0</v>
      </c>
      <c r="Y23" s="128">
        <v>1148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42609412</v>
      </c>
      <c r="AH23" s="50">
        <f t="shared" si="9"/>
        <v>1416</v>
      </c>
      <c r="AI23" s="51">
        <f t="shared" si="8"/>
        <v>230.1316431009264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9837947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136</v>
      </c>
      <c r="P24" s="124">
        <v>141</v>
      </c>
      <c r="Q24" s="124">
        <v>62484546</v>
      </c>
      <c r="R24" s="47">
        <f t="shared" si="5"/>
        <v>6085</v>
      </c>
      <c r="S24" s="48">
        <f t="shared" si="6"/>
        <v>146.04</v>
      </c>
      <c r="T24" s="48">
        <f t="shared" si="7"/>
        <v>6.085</v>
      </c>
      <c r="U24" s="125">
        <v>4</v>
      </c>
      <c r="V24" s="125">
        <f t="shared" si="0"/>
        <v>4</v>
      </c>
      <c r="W24" s="126" t="s">
        <v>131</v>
      </c>
      <c r="X24" s="128">
        <v>0</v>
      </c>
      <c r="Y24" s="128">
        <v>1026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42610812</v>
      </c>
      <c r="AH24" s="50">
        <f>IF(ISBLANK(AG24),"-",AG24-AG23)</f>
        <v>1400</v>
      </c>
      <c r="AI24" s="51">
        <f t="shared" si="8"/>
        <v>230.07395234182417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9837947</v>
      </c>
      <c r="AQ24" s="128">
        <f t="shared" si="1"/>
        <v>0</v>
      </c>
      <c r="AR24" s="54">
        <v>1.27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2"/>
        <v>3.5211267605633805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138</v>
      </c>
      <c r="P25" s="124">
        <v>139</v>
      </c>
      <c r="Q25" s="124">
        <v>62490371</v>
      </c>
      <c r="R25" s="47">
        <f t="shared" si="5"/>
        <v>5825</v>
      </c>
      <c r="S25" s="48">
        <f t="shared" si="6"/>
        <v>139.80000000000001</v>
      </c>
      <c r="T25" s="48">
        <f t="shared" si="7"/>
        <v>5.8250000000000002</v>
      </c>
      <c r="U25" s="125">
        <v>3.7</v>
      </c>
      <c r="V25" s="125">
        <f t="shared" si="0"/>
        <v>3.7</v>
      </c>
      <c r="W25" s="126" t="s">
        <v>131</v>
      </c>
      <c r="X25" s="128">
        <v>0</v>
      </c>
      <c r="Y25" s="128">
        <v>1005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42612144</v>
      </c>
      <c r="AH25" s="50">
        <f t="shared" si="9"/>
        <v>1332</v>
      </c>
      <c r="AI25" s="51">
        <f t="shared" si="8"/>
        <v>228.6695278969957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9837947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2"/>
        <v>3.5211267605633805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136</v>
      </c>
      <c r="P26" s="124">
        <v>145</v>
      </c>
      <c r="Q26" s="124">
        <v>62496233</v>
      </c>
      <c r="R26" s="47">
        <f t="shared" si="5"/>
        <v>5862</v>
      </c>
      <c r="S26" s="48">
        <f t="shared" si="6"/>
        <v>140.68799999999999</v>
      </c>
      <c r="T26" s="48">
        <f t="shared" si="7"/>
        <v>5.8620000000000001</v>
      </c>
      <c r="U26" s="125">
        <v>3.5</v>
      </c>
      <c r="V26" s="125">
        <f t="shared" si="0"/>
        <v>3.5</v>
      </c>
      <c r="W26" s="126" t="s">
        <v>131</v>
      </c>
      <c r="X26" s="128">
        <v>0</v>
      </c>
      <c r="Y26" s="128">
        <v>1005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42613476</v>
      </c>
      <c r="AH26" s="50">
        <f t="shared" si="9"/>
        <v>1332</v>
      </c>
      <c r="AI26" s="51">
        <f t="shared" si="8"/>
        <v>227.22620266120776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9837947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2"/>
        <v>2.8169014084507045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134</v>
      </c>
      <c r="P27" s="124">
        <v>142</v>
      </c>
      <c r="Q27" s="124">
        <v>62502077</v>
      </c>
      <c r="R27" s="47">
        <f t="shared" si="5"/>
        <v>5844</v>
      </c>
      <c r="S27" s="48">
        <f t="shared" si="6"/>
        <v>140.256</v>
      </c>
      <c r="T27" s="48">
        <f t="shared" si="7"/>
        <v>5.8440000000000003</v>
      </c>
      <c r="U27" s="125">
        <v>3.2</v>
      </c>
      <c r="V27" s="125">
        <f t="shared" si="0"/>
        <v>3.2</v>
      </c>
      <c r="W27" s="126" t="s">
        <v>131</v>
      </c>
      <c r="X27" s="128">
        <v>0</v>
      </c>
      <c r="Y27" s="128">
        <v>1036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42614796</v>
      </c>
      <c r="AH27" s="50">
        <f t="shared" si="9"/>
        <v>1320</v>
      </c>
      <c r="AI27" s="51">
        <f t="shared" si="8"/>
        <v>225.87268993839834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9837947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2"/>
        <v>2.1126760563380285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137</v>
      </c>
      <c r="P28" s="124">
        <v>134</v>
      </c>
      <c r="Q28" s="124">
        <v>62507832</v>
      </c>
      <c r="R28" s="47">
        <f t="shared" si="5"/>
        <v>5755</v>
      </c>
      <c r="S28" s="48">
        <f t="shared" si="6"/>
        <v>138.12</v>
      </c>
      <c r="T28" s="48">
        <f t="shared" si="7"/>
        <v>5.7549999999999999</v>
      </c>
      <c r="U28" s="125">
        <v>3</v>
      </c>
      <c r="V28" s="125">
        <f t="shared" si="0"/>
        <v>3</v>
      </c>
      <c r="W28" s="126" t="s">
        <v>131</v>
      </c>
      <c r="X28" s="128">
        <v>0</v>
      </c>
      <c r="Y28" s="128">
        <v>1005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42616128</v>
      </c>
      <c r="AH28" s="50">
        <f t="shared" si="9"/>
        <v>1332</v>
      </c>
      <c r="AI28" s="51">
        <f t="shared" si="8"/>
        <v>231.45091225021721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9837947</v>
      </c>
      <c r="AQ28" s="128">
        <f t="shared" si="1"/>
        <v>0</v>
      </c>
      <c r="AR28" s="54">
        <v>1.1399999999999999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4</v>
      </c>
      <c r="E29" s="42">
        <f t="shared" si="2"/>
        <v>2.8169014084507045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136</v>
      </c>
      <c r="P29" s="124">
        <v>130</v>
      </c>
      <c r="Q29" s="124">
        <v>62513406</v>
      </c>
      <c r="R29" s="47">
        <f t="shared" si="5"/>
        <v>5574</v>
      </c>
      <c r="S29" s="48">
        <f t="shared" si="6"/>
        <v>133.77600000000001</v>
      </c>
      <c r="T29" s="48">
        <f t="shared" si="7"/>
        <v>5.5739999999999998</v>
      </c>
      <c r="U29" s="125">
        <v>2.9</v>
      </c>
      <c r="V29" s="125">
        <f t="shared" si="0"/>
        <v>2.9</v>
      </c>
      <c r="W29" s="126" t="s">
        <v>131</v>
      </c>
      <c r="X29" s="128">
        <v>0</v>
      </c>
      <c r="Y29" s="128">
        <v>995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42617444</v>
      </c>
      <c r="AH29" s="50">
        <f t="shared" si="9"/>
        <v>1316</v>
      </c>
      <c r="AI29" s="51">
        <f t="shared" si="8"/>
        <v>236.09616074632223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9837947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5</v>
      </c>
      <c r="E30" s="42">
        <f t="shared" si="2"/>
        <v>3.5211267605633805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131</v>
      </c>
      <c r="P30" s="124">
        <v>130</v>
      </c>
      <c r="Q30" s="124">
        <v>62518850</v>
      </c>
      <c r="R30" s="47">
        <f t="shared" si="5"/>
        <v>5444</v>
      </c>
      <c r="S30" s="48">
        <f t="shared" si="6"/>
        <v>130.65600000000001</v>
      </c>
      <c r="T30" s="48">
        <f t="shared" si="7"/>
        <v>5.444</v>
      </c>
      <c r="U30" s="125">
        <v>2.8</v>
      </c>
      <c r="V30" s="125">
        <f t="shared" si="0"/>
        <v>2.8</v>
      </c>
      <c r="W30" s="126" t="s">
        <v>131</v>
      </c>
      <c r="X30" s="128">
        <v>0</v>
      </c>
      <c r="Y30" s="128">
        <v>995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42618684</v>
      </c>
      <c r="AH30" s="50">
        <f t="shared" si="9"/>
        <v>1240</v>
      </c>
      <c r="AI30" s="51">
        <f t="shared" si="8"/>
        <v>227.77369581190302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9837947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8</v>
      </c>
      <c r="E31" s="42">
        <f t="shared" si="2"/>
        <v>5.6338028169014089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113</v>
      </c>
      <c r="P31" s="124">
        <v>125</v>
      </c>
      <c r="Q31" s="124">
        <v>62524078</v>
      </c>
      <c r="R31" s="47">
        <f t="shared" si="5"/>
        <v>5228</v>
      </c>
      <c r="S31" s="48">
        <f t="shared" si="6"/>
        <v>125.47199999999999</v>
      </c>
      <c r="T31" s="48">
        <f t="shared" si="7"/>
        <v>5.2279999999999998</v>
      </c>
      <c r="U31" s="125">
        <v>2.5</v>
      </c>
      <c r="V31" s="125">
        <f t="shared" si="0"/>
        <v>2.5</v>
      </c>
      <c r="W31" s="126" t="s">
        <v>147</v>
      </c>
      <c r="X31" s="128">
        <v>0</v>
      </c>
      <c r="Y31" s="128">
        <v>1046</v>
      </c>
      <c r="Z31" s="128">
        <v>1187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42619736</v>
      </c>
      <c r="AH31" s="50">
        <f t="shared" si="9"/>
        <v>1052</v>
      </c>
      <c r="AI31" s="51">
        <f t="shared" si="8"/>
        <v>201.22417750573834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9837947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2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117</v>
      </c>
      <c r="P32" s="124">
        <v>116</v>
      </c>
      <c r="Q32" s="124">
        <v>62529116</v>
      </c>
      <c r="R32" s="47">
        <f t="shared" si="5"/>
        <v>5038</v>
      </c>
      <c r="S32" s="48">
        <f t="shared" si="6"/>
        <v>120.91200000000001</v>
      </c>
      <c r="T32" s="48">
        <f t="shared" si="7"/>
        <v>5.0380000000000003</v>
      </c>
      <c r="U32" s="125">
        <v>2.1</v>
      </c>
      <c r="V32" s="125">
        <f t="shared" si="0"/>
        <v>2.1</v>
      </c>
      <c r="W32" s="126" t="s">
        <v>147</v>
      </c>
      <c r="X32" s="128">
        <v>0</v>
      </c>
      <c r="Y32" s="128">
        <v>1015</v>
      </c>
      <c r="Z32" s="128">
        <v>1187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42620756</v>
      </c>
      <c r="AH32" s="50">
        <f t="shared" si="9"/>
        <v>1020</v>
      </c>
      <c r="AI32" s="51">
        <f t="shared" si="8"/>
        <v>202.46129416435093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9837947</v>
      </c>
      <c r="AQ32" s="128">
        <f t="shared" si="1"/>
        <v>0</v>
      </c>
      <c r="AR32" s="54">
        <v>1.08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135</v>
      </c>
      <c r="P33" s="124">
        <v>101</v>
      </c>
      <c r="Q33" s="124">
        <v>62533645</v>
      </c>
      <c r="R33" s="47">
        <f t="shared" si="5"/>
        <v>4529</v>
      </c>
      <c r="S33" s="48">
        <f t="shared" si="6"/>
        <v>108.696</v>
      </c>
      <c r="T33" s="48">
        <f t="shared" si="7"/>
        <v>4.5289999999999999</v>
      </c>
      <c r="U33" s="125">
        <v>3.2</v>
      </c>
      <c r="V33" s="125">
        <f t="shared" si="0"/>
        <v>3.2</v>
      </c>
      <c r="W33" s="126" t="s">
        <v>124</v>
      </c>
      <c r="X33" s="128">
        <v>0</v>
      </c>
      <c r="Y33" s="128">
        <v>0</v>
      </c>
      <c r="Z33" s="128">
        <v>1037</v>
      </c>
      <c r="AA33" s="128">
        <v>1185</v>
      </c>
      <c r="AB33" s="128">
        <v>0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42621608</v>
      </c>
      <c r="AH33" s="50">
        <f t="shared" si="9"/>
        <v>852</v>
      </c>
      <c r="AI33" s="51">
        <f t="shared" si="8"/>
        <v>188.12099801280635</v>
      </c>
      <c r="AJ33" s="108">
        <v>0</v>
      </c>
      <c r="AK33" s="108">
        <v>0</v>
      </c>
      <c r="AL33" s="108">
        <v>1</v>
      </c>
      <c r="AM33" s="108">
        <v>1</v>
      </c>
      <c r="AN33" s="108">
        <v>0</v>
      </c>
      <c r="AO33" s="108">
        <v>0.4</v>
      </c>
      <c r="AP33" s="128">
        <v>9839145</v>
      </c>
      <c r="AQ33" s="128">
        <f t="shared" si="1"/>
        <v>1198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133</v>
      </c>
      <c r="P34" s="124">
        <v>100</v>
      </c>
      <c r="Q34" s="124">
        <v>62537836</v>
      </c>
      <c r="R34" s="47">
        <f t="shared" si="5"/>
        <v>4191</v>
      </c>
      <c r="S34" s="48">
        <f t="shared" si="6"/>
        <v>100.584</v>
      </c>
      <c r="T34" s="48">
        <f t="shared" si="7"/>
        <v>4.1909999999999998</v>
      </c>
      <c r="U34" s="125">
        <v>4.7</v>
      </c>
      <c r="V34" s="125">
        <f t="shared" si="0"/>
        <v>4.7</v>
      </c>
      <c r="W34" s="126" t="s">
        <v>124</v>
      </c>
      <c r="X34" s="128">
        <v>0</v>
      </c>
      <c r="Y34" s="128">
        <v>0</v>
      </c>
      <c r="Z34" s="128">
        <v>997</v>
      </c>
      <c r="AA34" s="128">
        <v>1185</v>
      </c>
      <c r="AB34" s="128">
        <v>0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42622356</v>
      </c>
      <c r="AH34" s="50">
        <f t="shared" si="9"/>
        <v>748</v>
      </c>
      <c r="AI34" s="51">
        <f t="shared" si="8"/>
        <v>178.47769028871392</v>
      </c>
      <c r="AJ34" s="108">
        <v>0</v>
      </c>
      <c r="AK34" s="108">
        <v>0</v>
      </c>
      <c r="AL34" s="108">
        <v>1</v>
      </c>
      <c r="AM34" s="108">
        <v>1</v>
      </c>
      <c r="AN34" s="108">
        <v>0</v>
      </c>
      <c r="AO34" s="108">
        <v>0.4</v>
      </c>
      <c r="AP34" s="128">
        <v>9840490</v>
      </c>
      <c r="AQ34" s="128">
        <f t="shared" si="1"/>
        <v>1345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24"/>
      <c r="Q35" s="124"/>
      <c r="R35" s="66">
        <f>SUM(R11:R34)</f>
        <v>126600</v>
      </c>
      <c r="S35" s="67">
        <f>AVERAGE(S11:S34)</f>
        <v>126.59999999999997</v>
      </c>
      <c r="T35" s="67">
        <f>SUM(T11:T34)</f>
        <v>126.59999999999998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'DEC 27'!AG35</f>
        <v>25320</v>
      </c>
      <c r="AH35" s="69">
        <f>SUM(AH11:AH34)</f>
        <v>26912</v>
      </c>
      <c r="AI35" s="70">
        <f>$AH$35/$T35</f>
        <v>212.57503949447081</v>
      </c>
      <c r="AJ35" s="99"/>
      <c r="AK35" s="100"/>
      <c r="AL35" s="100"/>
      <c r="AM35" s="100"/>
      <c r="AN35" s="101"/>
      <c r="AO35" s="71"/>
      <c r="AP35" s="72">
        <f>AP34-AP10</f>
        <v>8529</v>
      </c>
      <c r="AQ35" s="73">
        <f>SUM(AQ11:AQ34)</f>
        <v>8529</v>
      </c>
      <c r="AR35" s="74">
        <f>AVERAGE(AR11:AR34)</f>
        <v>1.1816666666666664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6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176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199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91" t="s">
        <v>200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18" t="s">
        <v>201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62" t="s">
        <v>128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62" t="s">
        <v>132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202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91" t="s">
        <v>137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2"/>
      <c r="W47" s="112"/>
      <c r="X47" s="112"/>
      <c r="Y47" s="112"/>
      <c r="Z47" s="112"/>
      <c r="AA47" s="112"/>
      <c r="AB47" s="112"/>
      <c r="AJ47" s="113"/>
      <c r="AK47" s="113"/>
      <c r="AL47" s="113"/>
      <c r="AM47" s="113"/>
      <c r="AN47" s="113"/>
      <c r="AO47" s="113"/>
      <c r="AP47" s="114"/>
      <c r="AQ47" s="109"/>
      <c r="AR47" s="109"/>
      <c r="AS47" s="111"/>
      <c r="AT47" s="107"/>
      <c r="AU47" s="107"/>
      <c r="AV47" s="107"/>
      <c r="AW47" s="107"/>
      <c r="AX47" s="107"/>
      <c r="AY47" s="107"/>
    </row>
    <row r="48" spans="2:51" x14ac:dyDescent="0.25">
      <c r="B48" s="295" t="s">
        <v>203</v>
      </c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62" t="s">
        <v>133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62" t="s">
        <v>141</v>
      </c>
      <c r="C50" s="116"/>
      <c r="D50" s="171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20"/>
      <c r="U50" s="82"/>
      <c r="V50" s="82"/>
      <c r="W50" s="112"/>
      <c r="X50" s="112"/>
      <c r="Y50" s="112"/>
      <c r="Z50" s="9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162" t="s">
        <v>142</v>
      </c>
      <c r="C51" s="118"/>
      <c r="D51" s="172"/>
      <c r="E51" s="118"/>
      <c r="F51" s="118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18" t="s">
        <v>143</v>
      </c>
      <c r="C52" s="118"/>
      <c r="D52" s="172"/>
      <c r="E52" s="118"/>
      <c r="F52" s="118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149</v>
      </c>
      <c r="C53" s="118"/>
      <c r="D53" s="172"/>
      <c r="E53" s="118"/>
      <c r="F53" s="118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162" t="s">
        <v>145</v>
      </c>
      <c r="C54" s="118"/>
      <c r="D54" s="172"/>
      <c r="E54" s="118"/>
      <c r="F54" s="118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91" t="s">
        <v>204</v>
      </c>
      <c r="C55" s="118"/>
      <c r="D55" s="172"/>
      <c r="E55" s="118"/>
      <c r="F55" s="11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 t="s">
        <v>205</v>
      </c>
      <c r="C56" s="118"/>
      <c r="D56" s="172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91" t="s">
        <v>206</v>
      </c>
      <c r="C57" s="118"/>
      <c r="D57" s="172"/>
      <c r="E57" s="118"/>
      <c r="F57" s="118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91"/>
      <c r="C58" s="118"/>
      <c r="D58" s="172"/>
      <c r="E58" s="118"/>
      <c r="F58" s="118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18"/>
      <c r="C59" s="118"/>
      <c r="D59" s="172"/>
      <c r="E59" s="118"/>
      <c r="F59" s="118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118"/>
      <c r="C60" s="118"/>
      <c r="D60" s="172"/>
      <c r="E60" s="118"/>
      <c r="F60" s="118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A61" s="112"/>
      <c r="I61" s="113"/>
      <c r="J61" s="113"/>
      <c r="K61" s="113"/>
      <c r="L61" s="113"/>
      <c r="M61" s="113"/>
      <c r="N61" s="113"/>
      <c r="O61" s="114"/>
      <c r="P61" s="109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A62" s="112"/>
      <c r="I62" s="113"/>
      <c r="J62" s="113"/>
      <c r="K62" s="113"/>
      <c r="L62" s="113"/>
      <c r="M62" s="113"/>
      <c r="N62" s="113"/>
      <c r="O62" s="114"/>
      <c r="P62" s="109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A63" s="112"/>
      <c r="I63" s="113"/>
      <c r="J63" s="113"/>
      <c r="K63" s="113"/>
      <c r="L63" s="113"/>
      <c r="M63" s="113"/>
      <c r="N63" s="113"/>
      <c r="O63" s="114"/>
      <c r="P63" s="109"/>
      <c r="R63" s="83"/>
      <c r="AS63" s="107"/>
      <c r="AT63" s="107"/>
      <c r="AU63" s="107"/>
      <c r="AV63" s="107"/>
      <c r="AW63" s="107"/>
      <c r="AX63" s="107"/>
      <c r="AY63" s="107"/>
    </row>
    <row r="64" spans="1:51" x14ac:dyDescent="0.25">
      <c r="A64" s="112"/>
      <c r="I64" s="113"/>
      <c r="J64" s="113"/>
      <c r="K64" s="113"/>
      <c r="L64" s="113"/>
      <c r="M64" s="113"/>
      <c r="N64" s="113"/>
      <c r="O64" s="114"/>
      <c r="R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R65" s="109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R66" s="109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R67" s="109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R68" s="109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14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14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14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14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14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R87" s="109"/>
      <c r="S87" s="109"/>
      <c r="T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T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09"/>
      <c r="Q89" s="109"/>
      <c r="R89" s="109"/>
      <c r="S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R90" s="109"/>
      <c r="S90" s="109"/>
      <c r="T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R91" s="109"/>
      <c r="S91" s="109"/>
      <c r="T91" s="109"/>
      <c r="U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T92" s="109"/>
      <c r="U92" s="109"/>
      <c r="AS92" s="107"/>
      <c r="AT92" s="107"/>
      <c r="AU92" s="107"/>
      <c r="AV92" s="107"/>
      <c r="AW92" s="107"/>
      <c r="AX92" s="107"/>
      <c r="AY92" s="107"/>
    </row>
    <row r="104" spans="45:51" x14ac:dyDescent="0.25">
      <c r="AS104" s="107"/>
      <c r="AT104" s="107"/>
      <c r="AU104" s="107"/>
      <c r="AV104" s="107"/>
      <c r="AW104" s="107"/>
      <c r="AX104" s="107"/>
      <c r="AY104" s="107"/>
    </row>
  </sheetData>
  <protectedRanges>
    <protectedRange sqref="S50:T60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50:R60" name="Range2_12_1_6_1_1"/>
    <protectedRange sqref="L50:M60" name="Range2_2_12_1_7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G10 AP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4 B41" name="Range2_12_5_1_1_1_1"/>
    <protectedRange sqref="L6 D6 D8 O8:U8" name="Range1_16_3_1_1_7"/>
    <protectedRange sqref="P3:U3" name="Range1_16_1_1_1_1_2"/>
    <protectedRange sqref="J50:K60" name="Range2_2_12_1_4_1_1_1_1_1_1_1_1_1_1_1_1_1_1_1"/>
    <protectedRange sqref="I50:I60" name="Range2_2_12_1_7_1_1_2_2_1_2"/>
    <protectedRange sqref="F50:H60" name="Range2_2_12_1_3_1_2_1_1_1_1_2_1_1_1_1_1_1_1_1_1_1_1"/>
    <protectedRange sqref="E50:E60" name="Range2_2_12_1_3_1_2_1_1_1_2_1_1_1_1_3_1_1_1_1_1_1_1_1_1"/>
    <protectedRange sqref="P5:U5" name="Range1_16_1_1_1_1_1_1_2_2_2_2_2_2_2_2_2_2_2_2_2_2_2_2_2_2_2_2_2_2_2_1_2_2_2_2_2_2"/>
    <protectedRange sqref="T42" name="Range2_12_5_1_1_1_2_1_1_1"/>
    <protectedRange sqref="G42:H42" name="Range2_2_12_1_3_1_1_1_1_1_4_1_1_1_1_1_1_1"/>
    <protectedRange sqref="E42:F42" name="Range2_2_12_1_7_1_1_3_1_1_1_1_1_1_1"/>
    <protectedRange sqref="S42" name="Range2_12_5_1_1_2_3_1_1_1_1_1_1"/>
    <protectedRange sqref="Q42:R42" name="Range2_12_1_6_1_1_1_1_2_1_1_1_1_1_1"/>
    <protectedRange sqref="N42:P42" name="Range2_12_1_2_3_1_1_1_1_2_1_1_1_1_1_1"/>
    <protectedRange sqref="I42:M42" name="Range2_2_12_1_4_3_1_1_1_1_2_1_1_1_1_1_1"/>
    <protectedRange sqref="D42" name="Range2_2_12_1_3_1_2_1_1_1_2_1_2_1_1_1_1_1_1"/>
    <protectedRange sqref="T43" name="Range2_12_5_1_1_6_1_1_1_1_1_1_1_1_1_1_1_1"/>
    <protectedRange sqref="S43" name="Range2_12_5_1_1_5_3_1_1_1_1_1_1_1_1_1_1_1_1"/>
    <protectedRange sqref="Q43:R43" name="Range2_12_1_6_1_1_1_2_3_2_1_1_2_1_1_1_1_1_1_1_1_1_1_1"/>
    <protectedRange sqref="N43:P43" name="Range2_12_1_2_3_1_1_1_2_3_2_1_1_2_1_1_1_1_1_1_1_1_1_1_1"/>
    <protectedRange sqref="J43:M43" name="Range2_2_12_1_4_3_1_1_1_3_3_2_1_1_2_1_1_1_1_1_1_1_1_1_1_1"/>
    <protectedRange sqref="I43" name="Range2_2_12_1_4_3_1_1_1_2_1_2_2_1_2_1_1_1_1_1_1_1_1_1_1_1"/>
    <protectedRange sqref="G43:H43 D43:E43" name="Range2_2_12_1_3_1_2_1_1_1_2_1_3_2_1_2_1_1_1_1_1_1_1_1_1_1_1"/>
    <protectedRange sqref="F43" name="Range2_2_12_1_3_1_2_1_1_1_1_1_2_2_1_2_1_1_1_1_1_1_1_1_1_1_1"/>
    <protectedRange sqref="B58" name="Range2_12_5_1_1_1_2_2_1_1_1_1_1_1_1_1_1_1_1_1_1_1_1_1_1_1_1_1_1_1_1_1_1_1_1_1_1_1_1_1_1_1_1_1_1_1_1_1_1_1_1_1_1_1_1_1_1_2_1_1_1_1_1_1_1_1_1_1_1_2_1_1_1_1_1_2_1_1_1_1_1_1_1_1"/>
    <protectedRange sqref="T44" name="Range2_12_5_1_1_2_1_1_1_1_1_1_1_1"/>
    <protectedRange sqref="S44" name="Range2_12_4_1_1_1_4_2_2_1_1_1_1_1_1_1_1"/>
    <protectedRange sqref="Q44:R44" name="Range2_12_1_6_1_1_1_2_3_2_1_1_1_1_1_1_1_1_1_1_1"/>
    <protectedRange sqref="N44:P44" name="Range2_12_1_2_3_1_1_1_2_3_2_1_1_1_1_1_1_1_1_1_1_1"/>
    <protectedRange sqref="K44:M44" name="Range2_2_12_1_4_3_1_1_1_3_3_2_1_1_1_1_1_1_1_1_1_1_1"/>
    <protectedRange sqref="J44" name="Range2_2_12_1_4_3_1_1_1_3_2_1_2_1_1_1_1_1_1_1_1_1"/>
    <protectedRange sqref="D44:E44" name="Range2_2_12_1_3_1_2_1_1_1_2_1_2_3_2_1_1_1_1_1_1_1_1_1"/>
    <protectedRange sqref="I44" name="Range2_2_12_1_4_2_1_1_1_4_1_2_1_1_1_2_1_1_1_1_1_1_1_1_1"/>
    <protectedRange sqref="F44:H44" name="Range2_2_12_1_3_1_1_1_1_1_4_1_2_1_2_1_2_1_1_1_1_1_1_1_1_1"/>
    <protectedRange sqref="P4:U4" name="Range1_16_1_1_1_1_1_1_2_2_2_2_2_2_2_2_2_2_2_2_2_2_2_2_2_2_2_2_2_2_2_1_2_2_2_2_2_2_2_2_2"/>
    <protectedRange sqref="B59" name="Range2_12_5_1_1_1_2_2_1_1_1_1_1_1_1_1_1_1_1_2_1_1_1_1_1_1_1_1_1_3_1_3_1_2_1_1_1_1_1_1_1_1_1_1_1_1_1_2_1_1_1_1_1_2_1_1_1_1_1_1_1_1_2_1_1_3_1_1_1_2_1_1_1_1_1_1_1_1_1_1_1_1_1_1_1_1_1_2_1_1_1_1_1_1_1_1_1_1_1_1_1_1_1_2_1_1_1_2_2_2_3_1"/>
    <protectedRange sqref="B42" name="Range2_12_5_1_1_1_2_2_1_1_1_1_1_1_1_1_1_1_1_1_1_1_1_1_1_1_1_1_1_1_1_1_1_1_1_1_1_1_1_1_1_1_2_1_1_1"/>
    <protectedRange sqref="B43" name="Range2_12_5_1_1_1_2_2_1_1_1_1_1_1_1_1_1_1_1_2_1_1_1_1_1_1_1_1_1_3_1_3_1_2_1_1_1_1_1_1_1_1_1_1_1_1_1_2_1_1_1_1_1_2_1_1_1_1_1_1_1_1_2_1_1_3_1_1_1_2_1_1_1_1_1_1_1_1_1_1_1_1_1_1_1_1_1_2_1_1_1_1_1_1_1_1_1_1_1_1_1_1_1"/>
    <protectedRange sqref="T49" name="Range2_12_5_1_1_2_2_1_1_1_1_1"/>
    <protectedRange sqref="S49" name="Range2_12_4_1_1_1_4_2_2_2_2_1_1_1_1"/>
    <protectedRange sqref="Q49:R49" name="Range2_12_1_6_1_1_1_2_3_2_1_1_3_1_1_1_1_1_1"/>
    <protectedRange sqref="N49:P49" name="Range2_12_1_2_3_1_1_1_2_3_2_1_1_3_1_1_1_1_1_1"/>
    <protectedRange sqref="K49:M49" name="Range2_2_12_1_4_3_1_1_1_3_3_2_1_1_3_1_1_1_1_1_1"/>
    <protectedRange sqref="J49" name="Range2_2_12_1_4_3_1_1_1_3_2_1_2_2_1_1_1_1_1_1"/>
    <protectedRange sqref="E49:H49" name="Range2_2_12_1_3_1_2_1_1_1_1_2_1_1_1_1_1_1_1_1_1_1_2_1"/>
    <protectedRange sqref="D49" name="Range2_2_12_1_3_1_2_1_1_1_2_1_2_3_1_1_1_1_1_1_2_1_1_1"/>
    <protectedRange sqref="I49" name="Range2_2_12_1_4_2_1_1_1_4_1_2_1_1_1_2_2_1_1_1_1_1_1_1"/>
    <protectedRange sqref="T45" name="Range2_12_5_1_1_1_2_1_1_1_1"/>
    <protectedRange sqref="G45:H45" name="Range2_2_12_1_3_1_1_1_1_1_4_1_1_1_1_1_1_1_1"/>
    <protectedRange sqref="E45:F45" name="Range2_2_12_1_7_1_1_3_1_1_1_1_1_1_1_1"/>
    <protectedRange sqref="S45" name="Range2_12_5_1_1_2_3_1_1_1_1_1_1_1"/>
    <protectedRange sqref="Q45:R45" name="Range2_12_1_6_1_1_1_1_2_1_1_1_1_1_1_1"/>
    <protectedRange sqref="N45:P45" name="Range2_12_1_2_3_1_1_1_1_2_1_1_1_1_1_1_1"/>
    <protectedRange sqref="I45:M45" name="Range2_2_12_1_4_3_1_1_1_1_2_1_1_1_1_1_1_1"/>
    <protectedRange sqref="D45" name="Range2_2_12_1_3_1_2_1_1_1_2_1_2_1_1_1_1_1_1_1"/>
    <protectedRange sqref="T46" name="Range2_12_5_1_1_6_1_1_1_1_1_1_1_1_1_1_1_1_1"/>
    <protectedRange sqref="S46" name="Range2_12_5_1_1_5_3_1_1_1_1_1_1_1_1_1_1_1_1_1"/>
    <protectedRange sqref="Q46:R46" name="Range2_12_1_6_1_1_1_2_3_2_1_1_2_1_1_1_1_1_1_1_1_1_1_1_1"/>
    <protectedRange sqref="N46:P46" name="Range2_12_1_2_3_1_1_1_2_3_2_1_1_2_1_1_1_1_1_1_1_1_1_1_1_1"/>
    <protectedRange sqref="J46:M46" name="Range2_2_12_1_4_3_1_1_1_3_3_2_1_1_2_1_1_1_1_1_1_1_1_1_1_1_1"/>
    <protectedRange sqref="I46" name="Range2_2_12_1_4_3_1_1_1_2_1_2_2_1_2_1_1_1_1_1_1_1_1_1_1_1_1"/>
    <protectedRange sqref="G46:H46 D46:E46" name="Range2_2_12_1_3_1_2_1_1_1_2_1_3_2_1_2_1_1_1_1_1_1_1_1_1_1_1_1"/>
    <protectedRange sqref="F46" name="Range2_2_12_1_3_1_2_1_1_1_1_1_2_2_1_2_1_1_1_1_1_1_1_1_1_1_1_1"/>
    <protectedRange sqref="B45" name="Range2_12_5_1_1_1_2_1_1_1_1_1_1_1_1_1_1_1_2_1_1_1_1_1_1_1_1_1_1_1_1_1_1_1_1_1_1_1_1_1_1_2_1_1_1_1_1_1_1_1_1_1_1_2_1_1_1_1_2_1_1_1_1_1_1_1_1_1"/>
    <protectedRange sqref="B46" name="Range2_12_5_1_1_1_2_2_1_1_1_1_1_1_1_1_1_1_1_1_1_1_1_1_1_1_1_1_1_1_1_1_1_1_1_1_1_1_1_1_1_1_1_1_1_1_1_1_1_1_1_1_1_1_1_1_1_2_1_1_1_1_1_1_1_1_1_1_1_2_1_1_1_1_1_2_1_1_1_1_1_1_1_1_1"/>
    <protectedRange sqref="T47" name="Range2_12_5_1_1_2_1_1_1_1_1_1_1_1_1"/>
    <protectedRange sqref="S47" name="Range2_12_4_1_1_1_4_2_2_1_1_1_1_1_1_1_1_1"/>
    <protectedRange sqref="Q47:R47" name="Range2_12_1_6_1_1_1_2_3_2_1_1_1_1_1_1_1_1_1_1_1_1"/>
    <protectedRange sqref="N47:P47" name="Range2_12_1_2_3_1_1_1_2_3_2_1_1_1_1_1_1_1_1_1_1_1_1"/>
    <protectedRange sqref="K47:M47" name="Range2_2_12_1_4_3_1_1_1_3_3_2_1_1_1_1_1_1_1_1_1_1_1_1"/>
    <protectedRange sqref="J47" name="Range2_2_12_1_4_3_1_1_1_3_2_1_2_1_1_1_1_1_1_1_1_1_1"/>
    <protectedRange sqref="D47:E47" name="Range2_2_12_1_3_1_2_1_1_1_2_1_2_3_2_1_1_1_1_1_1_1_1_1_1"/>
    <protectedRange sqref="I47" name="Range2_2_12_1_4_2_1_1_1_4_1_2_1_1_1_2_1_1_1_1_1_1_1_1_1_1"/>
    <protectedRange sqref="F47:H47" name="Range2_2_12_1_3_1_1_1_1_1_4_1_2_1_2_1_2_1_1_1_1_1_1_1_1_1_1"/>
    <protectedRange sqref="B47" name="Range2_12_5_1_1_1_2_2_1_1_1_1_1_1_1_1_1_1_1_2_1_1_1_1_1_1_1_1_1_1_1_1_1_1_1_1_1_1_1_1_1_1_1_1_1_1_1_1_1_1_1_1_1_1_1_1_1_1_1_1_1_1_1_1_1_1_1_1_1_1_1_1_1_2_1_1_1_1_1_1_1_1_1_1_1_2_1_1_1_1_1_2_1_1_1_1_1_1_1_1_1"/>
    <protectedRange sqref="T48" name="Range2_12_5_1_1_2_2_1_1_1_1_1_1_1_1"/>
    <protectedRange sqref="S48" name="Range2_12_4_1_1_1_4_2_2_2_2_1_1_1_1_1_1_1"/>
    <protectedRange sqref="Q48:R48" name="Range2_12_1_6_1_1_1_2_3_2_1_1_3_1_1_1_1_1_1_1_1_1"/>
    <protectedRange sqref="N48:P48" name="Range2_12_1_2_3_1_1_1_2_3_2_1_1_3_1_1_1_1_1_1_1_1_1"/>
    <protectedRange sqref="K48:M48" name="Range2_2_12_1_4_3_1_1_1_3_3_2_1_1_3_1_1_1_1_1_1_1_1_1"/>
    <protectedRange sqref="J48" name="Range2_2_12_1_4_3_1_1_1_3_2_1_2_2_1_1_1_1_1_1_1_1_1"/>
    <protectedRange sqref="E48:H48" name="Range2_2_12_1_3_1_2_1_1_1_1_2_1_1_1_1_1_1_1_1_1_1_2_1_1_1_1"/>
    <protectedRange sqref="D48" name="Range2_2_12_1_3_1_2_1_1_1_2_1_2_3_1_1_1_1_1_1_2_1_1_1_1_1_1"/>
    <protectedRange sqref="I48" name="Range2_2_12_1_4_2_1_1_1_4_1_2_1_1_1_2_2_1_1_1_1_1_1_1_1_1_1"/>
    <protectedRange sqref="B48" name="Range2_12_5_1_1_1_2_2_1_1_1_1_1_1_1_1_1_1_1_2_1_1_1_2_1_1_1_2_1_1_1_3_1_1_1_1_1_1_1_1_1_1_1_1_1_1_1_1_1_1_1_1_1_1_1_1_1_1_1_1_1_1_1_1_1_1_1_1_1_1_1_1_1_1_1_1_1_1_1_1_1_1_1_1_1_1_1_1_1_1_2_1_1_1_1_1_1_1_1_1_1_1"/>
    <protectedRange sqref="B49" name="Range2_12_5_1_1_1_2_1_1_1_1_1_1_1_1_1_1_1_2_1_2_1_1_1_1_1_1_1_1_1_2_1_1_1_1_1_1_1_1_1_1_1_1_1_1_1_1_1_1_1_1_1_1_1_1_1_1_1_1_1_1_1_1_1_1_1_1_1_1_1_1_1_1_1_2_1_1_1_1_1_1_1_1_1_2_1_2_1_1_1_1_1_2_1_1_1_1_2_2_1_1_1"/>
    <protectedRange sqref="B50" name="Range2_12_5_1_1_1_1_1_2_1_1_1_1_1_1_1_1_1_1_1_1_1_1_1_1_1_1_1_1_2_1_1_1_1_1_1_1_1_1_1_1_1_1_3_1_1_1_2_1_1_1_1_1_1_1_1_1_1_1_1_2_1_1_1_1_1_1_1_1_1_1_1_1_1_1_1_1_1_1_1_1_1_1_1_2_1_1_2_2_2_3_1_1"/>
    <protectedRange sqref="B52" name="Range2_12_5_1_1_1_2_2_1_1_1_1_1_1_1_1_1_1_1_2_1_1_1_1_1_1_1_1_1_3_1_3_1_2_1_1_1_1_1_1_1_1_1_1_1_1_1_2_1_1_1_1_1_2_1_1_1_1_1_1_1_1_2_1_1_3_1_1_1_2_1_1_1_1_1_1_1_1_1_1_1_1_1_1_1_1_1_2_1_1_1_1_1_1_1_1_1_1_1_1_1_1_1_2_1_1_1_2_2_2_3_1_1"/>
    <protectedRange sqref="B55" name="Range2_12_5_1_1_1_2_2_1_1_1_1_1_1_1_1_1_1_1_1_1_1_1_1_1_1_1_1_1_1_1_1_1_1_1_1_1_1_1_1_1_1_1_1_1_1_1_1_1_1_1_1_1_1_1_1_1_2_1_1_1_1_1_1_1_1_1_1_1_2_1_1_1_1_1_2_1_1_1_1_1_1_1_1_2"/>
    <protectedRange sqref="B56" name="Range2_12_5_1_1_1_2_2_1_1_1_1_1_1_1_1_1_1_1_2_1_1_1_1_1_1_1_1_1_3_1_3_1_2_1_1_1_1_1_1_1_1_1_1_1_1_1_2_1_1_1_1_1_2_1_1_1_1_1_1_1_1_2_1_1_3_1_1_1_2_1_1_1_1_1_1_1_1_1_1_1_1_1_1_1_1_1_2_1_1_1_1_1_1_1_1_1_1_1_1_1_1_1_2_1_1_1_2_2_2_3_1_2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8:U48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719" priority="21" operator="containsText" text="N/A">
      <formula>NOT(ISERROR(SEARCH("N/A",AC11)))</formula>
    </cfRule>
    <cfRule type="cellIs" dxfId="718" priority="35" operator="equal">
      <formula>0</formula>
    </cfRule>
  </conditionalFormatting>
  <conditionalFormatting sqref="AC11:AE34">
    <cfRule type="cellIs" dxfId="717" priority="34" operator="greaterThanOrEqual">
      <formula>1185</formula>
    </cfRule>
  </conditionalFormatting>
  <conditionalFormatting sqref="AC11:AE34">
    <cfRule type="cellIs" dxfId="716" priority="33" operator="between">
      <formula>0.1</formula>
      <formula>1184</formula>
    </cfRule>
  </conditionalFormatting>
  <conditionalFormatting sqref="X8">
    <cfRule type="cellIs" dxfId="715" priority="32" operator="equal">
      <formula>0</formula>
    </cfRule>
  </conditionalFormatting>
  <conditionalFormatting sqref="X8">
    <cfRule type="cellIs" dxfId="714" priority="31" operator="greaterThan">
      <formula>1179</formula>
    </cfRule>
  </conditionalFormatting>
  <conditionalFormatting sqref="X8">
    <cfRule type="cellIs" dxfId="713" priority="30" operator="greaterThan">
      <formula>99</formula>
    </cfRule>
  </conditionalFormatting>
  <conditionalFormatting sqref="X8">
    <cfRule type="cellIs" dxfId="712" priority="29" operator="greaterThan">
      <formula>0.99</formula>
    </cfRule>
  </conditionalFormatting>
  <conditionalFormatting sqref="AB8">
    <cfRule type="cellIs" dxfId="711" priority="28" operator="equal">
      <formula>0</formula>
    </cfRule>
  </conditionalFormatting>
  <conditionalFormatting sqref="AB8">
    <cfRule type="cellIs" dxfId="710" priority="27" operator="greaterThan">
      <formula>1179</formula>
    </cfRule>
  </conditionalFormatting>
  <conditionalFormatting sqref="AB8">
    <cfRule type="cellIs" dxfId="709" priority="26" operator="greaterThan">
      <formula>99</formula>
    </cfRule>
  </conditionalFormatting>
  <conditionalFormatting sqref="AB8">
    <cfRule type="cellIs" dxfId="708" priority="25" operator="greaterThan">
      <formula>0.99</formula>
    </cfRule>
  </conditionalFormatting>
  <conditionalFormatting sqref="AI11:AI34">
    <cfRule type="cellIs" dxfId="707" priority="24" operator="greaterThan">
      <formula>$AI$8</formula>
    </cfRule>
  </conditionalFormatting>
  <conditionalFormatting sqref="AH11:AH34">
    <cfRule type="cellIs" dxfId="706" priority="22" operator="greaterThan">
      <formula>$AH$8</formula>
    </cfRule>
    <cfRule type="cellIs" dxfId="705" priority="23" operator="greaterThan">
      <formula>$AH$8</formula>
    </cfRule>
  </conditionalFormatting>
  <conditionalFormatting sqref="X11:AA34">
    <cfRule type="containsText" dxfId="704" priority="17" operator="containsText" text="N/A">
      <formula>NOT(ISERROR(SEARCH("N/A",X11)))</formula>
    </cfRule>
    <cfRule type="cellIs" dxfId="703" priority="20" operator="equal">
      <formula>0</formula>
    </cfRule>
  </conditionalFormatting>
  <conditionalFormatting sqref="X11:AA34">
    <cfRule type="cellIs" dxfId="702" priority="19" operator="greaterThanOrEqual">
      <formula>1185</formula>
    </cfRule>
  </conditionalFormatting>
  <conditionalFormatting sqref="X11:AA34">
    <cfRule type="cellIs" dxfId="701" priority="18" operator="between">
      <formula>0.1</formula>
      <formula>1184</formula>
    </cfRule>
  </conditionalFormatting>
  <conditionalFormatting sqref="AB11:AB34">
    <cfRule type="containsText" dxfId="700" priority="13" operator="containsText" text="N/A">
      <formula>NOT(ISERROR(SEARCH("N/A",AB11)))</formula>
    </cfRule>
    <cfRule type="cellIs" dxfId="699" priority="16" operator="equal">
      <formula>0</formula>
    </cfRule>
  </conditionalFormatting>
  <conditionalFormatting sqref="AB11:AB34">
    <cfRule type="cellIs" dxfId="698" priority="15" operator="greaterThanOrEqual">
      <formula>1185</formula>
    </cfRule>
  </conditionalFormatting>
  <conditionalFormatting sqref="AB11:AB34">
    <cfRule type="cellIs" dxfId="697" priority="14" operator="between">
      <formula>0.1</formula>
      <formula>1184</formula>
    </cfRule>
  </conditionalFormatting>
  <conditionalFormatting sqref="AJ11:AO34">
    <cfRule type="cellIs" dxfId="696" priority="12" operator="equal">
      <formula>0</formula>
    </cfRule>
  </conditionalFormatting>
  <conditionalFormatting sqref="AJ11:AO34">
    <cfRule type="cellIs" dxfId="695" priority="11" operator="greaterThan">
      <formula>1179</formula>
    </cfRule>
  </conditionalFormatting>
  <conditionalFormatting sqref="AJ11:AO34">
    <cfRule type="cellIs" dxfId="694" priority="10" operator="greaterThan">
      <formula>99</formula>
    </cfRule>
  </conditionalFormatting>
  <conditionalFormatting sqref="AJ11:AO34">
    <cfRule type="cellIs" dxfId="693" priority="9" operator="greaterThan">
      <formula>0.99</formula>
    </cfRule>
  </conditionalFormatting>
  <conditionalFormatting sqref="AQ11:AQ34">
    <cfRule type="cellIs" dxfId="692" priority="8" operator="equal">
      <formula>0</formula>
    </cfRule>
  </conditionalFormatting>
  <conditionalFormatting sqref="AQ11:AQ34">
    <cfRule type="cellIs" dxfId="691" priority="7" operator="greaterThan">
      <formula>1179</formula>
    </cfRule>
  </conditionalFormatting>
  <conditionalFormatting sqref="AQ11:AQ34">
    <cfRule type="cellIs" dxfId="690" priority="6" operator="greaterThan">
      <formula>99</formula>
    </cfRule>
  </conditionalFormatting>
  <conditionalFormatting sqref="AQ11:AQ34">
    <cfRule type="cellIs" dxfId="689" priority="5" operator="greaterThan">
      <formula>0.99</formula>
    </cfRule>
  </conditionalFormatting>
  <conditionalFormatting sqref="AP11:AP34">
    <cfRule type="cellIs" dxfId="688" priority="4" operator="equal">
      <formula>0</formula>
    </cfRule>
  </conditionalFormatting>
  <conditionalFormatting sqref="AP11:AP34">
    <cfRule type="cellIs" dxfId="687" priority="3" operator="greaterThan">
      <formula>1179</formula>
    </cfRule>
  </conditionalFormatting>
  <conditionalFormatting sqref="AP11:AP34">
    <cfRule type="cellIs" dxfId="686" priority="2" operator="greaterThan">
      <formula>99</formula>
    </cfRule>
  </conditionalFormatting>
  <conditionalFormatting sqref="AP11:AP34">
    <cfRule type="cellIs" dxfId="68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2"/>
  <sheetViews>
    <sheetView topLeftCell="R22" zoomScaleNormal="100" workbookViewId="0">
      <selection activeCell="A47" sqref="A47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130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140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6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6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6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42351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26072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65" t="s">
        <v>51</v>
      </c>
      <c r="V9" s="16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63" t="s">
        <v>55</v>
      </c>
      <c r="AG9" s="163" t="s">
        <v>56</v>
      </c>
      <c r="AH9" s="296" t="s">
        <v>57</v>
      </c>
      <c r="AI9" s="311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93" t="s">
        <v>66</v>
      </c>
      <c r="AR9" s="16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89"/>
      <c r="I10" s="165" t="s">
        <v>75</v>
      </c>
      <c r="J10" s="165" t="s">
        <v>75</v>
      </c>
      <c r="K10" s="165" t="s">
        <v>75</v>
      </c>
      <c r="L10" s="29" t="s">
        <v>29</v>
      </c>
      <c r="M10" s="292"/>
      <c r="N10" s="29" t="s">
        <v>29</v>
      </c>
      <c r="O10" s="294"/>
      <c r="P10" s="294"/>
      <c r="Q10" s="2">
        <f>'DEC 12'!Q34</f>
        <v>62537836</v>
      </c>
      <c r="R10" s="304"/>
      <c r="S10" s="305"/>
      <c r="T10" s="306"/>
      <c r="U10" s="165" t="s">
        <v>75</v>
      </c>
      <c r="V10" s="16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12'!AG34</f>
        <v>42622356</v>
      </c>
      <c r="AH10" s="296"/>
      <c r="AI10" s="312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2">
        <f>'DEC 12'!AP34</f>
        <v>9840490</v>
      </c>
      <c r="AQ10" s="294"/>
      <c r="AR10" s="16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133</v>
      </c>
      <c r="P11" s="124">
        <v>95</v>
      </c>
      <c r="Q11" s="124">
        <v>62542013</v>
      </c>
      <c r="R11" s="47">
        <f>IF(ISBLANK(Q11),"-",Q11-Q10)</f>
        <v>4177</v>
      </c>
      <c r="S11" s="48">
        <f>R11*24/1000</f>
        <v>100.248</v>
      </c>
      <c r="T11" s="48">
        <f>R11/1000</f>
        <v>4.1769999999999996</v>
      </c>
      <c r="U11" s="125">
        <v>6.3</v>
      </c>
      <c r="V11" s="125">
        <f t="shared" ref="V11:V34" si="0">U11</f>
        <v>6.3</v>
      </c>
      <c r="W11" s="126" t="s">
        <v>124</v>
      </c>
      <c r="X11" s="128">
        <v>0</v>
      </c>
      <c r="Y11" s="128">
        <v>0</v>
      </c>
      <c r="Z11" s="128">
        <v>966</v>
      </c>
      <c r="AA11" s="128">
        <v>1185</v>
      </c>
      <c r="AB11" s="128">
        <v>0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42623108</v>
      </c>
      <c r="AH11" s="50">
        <f>IF(ISBLANK(AG11),"-",AG11-AG10)</f>
        <v>752</v>
      </c>
      <c r="AI11" s="51">
        <f>AH11/T11</f>
        <v>180.03351687814222</v>
      </c>
      <c r="AJ11" s="108">
        <v>0</v>
      </c>
      <c r="AK11" s="108">
        <v>0</v>
      </c>
      <c r="AL11" s="108">
        <v>1</v>
      </c>
      <c r="AM11" s="108">
        <v>1</v>
      </c>
      <c r="AN11" s="108">
        <v>0</v>
      </c>
      <c r="AO11" s="108">
        <v>0</v>
      </c>
      <c r="AP11" s="128">
        <v>9842028</v>
      </c>
      <c r="AQ11" s="128">
        <f t="shared" ref="AQ11:AQ34" si="1">AP11-AP10</f>
        <v>1538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13</v>
      </c>
      <c r="E12" s="42">
        <f t="shared" ref="E12:E34" si="2">D12/1.42</f>
        <v>9.1549295774647899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133</v>
      </c>
      <c r="P12" s="124">
        <v>94</v>
      </c>
      <c r="Q12" s="124">
        <v>62545853</v>
      </c>
      <c r="R12" s="47">
        <f t="shared" ref="R12:R34" si="5">IF(ISBLANK(Q12),"-",Q12-Q11)</f>
        <v>3840</v>
      </c>
      <c r="S12" s="48">
        <f t="shared" ref="S12:S34" si="6">R12*24/1000</f>
        <v>92.16</v>
      </c>
      <c r="T12" s="48">
        <f t="shared" ref="T12:T34" si="7">R12/1000</f>
        <v>3.84</v>
      </c>
      <c r="U12" s="125">
        <v>7.8</v>
      </c>
      <c r="V12" s="125">
        <f t="shared" si="0"/>
        <v>7.8</v>
      </c>
      <c r="W12" s="126" t="s">
        <v>124</v>
      </c>
      <c r="X12" s="128">
        <v>0</v>
      </c>
      <c r="Y12" s="128">
        <v>0</v>
      </c>
      <c r="Z12" s="128">
        <v>946</v>
      </c>
      <c r="AA12" s="128">
        <v>1185</v>
      </c>
      <c r="AB12" s="128">
        <v>0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42623796</v>
      </c>
      <c r="AH12" s="50">
        <f>IF(ISBLANK(AG12),"-",AG12-AG11)</f>
        <v>688</v>
      </c>
      <c r="AI12" s="51">
        <f t="shared" ref="AI12:AI34" si="8">AH12/T12</f>
        <v>179.16666666666669</v>
      </c>
      <c r="AJ12" s="108">
        <v>0</v>
      </c>
      <c r="AK12" s="108">
        <v>0</v>
      </c>
      <c r="AL12" s="108">
        <v>1</v>
      </c>
      <c r="AM12" s="108">
        <v>1</v>
      </c>
      <c r="AN12" s="108">
        <v>0</v>
      </c>
      <c r="AO12" s="108">
        <v>0</v>
      </c>
      <c r="AP12" s="128">
        <v>9843543</v>
      </c>
      <c r="AQ12" s="128">
        <f t="shared" si="1"/>
        <v>1515</v>
      </c>
      <c r="AR12" s="179">
        <v>1.02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2"/>
        <v>10.563380281690142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126</v>
      </c>
      <c r="P13" s="124">
        <v>86</v>
      </c>
      <c r="Q13" s="124">
        <v>62549495</v>
      </c>
      <c r="R13" s="47">
        <f t="shared" si="5"/>
        <v>3642</v>
      </c>
      <c r="S13" s="48">
        <f t="shared" si="6"/>
        <v>87.408000000000001</v>
      </c>
      <c r="T13" s="48">
        <f t="shared" si="7"/>
        <v>3.6419999999999999</v>
      </c>
      <c r="U13" s="125">
        <v>9.4</v>
      </c>
      <c r="V13" s="125">
        <f t="shared" si="0"/>
        <v>9.4</v>
      </c>
      <c r="W13" s="126" t="s">
        <v>124</v>
      </c>
      <c r="X13" s="128">
        <v>0</v>
      </c>
      <c r="Y13" s="128">
        <v>0</v>
      </c>
      <c r="Z13" s="128">
        <v>886</v>
      </c>
      <c r="AA13" s="128">
        <v>1185</v>
      </c>
      <c r="AB13" s="128">
        <v>0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42624436</v>
      </c>
      <c r="AH13" s="50">
        <f>IF(ISBLANK(AG13),"-",AG13-AG12)</f>
        <v>640</v>
      </c>
      <c r="AI13" s="51">
        <f t="shared" si="8"/>
        <v>175.72762218561232</v>
      </c>
      <c r="AJ13" s="108">
        <v>0</v>
      </c>
      <c r="AK13" s="108">
        <v>0</v>
      </c>
      <c r="AL13" s="108">
        <v>1</v>
      </c>
      <c r="AM13" s="108">
        <v>1</v>
      </c>
      <c r="AN13" s="108">
        <v>0</v>
      </c>
      <c r="AO13" s="108">
        <v>0</v>
      </c>
      <c r="AP13" s="128">
        <v>9845073</v>
      </c>
      <c r="AQ13" s="128">
        <f t="shared" si="1"/>
        <v>1530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18</v>
      </c>
      <c r="E14" s="42">
        <f t="shared" si="2"/>
        <v>12.67605633802817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92</v>
      </c>
      <c r="P14" s="124">
        <v>91</v>
      </c>
      <c r="Q14" s="124">
        <v>62553174</v>
      </c>
      <c r="R14" s="47">
        <f t="shared" si="5"/>
        <v>3679</v>
      </c>
      <c r="S14" s="48">
        <f t="shared" si="6"/>
        <v>88.296000000000006</v>
      </c>
      <c r="T14" s="48">
        <f t="shared" si="7"/>
        <v>3.6789999999999998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846</v>
      </c>
      <c r="AA14" s="128">
        <v>1185</v>
      </c>
      <c r="AB14" s="128">
        <v>0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42625060</v>
      </c>
      <c r="AH14" s="50">
        <f t="shared" ref="AH14:AH34" si="9">IF(ISBLANK(AG14),"-",AG14-AG13)</f>
        <v>624</v>
      </c>
      <c r="AI14" s="51">
        <f t="shared" si="8"/>
        <v>169.61130742049471</v>
      </c>
      <c r="AJ14" s="108">
        <v>0</v>
      </c>
      <c r="AK14" s="108">
        <v>0</v>
      </c>
      <c r="AL14" s="108">
        <v>1</v>
      </c>
      <c r="AM14" s="108">
        <v>1</v>
      </c>
      <c r="AN14" s="108">
        <v>0</v>
      </c>
      <c r="AO14" s="108">
        <v>0</v>
      </c>
      <c r="AP14" s="128">
        <v>9845114</v>
      </c>
      <c r="AQ14" s="128">
        <f t="shared" si="1"/>
        <v>41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19</v>
      </c>
      <c r="E15" s="42">
        <f t="shared" si="2"/>
        <v>13.380281690140846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99</v>
      </c>
      <c r="P15" s="124">
        <v>95</v>
      </c>
      <c r="Q15" s="124">
        <v>62557082</v>
      </c>
      <c r="R15" s="47">
        <f t="shared" si="5"/>
        <v>3908</v>
      </c>
      <c r="S15" s="48">
        <f t="shared" si="6"/>
        <v>93.792000000000002</v>
      </c>
      <c r="T15" s="48">
        <f t="shared" si="7"/>
        <v>3.9079999999999999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867</v>
      </c>
      <c r="AA15" s="128">
        <v>1185</v>
      </c>
      <c r="AB15" s="128">
        <v>0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42625692</v>
      </c>
      <c r="AH15" s="50">
        <f t="shared" si="9"/>
        <v>632</v>
      </c>
      <c r="AI15" s="51">
        <f t="shared" si="8"/>
        <v>161.71954964176049</v>
      </c>
      <c r="AJ15" s="108">
        <v>0</v>
      </c>
      <c r="AK15" s="108">
        <v>0</v>
      </c>
      <c r="AL15" s="108">
        <v>1</v>
      </c>
      <c r="AM15" s="108">
        <v>1</v>
      </c>
      <c r="AN15" s="108">
        <v>0</v>
      </c>
      <c r="AO15" s="108">
        <v>0</v>
      </c>
      <c r="AP15" s="128">
        <v>9845114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18</v>
      </c>
      <c r="E16" s="42">
        <f t="shared" si="2"/>
        <v>12.67605633802817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121</v>
      </c>
      <c r="P16" s="124">
        <v>116</v>
      </c>
      <c r="Q16" s="124">
        <v>62561701</v>
      </c>
      <c r="R16" s="47">
        <f t="shared" si="5"/>
        <v>4619</v>
      </c>
      <c r="S16" s="48">
        <f t="shared" si="6"/>
        <v>110.85599999999999</v>
      </c>
      <c r="T16" s="48">
        <f t="shared" si="7"/>
        <v>4.6189999999999998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1098</v>
      </c>
      <c r="AA16" s="128">
        <v>1185</v>
      </c>
      <c r="AB16" s="128">
        <v>0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42626460</v>
      </c>
      <c r="AH16" s="50">
        <f t="shared" si="9"/>
        <v>768</v>
      </c>
      <c r="AI16" s="51">
        <f t="shared" si="8"/>
        <v>166.26975535830266</v>
      </c>
      <c r="AJ16" s="108">
        <v>0</v>
      </c>
      <c r="AK16" s="108">
        <v>0</v>
      </c>
      <c r="AL16" s="108">
        <v>1</v>
      </c>
      <c r="AM16" s="108">
        <v>1</v>
      </c>
      <c r="AN16" s="108">
        <v>0</v>
      </c>
      <c r="AO16" s="108">
        <v>0</v>
      </c>
      <c r="AP16" s="128">
        <v>9845114</v>
      </c>
      <c r="AQ16" s="128">
        <f t="shared" si="1"/>
        <v>0</v>
      </c>
      <c r="AR16" s="54">
        <v>1.1599999999999999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9</v>
      </c>
      <c r="E17" s="42">
        <f t="shared" si="2"/>
        <v>6.3380281690140849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143</v>
      </c>
      <c r="P17" s="124">
        <v>141</v>
      </c>
      <c r="Q17" s="124">
        <v>62567328</v>
      </c>
      <c r="R17" s="47">
        <f t="shared" si="5"/>
        <v>5627</v>
      </c>
      <c r="S17" s="48">
        <f t="shared" si="6"/>
        <v>135.048</v>
      </c>
      <c r="T17" s="48">
        <f t="shared" si="7"/>
        <v>5.6269999999999998</v>
      </c>
      <c r="U17" s="125">
        <v>9.5</v>
      </c>
      <c r="V17" s="125">
        <f t="shared" si="0"/>
        <v>9.5</v>
      </c>
      <c r="W17" s="126" t="s">
        <v>179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42627652</v>
      </c>
      <c r="AH17" s="50">
        <f t="shared" si="9"/>
        <v>1192</v>
      </c>
      <c r="AI17" s="51">
        <f t="shared" si="8"/>
        <v>211.8357917185001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9845114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2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144</v>
      </c>
      <c r="P18" s="124">
        <v>140</v>
      </c>
      <c r="Q18" s="124">
        <v>62573228</v>
      </c>
      <c r="R18" s="47">
        <f t="shared" si="5"/>
        <v>5900</v>
      </c>
      <c r="S18" s="48">
        <f t="shared" si="6"/>
        <v>141.6</v>
      </c>
      <c r="T18" s="48">
        <f t="shared" si="7"/>
        <v>5.9</v>
      </c>
      <c r="U18" s="125">
        <v>9.5</v>
      </c>
      <c r="V18" s="125">
        <f t="shared" si="0"/>
        <v>9.5</v>
      </c>
      <c r="W18" s="126" t="s">
        <v>179</v>
      </c>
      <c r="X18" s="128">
        <v>0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42628928</v>
      </c>
      <c r="AH18" s="50">
        <f t="shared" si="9"/>
        <v>1276</v>
      </c>
      <c r="AI18" s="51">
        <f t="shared" si="8"/>
        <v>216.27118644067795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9845114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131</v>
      </c>
      <c r="P19" s="124">
        <v>150</v>
      </c>
      <c r="Q19" s="124">
        <v>62579429</v>
      </c>
      <c r="R19" s="47">
        <f t="shared" si="5"/>
        <v>6201</v>
      </c>
      <c r="S19" s="48">
        <f t="shared" si="6"/>
        <v>148.82400000000001</v>
      </c>
      <c r="T19" s="48">
        <f t="shared" si="7"/>
        <v>6.2009999999999996</v>
      </c>
      <c r="U19" s="125">
        <v>9</v>
      </c>
      <c r="V19" s="125">
        <f t="shared" si="0"/>
        <v>9</v>
      </c>
      <c r="W19" s="126" t="s">
        <v>131</v>
      </c>
      <c r="X19" s="128">
        <v>1098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42630304</v>
      </c>
      <c r="AH19" s="50">
        <f t="shared" si="9"/>
        <v>1376</v>
      </c>
      <c r="AI19" s="51">
        <f t="shared" si="8"/>
        <v>221.89969359780682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9845114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133</v>
      </c>
      <c r="P20" s="124">
        <v>149</v>
      </c>
      <c r="Q20" s="124">
        <v>62585659</v>
      </c>
      <c r="R20" s="47">
        <f t="shared" si="5"/>
        <v>6230</v>
      </c>
      <c r="S20" s="48">
        <f t="shared" si="6"/>
        <v>149.52000000000001</v>
      </c>
      <c r="T20" s="48">
        <f t="shared" si="7"/>
        <v>6.23</v>
      </c>
      <c r="U20" s="125">
        <v>8.1999999999999993</v>
      </c>
      <c r="V20" s="125">
        <f t="shared" si="0"/>
        <v>8.1999999999999993</v>
      </c>
      <c r="W20" s="126" t="s">
        <v>131</v>
      </c>
      <c r="X20" s="128">
        <v>1098</v>
      </c>
      <c r="Y20" s="128">
        <v>0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42631704</v>
      </c>
      <c r="AH20" s="50">
        <f t="shared" si="9"/>
        <v>1400</v>
      </c>
      <c r="AI20" s="51">
        <f t="shared" si="8"/>
        <v>224.71910112359549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9845114</v>
      </c>
      <c r="AQ20" s="128">
        <f t="shared" si="1"/>
        <v>0</v>
      </c>
      <c r="AR20" s="54">
        <v>1.31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133</v>
      </c>
      <c r="P21" s="124">
        <v>148</v>
      </c>
      <c r="Q21" s="124">
        <v>62591899</v>
      </c>
      <c r="R21" s="47">
        <f t="shared" si="5"/>
        <v>6240</v>
      </c>
      <c r="S21" s="48">
        <f t="shared" si="6"/>
        <v>149.76</v>
      </c>
      <c r="T21" s="48">
        <f t="shared" si="7"/>
        <v>6.24</v>
      </c>
      <c r="U21" s="125">
        <v>7.3</v>
      </c>
      <c r="V21" s="125">
        <f t="shared" si="0"/>
        <v>7.3</v>
      </c>
      <c r="W21" s="126" t="s">
        <v>131</v>
      </c>
      <c r="X21" s="128">
        <v>1098</v>
      </c>
      <c r="Y21" s="128">
        <v>0</v>
      </c>
      <c r="Z21" s="128">
        <v>1187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42633108</v>
      </c>
      <c r="AH21" s="50">
        <f t="shared" si="9"/>
        <v>1404</v>
      </c>
      <c r="AI21" s="51">
        <f t="shared" si="8"/>
        <v>225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9845114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132</v>
      </c>
      <c r="P22" s="124">
        <v>147</v>
      </c>
      <c r="Q22" s="124">
        <v>62598092</v>
      </c>
      <c r="R22" s="47">
        <f t="shared" si="5"/>
        <v>6193</v>
      </c>
      <c r="S22" s="48">
        <f t="shared" si="6"/>
        <v>148.63200000000001</v>
      </c>
      <c r="T22" s="48">
        <f t="shared" si="7"/>
        <v>6.1929999999999996</v>
      </c>
      <c r="U22" s="125">
        <v>6.6</v>
      </c>
      <c r="V22" s="125">
        <f t="shared" si="0"/>
        <v>6.6</v>
      </c>
      <c r="W22" s="126" t="s">
        <v>131</v>
      </c>
      <c r="X22" s="128">
        <v>1098</v>
      </c>
      <c r="Y22" s="128">
        <v>0</v>
      </c>
      <c r="Z22" s="128">
        <v>1186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42634504</v>
      </c>
      <c r="AH22" s="50">
        <f t="shared" si="9"/>
        <v>1396</v>
      </c>
      <c r="AI22" s="51">
        <f t="shared" si="8"/>
        <v>225.41579202325207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9845114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5</v>
      </c>
      <c r="E23" s="42">
        <f t="shared" si="2"/>
        <v>3.5211267605633805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135</v>
      </c>
      <c r="P23" s="124">
        <v>141</v>
      </c>
      <c r="Q23" s="124">
        <v>62604136</v>
      </c>
      <c r="R23" s="47">
        <f t="shared" si="5"/>
        <v>6044</v>
      </c>
      <c r="S23" s="48">
        <f t="shared" si="6"/>
        <v>145.05600000000001</v>
      </c>
      <c r="T23" s="48">
        <f t="shared" si="7"/>
        <v>6.0439999999999996</v>
      </c>
      <c r="U23" s="125">
        <v>6</v>
      </c>
      <c r="V23" s="125">
        <f t="shared" si="0"/>
        <v>6</v>
      </c>
      <c r="W23" s="126" t="s">
        <v>131</v>
      </c>
      <c r="X23" s="128">
        <v>1026</v>
      </c>
      <c r="Y23" s="128">
        <v>0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42635864</v>
      </c>
      <c r="AH23" s="50">
        <f t="shared" si="9"/>
        <v>1360</v>
      </c>
      <c r="AI23" s="51">
        <f t="shared" si="8"/>
        <v>225.01654533421578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9845114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134</v>
      </c>
      <c r="P24" s="124">
        <v>137</v>
      </c>
      <c r="Q24" s="124">
        <v>62610150</v>
      </c>
      <c r="R24" s="47">
        <f t="shared" si="5"/>
        <v>6014</v>
      </c>
      <c r="S24" s="48">
        <f t="shared" si="6"/>
        <v>144.33600000000001</v>
      </c>
      <c r="T24" s="48">
        <f t="shared" si="7"/>
        <v>6.0140000000000002</v>
      </c>
      <c r="U24" s="125">
        <v>5.5</v>
      </c>
      <c r="V24" s="125">
        <f t="shared" si="0"/>
        <v>5.5</v>
      </c>
      <c r="W24" s="126" t="s">
        <v>131</v>
      </c>
      <c r="X24" s="128">
        <v>1047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42637224</v>
      </c>
      <c r="AH24" s="50">
        <f>IF(ISBLANK(AG24),"-",AG24-AG23)</f>
        <v>1360</v>
      </c>
      <c r="AI24" s="51">
        <f t="shared" si="8"/>
        <v>226.13900897904887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9845114</v>
      </c>
      <c r="AQ24" s="128">
        <f t="shared" si="1"/>
        <v>0</v>
      </c>
      <c r="AR24" s="54">
        <v>1.1599999999999999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2"/>
        <v>3.5211267605633805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135</v>
      </c>
      <c r="P25" s="124">
        <v>138</v>
      </c>
      <c r="Q25" s="124">
        <v>62616025</v>
      </c>
      <c r="R25" s="47">
        <f t="shared" si="5"/>
        <v>5875</v>
      </c>
      <c r="S25" s="48">
        <f t="shared" si="6"/>
        <v>141</v>
      </c>
      <c r="T25" s="48">
        <f t="shared" si="7"/>
        <v>5.875</v>
      </c>
      <c r="U25" s="125">
        <v>5.0999999999999996</v>
      </c>
      <c r="V25" s="125">
        <f t="shared" si="0"/>
        <v>5.0999999999999996</v>
      </c>
      <c r="W25" s="126" t="s">
        <v>131</v>
      </c>
      <c r="X25" s="128">
        <v>1026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42638552</v>
      </c>
      <c r="AH25" s="50">
        <f t="shared" si="9"/>
        <v>1328</v>
      </c>
      <c r="AI25" s="51">
        <f t="shared" si="8"/>
        <v>226.04255319148936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9845114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2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134</v>
      </c>
      <c r="P26" s="124">
        <v>139</v>
      </c>
      <c r="Q26" s="124">
        <v>62621874</v>
      </c>
      <c r="R26" s="47">
        <f t="shared" si="5"/>
        <v>5849</v>
      </c>
      <c r="S26" s="48">
        <f t="shared" si="6"/>
        <v>140.376</v>
      </c>
      <c r="T26" s="48">
        <f t="shared" si="7"/>
        <v>5.8490000000000002</v>
      </c>
      <c r="U26" s="125">
        <v>4.8</v>
      </c>
      <c r="V26" s="125">
        <f t="shared" si="0"/>
        <v>4.8</v>
      </c>
      <c r="W26" s="126" t="s">
        <v>131</v>
      </c>
      <c r="X26" s="128">
        <v>1025</v>
      </c>
      <c r="Y26" s="128">
        <v>0</v>
      </c>
      <c r="Z26" s="128">
        <v>1187</v>
      </c>
      <c r="AA26" s="128">
        <v>1185</v>
      </c>
      <c r="AB26" s="128">
        <v>1188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42639884</v>
      </c>
      <c r="AH26" s="50">
        <f t="shared" si="9"/>
        <v>1332</v>
      </c>
      <c r="AI26" s="51">
        <f t="shared" si="8"/>
        <v>227.73123610873654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9845114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134</v>
      </c>
      <c r="P27" s="124">
        <v>141</v>
      </c>
      <c r="Q27" s="124">
        <v>62627660</v>
      </c>
      <c r="R27" s="47">
        <f t="shared" si="5"/>
        <v>5786</v>
      </c>
      <c r="S27" s="48">
        <f t="shared" si="6"/>
        <v>138.864</v>
      </c>
      <c r="T27" s="48">
        <f t="shared" si="7"/>
        <v>5.7859999999999996</v>
      </c>
      <c r="U27" s="125">
        <v>4.5</v>
      </c>
      <c r="V27" s="125">
        <f t="shared" si="0"/>
        <v>4.5</v>
      </c>
      <c r="W27" s="126" t="s">
        <v>131</v>
      </c>
      <c r="X27" s="128">
        <v>1027</v>
      </c>
      <c r="Y27" s="128">
        <v>0</v>
      </c>
      <c r="Z27" s="128">
        <v>1186</v>
      </c>
      <c r="AA27" s="128">
        <v>1185</v>
      </c>
      <c r="AB27" s="128">
        <v>1186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42641196</v>
      </c>
      <c r="AH27" s="50">
        <f t="shared" si="9"/>
        <v>1312</v>
      </c>
      <c r="AI27" s="51">
        <f t="shared" si="8"/>
        <v>226.75423435879711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9845114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134</v>
      </c>
      <c r="P28" s="124">
        <v>142</v>
      </c>
      <c r="Q28" s="124">
        <v>62633503</v>
      </c>
      <c r="R28" s="47">
        <f t="shared" si="5"/>
        <v>5843</v>
      </c>
      <c r="S28" s="48">
        <f t="shared" si="6"/>
        <v>140.232</v>
      </c>
      <c r="T28" s="48">
        <f t="shared" si="7"/>
        <v>5.843</v>
      </c>
      <c r="U28" s="125">
        <v>4.0999999999999996</v>
      </c>
      <c r="V28" s="125">
        <f t="shared" si="0"/>
        <v>4.0999999999999996</v>
      </c>
      <c r="W28" s="126" t="s">
        <v>131</v>
      </c>
      <c r="X28" s="128">
        <v>1025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42642516</v>
      </c>
      <c r="AH28" s="50">
        <f t="shared" si="9"/>
        <v>1320</v>
      </c>
      <c r="AI28" s="51">
        <f t="shared" si="8"/>
        <v>225.91134691083349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9845114</v>
      </c>
      <c r="AQ28" s="128">
        <f t="shared" si="1"/>
        <v>0</v>
      </c>
      <c r="AR28" s="54">
        <v>1.1299999999999999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136</v>
      </c>
      <c r="P29" s="124">
        <v>131</v>
      </c>
      <c r="Q29" s="124">
        <v>62639220</v>
      </c>
      <c r="R29" s="47">
        <f t="shared" si="5"/>
        <v>5717</v>
      </c>
      <c r="S29" s="48">
        <f t="shared" si="6"/>
        <v>137.208</v>
      </c>
      <c r="T29" s="48">
        <f t="shared" si="7"/>
        <v>5.7169999999999996</v>
      </c>
      <c r="U29" s="125">
        <v>3.8</v>
      </c>
      <c r="V29" s="125">
        <f t="shared" si="0"/>
        <v>3.8</v>
      </c>
      <c r="W29" s="126" t="s">
        <v>131</v>
      </c>
      <c r="X29" s="128">
        <v>994</v>
      </c>
      <c r="Y29" s="128">
        <v>0</v>
      </c>
      <c r="Z29" s="128">
        <v>1186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42643840</v>
      </c>
      <c r="AH29" s="50">
        <f t="shared" si="9"/>
        <v>1324</v>
      </c>
      <c r="AI29" s="51">
        <f t="shared" si="8"/>
        <v>231.58999475249257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9845114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8</v>
      </c>
      <c r="E30" s="42">
        <f t="shared" si="2"/>
        <v>5.6338028169014089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115</v>
      </c>
      <c r="P30" s="124">
        <v>123</v>
      </c>
      <c r="Q30" s="124">
        <v>62644558</v>
      </c>
      <c r="R30" s="47">
        <f t="shared" si="5"/>
        <v>5338</v>
      </c>
      <c r="S30" s="48">
        <f t="shared" si="6"/>
        <v>128.11199999999999</v>
      </c>
      <c r="T30" s="48">
        <f t="shared" si="7"/>
        <v>5.3380000000000001</v>
      </c>
      <c r="U30" s="125">
        <v>3.3</v>
      </c>
      <c r="V30" s="125">
        <f t="shared" si="0"/>
        <v>3.3</v>
      </c>
      <c r="W30" s="126" t="s">
        <v>131</v>
      </c>
      <c r="X30" s="128">
        <v>1046</v>
      </c>
      <c r="Y30" s="128">
        <v>0</v>
      </c>
      <c r="Z30" s="128">
        <v>1187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42644916</v>
      </c>
      <c r="AH30" s="50">
        <f t="shared" si="9"/>
        <v>1076</v>
      </c>
      <c r="AI30" s="51">
        <f t="shared" si="8"/>
        <v>201.57362307980517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9845114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8</v>
      </c>
      <c r="E31" s="42">
        <f t="shared" si="2"/>
        <v>5.6338028169014089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114</v>
      </c>
      <c r="P31" s="124">
        <v>121</v>
      </c>
      <c r="Q31" s="124">
        <v>62649724</v>
      </c>
      <c r="R31" s="47">
        <f t="shared" si="5"/>
        <v>5166</v>
      </c>
      <c r="S31" s="48">
        <f t="shared" si="6"/>
        <v>123.98399999999999</v>
      </c>
      <c r="T31" s="48">
        <f t="shared" si="7"/>
        <v>5.1660000000000004</v>
      </c>
      <c r="U31" s="125">
        <v>2.8</v>
      </c>
      <c r="V31" s="125">
        <f t="shared" si="0"/>
        <v>2.8</v>
      </c>
      <c r="W31" s="126" t="s">
        <v>147</v>
      </c>
      <c r="X31" s="128">
        <v>1027</v>
      </c>
      <c r="Y31" s="128">
        <v>0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42645948</v>
      </c>
      <c r="AH31" s="50">
        <f t="shared" si="9"/>
        <v>1032</v>
      </c>
      <c r="AI31" s="51">
        <f t="shared" si="8"/>
        <v>199.76771196283389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9845114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2"/>
        <v>8.4507042253521139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112</v>
      </c>
      <c r="P32" s="124">
        <v>118</v>
      </c>
      <c r="Q32" s="124">
        <v>62654768</v>
      </c>
      <c r="R32" s="47">
        <f t="shared" si="5"/>
        <v>5044</v>
      </c>
      <c r="S32" s="48">
        <f t="shared" si="6"/>
        <v>121.056</v>
      </c>
      <c r="T32" s="48">
        <f t="shared" si="7"/>
        <v>5.0439999999999996</v>
      </c>
      <c r="U32" s="125">
        <v>2.5</v>
      </c>
      <c r="V32" s="125">
        <f t="shared" si="0"/>
        <v>2.5</v>
      </c>
      <c r="W32" s="126" t="s">
        <v>147</v>
      </c>
      <c r="X32" s="128">
        <v>1026</v>
      </c>
      <c r="Y32" s="128">
        <v>0</v>
      </c>
      <c r="Z32" s="128">
        <v>1169</v>
      </c>
      <c r="AA32" s="128">
        <v>0</v>
      </c>
      <c r="AB32" s="128">
        <v>1168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42646956</v>
      </c>
      <c r="AH32" s="50">
        <f t="shared" si="9"/>
        <v>1008</v>
      </c>
      <c r="AI32" s="51">
        <f t="shared" si="8"/>
        <v>199.84139571768441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9845114</v>
      </c>
      <c r="AQ32" s="128">
        <f t="shared" si="1"/>
        <v>0</v>
      </c>
      <c r="AR32" s="54">
        <v>1.04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2"/>
        <v>6.3380281690140849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133</v>
      </c>
      <c r="P33" s="124">
        <v>100</v>
      </c>
      <c r="Q33" s="124">
        <v>62659170</v>
      </c>
      <c r="R33" s="47">
        <f t="shared" si="5"/>
        <v>4402</v>
      </c>
      <c r="S33" s="48">
        <f t="shared" si="6"/>
        <v>105.648</v>
      </c>
      <c r="T33" s="48">
        <f t="shared" si="7"/>
        <v>4.4020000000000001</v>
      </c>
      <c r="U33" s="125">
        <v>3.3</v>
      </c>
      <c r="V33" s="125">
        <f t="shared" si="0"/>
        <v>3.3</v>
      </c>
      <c r="W33" s="126" t="s">
        <v>124</v>
      </c>
      <c r="X33" s="128">
        <v>0</v>
      </c>
      <c r="Y33" s="128">
        <v>0</v>
      </c>
      <c r="Z33" s="128">
        <v>1077</v>
      </c>
      <c r="AA33" s="128">
        <v>0</v>
      </c>
      <c r="AB33" s="128">
        <v>1088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42647756</v>
      </c>
      <c r="AH33" s="50">
        <f t="shared" si="9"/>
        <v>800</v>
      </c>
      <c r="AI33" s="51">
        <f t="shared" si="8"/>
        <v>181.7355747387551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9846080</v>
      </c>
      <c r="AQ33" s="128">
        <f t="shared" si="1"/>
        <v>966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12</v>
      </c>
      <c r="E34" s="42">
        <f t="shared" si="2"/>
        <v>8.4507042253521139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131</v>
      </c>
      <c r="P34" s="124">
        <v>98</v>
      </c>
      <c r="Q34" s="124">
        <v>62663238</v>
      </c>
      <c r="R34" s="47">
        <f t="shared" si="5"/>
        <v>4068</v>
      </c>
      <c r="S34" s="48">
        <f t="shared" si="6"/>
        <v>97.632000000000005</v>
      </c>
      <c r="T34" s="48">
        <f t="shared" si="7"/>
        <v>4.0679999999999996</v>
      </c>
      <c r="U34" s="125">
        <v>4.8</v>
      </c>
      <c r="V34" s="125">
        <f t="shared" si="0"/>
        <v>4.8</v>
      </c>
      <c r="W34" s="126" t="s">
        <v>124</v>
      </c>
      <c r="X34" s="128">
        <v>0</v>
      </c>
      <c r="Y34" s="128">
        <v>0</v>
      </c>
      <c r="Z34" s="128">
        <v>1047</v>
      </c>
      <c r="AA34" s="128">
        <v>0</v>
      </c>
      <c r="AB34" s="128">
        <v>1048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42648428</v>
      </c>
      <c r="AH34" s="50">
        <f t="shared" si="9"/>
        <v>672</v>
      </c>
      <c r="AI34" s="51">
        <f t="shared" si="8"/>
        <v>165.19174041297936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9847438</v>
      </c>
      <c r="AQ34" s="128">
        <f t="shared" si="1"/>
        <v>1358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24"/>
      <c r="Q35" s="124"/>
      <c r="R35" s="66">
        <f>SUM(R11:R34)</f>
        <v>125402</v>
      </c>
      <c r="S35" s="67">
        <f>AVERAGE(S11:S34)</f>
        <v>125.402</v>
      </c>
      <c r="T35" s="67">
        <f>SUM(T11:T34)</f>
        <v>125.40199999999999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26072</v>
      </c>
      <c r="AH35" s="69">
        <f>SUM(AH11:AH34)</f>
        <v>26072</v>
      </c>
      <c r="AI35" s="70">
        <f>$AH$35/$T35</f>
        <v>207.90736989840676</v>
      </c>
      <c r="AJ35" s="99"/>
      <c r="AK35" s="100"/>
      <c r="AL35" s="100"/>
      <c r="AM35" s="100"/>
      <c r="AN35" s="101"/>
      <c r="AO35" s="71"/>
      <c r="AP35" s="72">
        <f>AP34-AP10</f>
        <v>6948</v>
      </c>
      <c r="AQ35" s="73">
        <f>SUM(AQ11:AQ34)</f>
        <v>6948</v>
      </c>
      <c r="AR35" s="74">
        <f>AVERAGE(AR11:AR34)</f>
        <v>1.1366666666666665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6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207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62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62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208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210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209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62" t="s">
        <v>133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62" t="s">
        <v>141</v>
      </c>
      <c r="C48" s="116"/>
      <c r="D48" s="171"/>
      <c r="E48" s="116"/>
      <c r="F48" s="116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148</v>
      </c>
      <c r="C49" s="118"/>
      <c r="D49" s="172"/>
      <c r="E49" s="118"/>
      <c r="F49" s="118"/>
      <c r="G49" s="116"/>
      <c r="H49" s="116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62" t="s">
        <v>142</v>
      </c>
      <c r="C50" s="118"/>
      <c r="D50" s="172"/>
      <c r="E50" s="118"/>
      <c r="F50" s="118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149</v>
      </c>
      <c r="C51" s="118"/>
      <c r="D51" s="172"/>
      <c r="E51" s="118"/>
      <c r="F51" s="118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62" t="s">
        <v>145</v>
      </c>
      <c r="C52" s="118"/>
      <c r="D52" s="172"/>
      <c r="E52" s="118"/>
      <c r="F52" s="118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175</v>
      </c>
      <c r="C53" s="118"/>
      <c r="D53" s="172"/>
      <c r="E53" s="118"/>
      <c r="F53" s="118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118"/>
      <c r="C54" s="118"/>
      <c r="D54" s="172"/>
      <c r="E54" s="118"/>
      <c r="F54" s="118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91"/>
      <c r="C55" s="118"/>
      <c r="D55" s="172"/>
      <c r="E55" s="118"/>
      <c r="F55" s="11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91"/>
      <c r="C56" s="118"/>
      <c r="D56" s="172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18"/>
      <c r="C57" s="118"/>
      <c r="D57" s="172"/>
      <c r="E57" s="118"/>
      <c r="F57" s="118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18"/>
      <c r="C58" s="118"/>
      <c r="D58" s="172"/>
      <c r="E58" s="118"/>
      <c r="F58" s="118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P59" s="109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A60" s="112"/>
      <c r="I60" s="113"/>
      <c r="J60" s="113"/>
      <c r="K60" s="113"/>
      <c r="L60" s="113"/>
      <c r="M60" s="113"/>
      <c r="N60" s="113"/>
      <c r="O60" s="114"/>
      <c r="P60" s="109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A61" s="112"/>
      <c r="I61" s="113"/>
      <c r="J61" s="113"/>
      <c r="K61" s="113"/>
      <c r="L61" s="113"/>
      <c r="M61" s="113"/>
      <c r="N61" s="113"/>
      <c r="O61" s="114"/>
      <c r="P61" s="109"/>
      <c r="R61" s="83"/>
      <c r="AS61" s="107"/>
      <c r="AT61" s="107"/>
      <c r="AU61" s="107"/>
      <c r="AV61" s="107"/>
      <c r="AW61" s="107"/>
      <c r="AX61" s="107"/>
      <c r="AY61" s="107"/>
    </row>
    <row r="62" spans="1:51" x14ac:dyDescent="0.25">
      <c r="A62" s="112"/>
      <c r="I62" s="113"/>
      <c r="J62" s="113"/>
      <c r="K62" s="113"/>
      <c r="L62" s="113"/>
      <c r="M62" s="113"/>
      <c r="N62" s="113"/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R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R65" s="109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R66" s="109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14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14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14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R83" s="109"/>
      <c r="S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R84" s="109"/>
      <c r="S84" s="109"/>
      <c r="T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09"/>
      <c r="Q87" s="109"/>
      <c r="R87" s="109"/>
      <c r="S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R88" s="109"/>
      <c r="S88" s="109"/>
      <c r="T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R89" s="109"/>
      <c r="S89" s="109"/>
      <c r="T89" s="109"/>
      <c r="U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T90" s="109"/>
      <c r="U90" s="109"/>
      <c r="AS90" s="107"/>
      <c r="AT90" s="107"/>
      <c r="AU90" s="107"/>
      <c r="AV90" s="107"/>
      <c r="AW90" s="107"/>
      <c r="AX90" s="107"/>
      <c r="AY90" s="107"/>
    </row>
    <row r="102" spans="45:51" x14ac:dyDescent="0.25">
      <c r="AS102" s="107"/>
      <c r="AT102" s="107"/>
      <c r="AU102" s="107"/>
      <c r="AV102" s="107"/>
      <c r="AW102" s="107"/>
      <c r="AX102" s="107"/>
      <c r="AY102" s="107"/>
    </row>
  </sheetData>
  <protectedRanges>
    <protectedRange sqref="S48:T58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58" name="Range2_2_1_10_1_1_1_2"/>
    <protectedRange sqref="N48:R58" name="Range2_12_1_6_1_1"/>
    <protectedRange sqref="L48:M58" name="Range2_2_12_1_7_1_1"/>
    <protectedRange sqref="AS11:AS15" name="Range1_4_1_1_1_1"/>
    <protectedRange sqref="J11:J15 J26:J34" name="Range1_1_2_1_10_1_1_1_1"/>
    <protectedRange sqref="R61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G10 AP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" name="Range1_16_1_1_1_1_2"/>
    <protectedRange sqref="J48:K58" name="Range2_2_12_1_4_1_1_1_1_1_1_1_1_1_1_1_1_1_1_1"/>
    <protectedRange sqref="I48:I58" name="Range2_2_12_1_7_1_1_2_2_1_2"/>
    <protectedRange sqref="F48:H58" name="Range2_2_12_1_3_1_2_1_1_1_1_2_1_1_1_1_1_1_1_1_1_1_1"/>
    <protectedRange sqref="E48:E58" name="Range2_2_12_1_3_1_2_1_1_1_2_1_1_1_1_3_1_1_1_1_1_1_1_1_1"/>
    <protectedRange sqref="P5:U5" name="Range1_16_1_1_1_1_1_1_2_2_2_2_2_2_2_2_2_2_2_2_2_2_2_2_2_2_2_2_2_2_2_1_2_2_2_2_2_2"/>
    <protectedRange sqref="B56" name="Range2_12_5_1_1_1_2_2_1_1_1_1_1_1_1_1_1_1_1_1_1_1_1_1_1_1_1_1_1_1_1_1_1_1_1_1_1_1_1_1_1_1_1_1_1_1_1_1_1_1_1_1_1_1_1_1_1_2_1_1_1_1_1_1_1_1_1_1_1_2_1_1_1_1_1_2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P4:U4" name="Range1_16_1_1_1_1_1_1_2_2_2_2_2_2_2_2_2_2_2_2_2_2_2_2_2_2_2_2_2_2_2_1_2_2_2_2_2_2_2_2_2"/>
    <protectedRange sqref="B57" name="Range2_12_5_1_1_1_2_2_1_1_1_1_1_1_1_1_1_1_1_2_1_1_1_1_1_1_1_1_1_3_1_3_1_2_1_1_1_1_1_1_1_1_1_1_1_1_1_2_1_1_1_1_1_2_1_1_1_1_1_1_1_1_2_1_1_3_1_1_1_2_1_1_1_1_1_1_1_1_1_1_1_1_1_1_1_1_1_2_1_1_1_1_1_1_1_1_1_1_1_1_1_1_1_2_1_1_1_2_2_2_3_1"/>
    <protectedRange sqref="B54" name="Range2_12_5_1_1_1_2_2_1_1_1_1_1_1_1_1_1_1_1_2_1_1_1_1_1_1_1_1_1_3_1_3_1_2_1_1_1_1_1_1_1_1_1_1_1_1_1_2_1_1_1_1_1_2_1_1_1_1_1_1_1_1_2_1_1_3_1_1_1_2_1_1_1_1_1_1_1_1_1_1_1_1_1_1_1_1_1_2_1_1_1_1_1_1_1_1_1_1_1_1_1_1_1_2_1_1_1_2_2_2_3_1_2"/>
    <protectedRange sqref="T47" name="Range2_12_5_1_1_2_2_1_1_1_1_1_1"/>
    <protectedRange sqref="S47" name="Range2_12_4_1_1_1_4_2_2_2_2_1_1_1_1_1"/>
    <protectedRange sqref="Q47:R47" name="Range2_12_1_6_1_1_1_2_3_2_1_1_3_1_1_1_1_1_1_1"/>
    <protectedRange sqref="N47:P47" name="Range2_12_1_2_3_1_1_1_2_3_2_1_1_3_1_1_1_1_1_1_1"/>
    <protectedRange sqref="K47:M47" name="Range2_2_12_1_4_3_1_1_1_3_3_2_1_1_3_1_1_1_1_1_1_1"/>
    <protectedRange sqref="J47" name="Range2_2_12_1_4_3_1_1_1_3_2_1_2_2_1_1_1_1_1_1_1"/>
    <protectedRange sqref="E47:H47" name="Range2_2_12_1_3_1_2_1_1_1_1_2_1_1_1_1_1_1_1_1_1_1_2_1_1"/>
    <protectedRange sqref="D47" name="Range2_2_12_1_3_1_2_1_1_1_2_1_2_3_1_1_1_1_1_1_2_1_1_1_1"/>
    <protectedRange sqref="I47" name="Range2_2_12_1_4_2_1_1_1_4_1_2_1_1_1_2_2_1_1_1_1_1_1_1_1"/>
    <protectedRange sqref="T43" name="Range2_12_5_1_1_1_2_1_1_1_1_1"/>
    <protectedRange sqref="G43:H43" name="Range2_2_12_1_3_1_1_1_1_1_4_1_1_1_1_1_1_1_1_1"/>
    <protectedRange sqref="E43:F43" name="Range2_2_12_1_7_1_1_3_1_1_1_1_1_1_1_1_1"/>
    <protectedRange sqref="S43" name="Range2_12_5_1_1_2_3_1_1_1_1_1_1_1_1"/>
    <protectedRange sqref="Q43:R43" name="Range2_12_1_6_1_1_1_1_2_1_1_1_1_1_1_1_1"/>
    <protectedRange sqref="N43:P43" name="Range2_12_1_2_3_1_1_1_1_2_1_1_1_1_1_1_1_1"/>
    <protectedRange sqref="I43:M43" name="Range2_2_12_1_4_3_1_1_1_1_2_1_1_1_1_1_1_1_1"/>
    <protectedRange sqref="D43" name="Range2_2_12_1_3_1_2_1_1_1_2_1_2_1_1_1_1_1_1_1_1"/>
    <protectedRange sqref="T44" name="Range2_12_5_1_1_6_1_1_1_1_1_1_1_1_1_1_1_1_1_1"/>
    <protectedRange sqref="S44" name="Range2_12_5_1_1_5_3_1_1_1_1_1_1_1_1_1_1_1_1_1_1"/>
    <protectedRange sqref="Q44:R44" name="Range2_12_1_6_1_1_1_2_3_2_1_1_2_1_1_1_1_1_1_1_1_1_1_1_1_1"/>
    <protectedRange sqref="N44:P44" name="Range2_12_1_2_3_1_1_1_2_3_2_1_1_2_1_1_1_1_1_1_1_1_1_1_1_1_1"/>
    <protectedRange sqref="J44:M44" name="Range2_2_12_1_4_3_1_1_1_3_3_2_1_1_2_1_1_1_1_1_1_1_1_1_1_1_1_1"/>
    <protectedRange sqref="I44" name="Range2_2_12_1_4_3_1_1_1_2_1_2_2_1_2_1_1_1_1_1_1_1_1_1_1_1_1_1"/>
    <protectedRange sqref="G44:H44 D44:E44" name="Range2_2_12_1_3_1_2_1_1_1_2_1_3_2_1_2_1_1_1_1_1_1_1_1_1_1_1_1_1"/>
    <protectedRange sqref="F44" name="Range2_2_12_1_3_1_2_1_1_1_1_1_2_2_1_2_1_1_1_1_1_1_1_1_1_1_1_1_1"/>
    <protectedRange sqref="B43" name="Range2_12_5_1_1_1_2_1_1_1_1_1_1_1_1_1_1_1_2_1_1_1_1_1_1_1_1_1_1_1_1_1_1_1_1_1_1_1_1_1_1_2_1_1_1_1_1_1_1_1_1_1_1_2_1_1_1_1_2_1_1_1_1_1_1_1_1_1_1"/>
    <protectedRange sqref="B44" name="Range2_12_5_1_1_1_2_2_1_1_1_1_1_1_1_1_1_1_1_1_1_1_1_1_1_1_1_1_1_1_1_1_1_1_1_1_1_1_1_1_1_1_1_1_1_1_1_1_1_1_1_1_1_1_1_1_1_2_1_1_1_1_1_1_1_1_1_1_1_2_1_1_1_1_1_2_1_1_1_1_1_1_1_1_1_1"/>
    <protectedRange sqref="T45" name="Range2_12_5_1_1_2_1_1_1_1_1_1_1_1_1_1"/>
    <protectedRange sqref="S45" name="Range2_12_4_1_1_1_4_2_2_1_1_1_1_1_1_1_1_1_1"/>
    <protectedRange sqref="Q45:R45" name="Range2_12_1_6_1_1_1_2_3_2_1_1_1_1_1_1_1_1_1_1_1_1_1"/>
    <protectedRange sqref="N45:P45" name="Range2_12_1_2_3_1_1_1_2_3_2_1_1_1_1_1_1_1_1_1_1_1_1_1"/>
    <protectedRange sqref="K45:M45" name="Range2_2_12_1_4_3_1_1_1_3_3_2_1_1_1_1_1_1_1_1_1_1_1_1_1"/>
    <protectedRange sqref="J45" name="Range2_2_12_1_4_3_1_1_1_3_2_1_2_1_1_1_1_1_1_1_1_1_1_1"/>
    <protectedRange sqref="D45:E45" name="Range2_2_12_1_3_1_2_1_1_1_2_1_2_3_2_1_1_1_1_1_1_1_1_1_1_1"/>
    <protectedRange sqref="I45" name="Range2_2_12_1_4_2_1_1_1_4_1_2_1_1_1_2_1_1_1_1_1_1_1_1_1_1_1"/>
    <protectedRange sqref="F45:H45" name="Range2_2_12_1_3_1_1_1_1_1_4_1_2_1_2_1_2_1_1_1_1_1_1_1_1_1_1_1"/>
    <protectedRange sqref="B45" name="Range2_12_5_1_1_1_2_2_1_1_1_1_1_1_1_1_1_1_1_2_1_1_1_1_1_1_1_1_1_1_1_1_1_1_1_1_1_1_1_1_1_1_1_1_1_1_1_1_1_1_1_1_1_1_1_1_1_1_1_1_1_1_1_1_1_1_1_1_1_1_1_1_1_2_1_1_1_1_1_1_1_1_1_1_1_2_1_1_1_1_1_2_1_1_1_1_1_1_1_1_1_1"/>
    <protectedRange sqref="T46" name="Range2_12_5_1_1_2_2_1_1_1_1_1_1_1_1_1"/>
    <protectedRange sqref="S46" name="Range2_12_4_1_1_1_4_2_2_2_2_1_1_1_1_1_1_1_1"/>
    <protectedRange sqref="Q46:R46" name="Range2_12_1_6_1_1_1_2_3_2_1_1_3_1_1_1_1_1_1_1_1_1_1"/>
    <protectedRange sqref="N46:P46" name="Range2_12_1_2_3_1_1_1_2_3_2_1_1_3_1_1_1_1_1_1_1_1_1_1"/>
    <protectedRange sqref="K46:M46" name="Range2_2_12_1_4_3_1_1_1_3_3_2_1_1_3_1_1_1_1_1_1_1_1_1_1"/>
    <protectedRange sqref="J46" name="Range2_2_12_1_4_3_1_1_1_3_2_1_2_2_1_1_1_1_1_1_1_1_1_1"/>
    <protectedRange sqref="E46:H46" name="Range2_2_12_1_3_1_2_1_1_1_1_2_1_1_1_1_1_1_1_1_1_1_2_1_1_1_1_1"/>
    <protectedRange sqref="D46" name="Range2_2_12_1_3_1_2_1_1_1_2_1_2_3_1_1_1_1_1_1_2_1_1_1_1_1_1_1"/>
    <protectedRange sqref="I46" name="Range2_2_12_1_4_2_1_1_1_4_1_2_1_1_1_2_2_1_1_1_1_1_1_1_1_1_1_1"/>
    <protectedRange sqref="B46" name="Range2_12_5_1_1_1_2_2_1_1_1_1_1_1_1_1_1_1_1_2_1_1_1_2_1_1_1_2_1_1_1_3_1_1_1_1_1_1_1_1_1_1_1_1_1_1_1_1_1_1_1_1_1_1_1_1_1_1_1_1_1_1_1_1_1_1_1_1_1_1_1_1_1_1_1_1_1_1_1_1_1_1_1_1_1_1_1_1_1_1_2_1_1_1_1_1_1_1_1_1_1_1_1"/>
    <protectedRange sqref="B47" name="Range2_12_5_1_1_1_2_1_1_1_1_1_1_1_1_1_1_1_2_1_2_1_1_1_1_1_1_1_1_1_2_1_1_1_1_1_1_1_1_1_1_1_1_1_1_1_1_1_1_1_1_1_1_1_1_1_1_1_1_1_1_1_1_1_1_1_1_1_1_1_1_1_1_1_2_1_1_1_1_1_1_1_1_1_2_1_2_1_1_1_1_1_2_1_1_1_1_2_2_1_1_1_1"/>
    <protectedRange sqref="B48" name="Range2_12_5_1_1_1_1_1_2_1_1_1_1_1_1_1_1_1_1_1_1_1_1_1_1_1_1_1_1_2_1_1_1_1_1_1_1_1_1_1_1_1_1_3_1_1_1_2_1_1_1_1_1_1_1_1_1_1_1_1_2_1_1_1_1_1_1_1_1_1_1_1_1_1_1_1_1_1_1_1_1_1_1_1_2_1_1_2_2_2_3_1_1_1"/>
    <protectedRange sqref="B49" name="Range2_12_5_1_1_1_2_2_1_1_1_1_1_1_1_1_1_1_1_2_1_1_1_1_1_1_1_1_1_3_1_3_1_2_1_1_1_1_1_1_1_1_1_1_1_1_1_2_1_1_1_1_1_2_1_1_1_1_1_1_1_1_2_1_1_3_1_1_1_2_1_1_1_1_1_1_1_1_1_1_1_1_1_1_1_1_1_2_1_1_1_1_1_1_1_1_1_1_1_1_1_1_1_2_1_1_1_2_2_2_3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684" priority="21" operator="containsText" text="N/A">
      <formula>NOT(ISERROR(SEARCH("N/A",AC11)))</formula>
    </cfRule>
    <cfRule type="cellIs" dxfId="683" priority="35" operator="equal">
      <formula>0</formula>
    </cfRule>
  </conditionalFormatting>
  <conditionalFormatting sqref="AC11:AE34">
    <cfRule type="cellIs" dxfId="682" priority="34" operator="greaterThanOrEqual">
      <formula>1185</formula>
    </cfRule>
  </conditionalFormatting>
  <conditionalFormatting sqref="AC11:AE34">
    <cfRule type="cellIs" dxfId="681" priority="33" operator="between">
      <formula>0.1</formula>
      <formula>1184</formula>
    </cfRule>
  </conditionalFormatting>
  <conditionalFormatting sqref="X8">
    <cfRule type="cellIs" dxfId="680" priority="32" operator="equal">
      <formula>0</formula>
    </cfRule>
  </conditionalFormatting>
  <conditionalFormatting sqref="X8">
    <cfRule type="cellIs" dxfId="679" priority="31" operator="greaterThan">
      <formula>1179</formula>
    </cfRule>
  </conditionalFormatting>
  <conditionalFormatting sqref="X8">
    <cfRule type="cellIs" dxfId="678" priority="30" operator="greaterThan">
      <formula>99</formula>
    </cfRule>
  </conditionalFormatting>
  <conditionalFormatting sqref="X8">
    <cfRule type="cellIs" dxfId="677" priority="29" operator="greaterThan">
      <formula>0.99</formula>
    </cfRule>
  </conditionalFormatting>
  <conditionalFormatting sqref="AB8">
    <cfRule type="cellIs" dxfId="676" priority="28" operator="equal">
      <formula>0</formula>
    </cfRule>
  </conditionalFormatting>
  <conditionalFormatting sqref="AB8">
    <cfRule type="cellIs" dxfId="675" priority="27" operator="greaterThan">
      <formula>1179</formula>
    </cfRule>
  </conditionalFormatting>
  <conditionalFormatting sqref="AB8">
    <cfRule type="cellIs" dxfId="674" priority="26" operator="greaterThan">
      <formula>99</formula>
    </cfRule>
  </conditionalFormatting>
  <conditionalFormatting sqref="AB8">
    <cfRule type="cellIs" dxfId="673" priority="25" operator="greaterThan">
      <formula>0.99</formula>
    </cfRule>
  </conditionalFormatting>
  <conditionalFormatting sqref="AI11:AI34">
    <cfRule type="cellIs" dxfId="672" priority="24" operator="greaterThan">
      <formula>$AI$8</formula>
    </cfRule>
  </conditionalFormatting>
  <conditionalFormatting sqref="AH11:AH34">
    <cfRule type="cellIs" dxfId="671" priority="22" operator="greaterThan">
      <formula>$AH$8</formula>
    </cfRule>
    <cfRule type="cellIs" dxfId="670" priority="23" operator="greaterThan">
      <formula>$AH$8</formula>
    </cfRule>
  </conditionalFormatting>
  <conditionalFormatting sqref="X11:AA34">
    <cfRule type="containsText" dxfId="669" priority="17" operator="containsText" text="N/A">
      <formula>NOT(ISERROR(SEARCH("N/A",X11)))</formula>
    </cfRule>
    <cfRule type="cellIs" dxfId="668" priority="20" operator="equal">
      <formula>0</formula>
    </cfRule>
  </conditionalFormatting>
  <conditionalFormatting sqref="X11:AA34">
    <cfRule type="cellIs" dxfId="667" priority="19" operator="greaterThanOrEqual">
      <formula>1185</formula>
    </cfRule>
  </conditionalFormatting>
  <conditionalFormatting sqref="X11:AA34">
    <cfRule type="cellIs" dxfId="666" priority="18" operator="between">
      <formula>0.1</formula>
      <formula>1184</formula>
    </cfRule>
  </conditionalFormatting>
  <conditionalFormatting sqref="AB11:AB34">
    <cfRule type="containsText" dxfId="665" priority="13" operator="containsText" text="N/A">
      <formula>NOT(ISERROR(SEARCH("N/A",AB11)))</formula>
    </cfRule>
    <cfRule type="cellIs" dxfId="664" priority="16" operator="equal">
      <formula>0</formula>
    </cfRule>
  </conditionalFormatting>
  <conditionalFormatting sqref="AB11:AB34">
    <cfRule type="cellIs" dxfId="663" priority="15" operator="greaterThanOrEqual">
      <formula>1185</formula>
    </cfRule>
  </conditionalFormatting>
  <conditionalFormatting sqref="AB11:AB34">
    <cfRule type="cellIs" dxfId="662" priority="14" operator="between">
      <formula>0.1</formula>
      <formula>1184</formula>
    </cfRule>
  </conditionalFormatting>
  <conditionalFormatting sqref="AJ11:AO34">
    <cfRule type="cellIs" dxfId="661" priority="12" operator="equal">
      <formula>0</formula>
    </cfRule>
  </conditionalFormatting>
  <conditionalFormatting sqref="AJ11:AO34">
    <cfRule type="cellIs" dxfId="660" priority="11" operator="greaterThan">
      <formula>1179</formula>
    </cfRule>
  </conditionalFormatting>
  <conditionalFormatting sqref="AJ11:AO34">
    <cfRule type="cellIs" dxfId="659" priority="10" operator="greaterThan">
      <formula>99</formula>
    </cfRule>
  </conditionalFormatting>
  <conditionalFormatting sqref="AJ11:AO34">
    <cfRule type="cellIs" dxfId="658" priority="9" operator="greaterThan">
      <formula>0.99</formula>
    </cfRule>
  </conditionalFormatting>
  <conditionalFormatting sqref="AQ11:AQ34">
    <cfRule type="cellIs" dxfId="657" priority="8" operator="equal">
      <formula>0</formula>
    </cfRule>
  </conditionalFormatting>
  <conditionalFormatting sqref="AQ11:AQ34">
    <cfRule type="cellIs" dxfId="656" priority="7" operator="greaterThan">
      <formula>1179</formula>
    </cfRule>
  </conditionalFormatting>
  <conditionalFormatting sqref="AQ11:AQ34">
    <cfRule type="cellIs" dxfId="655" priority="6" operator="greaterThan">
      <formula>99</formula>
    </cfRule>
  </conditionalFormatting>
  <conditionalFormatting sqref="AQ11:AQ34">
    <cfRule type="cellIs" dxfId="654" priority="5" operator="greaterThan">
      <formula>0.99</formula>
    </cfRule>
  </conditionalFormatting>
  <conditionalFormatting sqref="AP11:AP34">
    <cfRule type="cellIs" dxfId="653" priority="4" operator="equal">
      <formula>0</formula>
    </cfRule>
  </conditionalFormatting>
  <conditionalFormatting sqref="AP11:AP34">
    <cfRule type="cellIs" dxfId="652" priority="3" operator="greaterThan">
      <formula>1179</formula>
    </cfRule>
  </conditionalFormatting>
  <conditionalFormatting sqref="AP11:AP34">
    <cfRule type="cellIs" dxfId="651" priority="2" operator="greaterThan">
      <formula>99</formula>
    </cfRule>
  </conditionalFormatting>
  <conditionalFormatting sqref="AP11:AP34">
    <cfRule type="cellIs" dxfId="65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2"/>
  <sheetViews>
    <sheetView topLeftCell="R25" zoomScaleNormal="100" workbookViewId="0">
      <selection activeCell="AH19" sqref="AH19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129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6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6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6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42352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24336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65" t="s">
        <v>51</v>
      </c>
      <c r="V9" s="16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63" t="s">
        <v>55</v>
      </c>
      <c r="AG9" s="163" t="s">
        <v>56</v>
      </c>
      <c r="AH9" s="296" t="s">
        <v>57</v>
      </c>
      <c r="AI9" s="311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93" t="s">
        <v>66</v>
      </c>
      <c r="AR9" s="16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89"/>
      <c r="I10" s="165" t="s">
        <v>75</v>
      </c>
      <c r="J10" s="165" t="s">
        <v>75</v>
      </c>
      <c r="K10" s="165" t="s">
        <v>75</v>
      </c>
      <c r="L10" s="29" t="s">
        <v>29</v>
      </c>
      <c r="M10" s="292"/>
      <c r="N10" s="29" t="s">
        <v>29</v>
      </c>
      <c r="O10" s="294"/>
      <c r="P10" s="294"/>
      <c r="Q10" s="2">
        <f>'DEC 13'!Q34</f>
        <v>62663238</v>
      </c>
      <c r="R10" s="304"/>
      <c r="S10" s="305"/>
      <c r="T10" s="306"/>
      <c r="U10" s="165" t="s">
        <v>75</v>
      </c>
      <c r="V10" s="16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13'!AG34</f>
        <v>42648428</v>
      </c>
      <c r="AH10" s="296"/>
      <c r="AI10" s="312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2">
        <f>'DEC 13'!AP34</f>
        <v>9847438</v>
      </c>
      <c r="AQ10" s="294"/>
      <c r="AR10" s="16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126</v>
      </c>
      <c r="P11" s="124">
        <v>92</v>
      </c>
      <c r="Q11" s="124">
        <v>62667077</v>
      </c>
      <c r="R11" s="47">
        <f>IF(ISBLANK(Q11),"-",Q11-Q10)</f>
        <v>3839</v>
      </c>
      <c r="S11" s="48">
        <f>R11*24/1000</f>
        <v>92.135999999999996</v>
      </c>
      <c r="T11" s="48">
        <f>R11/1000</f>
        <v>3.839</v>
      </c>
      <c r="U11" s="125">
        <v>6.3</v>
      </c>
      <c r="V11" s="125">
        <f t="shared" ref="V11:V34" si="0">U11</f>
        <v>6.3</v>
      </c>
      <c r="W11" s="126" t="s">
        <v>124</v>
      </c>
      <c r="X11" s="128">
        <v>0</v>
      </c>
      <c r="Y11" s="128">
        <v>0</v>
      </c>
      <c r="Z11" s="128">
        <v>1047</v>
      </c>
      <c r="AA11" s="128">
        <v>0</v>
      </c>
      <c r="AB11" s="128">
        <v>1048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42649048</v>
      </c>
      <c r="AH11" s="50">
        <f>IF(ISBLANK(AG11),"-",AG11-AG10)</f>
        <v>620</v>
      </c>
      <c r="AI11" s="51">
        <f>AH11/T11</f>
        <v>161.50039072675176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9848816</v>
      </c>
      <c r="AQ11" s="128">
        <f t="shared" ref="AQ11:AQ34" si="1">AP11-AP10</f>
        <v>1378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ref="E12:E34" si="2">D12/1.42</f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119</v>
      </c>
      <c r="P12" s="124">
        <v>89</v>
      </c>
      <c r="Q12" s="124">
        <v>62670852</v>
      </c>
      <c r="R12" s="47">
        <f t="shared" ref="R12:R34" si="5">IF(ISBLANK(Q12),"-",Q12-Q11)</f>
        <v>3775</v>
      </c>
      <c r="S12" s="48">
        <f t="shared" ref="S12:S34" si="6">R12*24/1000</f>
        <v>90.6</v>
      </c>
      <c r="T12" s="48">
        <f t="shared" ref="T12:T34" si="7">R12/1000</f>
        <v>3.7749999999999999</v>
      </c>
      <c r="U12" s="125">
        <v>7.6</v>
      </c>
      <c r="V12" s="125">
        <f t="shared" si="0"/>
        <v>7.6</v>
      </c>
      <c r="W12" s="126" t="s">
        <v>124</v>
      </c>
      <c r="X12" s="128">
        <v>0</v>
      </c>
      <c r="Y12" s="128">
        <v>0</v>
      </c>
      <c r="Z12" s="128">
        <v>1027</v>
      </c>
      <c r="AA12" s="128">
        <v>0</v>
      </c>
      <c r="AB12" s="128">
        <v>1028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42649668</v>
      </c>
      <c r="AH12" s="50">
        <f>IF(ISBLANK(AG12),"-",AG12-AG11)</f>
        <v>620</v>
      </c>
      <c r="AI12" s="51">
        <f t="shared" ref="AI12:AI34" si="8">AH12/T12</f>
        <v>164.23841059602648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9850801</v>
      </c>
      <c r="AQ12" s="128">
        <f t="shared" si="1"/>
        <v>1985</v>
      </c>
      <c r="AR12" s="179">
        <v>1.1599999999999999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14</v>
      </c>
      <c r="E13" s="42">
        <f t="shared" si="2"/>
        <v>9.8591549295774659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123</v>
      </c>
      <c r="P13" s="124">
        <v>92</v>
      </c>
      <c r="Q13" s="124">
        <v>62674539</v>
      </c>
      <c r="R13" s="47">
        <f t="shared" si="5"/>
        <v>3687</v>
      </c>
      <c r="S13" s="48">
        <f t="shared" si="6"/>
        <v>88.488</v>
      </c>
      <c r="T13" s="48">
        <f t="shared" si="7"/>
        <v>3.6869999999999998</v>
      </c>
      <c r="U13" s="125">
        <v>8.9</v>
      </c>
      <c r="V13" s="125">
        <f t="shared" si="0"/>
        <v>8.9</v>
      </c>
      <c r="W13" s="126" t="s">
        <v>124</v>
      </c>
      <c r="X13" s="128">
        <v>0</v>
      </c>
      <c r="Y13" s="128">
        <v>0</v>
      </c>
      <c r="Z13" s="128">
        <v>998</v>
      </c>
      <c r="AA13" s="128">
        <v>0</v>
      </c>
      <c r="AB13" s="128">
        <v>1007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42650268</v>
      </c>
      <c r="AH13" s="50">
        <f>IF(ISBLANK(AG13),"-",AG13-AG12)</f>
        <v>600</v>
      </c>
      <c r="AI13" s="51">
        <f t="shared" si="8"/>
        <v>162.73393002441009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9851363</v>
      </c>
      <c r="AQ13" s="128">
        <f t="shared" si="1"/>
        <v>562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21</v>
      </c>
      <c r="E14" s="42">
        <f t="shared" si="2"/>
        <v>14.788732394366198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92</v>
      </c>
      <c r="P14" s="124">
        <v>93</v>
      </c>
      <c r="Q14" s="124">
        <v>62678341</v>
      </c>
      <c r="R14" s="47">
        <f t="shared" si="5"/>
        <v>3802</v>
      </c>
      <c r="S14" s="48">
        <f t="shared" si="6"/>
        <v>91.248000000000005</v>
      </c>
      <c r="T14" s="48">
        <f t="shared" si="7"/>
        <v>3.802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947</v>
      </c>
      <c r="AA14" s="128">
        <v>0</v>
      </c>
      <c r="AB14" s="128">
        <v>947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42650828</v>
      </c>
      <c r="AH14" s="50">
        <f t="shared" ref="AH14:AH34" si="9">IF(ISBLANK(AG14),"-",AG14-AG13)</f>
        <v>560</v>
      </c>
      <c r="AI14" s="51">
        <f t="shared" si="8"/>
        <v>147.29089952656497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9852075</v>
      </c>
      <c r="AQ14" s="128">
        <f t="shared" si="1"/>
        <v>712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16</v>
      </c>
      <c r="E15" s="42">
        <f t="shared" si="2"/>
        <v>11.267605633802818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109</v>
      </c>
      <c r="P15" s="124">
        <v>101</v>
      </c>
      <c r="Q15" s="124">
        <v>62682439</v>
      </c>
      <c r="R15" s="47">
        <f t="shared" si="5"/>
        <v>4098</v>
      </c>
      <c r="S15" s="48">
        <f t="shared" si="6"/>
        <v>98.352000000000004</v>
      </c>
      <c r="T15" s="48">
        <f t="shared" si="7"/>
        <v>4.0979999999999999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1047</v>
      </c>
      <c r="AA15" s="128">
        <v>0</v>
      </c>
      <c r="AB15" s="128">
        <v>1037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42651380</v>
      </c>
      <c r="AH15" s="50">
        <f t="shared" si="9"/>
        <v>552</v>
      </c>
      <c r="AI15" s="51">
        <f t="shared" si="8"/>
        <v>134.69985358711568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9852075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11</v>
      </c>
      <c r="E16" s="42">
        <f t="shared" si="2"/>
        <v>7.746478873239437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128</v>
      </c>
      <c r="P16" s="124">
        <v>123</v>
      </c>
      <c r="Q16" s="124">
        <v>62687457</v>
      </c>
      <c r="R16" s="47">
        <f t="shared" si="5"/>
        <v>5018</v>
      </c>
      <c r="S16" s="48">
        <f t="shared" si="6"/>
        <v>120.432</v>
      </c>
      <c r="T16" s="48">
        <f t="shared" si="7"/>
        <v>5.0179999999999998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42652244</v>
      </c>
      <c r="AH16" s="50">
        <f t="shared" si="9"/>
        <v>864</v>
      </c>
      <c r="AI16" s="51">
        <f t="shared" si="8"/>
        <v>172.18015145476286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9852075</v>
      </c>
      <c r="AQ16" s="128">
        <f t="shared" si="1"/>
        <v>0</v>
      </c>
      <c r="AR16" s="54">
        <v>1.1299999999999999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2"/>
        <v>3.5211267605633805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136</v>
      </c>
      <c r="P17" s="124">
        <v>145</v>
      </c>
      <c r="Q17" s="124">
        <v>62693341</v>
      </c>
      <c r="R17" s="47">
        <f t="shared" si="5"/>
        <v>5884</v>
      </c>
      <c r="S17" s="48">
        <f t="shared" si="6"/>
        <v>141.21600000000001</v>
      </c>
      <c r="T17" s="48">
        <f t="shared" si="7"/>
        <v>5.8840000000000003</v>
      </c>
      <c r="U17" s="125">
        <v>9.5</v>
      </c>
      <c r="V17" s="125">
        <f t="shared" si="0"/>
        <v>9.5</v>
      </c>
      <c r="W17" s="126" t="s">
        <v>131</v>
      </c>
      <c r="X17" s="128">
        <v>0</v>
      </c>
      <c r="Y17" s="128">
        <v>996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42653524</v>
      </c>
      <c r="AH17" s="50">
        <f t="shared" si="9"/>
        <v>1280</v>
      </c>
      <c r="AI17" s="51">
        <f t="shared" si="8"/>
        <v>217.53908905506458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9852075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2"/>
        <v>3.5211267605633805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135</v>
      </c>
      <c r="P18" s="124">
        <v>146</v>
      </c>
      <c r="Q18" s="124">
        <v>62699546</v>
      </c>
      <c r="R18" s="47">
        <f t="shared" si="5"/>
        <v>6205</v>
      </c>
      <c r="S18" s="48">
        <f t="shared" si="6"/>
        <v>148.91999999999999</v>
      </c>
      <c r="T18" s="48">
        <f t="shared" si="7"/>
        <v>6.2050000000000001</v>
      </c>
      <c r="U18" s="125">
        <v>8.8000000000000007</v>
      </c>
      <c r="V18" s="125">
        <f t="shared" si="0"/>
        <v>8.8000000000000007</v>
      </c>
      <c r="W18" s="126" t="s">
        <v>131</v>
      </c>
      <c r="X18" s="128">
        <v>0</v>
      </c>
      <c r="Y18" s="128">
        <v>1047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42654912</v>
      </c>
      <c r="AH18" s="50">
        <f t="shared" si="9"/>
        <v>1388</v>
      </c>
      <c r="AI18" s="51">
        <f t="shared" si="8"/>
        <v>223.69057211925866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9852075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133</v>
      </c>
      <c r="P19" s="124">
        <v>150</v>
      </c>
      <c r="Q19" s="124">
        <v>62705737</v>
      </c>
      <c r="R19" s="47">
        <f t="shared" si="5"/>
        <v>6191</v>
      </c>
      <c r="S19" s="48">
        <f t="shared" si="6"/>
        <v>148.584</v>
      </c>
      <c r="T19" s="48">
        <f t="shared" si="7"/>
        <v>6.1909999999999998</v>
      </c>
      <c r="U19" s="125">
        <v>8.1</v>
      </c>
      <c r="V19" s="125">
        <f t="shared" si="0"/>
        <v>8.1</v>
      </c>
      <c r="W19" s="126" t="s">
        <v>131</v>
      </c>
      <c r="X19" s="128">
        <v>0</v>
      </c>
      <c r="Y19" s="128">
        <v>1098</v>
      </c>
      <c r="Z19" s="128">
        <v>1186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42656308</v>
      </c>
      <c r="AH19" s="50">
        <f t="shared" si="9"/>
        <v>1396</v>
      </c>
      <c r="AI19" s="51">
        <f t="shared" si="8"/>
        <v>225.48861250201907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9852075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134</v>
      </c>
      <c r="P20" s="124">
        <v>149</v>
      </c>
      <c r="Q20" s="124">
        <v>62711951</v>
      </c>
      <c r="R20" s="47">
        <f t="shared" si="5"/>
        <v>6214</v>
      </c>
      <c r="S20" s="48">
        <f t="shared" si="6"/>
        <v>149.136</v>
      </c>
      <c r="T20" s="48">
        <f t="shared" si="7"/>
        <v>6.2140000000000004</v>
      </c>
      <c r="U20" s="125">
        <v>7.3</v>
      </c>
      <c r="V20" s="125">
        <f t="shared" si="0"/>
        <v>7.3</v>
      </c>
      <c r="W20" s="126" t="s">
        <v>131</v>
      </c>
      <c r="X20" s="128">
        <v>0</v>
      </c>
      <c r="Y20" s="128">
        <v>1098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42657692</v>
      </c>
      <c r="AH20" s="50">
        <f t="shared" si="9"/>
        <v>1384</v>
      </c>
      <c r="AI20" s="51">
        <f t="shared" si="8"/>
        <v>222.72288381074989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9852075</v>
      </c>
      <c r="AQ20" s="128">
        <f t="shared" si="1"/>
        <v>0</v>
      </c>
      <c r="AR20" s="54">
        <v>1.18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136</v>
      </c>
      <c r="P21" s="124">
        <v>149</v>
      </c>
      <c r="Q21" s="124">
        <v>62718072</v>
      </c>
      <c r="R21" s="47">
        <f t="shared" si="5"/>
        <v>6121</v>
      </c>
      <c r="S21" s="48">
        <f t="shared" si="6"/>
        <v>146.904</v>
      </c>
      <c r="T21" s="48">
        <f t="shared" si="7"/>
        <v>6.1210000000000004</v>
      </c>
      <c r="U21" s="125">
        <v>6.6</v>
      </c>
      <c r="V21" s="125">
        <f t="shared" si="0"/>
        <v>6.6</v>
      </c>
      <c r="W21" s="126" t="s">
        <v>131</v>
      </c>
      <c r="X21" s="128">
        <v>0</v>
      </c>
      <c r="Y21" s="128">
        <v>1049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42659076</v>
      </c>
      <c r="AH21" s="50">
        <f t="shared" si="9"/>
        <v>1384</v>
      </c>
      <c r="AI21" s="51">
        <f t="shared" si="8"/>
        <v>226.10684528671783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9852075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137</v>
      </c>
      <c r="P22" s="124">
        <v>144</v>
      </c>
      <c r="Q22" s="124">
        <v>62724196</v>
      </c>
      <c r="R22" s="47">
        <f t="shared" si="5"/>
        <v>6124</v>
      </c>
      <c r="S22" s="48">
        <f t="shared" si="6"/>
        <v>146.976</v>
      </c>
      <c r="T22" s="48">
        <f t="shared" si="7"/>
        <v>6.1239999999999997</v>
      </c>
      <c r="U22" s="125">
        <v>6.1</v>
      </c>
      <c r="V22" s="125">
        <f t="shared" si="0"/>
        <v>6.1</v>
      </c>
      <c r="W22" s="126" t="s">
        <v>131</v>
      </c>
      <c r="X22" s="128">
        <v>0</v>
      </c>
      <c r="Y22" s="128">
        <v>1047</v>
      </c>
      <c r="Z22" s="128">
        <v>1188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42660452</v>
      </c>
      <c r="AH22" s="50">
        <f t="shared" si="9"/>
        <v>1376</v>
      </c>
      <c r="AI22" s="51">
        <f t="shared" si="8"/>
        <v>224.689745264533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9852075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f t="shared" si="2"/>
        <v>4.2253521126760569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133</v>
      </c>
      <c r="P23" s="124">
        <v>142</v>
      </c>
      <c r="Q23" s="124">
        <v>62730199</v>
      </c>
      <c r="R23" s="47">
        <f t="shared" si="5"/>
        <v>6003</v>
      </c>
      <c r="S23" s="48">
        <f t="shared" si="6"/>
        <v>144.072</v>
      </c>
      <c r="T23" s="48">
        <f t="shared" si="7"/>
        <v>6.0030000000000001</v>
      </c>
      <c r="U23" s="125">
        <v>5.6</v>
      </c>
      <c r="V23" s="125">
        <f t="shared" si="0"/>
        <v>5.6</v>
      </c>
      <c r="W23" s="126" t="s">
        <v>131</v>
      </c>
      <c r="X23" s="128">
        <v>0</v>
      </c>
      <c r="Y23" s="128">
        <v>1049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42661820</v>
      </c>
      <c r="AH23" s="50">
        <f t="shared" si="9"/>
        <v>1368</v>
      </c>
      <c r="AI23" s="51">
        <f t="shared" si="8"/>
        <v>227.88605697151425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9852075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135</v>
      </c>
      <c r="P24" s="124">
        <v>139</v>
      </c>
      <c r="Q24" s="124">
        <v>62736027</v>
      </c>
      <c r="R24" s="47">
        <f t="shared" si="5"/>
        <v>5828</v>
      </c>
      <c r="S24" s="48">
        <f t="shared" si="6"/>
        <v>139.87200000000001</v>
      </c>
      <c r="T24" s="48">
        <f t="shared" si="7"/>
        <v>5.8280000000000003</v>
      </c>
      <c r="U24" s="125">
        <v>5.2</v>
      </c>
      <c r="V24" s="125">
        <f t="shared" si="0"/>
        <v>5.2</v>
      </c>
      <c r="W24" s="126" t="s">
        <v>131</v>
      </c>
      <c r="X24" s="128">
        <v>0</v>
      </c>
      <c r="Y24" s="128">
        <v>1025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42663148</v>
      </c>
      <c r="AH24" s="50">
        <f>IF(ISBLANK(AG24),"-",AG24-AG23)</f>
        <v>1328</v>
      </c>
      <c r="AI24" s="51">
        <f t="shared" si="8"/>
        <v>227.86547700754974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9852075</v>
      </c>
      <c r="AQ24" s="128">
        <f t="shared" si="1"/>
        <v>0</v>
      </c>
      <c r="AR24" s="54">
        <v>1.1499999999999999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139</v>
      </c>
      <c r="P25" s="124">
        <v>134</v>
      </c>
      <c r="Q25" s="124">
        <v>62741822</v>
      </c>
      <c r="R25" s="47">
        <f t="shared" si="5"/>
        <v>5795</v>
      </c>
      <c r="S25" s="48">
        <f t="shared" si="6"/>
        <v>139.08000000000001</v>
      </c>
      <c r="T25" s="48">
        <f t="shared" si="7"/>
        <v>5.7949999999999999</v>
      </c>
      <c r="U25" s="125">
        <v>5</v>
      </c>
      <c r="V25" s="125">
        <f t="shared" si="0"/>
        <v>5</v>
      </c>
      <c r="W25" s="126" t="s">
        <v>131</v>
      </c>
      <c r="X25" s="128">
        <v>0</v>
      </c>
      <c r="Y25" s="128">
        <v>1004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42664476</v>
      </c>
      <c r="AH25" s="50">
        <f t="shared" si="9"/>
        <v>1328</v>
      </c>
      <c r="AI25" s="51">
        <f t="shared" si="8"/>
        <v>229.16307161345989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9852075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8</v>
      </c>
      <c r="E26" s="42">
        <f t="shared" si="2"/>
        <v>5.6338028169014089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138</v>
      </c>
      <c r="P26" s="124">
        <v>136</v>
      </c>
      <c r="Q26" s="124">
        <v>62747596</v>
      </c>
      <c r="R26" s="47">
        <f t="shared" si="5"/>
        <v>5774</v>
      </c>
      <c r="S26" s="48">
        <f t="shared" si="6"/>
        <v>138.57599999999999</v>
      </c>
      <c r="T26" s="48">
        <f t="shared" si="7"/>
        <v>5.774</v>
      </c>
      <c r="U26" s="125">
        <v>4.9000000000000004</v>
      </c>
      <c r="V26" s="125">
        <f t="shared" si="0"/>
        <v>4.9000000000000004</v>
      </c>
      <c r="W26" s="126" t="s">
        <v>131</v>
      </c>
      <c r="X26" s="128">
        <v>0</v>
      </c>
      <c r="Y26" s="128">
        <v>1005</v>
      </c>
      <c r="Z26" s="128">
        <v>1187</v>
      </c>
      <c r="AA26" s="128">
        <v>1185</v>
      </c>
      <c r="AB26" s="128">
        <v>1186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42665804</v>
      </c>
      <c r="AH26" s="50">
        <f t="shared" si="9"/>
        <v>1328</v>
      </c>
      <c r="AI26" s="51">
        <f t="shared" si="8"/>
        <v>229.99653619674402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9852075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2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136</v>
      </c>
      <c r="P27" s="124">
        <v>127</v>
      </c>
      <c r="Q27" s="124">
        <v>62753246</v>
      </c>
      <c r="R27" s="47">
        <f t="shared" si="5"/>
        <v>5650</v>
      </c>
      <c r="S27" s="48">
        <f t="shared" si="6"/>
        <v>135.6</v>
      </c>
      <c r="T27" s="48">
        <f t="shared" si="7"/>
        <v>5.65</v>
      </c>
      <c r="U27" s="125">
        <v>4.8</v>
      </c>
      <c r="V27" s="125">
        <f t="shared" si="0"/>
        <v>4.8</v>
      </c>
      <c r="W27" s="126" t="s">
        <v>131</v>
      </c>
      <c r="X27" s="128">
        <v>0</v>
      </c>
      <c r="Y27" s="128">
        <v>1005</v>
      </c>
      <c r="Z27" s="128">
        <v>1187</v>
      </c>
      <c r="AA27" s="128">
        <v>1185</v>
      </c>
      <c r="AB27" s="128">
        <v>1188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42667108</v>
      </c>
      <c r="AH27" s="50">
        <f t="shared" si="9"/>
        <v>1304</v>
      </c>
      <c r="AI27" s="51">
        <f t="shared" si="8"/>
        <v>230.79646017699113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9852075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6</v>
      </c>
      <c r="E28" s="42">
        <f t="shared" si="2"/>
        <v>4.2253521126760569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130</v>
      </c>
      <c r="P28" s="124">
        <v>134</v>
      </c>
      <c r="Q28" s="124">
        <v>62758842</v>
      </c>
      <c r="R28" s="47">
        <f t="shared" si="5"/>
        <v>5596</v>
      </c>
      <c r="S28" s="48">
        <f t="shared" si="6"/>
        <v>134.304</v>
      </c>
      <c r="T28" s="48">
        <f t="shared" si="7"/>
        <v>5.5960000000000001</v>
      </c>
      <c r="U28" s="125">
        <v>4.7</v>
      </c>
      <c r="V28" s="125">
        <f t="shared" si="0"/>
        <v>4.7</v>
      </c>
      <c r="W28" s="126" t="s">
        <v>131</v>
      </c>
      <c r="X28" s="128">
        <v>0</v>
      </c>
      <c r="Y28" s="128">
        <v>1005</v>
      </c>
      <c r="Z28" s="128">
        <v>1157</v>
      </c>
      <c r="AA28" s="128">
        <v>1185</v>
      </c>
      <c r="AB28" s="128">
        <v>1157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42668364</v>
      </c>
      <c r="AH28" s="50">
        <f t="shared" si="9"/>
        <v>1256</v>
      </c>
      <c r="AI28" s="51">
        <f t="shared" si="8"/>
        <v>224.44603288062902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9852075</v>
      </c>
      <c r="AQ28" s="128">
        <f t="shared" si="1"/>
        <v>0</v>
      </c>
      <c r="AR28" s="54">
        <v>1.24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129</v>
      </c>
      <c r="P29" s="124">
        <v>129</v>
      </c>
      <c r="Q29" s="124">
        <v>62764313</v>
      </c>
      <c r="R29" s="47">
        <f t="shared" si="5"/>
        <v>5471</v>
      </c>
      <c r="S29" s="48">
        <f t="shared" si="6"/>
        <v>131.304</v>
      </c>
      <c r="T29" s="48">
        <f t="shared" si="7"/>
        <v>5.4710000000000001</v>
      </c>
      <c r="U29" s="125">
        <v>4.5</v>
      </c>
      <c r="V29" s="125">
        <f t="shared" si="0"/>
        <v>4.5</v>
      </c>
      <c r="W29" s="126" t="s">
        <v>131</v>
      </c>
      <c r="X29" s="128">
        <v>0</v>
      </c>
      <c r="Y29" s="128">
        <v>1005</v>
      </c>
      <c r="Z29" s="128">
        <v>1147</v>
      </c>
      <c r="AA29" s="128">
        <v>1185</v>
      </c>
      <c r="AB29" s="128">
        <v>1147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42669612</v>
      </c>
      <c r="AH29" s="50">
        <f t="shared" si="9"/>
        <v>1248</v>
      </c>
      <c r="AI29" s="51">
        <f t="shared" si="8"/>
        <v>228.11186254798025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9852075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8</v>
      </c>
      <c r="E30" s="42">
        <f t="shared" si="2"/>
        <v>5.6338028169014089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112</v>
      </c>
      <c r="P30" s="124">
        <v>126</v>
      </c>
      <c r="Q30" s="124">
        <v>62769573</v>
      </c>
      <c r="R30" s="47">
        <f t="shared" si="5"/>
        <v>5260</v>
      </c>
      <c r="S30" s="48">
        <f t="shared" si="6"/>
        <v>126.24</v>
      </c>
      <c r="T30" s="48">
        <f t="shared" si="7"/>
        <v>5.26</v>
      </c>
      <c r="U30" s="125">
        <v>3.9</v>
      </c>
      <c r="V30" s="125">
        <f t="shared" si="0"/>
        <v>3.9</v>
      </c>
      <c r="W30" s="126" t="s">
        <v>131</v>
      </c>
      <c r="X30" s="128">
        <v>0</v>
      </c>
      <c r="Y30" s="128">
        <v>1067</v>
      </c>
      <c r="Z30" s="128">
        <v>1187</v>
      </c>
      <c r="AA30" s="128">
        <v>0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42670684</v>
      </c>
      <c r="AH30" s="50">
        <f t="shared" si="9"/>
        <v>1072</v>
      </c>
      <c r="AI30" s="51">
        <f t="shared" si="8"/>
        <v>203.8022813688213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8">
        <v>9852075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2"/>
        <v>7.042253521126761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110</v>
      </c>
      <c r="P31" s="124">
        <v>127</v>
      </c>
      <c r="Q31" s="124">
        <v>62774818</v>
      </c>
      <c r="R31" s="47">
        <f t="shared" si="5"/>
        <v>5245</v>
      </c>
      <c r="S31" s="48">
        <f t="shared" si="6"/>
        <v>125.88</v>
      </c>
      <c r="T31" s="48">
        <f t="shared" si="7"/>
        <v>5.2450000000000001</v>
      </c>
      <c r="U31" s="125">
        <v>3.2</v>
      </c>
      <c r="V31" s="125">
        <f t="shared" si="0"/>
        <v>3.2</v>
      </c>
      <c r="W31" s="126" t="s">
        <v>147</v>
      </c>
      <c r="X31" s="128">
        <v>0</v>
      </c>
      <c r="Y31" s="128">
        <v>1087</v>
      </c>
      <c r="Z31" s="128">
        <v>1167</v>
      </c>
      <c r="AA31" s="128">
        <v>0</v>
      </c>
      <c r="AB31" s="128">
        <v>1168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42671748</v>
      </c>
      <c r="AH31" s="50">
        <f t="shared" si="9"/>
        <v>1064</v>
      </c>
      <c r="AI31" s="51">
        <f t="shared" si="8"/>
        <v>202.85986653956149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9852075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2"/>
        <v>8.4507042253521139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115</v>
      </c>
      <c r="P32" s="124">
        <v>116</v>
      </c>
      <c r="Q32" s="124">
        <v>62779916</v>
      </c>
      <c r="R32" s="47">
        <f t="shared" si="5"/>
        <v>5098</v>
      </c>
      <c r="S32" s="48">
        <f t="shared" si="6"/>
        <v>122.352</v>
      </c>
      <c r="T32" s="48">
        <f t="shared" si="7"/>
        <v>5.0979999999999999</v>
      </c>
      <c r="U32" s="125">
        <v>2.6</v>
      </c>
      <c r="V32" s="125">
        <f t="shared" si="0"/>
        <v>2.6</v>
      </c>
      <c r="W32" s="126" t="s">
        <v>147</v>
      </c>
      <c r="X32" s="128">
        <v>0</v>
      </c>
      <c r="Y32" s="128">
        <v>1045</v>
      </c>
      <c r="Z32" s="128">
        <v>1168</v>
      </c>
      <c r="AA32" s="128">
        <v>0</v>
      </c>
      <c r="AB32" s="128">
        <v>1168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42672764</v>
      </c>
      <c r="AH32" s="50">
        <f t="shared" si="9"/>
        <v>1016</v>
      </c>
      <c r="AI32" s="51">
        <f t="shared" si="8"/>
        <v>199.29384072185172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9852075</v>
      </c>
      <c r="AQ32" s="128">
        <f t="shared" si="1"/>
        <v>0</v>
      </c>
      <c r="AR32" s="54">
        <v>1.08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13</v>
      </c>
      <c r="E33" s="42">
        <f t="shared" si="2"/>
        <v>9.1549295774647899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131</v>
      </c>
      <c r="P33" s="124">
        <v>131</v>
      </c>
      <c r="Q33" s="124">
        <v>62784300</v>
      </c>
      <c r="R33" s="47">
        <f t="shared" si="5"/>
        <v>4384</v>
      </c>
      <c r="S33" s="48">
        <f t="shared" si="6"/>
        <v>105.21599999999999</v>
      </c>
      <c r="T33" s="48">
        <f t="shared" si="7"/>
        <v>4.3840000000000003</v>
      </c>
      <c r="U33" s="125">
        <v>4.0999999999999996</v>
      </c>
      <c r="V33" s="125">
        <f t="shared" si="0"/>
        <v>4.0999999999999996</v>
      </c>
      <c r="W33" s="126" t="s">
        <v>124</v>
      </c>
      <c r="X33" s="128">
        <v>0</v>
      </c>
      <c r="Y33" s="128">
        <v>0</v>
      </c>
      <c r="Z33" s="128">
        <v>1080</v>
      </c>
      <c r="AA33" s="128">
        <v>0</v>
      </c>
      <c r="AB33" s="128">
        <v>1080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42672764</v>
      </c>
      <c r="AH33" s="50">
        <f t="shared" si="9"/>
        <v>0</v>
      </c>
      <c r="AI33" s="51">
        <f t="shared" si="8"/>
        <v>0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9853245</v>
      </c>
      <c r="AQ33" s="128">
        <f t="shared" si="1"/>
        <v>1170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2"/>
        <v>9.1549295774647899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127</v>
      </c>
      <c r="P34" s="124">
        <v>94</v>
      </c>
      <c r="Q34" s="124">
        <v>62788320</v>
      </c>
      <c r="R34" s="47">
        <f t="shared" si="5"/>
        <v>4020</v>
      </c>
      <c r="S34" s="48">
        <f t="shared" si="6"/>
        <v>96.48</v>
      </c>
      <c r="T34" s="48">
        <f t="shared" si="7"/>
        <v>4.0199999999999996</v>
      </c>
      <c r="U34" s="125">
        <v>5.0999999999999996</v>
      </c>
      <c r="V34" s="125">
        <f t="shared" si="0"/>
        <v>5.0999999999999996</v>
      </c>
      <c r="W34" s="126" t="s">
        <v>124</v>
      </c>
      <c r="X34" s="128">
        <v>0</v>
      </c>
      <c r="Y34" s="128">
        <v>0</v>
      </c>
      <c r="Z34" s="128">
        <v>1048</v>
      </c>
      <c r="AA34" s="128">
        <v>0</v>
      </c>
      <c r="AB34" s="128">
        <v>1018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42672764</v>
      </c>
      <c r="AH34" s="50">
        <f t="shared" si="9"/>
        <v>0</v>
      </c>
      <c r="AI34" s="51">
        <f t="shared" si="8"/>
        <v>0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9854420</v>
      </c>
      <c r="AQ34" s="128">
        <f t="shared" si="1"/>
        <v>1175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125082</v>
      </c>
      <c r="S35" s="67">
        <f>AVERAGE(S11:S34)</f>
        <v>125.08199999999999</v>
      </c>
      <c r="T35" s="67">
        <f>SUM(T11:T34)</f>
        <v>125.08200000000004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24336</v>
      </c>
      <c r="AH35" s="69">
        <f>SUM(AH11:AH34)</f>
        <v>24336</v>
      </c>
      <c r="AI35" s="70">
        <f>$AH$35/$T35</f>
        <v>194.56036839833064</v>
      </c>
      <c r="AJ35" s="99"/>
      <c r="AK35" s="100"/>
      <c r="AL35" s="100"/>
      <c r="AM35" s="100"/>
      <c r="AN35" s="101"/>
      <c r="AO35" s="71"/>
      <c r="AP35" s="72">
        <f>AP34-AP10</f>
        <v>6982</v>
      </c>
      <c r="AQ35" s="73">
        <f>SUM(AQ11:AQ34)</f>
        <v>6982</v>
      </c>
      <c r="AR35" s="74">
        <f>AVERAGE(AR11:AR34)</f>
        <v>1.1566666666666665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6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176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211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62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62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154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212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62" t="s">
        <v>133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62" t="s">
        <v>141</v>
      </c>
      <c r="C48" s="116"/>
      <c r="D48" s="171"/>
      <c r="E48" s="116"/>
      <c r="F48" s="116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148</v>
      </c>
      <c r="C49" s="118"/>
      <c r="D49" s="172"/>
      <c r="E49" s="118"/>
      <c r="F49" s="118"/>
      <c r="G49" s="116"/>
      <c r="H49" s="116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62" t="s">
        <v>142</v>
      </c>
      <c r="C50" s="118"/>
      <c r="D50" s="172"/>
      <c r="E50" s="118"/>
      <c r="F50" s="118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144</v>
      </c>
      <c r="C51" s="118"/>
      <c r="D51" s="172"/>
      <c r="E51" s="118"/>
      <c r="F51" s="118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62" t="s">
        <v>145</v>
      </c>
      <c r="C52" s="118"/>
      <c r="D52" s="172"/>
      <c r="E52" s="118"/>
      <c r="F52" s="118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155</v>
      </c>
      <c r="C53" s="118"/>
      <c r="D53" s="172"/>
      <c r="E53" s="118"/>
      <c r="F53" s="118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187" t="s">
        <v>213</v>
      </c>
      <c r="C54" s="187"/>
      <c r="D54" s="100"/>
      <c r="E54" s="118"/>
      <c r="F54" s="118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88" t="s">
        <v>214</v>
      </c>
      <c r="C55" s="187"/>
      <c r="D55" s="100"/>
      <c r="E55" s="118"/>
      <c r="F55" s="11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88" t="s">
        <v>215</v>
      </c>
      <c r="C56" s="187"/>
      <c r="D56" s="100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87" t="s">
        <v>220</v>
      </c>
      <c r="C57" s="187"/>
      <c r="D57" s="100"/>
      <c r="E57" s="118"/>
      <c r="F57" s="118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87" t="s">
        <v>216</v>
      </c>
      <c r="C58" s="187"/>
      <c r="D58" s="100"/>
      <c r="E58" s="118"/>
      <c r="F58" s="118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A59" s="112"/>
      <c r="B59" s="187" t="s">
        <v>217</v>
      </c>
      <c r="C59" s="187"/>
      <c r="D59" s="100"/>
      <c r="E59" s="118"/>
      <c r="F59" s="118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AS59" s="107"/>
      <c r="AT59" s="107"/>
      <c r="AU59" s="107"/>
      <c r="AV59" s="107"/>
      <c r="AW59" s="107"/>
      <c r="AX59" s="107"/>
      <c r="AY59" s="107"/>
    </row>
    <row r="60" spans="1:51" x14ac:dyDescent="0.25">
      <c r="A60" s="112"/>
      <c r="B60" s="187" t="s">
        <v>218</v>
      </c>
      <c r="C60" s="187"/>
      <c r="D60" s="100"/>
      <c r="E60" s="118"/>
      <c r="F60" s="118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AS60" s="107"/>
      <c r="AT60" s="107"/>
      <c r="AU60" s="107"/>
      <c r="AV60" s="107"/>
      <c r="AW60" s="107"/>
      <c r="AX60" s="107"/>
      <c r="AY60" s="107"/>
    </row>
    <row r="61" spans="1:51" x14ac:dyDescent="0.25">
      <c r="A61" s="112"/>
      <c r="B61" s="118"/>
      <c r="C61" s="118"/>
      <c r="D61" s="172"/>
      <c r="E61" s="118"/>
      <c r="F61" s="118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AS61" s="107"/>
      <c r="AT61" s="107"/>
      <c r="AU61" s="107"/>
      <c r="AV61" s="107"/>
      <c r="AW61" s="107"/>
      <c r="AX61" s="107"/>
      <c r="AY61" s="107"/>
    </row>
    <row r="62" spans="1:51" x14ac:dyDescent="0.25">
      <c r="A62" s="112"/>
      <c r="B62" s="118"/>
      <c r="C62" s="118"/>
      <c r="D62" s="172"/>
      <c r="E62" s="118"/>
      <c r="F62" s="118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AS62" s="107"/>
      <c r="AT62" s="107"/>
      <c r="AU62" s="107"/>
      <c r="AV62" s="107"/>
      <c r="AW62" s="107"/>
      <c r="AX62" s="107"/>
      <c r="AY62" s="107"/>
    </row>
    <row r="63" spans="1:51" x14ac:dyDescent="0.25">
      <c r="B63" s="118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AS63" s="107"/>
      <c r="AT63" s="107"/>
      <c r="AU63" s="107"/>
      <c r="AV63" s="107"/>
      <c r="AW63" s="107"/>
      <c r="AX63" s="107"/>
      <c r="AY63" s="107"/>
    </row>
    <row r="64" spans="1:51" x14ac:dyDescent="0.25">
      <c r="B64" s="118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AS64" s="107"/>
      <c r="AT64" s="107"/>
      <c r="AU64" s="107"/>
      <c r="AV64" s="107"/>
      <c r="AW64" s="107"/>
      <c r="AX64" s="107"/>
      <c r="AY64" s="107"/>
    </row>
    <row r="65" spans="2:51" x14ac:dyDescent="0.25">
      <c r="B65" s="118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AS65" s="107"/>
      <c r="AT65" s="107"/>
      <c r="AU65" s="107"/>
      <c r="AV65" s="107"/>
      <c r="AW65" s="107"/>
      <c r="AX65" s="107"/>
      <c r="AY65" s="107"/>
    </row>
    <row r="66" spans="2:51" x14ac:dyDescent="0.25">
      <c r="B66" s="118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AS66" s="107"/>
      <c r="AT66" s="107"/>
      <c r="AU66" s="107"/>
      <c r="AV66" s="107"/>
      <c r="AW66" s="107"/>
      <c r="AX66" s="107"/>
      <c r="AY66" s="107"/>
    </row>
    <row r="67" spans="2:51" x14ac:dyDescent="0.25">
      <c r="B67" s="118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AS67" s="107"/>
      <c r="AT67" s="107"/>
      <c r="AU67" s="107"/>
      <c r="AV67" s="107"/>
      <c r="AW67" s="107"/>
      <c r="AX67" s="107"/>
      <c r="AY67" s="107"/>
    </row>
    <row r="68" spans="2:51" x14ac:dyDescent="0.25">
      <c r="B68" s="118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2"/>
      <c r="V68" s="82"/>
      <c r="AS68" s="107"/>
      <c r="AT68" s="107"/>
      <c r="AU68" s="107"/>
      <c r="AV68" s="107"/>
      <c r="AW68" s="107"/>
      <c r="AX68" s="107"/>
      <c r="AY68" s="107"/>
    </row>
    <row r="69" spans="2:51" x14ac:dyDescent="0.25">
      <c r="B69" s="118"/>
      <c r="C69" s="118"/>
      <c r="D69" s="172"/>
      <c r="E69" s="118"/>
      <c r="F69" s="118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2"/>
      <c r="V69" s="82"/>
      <c r="AS69" s="107"/>
      <c r="AT69" s="107"/>
      <c r="AU69" s="107"/>
      <c r="AV69" s="107"/>
      <c r="AW69" s="107"/>
      <c r="AX69" s="107"/>
      <c r="AY69" s="107"/>
    </row>
    <row r="70" spans="2:51" x14ac:dyDescent="0.25">
      <c r="B70" s="118"/>
      <c r="C70" s="118"/>
      <c r="D70" s="172"/>
      <c r="E70" s="118"/>
      <c r="F70" s="118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2"/>
      <c r="V70" s="82"/>
      <c r="AS70" s="107"/>
      <c r="AT70" s="107"/>
      <c r="AU70" s="107"/>
      <c r="AV70" s="107"/>
      <c r="AW70" s="107"/>
      <c r="AX70" s="107"/>
      <c r="AY70" s="107"/>
    </row>
    <row r="71" spans="2:51" x14ac:dyDescent="0.25">
      <c r="O71" s="114"/>
      <c r="AS71" s="107"/>
      <c r="AT71" s="107"/>
      <c r="AU71" s="107"/>
      <c r="AV71" s="107"/>
      <c r="AW71" s="107"/>
      <c r="AX71" s="107"/>
      <c r="AY71" s="107"/>
    </row>
    <row r="72" spans="2:51" x14ac:dyDescent="0.25">
      <c r="O72" s="114"/>
      <c r="AS72" s="107"/>
      <c r="AT72" s="107"/>
      <c r="AU72" s="107"/>
      <c r="AV72" s="107"/>
      <c r="AW72" s="107"/>
      <c r="AX72" s="107"/>
      <c r="AY72" s="107"/>
    </row>
    <row r="73" spans="2:51" x14ac:dyDescent="0.25">
      <c r="O73" s="114"/>
      <c r="Q73" s="109"/>
      <c r="AS73" s="107"/>
      <c r="AT73" s="107"/>
      <c r="AU73" s="107"/>
      <c r="AV73" s="107"/>
      <c r="AW73" s="107"/>
      <c r="AX73" s="107"/>
      <c r="AY73" s="107"/>
    </row>
    <row r="74" spans="2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2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2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2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2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2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2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R83" s="109"/>
      <c r="S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R84" s="109"/>
      <c r="S84" s="109"/>
      <c r="T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09"/>
      <c r="Q87" s="109"/>
      <c r="R87" s="109"/>
      <c r="S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R88" s="109"/>
      <c r="S88" s="109"/>
      <c r="T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R89" s="109"/>
      <c r="S89" s="109"/>
      <c r="T89" s="109"/>
      <c r="U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T90" s="109"/>
      <c r="U90" s="109"/>
      <c r="AS90" s="107"/>
      <c r="AT90" s="107"/>
      <c r="AU90" s="107"/>
      <c r="AV90" s="107"/>
      <c r="AW90" s="107"/>
      <c r="AX90" s="107"/>
      <c r="AY90" s="107"/>
    </row>
    <row r="102" spans="45:51" x14ac:dyDescent="0.25">
      <c r="AS102" s="107"/>
      <c r="AT102" s="107"/>
      <c r="AU102" s="107"/>
      <c r="AV102" s="107"/>
      <c r="AW102" s="107"/>
      <c r="AX102" s="107"/>
      <c r="AY102" s="107"/>
    </row>
  </sheetData>
  <protectedRanges>
    <protectedRange sqref="S48:T70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58" name="Range2_2_1_10_1_1_1_2"/>
    <protectedRange sqref="N48:R70" name="Range2_12_1_6_1_1"/>
    <protectedRange sqref="L48:M70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G10 AP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" name="Range1_16_1_1_1_1_2"/>
    <protectedRange sqref="J48:K70" name="Range2_2_12_1_4_1_1_1_1_1_1_1_1_1_1_1_1_1_1_1"/>
    <protectedRange sqref="I48:I70" name="Range2_2_12_1_7_1_1_2_2_1_2"/>
    <protectedRange sqref="F48:H70" name="Range2_2_12_1_3_1_2_1_1_1_1_2_1_1_1_1_1_1_1_1_1_1_1"/>
    <protectedRange sqref="E48:E70" name="Range2_2_12_1_3_1_2_1_1_1_2_1_1_1_1_3_1_1_1_1_1_1_1_1_1"/>
    <protectedRange sqref="P5:U5" name="Range1_16_1_1_1_1_1_1_2_2_2_2_2_2_2_2_2_2_2_2_2_2_2_2_2_2_2_2_2_2_2_1_2_2_2_2_2_2"/>
    <protectedRange sqref="B56" name="Range2_12_5_1_1_1_2_2_1_1_1_1_1_1_1_1_1_1_1_1_1_1_1_1_1_1_1_1_1_1_1_1_1_1_1_1_1_1_1_1_1_1_1_1_1_1_1_1_1_1_1_1_1_1_1_1_1_2_1_1_1_1_1_1_1_1_1_1_1_2_1_1_1_1_1_2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57" name="Range2_12_5_1_1_1_2_2_1_1_1_1_1_1_1_1_1_1_1_2_1_1_1_1_1_1_1_1_1_3_1_3_1_2_1_1_1_1_1_1_1_1_1_1_1_1_1_2_1_1_1_1_1_2_1_1_1_1_1_1_1_1_2_1_1_3_1_1_1_2_1_1_1_1_1_1_1_1_1_1_1_1_1_1_1_1_1_2_1_1_1_1_1_1_1_1_1_1_1_1_1_1_1_2_1_1_1_2_2_2_3_1"/>
    <protectedRange sqref="B54" name="Range2_12_5_1_1_1_2_2_1_1_1_1_1_1_1_1_1_1_1_2_1_1_1_1_1_1_1_1_1_3_1_3_1_2_1_1_1_1_1_1_1_1_1_1_1_1_1_2_1_1_1_1_1_2_1_1_1_1_1_1_1_1_2_1_1_3_1_1_1_2_1_1_1_1_1_1_1_1_1_1_1_1_1_1_1_1_1_2_1_1_1_1_1_1_1_1_1_1_1_1_1_1_1_2_1_1_1_2_2_2_3_1_2"/>
    <protectedRange sqref="T47" name="Range2_12_5_1_1_2_2_1_1_1_1_1_1_1"/>
    <protectedRange sqref="S47" name="Range2_12_4_1_1_1_4_2_2_2_2_1_1_1_1_1_1"/>
    <protectedRange sqref="Q47:R47" name="Range2_12_1_6_1_1_1_2_3_2_1_1_3_1_1_1_1_1_1_1_1"/>
    <protectedRange sqref="N47:P47" name="Range2_12_1_2_3_1_1_1_2_3_2_1_1_3_1_1_1_1_1_1_1_1"/>
    <protectedRange sqref="K47:M47" name="Range2_2_12_1_4_3_1_1_1_3_3_2_1_1_3_1_1_1_1_1_1_1_1"/>
    <protectedRange sqref="J47" name="Range2_2_12_1_4_3_1_1_1_3_2_1_2_2_1_1_1_1_1_1_1_1"/>
    <protectedRange sqref="E47:H47" name="Range2_2_12_1_3_1_2_1_1_1_1_2_1_1_1_1_1_1_1_1_1_1_2_1_1_1"/>
    <protectedRange sqref="D47" name="Range2_2_12_1_3_1_2_1_1_1_2_1_2_3_1_1_1_1_1_1_2_1_1_1_1_1"/>
    <protectedRange sqref="I47" name="Range2_2_12_1_4_2_1_1_1_4_1_2_1_1_1_2_2_1_1_1_1_1_1_1_1_1"/>
    <protectedRange sqref="T43" name="Range2_12_5_1_1_1_2_1_1_1_1_1_1"/>
    <protectedRange sqref="G43:H43" name="Range2_2_12_1_3_1_1_1_1_1_4_1_1_1_1_1_1_1_1_1_1"/>
    <protectedRange sqref="E43:F43" name="Range2_2_12_1_7_1_1_3_1_1_1_1_1_1_1_1_1_1"/>
    <protectedRange sqref="S43" name="Range2_12_5_1_1_2_3_1_1_1_1_1_1_1_1_1"/>
    <protectedRange sqref="Q43:R43" name="Range2_12_1_6_1_1_1_1_2_1_1_1_1_1_1_1_1_1"/>
    <protectedRange sqref="N43:P43" name="Range2_12_1_2_3_1_1_1_1_2_1_1_1_1_1_1_1_1_1"/>
    <protectedRange sqref="I43:M43" name="Range2_2_12_1_4_3_1_1_1_1_2_1_1_1_1_1_1_1_1_1"/>
    <protectedRange sqref="D43" name="Range2_2_12_1_3_1_2_1_1_1_2_1_2_1_1_1_1_1_1_1_1_1"/>
    <protectedRange sqref="T44" name="Range2_12_5_1_1_6_1_1_1_1_1_1_1_1_1_1_1_1_1_1_1"/>
    <protectedRange sqref="S44" name="Range2_12_5_1_1_5_3_1_1_1_1_1_1_1_1_1_1_1_1_1_1_1"/>
    <protectedRange sqref="Q44:R44" name="Range2_12_1_6_1_1_1_2_3_2_1_1_2_1_1_1_1_1_1_1_1_1_1_1_1_1_1"/>
    <protectedRange sqref="N44:P44" name="Range2_12_1_2_3_1_1_1_2_3_2_1_1_2_1_1_1_1_1_1_1_1_1_1_1_1_1_1"/>
    <protectedRange sqref="J44:M44" name="Range2_2_12_1_4_3_1_1_1_3_3_2_1_1_2_1_1_1_1_1_1_1_1_1_1_1_1_1_1"/>
    <protectedRange sqref="I44" name="Range2_2_12_1_4_3_1_1_1_2_1_2_2_1_2_1_1_1_1_1_1_1_1_1_1_1_1_1_1"/>
    <protectedRange sqref="G44:H44 D44:E44" name="Range2_2_12_1_3_1_2_1_1_1_2_1_3_2_1_2_1_1_1_1_1_1_1_1_1_1_1_1_1_1"/>
    <protectedRange sqref="F44" name="Range2_2_12_1_3_1_2_1_1_1_1_1_2_2_1_2_1_1_1_1_1_1_1_1_1_1_1_1_1_1"/>
    <protectedRange sqref="B43" name="Range2_12_5_1_1_1_2_1_1_1_1_1_1_1_1_1_1_1_2_1_1_1_1_1_1_1_1_1_1_1_1_1_1_1_1_1_1_1_1_1_1_2_1_1_1_1_1_1_1_1_1_1_1_2_1_1_1_1_2_1_1_1_1_1_1_1_1_1_1_1"/>
    <protectedRange sqref="B44" name="Range2_12_5_1_1_1_2_2_1_1_1_1_1_1_1_1_1_1_1_1_1_1_1_1_1_1_1_1_1_1_1_1_1_1_1_1_1_1_1_1_1_1_1_1_1_1_1_1_1_1_1_1_1_1_1_1_1_2_1_1_1_1_1_1_1_1_1_1_1_2_1_1_1_1_1_2_1_1_1_1_1_1_1_1_1_1_1"/>
    <protectedRange sqref="T45" name="Range2_12_5_1_1_2_1_1_1_1_1_1_1_1_1_1_1"/>
    <protectedRange sqref="S45" name="Range2_12_4_1_1_1_4_2_2_1_1_1_1_1_1_1_1_1_1_1"/>
    <protectedRange sqref="Q45:R45" name="Range2_12_1_6_1_1_1_2_3_2_1_1_1_1_1_1_1_1_1_1_1_1_1_1"/>
    <protectedRange sqref="N45:P45" name="Range2_12_1_2_3_1_1_1_2_3_2_1_1_1_1_1_1_1_1_1_1_1_1_1_1"/>
    <protectedRange sqref="K45:M45" name="Range2_2_12_1_4_3_1_1_1_3_3_2_1_1_1_1_1_1_1_1_1_1_1_1_1_1"/>
    <protectedRange sqref="J45" name="Range2_2_12_1_4_3_1_1_1_3_2_1_2_1_1_1_1_1_1_1_1_1_1_1_1"/>
    <protectedRange sqref="D45:E45" name="Range2_2_12_1_3_1_2_1_1_1_2_1_2_3_2_1_1_1_1_1_1_1_1_1_1_1_1"/>
    <protectedRange sqref="I45" name="Range2_2_12_1_4_2_1_1_1_4_1_2_1_1_1_2_1_1_1_1_1_1_1_1_1_1_1_1"/>
    <protectedRange sqref="F45:H45" name="Range2_2_12_1_3_1_1_1_1_1_4_1_2_1_2_1_2_1_1_1_1_1_1_1_1_1_1_1_1"/>
    <protectedRange sqref="B45" name="Range2_12_5_1_1_1_2_2_1_1_1_1_1_1_1_1_1_1_1_2_1_1_1_1_1_1_1_1_1_1_1_1_1_1_1_1_1_1_1_1_1_1_1_1_1_1_1_1_1_1_1_1_1_1_1_1_1_1_1_1_1_1_1_1_1_1_1_1_1_1_1_1_1_2_1_1_1_1_1_1_1_1_1_1_1_2_1_1_1_1_1_2_1_1_1_1_1_1_1_1_1_1_1"/>
    <protectedRange sqref="T46" name="Range2_12_5_1_1_2_2_1_1_1_1_1_1_1_1_1_1"/>
    <protectedRange sqref="S46" name="Range2_12_4_1_1_1_4_2_2_2_2_1_1_1_1_1_1_1_1_1"/>
    <protectedRange sqref="Q46:R46" name="Range2_12_1_6_1_1_1_2_3_2_1_1_3_1_1_1_1_1_1_1_1_1_1_1"/>
    <protectedRange sqref="N46:P46" name="Range2_12_1_2_3_1_1_1_2_3_2_1_1_3_1_1_1_1_1_1_1_1_1_1_1"/>
    <protectedRange sqref="K46:M46" name="Range2_2_12_1_4_3_1_1_1_3_3_2_1_1_3_1_1_1_1_1_1_1_1_1_1_1"/>
    <protectedRange sqref="J46" name="Range2_2_12_1_4_3_1_1_1_3_2_1_2_2_1_1_1_1_1_1_1_1_1_1_1"/>
    <protectedRange sqref="E46:H46" name="Range2_2_12_1_3_1_2_1_1_1_1_2_1_1_1_1_1_1_1_1_1_1_2_1_1_1_1_1_1"/>
    <protectedRange sqref="D46" name="Range2_2_12_1_3_1_2_1_1_1_2_1_2_3_1_1_1_1_1_1_2_1_1_1_1_1_1_1_1"/>
    <protectedRange sqref="I46" name="Range2_2_12_1_4_2_1_1_1_4_1_2_1_1_1_2_2_1_1_1_1_1_1_1_1_1_1_1_1"/>
    <protectedRange sqref="B46" name="Range2_12_5_1_1_1_2_2_1_1_1_1_1_1_1_1_1_1_1_2_1_1_1_2_1_1_1_2_1_1_1_3_1_1_1_1_1_1_1_1_1_1_1_1_1_1_1_1_1_1_1_1_1_1_1_1_1_1_1_1_1_1_1_1_1_1_1_1_1_1_1_1_1_1_1_1_1_1_1_1_1_1_1_1_1_1_1_1_1_1_2_1_1_1_1_1_1_1_1_1_1_1_1_1"/>
    <protectedRange sqref="B47" name="Range2_12_5_1_1_1_2_1_1_1_1_1_1_1_1_1_1_1_2_1_2_1_1_1_1_1_1_1_1_1_2_1_1_1_1_1_1_1_1_1_1_1_1_1_1_1_1_1_1_1_1_1_1_1_1_1_1_1_1_1_1_1_1_1_1_1_1_1_1_1_1_1_1_1_2_1_1_1_1_1_1_1_1_1_2_1_2_1_1_1_1_1_2_1_1_1_1_2_2_1_1_1_1_1"/>
    <protectedRange sqref="P4:U4" name="Range1_16_1_1_1_1_1_1_2_2_2_2_2_2_2_2_2_2_2_2_2_2_2_2_2_2_2_2_2_2_2_1_2_2_2_2_2_2_2"/>
    <protectedRange sqref="B48" name="Range2_12_5_1_1_1_1_1_2_1_1_1_1_1_1_1_1_1_1_1_1_1_1_1_1_1_1_1_1_2_1_1_1_1_1_1_1_1_1_1_1_1_1_3_1_1_1_2_1_1_1_1_1_1_1_1_1_1_1_1_2_1_1_1_1_1_1_1_1_1_1_1_1_1_1_1_1_1_1_1_1_1_1_1_2_1_1_2_2_2_3_1_1_1_1"/>
    <protectedRange sqref="B49" name="Range2_12_5_1_1_1_2_2_1_1_1_1_1_1_1_1_1_1_1_2_1_1_1_1_1_1_1_1_1_3_1_3_1_2_1_1_1_1_1_1_1_1_1_1_1_1_1_2_1_1_1_1_1_2_1_1_1_1_1_1_1_1_2_1_1_3_1_1_1_2_1_1_1_1_1_1_1_1_1_1_1_1_1_1_1_1_1_2_1_1_1_1_1_1_1_1_1_1_1_1_1_1_1_2_1_1_1_2_2_2_3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649" priority="21" operator="containsText" text="N/A">
      <formula>NOT(ISERROR(SEARCH("N/A",AC11)))</formula>
    </cfRule>
    <cfRule type="cellIs" dxfId="648" priority="35" operator="equal">
      <formula>0</formula>
    </cfRule>
  </conditionalFormatting>
  <conditionalFormatting sqref="AC11:AE34">
    <cfRule type="cellIs" dxfId="647" priority="34" operator="greaterThanOrEqual">
      <formula>1185</formula>
    </cfRule>
  </conditionalFormatting>
  <conditionalFormatting sqref="AC11:AE34">
    <cfRule type="cellIs" dxfId="646" priority="33" operator="between">
      <formula>0.1</formula>
      <formula>1184</formula>
    </cfRule>
  </conditionalFormatting>
  <conditionalFormatting sqref="X8">
    <cfRule type="cellIs" dxfId="645" priority="32" operator="equal">
      <formula>0</formula>
    </cfRule>
  </conditionalFormatting>
  <conditionalFormatting sqref="X8">
    <cfRule type="cellIs" dxfId="644" priority="31" operator="greaterThan">
      <formula>1179</formula>
    </cfRule>
  </conditionalFormatting>
  <conditionalFormatting sqref="X8">
    <cfRule type="cellIs" dxfId="643" priority="30" operator="greaterThan">
      <formula>99</formula>
    </cfRule>
  </conditionalFormatting>
  <conditionalFormatting sqref="X8">
    <cfRule type="cellIs" dxfId="642" priority="29" operator="greaterThan">
      <formula>0.99</formula>
    </cfRule>
  </conditionalFormatting>
  <conditionalFormatting sqref="AB8">
    <cfRule type="cellIs" dxfId="641" priority="28" operator="equal">
      <formula>0</formula>
    </cfRule>
  </conditionalFormatting>
  <conditionalFormatting sqref="AB8">
    <cfRule type="cellIs" dxfId="640" priority="27" operator="greaterThan">
      <formula>1179</formula>
    </cfRule>
  </conditionalFormatting>
  <conditionalFormatting sqref="AB8">
    <cfRule type="cellIs" dxfId="639" priority="26" operator="greaterThan">
      <formula>99</formula>
    </cfRule>
  </conditionalFormatting>
  <conditionalFormatting sqref="AB8">
    <cfRule type="cellIs" dxfId="638" priority="25" operator="greaterThan">
      <formula>0.99</formula>
    </cfRule>
  </conditionalFormatting>
  <conditionalFormatting sqref="AI11:AI34">
    <cfRule type="cellIs" dxfId="637" priority="24" operator="greaterThan">
      <formula>$AI$8</formula>
    </cfRule>
  </conditionalFormatting>
  <conditionalFormatting sqref="AH11:AH34">
    <cfRule type="cellIs" dxfId="636" priority="22" operator="greaterThan">
      <formula>$AH$8</formula>
    </cfRule>
    <cfRule type="cellIs" dxfId="635" priority="23" operator="greaterThan">
      <formula>$AH$8</formula>
    </cfRule>
  </conditionalFormatting>
  <conditionalFormatting sqref="X11:AA34">
    <cfRule type="containsText" dxfId="634" priority="17" operator="containsText" text="N/A">
      <formula>NOT(ISERROR(SEARCH("N/A",X11)))</formula>
    </cfRule>
    <cfRule type="cellIs" dxfId="633" priority="20" operator="equal">
      <formula>0</formula>
    </cfRule>
  </conditionalFormatting>
  <conditionalFormatting sqref="X11:AA34">
    <cfRule type="cellIs" dxfId="632" priority="19" operator="greaterThanOrEqual">
      <formula>1185</formula>
    </cfRule>
  </conditionalFormatting>
  <conditionalFormatting sqref="X11:AA34">
    <cfRule type="cellIs" dxfId="631" priority="18" operator="between">
      <formula>0.1</formula>
      <formula>1184</formula>
    </cfRule>
  </conditionalFormatting>
  <conditionalFormatting sqref="AB11:AB34">
    <cfRule type="containsText" dxfId="630" priority="13" operator="containsText" text="N/A">
      <formula>NOT(ISERROR(SEARCH("N/A",AB11)))</formula>
    </cfRule>
    <cfRule type="cellIs" dxfId="629" priority="16" operator="equal">
      <formula>0</formula>
    </cfRule>
  </conditionalFormatting>
  <conditionalFormatting sqref="AB11:AB34">
    <cfRule type="cellIs" dxfId="628" priority="15" operator="greaterThanOrEqual">
      <formula>1185</formula>
    </cfRule>
  </conditionalFormatting>
  <conditionalFormatting sqref="AB11:AB34">
    <cfRule type="cellIs" dxfId="627" priority="14" operator="between">
      <formula>0.1</formula>
      <formula>1184</formula>
    </cfRule>
  </conditionalFormatting>
  <conditionalFormatting sqref="AJ11:AO34">
    <cfRule type="cellIs" dxfId="626" priority="12" operator="equal">
      <formula>0</formula>
    </cfRule>
  </conditionalFormatting>
  <conditionalFormatting sqref="AJ11:AO34">
    <cfRule type="cellIs" dxfId="625" priority="11" operator="greaterThan">
      <formula>1179</formula>
    </cfRule>
  </conditionalFormatting>
  <conditionalFormatting sqref="AJ11:AO34">
    <cfRule type="cellIs" dxfId="624" priority="10" operator="greaterThan">
      <formula>99</formula>
    </cfRule>
  </conditionalFormatting>
  <conditionalFormatting sqref="AJ11:AO34">
    <cfRule type="cellIs" dxfId="623" priority="9" operator="greaterThan">
      <formula>0.99</formula>
    </cfRule>
  </conditionalFormatting>
  <conditionalFormatting sqref="AQ11:AQ34">
    <cfRule type="cellIs" dxfId="622" priority="8" operator="equal">
      <formula>0</formula>
    </cfRule>
  </conditionalFormatting>
  <conditionalFormatting sqref="AQ11:AQ34">
    <cfRule type="cellIs" dxfId="621" priority="7" operator="greaterThan">
      <formula>1179</formula>
    </cfRule>
  </conditionalFormatting>
  <conditionalFormatting sqref="AQ11:AQ34">
    <cfRule type="cellIs" dxfId="620" priority="6" operator="greaterThan">
      <formula>99</formula>
    </cfRule>
  </conditionalFormatting>
  <conditionalFormatting sqref="AQ11:AQ34">
    <cfRule type="cellIs" dxfId="619" priority="5" operator="greaterThan">
      <formula>0.99</formula>
    </cfRule>
  </conditionalFormatting>
  <conditionalFormatting sqref="AP11:AP34">
    <cfRule type="cellIs" dxfId="618" priority="4" operator="equal">
      <formula>0</formula>
    </cfRule>
  </conditionalFormatting>
  <conditionalFormatting sqref="AP11:AP34">
    <cfRule type="cellIs" dxfId="617" priority="3" operator="greaterThan">
      <formula>1179</formula>
    </cfRule>
  </conditionalFormatting>
  <conditionalFormatting sqref="AP11:AP34">
    <cfRule type="cellIs" dxfId="616" priority="2" operator="greaterThan">
      <formula>99</formula>
    </cfRule>
  </conditionalFormatting>
  <conditionalFormatting sqref="AP11:AP34">
    <cfRule type="cellIs" dxfId="61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2"/>
  <sheetViews>
    <sheetView topLeftCell="R19" zoomScaleNormal="100" workbookViewId="0">
      <selection activeCell="A34" sqref="A3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75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78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78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42353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76" t="s">
        <v>51</v>
      </c>
      <c r="V9" s="176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74" t="s">
        <v>55</v>
      </c>
      <c r="AG9" s="174" t="s">
        <v>56</v>
      </c>
      <c r="AH9" s="296" t="s">
        <v>57</v>
      </c>
      <c r="AI9" s="311" t="s">
        <v>58</v>
      </c>
      <c r="AJ9" s="176" t="s">
        <v>59</v>
      </c>
      <c r="AK9" s="176" t="s">
        <v>60</v>
      </c>
      <c r="AL9" s="176" t="s">
        <v>61</v>
      </c>
      <c r="AM9" s="176" t="s">
        <v>62</v>
      </c>
      <c r="AN9" s="176" t="s">
        <v>63</v>
      </c>
      <c r="AO9" s="176" t="s">
        <v>64</v>
      </c>
      <c r="AP9" s="176" t="s">
        <v>65</v>
      </c>
      <c r="AQ9" s="293" t="s">
        <v>66</v>
      </c>
      <c r="AR9" s="176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76" t="s">
        <v>72</v>
      </c>
      <c r="C10" s="176" t="s">
        <v>73</v>
      </c>
      <c r="D10" s="176" t="s">
        <v>74</v>
      </c>
      <c r="E10" s="176" t="s">
        <v>75</v>
      </c>
      <c r="F10" s="176" t="s">
        <v>74</v>
      </c>
      <c r="G10" s="176" t="s">
        <v>75</v>
      </c>
      <c r="H10" s="289"/>
      <c r="I10" s="176" t="s">
        <v>75</v>
      </c>
      <c r="J10" s="176" t="s">
        <v>75</v>
      </c>
      <c r="K10" s="176" t="s">
        <v>75</v>
      </c>
      <c r="L10" s="29" t="s">
        <v>29</v>
      </c>
      <c r="M10" s="292"/>
      <c r="N10" s="29" t="s">
        <v>29</v>
      </c>
      <c r="O10" s="294"/>
      <c r="P10" s="294"/>
      <c r="Q10" s="2">
        <f>'DEC 14'!Q34</f>
        <v>62788320</v>
      </c>
      <c r="R10" s="304"/>
      <c r="S10" s="305"/>
      <c r="T10" s="306"/>
      <c r="U10" s="176" t="s">
        <v>75</v>
      </c>
      <c r="V10" s="176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14'!AG34</f>
        <v>42672764</v>
      </c>
      <c r="AH10" s="296"/>
      <c r="AI10" s="312"/>
      <c r="AJ10" s="176" t="s">
        <v>84</v>
      </c>
      <c r="AK10" s="176" t="s">
        <v>84</v>
      </c>
      <c r="AL10" s="176" t="s">
        <v>84</v>
      </c>
      <c r="AM10" s="176" t="s">
        <v>84</v>
      </c>
      <c r="AN10" s="176" t="s">
        <v>84</v>
      </c>
      <c r="AO10" s="176" t="s">
        <v>84</v>
      </c>
      <c r="AP10" s="2">
        <f>'DEC 14'!AP34</f>
        <v>9854420</v>
      </c>
      <c r="AQ10" s="294"/>
      <c r="AR10" s="177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129</v>
      </c>
      <c r="P11" s="124">
        <v>90</v>
      </c>
      <c r="Q11" s="124">
        <v>62791541</v>
      </c>
      <c r="R11" s="47">
        <f>IF(ISBLANK(Q11),"-",Q11-Q10)</f>
        <v>3221</v>
      </c>
      <c r="S11" s="48">
        <f>R11*24/1000</f>
        <v>77.304000000000002</v>
      </c>
      <c r="T11" s="48">
        <f>R11/1000</f>
        <v>3.2210000000000001</v>
      </c>
      <c r="U11" s="125">
        <v>6.8</v>
      </c>
      <c r="V11" s="125">
        <f t="shared" ref="V11:V34" si="0">U11</f>
        <v>6.8</v>
      </c>
      <c r="W11" s="126" t="s">
        <v>124</v>
      </c>
      <c r="X11" s="128">
        <v>0</v>
      </c>
      <c r="Y11" s="128">
        <v>0</v>
      </c>
      <c r="Z11" s="128">
        <v>1027</v>
      </c>
      <c r="AA11" s="128">
        <v>0</v>
      </c>
      <c r="AB11" s="128">
        <v>1017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42672764</v>
      </c>
      <c r="AH11" s="50">
        <f>IF(ISBLANK(AG11),"-",AG11-AG10)</f>
        <v>0</v>
      </c>
      <c r="AI11" s="51">
        <f>AH11/T11</f>
        <v>0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</v>
      </c>
      <c r="AP11" s="128">
        <v>9855926</v>
      </c>
      <c r="AQ11" s="128">
        <f t="shared" ref="AQ11:AQ34" si="1">AP11-AP10</f>
        <v>1506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15</v>
      </c>
      <c r="E12" s="42">
        <f t="shared" ref="E12:E34" si="2">D12/1.42</f>
        <v>10.563380281690142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129</v>
      </c>
      <c r="P12" s="124">
        <v>87</v>
      </c>
      <c r="Q12" s="124">
        <v>62794827</v>
      </c>
      <c r="R12" s="47">
        <f t="shared" ref="R12:R34" si="5">IF(ISBLANK(Q12),"-",Q12-Q11)</f>
        <v>3286</v>
      </c>
      <c r="S12" s="48">
        <f t="shared" ref="S12:S34" si="6">R12*24/1000</f>
        <v>78.864000000000004</v>
      </c>
      <c r="T12" s="48">
        <f t="shared" ref="T12:T34" si="7">R12/1000</f>
        <v>3.286</v>
      </c>
      <c r="U12" s="125">
        <v>8.5</v>
      </c>
      <c r="V12" s="125">
        <f t="shared" si="0"/>
        <v>8.5</v>
      </c>
      <c r="W12" s="126" t="s">
        <v>124</v>
      </c>
      <c r="X12" s="128">
        <v>0</v>
      </c>
      <c r="Y12" s="128">
        <v>0</v>
      </c>
      <c r="Z12" s="128">
        <v>997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42672764</v>
      </c>
      <c r="AH12" s="50">
        <f>IF(ISBLANK(AG12),"-",AG12-AG11)</f>
        <v>0</v>
      </c>
      <c r="AI12" s="51">
        <f t="shared" ref="AI12:AI34" si="8">AH12/T12</f>
        <v>0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</v>
      </c>
      <c r="AP12" s="128">
        <v>9857528</v>
      </c>
      <c r="AQ12" s="128">
        <f t="shared" si="1"/>
        <v>1602</v>
      </c>
      <c r="AR12" s="179">
        <v>1.19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19</v>
      </c>
      <c r="E13" s="42">
        <f t="shared" si="2"/>
        <v>13.380281690140846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81</v>
      </c>
      <c r="P13" s="124">
        <v>88</v>
      </c>
      <c r="Q13" s="124">
        <v>62798622</v>
      </c>
      <c r="R13" s="47">
        <f t="shared" si="5"/>
        <v>3795</v>
      </c>
      <c r="S13" s="48">
        <f t="shared" si="6"/>
        <v>91.08</v>
      </c>
      <c r="T13" s="48">
        <f t="shared" si="7"/>
        <v>3.7949999999999999</v>
      </c>
      <c r="U13" s="125">
        <v>9.5</v>
      </c>
      <c r="V13" s="125">
        <f t="shared" si="0"/>
        <v>9.5</v>
      </c>
      <c r="W13" s="126" t="s">
        <v>124</v>
      </c>
      <c r="X13" s="128">
        <v>0</v>
      </c>
      <c r="Y13" s="128">
        <v>0</v>
      </c>
      <c r="Z13" s="128">
        <v>947</v>
      </c>
      <c r="AA13" s="128">
        <v>0</v>
      </c>
      <c r="AB13" s="128">
        <v>947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42672764</v>
      </c>
      <c r="AH13" s="50">
        <f>IF(ISBLANK(AG13),"-",AG13-AG12)</f>
        <v>0</v>
      </c>
      <c r="AI13" s="51">
        <f t="shared" si="8"/>
        <v>0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</v>
      </c>
      <c r="AP13" s="128">
        <v>9859001</v>
      </c>
      <c r="AQ13" s="128">
        <f t="shared" si="1"/>
        <v>1473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20</v>
      </c>
      <c r="E14" s="42">
        <f t="shared" si="2"/>
        <v>14.084507042253522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91</v>
      </c>
      <c r="P14" s="124">
        <v>89</v>
      </c>
      <c r="Q14" s="124">
        <v>62802244</v>
      </c>
      <c r="R14" s="47">
        <f t="shared" si="5"/>
        <v>3622</v>
      </c>
      <c r="S14" s="48">
        <f t="shared" si="6"/>
        <v>86.927999999999997</v>
      </c>
      <c r="T14" s="48">
        <f t="shared" si="7"/>
        <v>3.6219999999999999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947</v>
      </c>
      <c r="AA14" s="128">
        <v>0</v>
      </c>
      <c r="AB14" s="128">
        <v>947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42672764</v>
      </c>
      <c r="AH14" s="50">
        <f t="shared" ref="AH14:AH34" si="9">IF(ISBLANK(AG14),"-",AG14-AG13)</f>
        <v>0</v>
      </c>
      <c r="AI14" s="51">
        <f t="shared" si="8"/>
        <v>0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9859001</v>
      </c>
      <c r="AQ14" s="128">
        <f t="shared" si="1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15</v>
      </c>
      <c r="E15" s="42">
        <f t="shared" si="2"/>
        <v>10.563380281690142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103</v>
      </c>
      <c r="P15" s="124">
        <v>102</v>
      </c>
      <c r="Q15" s="124">
        <v>62806322</v>
      </c>
      <c r="R15" s="47">
        <f t="shared" si="5"/>
        <v>4078</v>
      </c>
      <c r="S15" s="48">
        <f t="shared" si="6"/>
        <v>97.872</v>
      </c>
      <c r="T15" s="48">
        <f t="shared" si="7"/>
        <v>4.0780000000000003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1018</v>
      </c>
      <c r="AA15" s="128">
        <v>0</v>
      </c>
      <c r="AB15" s="128">
        <v>1018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42672764</v>
      </c>
      <c r="AH15" s="50">
        <f t="shared" si="9"/>
        <v>0</v>
      </c>
      <c r="AI15" s="51">
        <f t="shared" si="8"/>
        <v>0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9859001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12</v>
      </c>
      <c r="E16" s="42">
        <f t="shared" si="2"/>
        <v>8.4507042253521139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124</v>
      </c>
      <c r="Q16" s="124">
        <v>62811406</v>
      </c>
      <c r="R16" s="47">
        <f t="shared" si="5"/>
        <v>5084</v>
      </c>
      <c r="S16" s="48">
        <f t="shared" si="6"/>
        <v>122.01600000000001</v>
      </c>
      <c r="T16" s="48">
        <f t="shared" si="7"/>
        <v>5.0839999999999996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42672764</v>
      </c>
      <c r="AH16" s="50">
        <f t="shared" si="9"/>
        <v>0</v>
      </c>
      <c r="AI16" s="51">
        <f t="shared" si="8"/>
        <v>0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9859001</v>
      </c>
      <c r="AQ16" s="128">
        <f t="shared" si="1"/>
        <v>0</v>
      </c>
      <c r="AR16" s="54">
        <v>1.21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2"/>
        <v>4.2253521126760569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142</v>
      </c>
      <c r="P17" s="124">
        <v>138</v>
      </c>
      <c r="Q17" s="124">
        <v>62817352</v>
      </c>
      <c r="R17" s="47">
        <f t="shared" si="5"/>
        <v>5946</v>
      </c>
      <c r="S17" s="48">
        <f t="shared" si="6"/>
        <v>142.70400000000001</v>
      </c>
      <c r="T17" s="48">
        <f t="shared" si="7"/>
        <v>5.9459999999999997</v>
      </c>
      <c r="U17" s="125">
        <v>9.5</v>
      </c>
      <c r="V17" s="125">
        <f t="shared" si="0"/>
        <v>9.5</v>
      </c>
      <c r="W17" s="126" t="s">
        <v>179</v>
      </c>
      <c r="X17" s="128">
        <v>0</v>
      </c>
      <c r="Y17" s="128">
        <v>0</v>
      </c>
      <c r="Z17" s="128">
        <v>1188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42672764</v>
      </c>
      <c r="AH17" s="50">
        <f t="shared" si="9"/>
        <v>0</v>
      </c>
      <c r="AI17" s="51">
        <f t="shared" si="8"/>
        <v>0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9859001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2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135</v>
      </c>
      <c r="P18" s="124">
        <v>141</v>
      </c>
      <c r="Q18" s="124">
        <v>62823247</v>
      </c>
      <c r="R18" s="47">
        <f t="shared" si="5"/>
        <v>5895</v>
      </c>
      <c r="S18" s="48">
        <f t="shared" si="6"/>
        <v>141.47999999999999</v>
      </c>
      <c r="T18" s="48">
        <f t="shared" si="7"/>
        <v>5.8949999999999996</v>
      </c>
      <c r="U18" s="125">
        <v>9.5</v>
      </c>
      <c r="V18" s="125">
        <f t="shared" si="0"/>
        <v>9.5</v>
      </c>
      <c r="W18" s="126" t="s">
        <v>131</v>
      </c>
      <c r="X18" s="128">
        <v>1006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42672764</v>
      </c>
      <c r="AH18" s="50">
        <f t="shared" si="9"/>
        <v>0</v>
      </c>
      <c r="AI18" s="51">
        <f t="shared" si="8"/>
        <v>0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9859001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2"/>
        <v>4.2253521126760569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136</v>
      </c>
      <c r="P19" s="124">
        <v>145</v>
      </c>
      <c r="Q19" s="124">
        <v>62829005</v>
      </c>
      <c r="R19" s="47">
        <f t="shared" si="5"/>
        <v>5758</v>
      </c>
      <c r="S19" s="48">
        <f t="shared" si="6"/>
        <v>138.19200000000001</v>
      </c>
      <c r="T19" s="48">
        <f t="shared" si="7"/>
        <v>5.758</v>
      </c>
      <c r="U19" s="125">
        <v>9.1</v>
      </c>
      <c r="V19" s="125">
        <f t="shared" si="0"/>
        <v>9.1</v>
      </c>
      <c r="W19" s="126" t="s">
        <v>131</v>
      </c>
      <c r="X19" s="128">
        <v>1007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42672764</v>
      </c>
      <c r="AH19" s="50">
        <f t="shared" si="9"/>
        <v>0</v>
      </c>
      <c r="AI19" s="51">
        <f t="shared" si="8"/>
        <v>0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9859001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137</v>
      </c>
      <c r="P20" s="124">
        <v>141</v>
      </c>
      <c r="Q20" s="124">
        <v>62835318</v>
      </c>
      <c r="R20" s="47">
        <f t="shared" si="5"/>
        <v>6313</v>
      </c>
      <c r="S20" s="48">
        <f t="shared" si="6"/>
        <v>151.512</v>
      </c>
      <c r="T20" s="48">
        <f t="shared" si="7"/>
        <v>6.3129999999999997</v>
      </c>
      <c r="U20" s="125">
        <v>8.6999999999999993</v>
      </c>
      <c r="V20" s="125">
        <f t="shared" si="0"/>
        <v>8.6999999999999993</v>
      </c>
      <c r="W20" s="126" t="s">
        <v>131</v>
      </c>
      <c r="X20" s="128">
        <v>1007</v>
      </c>
      <c r="Y20" s="128">
        <v>0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42672764</v>
      </c>
      <c r="AH20" s="50">
        <f t="shared" si="9"/>
        <v>0</v>
      </c>
      <c r="AI20" s="51">
        <f t="shared" si="8"/>
        <v>0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9859001</v>
      </c>
      <c r="AQ20" s="128">
        <f t="shared" si="1"/>
        <v>0</v>
      </c>
      <c r="AR20" s="54">
        <v>1.1399999999999999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144</v>
      </c>
      <c r="Q21" s="124">
        <v>62841360</v>
      </c>
      <c r="R21" s="47">
        <f t="shared" si="5"/>
        <v>6042</v>
      </c>
      <c r="S21" s="48">
        <f t="shared" si="6"/>
        <v>145.00800000000001</v>
      </c>
      <c r="T21" s="48">
        <f t="shared" si="7"/>
        <v>6.0419999999999998</v>
      </c>
      <c r="U21" s="125">
        <v>8.1999999999999993</v>
      </c>
      <c r="V21" s="125">
        <f t="shared" si="0"/>
        <v>8.1999999999999993</v>
      </c>
      <c r="W21" s="126" t="s">
        <v>131</v>
      </c>
      <c r="X21" s="128">
        <v>1006</v>
      </c>
      <c r="Y21" s="128">
        <v>0</v>
      </c>
      <c r="Z21" s="128">
        <v>1186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42672764</v>
      </c>
      <c r="AH21" s="50">
        <f t="shared" si="9"/>
        <v>0</v>
      </c>
      <c r="AI21" s="51">
        <f t="shared" si="8"/>
        <v>0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9859001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137</v>
      </c>
      <c r="P22" s="124">
        <v>143</v>
      </c>
      <c r="Q22" s="124">
        <v>62847230</v>
      </c>
      <c r="R22" s="47">
        <f t="shared" si="5"/>
        <v>5870</v>
      </c>
      <c r="S22" s="48">
        <f t="shared" si="6"/>
        <v>140.88</v>
      </c>
      <c r="T22" s="48">
        <f t="shared" si="7"/>
        <v>5.87</v>
      </c>
      <c r="U22" s="125">
        <v>7.9</v>
      </c>
      <c r="V22" s="125">
        <f t="shared" si="0"/>
        <v>7.9</v>
      </c>
      <c r="W22" s="126" t="s">
        <v>131</v>
      </c>
      <c r="X22" s="128">
        <v>1007</v>
      </c>
      <c r="Y22" s="128">
        <v>0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42672764</v>
      </c>
      <c r="AH22" s="50">
        <f t="shared" si="9"/>
        <v>0</v>
      </c>
      <c r="AI22" s="51">
        <f t="shared" si="8"/>
        <v>0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9859001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f t="shared" si="2"/>
        <v>4.2253521126760569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133</v>
      </c>
      <c r="P23" s="124">
        <v>142</v>
      </c>
      <c r="Q23" s="124">
        <v>62853079</v>
      </c>
      <c r="R23" s="47">
        <f t="shared" si="5"/>
        <v>5849</v>
      </c>
      <c r="S23" s="48">
        <f t="shared" si="6"/>
        <v>140.376</v>
      </c>
      <c r="T23" s="48">
        <f t="shared" si="7"/>
        <v>5.8490000000000002</v>
      </c>
      <c r="U23" s="125">
        <v>7.6</v>
      </c>
      <c r="V23" s="125">
        <f t="shared" si="0"/>
        <v>7.6</v>
      </c>
      <c r="W23" s="126" t="s">
        <v>131</v>
      </c>
      <c r="X23" s="128">
        <v>1014</v>
      </c>
      <c r="Y23" s="128">
        <v>0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42672764</v>
      </c>
      <c r="AH23" s="50">
        <f t="shared" si="9"/>
        <v>0</v>
      </c>
      <c r="AI23" s="51">
        <f t="shared" si="8"/>
        <v>0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9859001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8</v>
      </c>
      <c r="E24" s="42">
        <f t="shared" si="2"/>
        <v>5.6338028169014089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134</v>
      </c>
      <c r="P24" s="124">
        <v>134</v>
      </c>
      <c r="Q24" s="124">
        <v>62858724</v>
      </c>
      <c r="R24" s="47">
        <f t="shared" si="5"/>
        <v>5645</v>
      </c>
      <c r="S24" s="48">
        <f t="shared" si="6"/>
        <v>135.47999999999999</v>
      </c>
      <c r="T24" s="48">
        <f t="shared" si="7"/>
        <v>5.6449999999999996</v>
      </c>
      <c r="U24" s="125">
        <v>7.3</v>
      </c>
      <c r="V24" s="125">
        <f t="shared" si="0"/>
        <v>7.3</v>
      </c>
      <c r="W24" s="126" t="s">
        <v>131</v>
      </c>
      <c r="X24" s="128">
        <v>1014</v>
      </c>
      <c r="Y24" s="128">
        <v>0</v>
      </c>
      <c r="Z24" s="128">
        <v>1187</v>
      </c>
      <c r="AA24" s="128">
        <v>1185</v>
      </c>
      <c r="AB24" s="128">
        <v>1186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42672764</v>
      </c>
      <c r="AH24" s="50">
        <f>IF(ISBLANK(AG24),"-",AG24-AG23)</f>
        <v>0</v>
      </c>
      <c r="AI24" s="51">
        <f t="shared" si="8"/>
        <v>0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9859001</v>
      </c>
      <c r="AQ24" s="128">
        <f t="shared" si="1"/>
        <v>0</v>
      </c>
      <c r="AR24" s="54">
        <v>1.1200000000000001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9</v>
      </c>
      <c r="E25" s="42">
        <f t="shared" si="2"/>
        <v>6.3380281690140849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128</v>
      </c>
      <c r="P25" s="124">
        <v>133</v>
      </c>
      <c r="Q25" s="124">
        <v>62864388</v>
      </c>
      <c r="R25" s="47">
        <f t="shared" si="5"/>
        <v>5664</v>
      </c>
      <c r="S25" s="48">
        <f t="shared" si="6"/>
        <v>135.93600000000001</v>
      </c>
      <c r="T25" s="48">
        <f t="shared" si="7"/>
        <v>5.6639999999999997</v>
      </c>
      <c r="U25" s="125">
        <v>7</v>
      </c>
      <c r="V25" s="125">
        <f t="shared" si="0"/>
        <v>7</v>
      </c>
      <c r="W25" s="126" t="s">
        <v>131</v>
      </c>
      <c r="X25" s="128">
        <v>1006</v>
      </c>
      <c r="Y25" s="128">
        <v>0</v>
      </c>
      <c r="Z25" s="128">
        <v>1127</v>
      </c>
      <c r="AA25" s="128">
        <v>1185</v>
      </c>
      <c r="AB25" s="128">
        <v>1128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42672764</v>
      </c>
      <c r="AH25" s="50">
        <f t="shared" si="9"/>
        <v>0</v>
      </c>
      <c r="AI25" s="51">
        <f t="shared" si="8"/>
        <v>0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9859001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11</v>
      </c>
      <c r="E26" s="42">
        <f t="shared" si="2"/>
        <v>7.746478873239437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124</v>
      </c>
      <c r="P26" s="124">
        <v>129</v>
      </c>
      <c r="Q26" s="124">
        <v>62869969</v>
      </c>
      <c r="R26" s="47">
        <f t="shared" si="5"/>
        <v>5581</v>
      </c>
      <c r="S26" s="48">
        <f t="shared" si="6"/>
        <v>133.94399999999999</v>
      </c>
      <c r="T26" s="48">
        <f t="shared" si="7"/>
        <v>5.5810000000000004</v>
      </c>
      <c r="U26" s="125">
        <v>6.8</v>
      </c>
      <c r="V26" s="125">
        <f t="shared" si="0"/>
        <v>6.8</v>
      </c>
      <c r="W26" s="126" t="s">
        <v>131</v>
      </c>
      <c r="X26" s="128">
        <v>1006</v>
      </c>
      <c r="Y26" s="128">
        <v>0</v>
      </c>
      <c r="Z26" s="128">
        <v>1097</v>
      </c>
      <c r="AA26" s="128">
        <v>1185</v>
      </c>
      <c r="AB26" s="128">
        <v>1095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42672764</v>
      </c>
      <c r="AH26" s="50">
        <f t="shared" si="9"/>
        <v>0</v>
      </c>
      <c r="AI26" s="51">
        <f t="shared" si="8"/>
        <v>0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9859001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9</v>
      </c>
      <c r="E27" s="42">
        <f t="shared" si="2"/>
        <v>6.3380281690140849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126</v>
      </c>
      <c r="P27" s="124">
        <v>130</v>
      </c>
      <c r="Q27" s="124">
        <v>62875372</v>
      </c>
      <c r="R27" s="47">
        <f t="shared" si="5"/>
        <v>5403</v>
      </c>
      <c r="S27" s="48">
        <f t="shared" si="6"/>
        <v>129.672</v>
      </c>
      <c r="T27" s="48">
        <f t="shared" si="7"/>
        <v>5.4029999999999996</v>
      </c>
      <c r="U27" s="125">
        <v>6.3</v>
      </c>
      <c r="V27" s="125">
        <f t="shared" si="0"/>
        <v>6.3</v>
      </c>
      <c r="W27" s="126" t="s">
        <v>131</v>
      </c>
      <c r="X27" s="128">
        <v>1016</v>
      </c>
      <c r="Y27" s="128">
        <v>0</v>
      </c>
      <c r="Z27" s="128">
        <v>1116</v>
      </c>
      <c r="AA27" s="128">
        <v>1185</v>
      </c>
      <c r="AB27" s="128">
        <v>1117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42672764</v>
      </c>
      <c r="AH27" s="50">
        <f t="shared" si="9"/>
        <v>0</v>
      </c>
      <c r="AI27" s="51">
        <f t="shared" si="8"/>
        <v>0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9859001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9</v>
      </c>
      <c r="E28" s="42">
        <f t="shared" si="2"/>
        <v>6.3380281690140849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122</v>
      </c>
      <c r="P28" s="124">
        <v>129</v>
      </c>
      <c r="Q28" s="124">
        <v>62881032</v>
      </c>
      <c r="R28" s="47">
        <f t="shared" si="5"/>
        <v>5660</v>
      </c>
      <c r="S28" s="48">
        <f t="shared" si="6"/>
        <v>135.84</v>
      </c>
      <c r="T28" s="48">
        <f t="shared" si="7"/>
        <v>5.66</v>
      </c>
      <c r="U28" s="125">
        <v>6.1</v>
      </c>
      <c r="V28" s="125">
        <f t="shared" si="0"/>
        <v>6.1</v>
      </c>
      <c r="W28" s="126" t="s">
        <v>131</v>
      </c>
      <c r="X28" s="128">
        <v>1016</v>
      </c>
      <c r="Y28" s="128">
        <v>0</v>
      </c>
      <c r="Z28" s="128">
        <v>1087</v>
      </c>
      <c r="AA28" s="128">
        <v>1185</v>
      </c>
      <c r="AB28" s="128">
        <v>1015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42672764</v>
      </c>
      <c r="AH28" s="50">
        <f t="shared" si="9"/>
        <v>0</v>
      </c>
      <c r="AI28" s="51">
        <f t="shared" si="8"/>
        <v>0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9859001</v>
      </c>
      <c r="AQ28" s="128">
        <f t="shared" si="1"/>
        <v>0</v>
      </c>
      <c r="AR28" s="54">
        <v>1.1000000000000001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10</v>
      </c>
      <c r="E29" s="42">
        <f t="shared" si="2"/>
        <v>7.042253521126761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122</v>
      </c>
      <c r="P29" s="124">
        <v>125</v>
      </c>
      <c r="Q29" s="124">
        <v>62886064</v>
      </c>
      <c r="R29" s="47">
        <f t="shared" si="5"/>
        <v>5032</v>
      </c>
      <c r="S29" s="48">
        <f t="shared" si="6"/>
        <v>120.768</v>
      </c>
      <c r="T29" s="48">
        <f t="shared" si="7"/>
        <v>5.032</v>
      </c>
      <c r="U29" s="125">
        <v>5.7</v>
      </c>
      <c r="V29" s="125">
        <f t="shared" si="0"/>
        <v>5.7</v>
      </c>
      <c r="W29" s="126" t="s">
        <v>131</v>
      </c>
      <c r="X29" s="128">
        <v>1016</v>
      </c>
      <c r="Y29" s="128">
        <v>0</v>
      </c>
      <c r="Z29" s="128">
        <v>1087</v>
      </c>
      <c r="AA29" s="128">
        <v>1185</v>
      </c>
      <c r="AB29" s="128">
        <v>1087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42672764</v>
      </c>
      <c r="AH29" s="50">
        <f t="shared" si="9"/>
        <v>0</v>
      </c>
      <c r="AI29" s="51">
        <f t="shared" si="8"/>
        <v>0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9859001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9</v>
      </c>
      <c r="E30" s="42">
        <f t="shared" si="2"/>
        <v>6.3380281690140849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121</v>
      </c>
      <c r="P30" s="124">
        <v>127</v>
      </c>
      <c r="Q30" s="124">
        <v>62891473</v>
      </c>
      <c r="R30" s="47">
        <f t="shared" si="5"/>
        <v>5409</v>
      </c>
      <c r="S30" s="48">
        <f t="shared" si="6"/>
        <v>129.816</v>
      </c>
      <c r="T30" s="48">
        <f t="shared" si="7"/>
        <v>5.4089999999999998</v>
      </c>
      <c r="U30" s="125">
        <v>5.3</v>
      </c>
      <c r="V30" s="125">
        <f t="shared" si="0"/>
        <v>5.3</v>
      </c>
      <c r="W30" s="126" t="s">
        <v>131</v>
      </c>
      <c r="X30" s="128">
        <v>1016</v>
      </c>
      <c r="Y30" s="128">
        <v>0</v>
      </c>
      <c r="Z30" s="128">
        <v>1086</v>
      </c>
      <c r="AA30" s="128">
        <v>1185</v>
      </c>
      <c r="AB30" s="128">
        <v>1086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42672764</v>
      </c>
      <c r="AH30" s="50">
        <f t="shared" si="9"/>
        <v>0</v>
      </c>
      <c r="AI30" s="51">
        <f t="shared" si="8"/>
        <v>0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9859001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15</v>
      </c>
      <c r="E31" s="42">
        <f t="shared" si="2"/>
        <v>10.563380281690142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102</v>
      </c>
      <c r="P31" s="124">
        <v>120</v>
      </c>
      <c r="Q31" s="124">
        <v>62896710</v>
      </c>
      <c r="R31" s="47">
        <f t="shared" si="5"/>
        <v>5237</v>
      </c>
      <c r="S31" s="48">
        <f t="shared" si="6"/>
        <v>125.688</v>
      </c>
      <c r="T31" s="48">
        <f t="shared" si="7"/>
        <v>5.2370000000000001</v>
      </c>
      <c r="U31" s="125">
        <v>4.7</v>
      </c>
      <c r="V31" s="125">
        <f t="shared" si="0"/>
        <v>4.7</v>
      </c>
      <c r="W31" s="126" t="s">
        <v>147</v>
      </c>
      <c r="X31" s="128">
        <v>1057</v>
      </c>
      <c r="Y31" s="128">
        <v>0</v>
      </c>
      <c r="Z31" s="128">
        <v>1077</v>
      </c>
      <c r="AA31" s="128">
        <v>1185</v>
      </c>
      <c r="AB31" s="128"/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42672764</v>
      </c>
      <c r="AH31" s="50">
        <f t="shared" si="9"/>
        <v>0</v>
      </c>
      <c r="AI31" s="51">
        <f t="shared" si="8"/>
        <v>0</v>
      </c>
      <c r="AJ31" s="108">
        <v>1</v>
      </c>
      <c r="AK31" s="108">
        <v>0</v>
      </c>
      <c r="AL31" s="108">
        <v>1</v>
      </c>
      <c r="AM31" s="108">
        <v>1</v>
      </c>
      <c r="AN31" s="108"/>
      <c r="AO31" s="108">
        <v>0</v>
      </c>
      <c r="AP31" s="128">
        <v>9859001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16</v>
      </c>
      <c r="E32" s="42">
        <f t="shared" si="2"/>
        <v>11.267605633802818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102</v>
      </c>
      <c r="P32" s="124">
        <v>116</v>
      </c>
      <c r="Q32" s="124">
        <v>62901596</v>
      </c>
      <c r="R32" s="47">
        <f t="shared" si="5"/>
        <v>4886</v>
      </c>
      <c r="S32" s="48">
        <f t="shared" si="6"/>
        <v>117.264</v>
      </c>
      <c r="T32" s="48">
        <f t="shared" si="7"/>
        <v>4.8860000000000001</v>
      </c>
      <c r="U32" s="125">
        <v>4</v>
      </c>
      <c r="V32" s="125">
        <f t="shared" si="0"/>
        <v>4</v>
      </c>
      <c r="W32" s="126" t="s">
        <v>147</v>
      </c>
      <c r="X32" s="128">
        <v>1057</v>
      </c>
      <c r="Y32" s="128">
        <v>0</v>
      </c>
      <c r="Z32" s="128">
        <v>1037</v>
      </c>
      <c r="AA32" s="128">
        <v>1185</v>
      </c>
      <c r="AB32" s="128"/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42672764</v>
      </c>
      <c r="AH32" s="50">
        <f t="shared" si="9"/>
        <v>0</v>
      </c>
      <c r="AI32" s="51">
        <f t="shared" si="8"/>
        <v>0</v>
      </c>
      <c r="AJ32" s="108">
        <v>1</v>
      </c>
      <c r="AK32" s="108">
        <v>0</v>
      </c>
      <c r="AL32" s="108">
        <v>1</v>
      </c>
      <c r="AM32" s="108">
        <v>1</v>
      </c>
      <c r="AN32" s="108"/>
      <c r="AO32" s="108">
        <v>0</v>
      </c>
      <c r="AP32" s="128">
        <v>9859001</v>
      </c>
      <c r="AQ32" s="128">
        <f t="shared" si="1"/>
        <v>0</v>
      </c>
      <c r="AR32" s="54">
        <v>1.08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12</v>
      </c>
      <c r="E33" s="42">
        <f t="shared" si="2"/>
        <v>8.4507042253521139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129</v>
      </c>
      <c r="P33" s="124">
        <v>101</v>
      </c>
      <c r="Q33" s="124">
        <v>62905908</v>
      </c>
      <c r="R33" s="47">
        <f t="shared" si="5"/>
        <v>4312</v>
      </c>
      <c r="S33" s="48">
        <f t="shared" si="6"/>
        <v>103.488</v>
      </c>
      <c r="T33" s="48">
        <f t="shared" si="7"/>
        <v>4.3120000000000003</v>
      </c>
      <c r="U33" s="125">
        <v>4.8</v>
      </c>
      <c r="V33" s="125">
        <f t="shared" si="0"/>
        <v>4.8</v>
      </c>
      <c r="W33" s="126" t="s">
        <v>124</v>
      </c>
      <c r="X33" s="128">
        <v>0</v>
      </c>
      <c r="Y33" s="128">
        <v>0</v>
      </c>
      <c r="Z33" s="128">
        <v>986</v>
      </c>
      <c r="AA33" s="128">
        <v>1185</v>
      </c>
      <c r="AB33" s="128"/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42672764</v>
      </c>
      <c r="AH33" s="50">
        <f t="shared" si="9"/>
        <v>0</v>
      </c>
      <c r="AI33" s="51">
        <f t="shared" si="8"/>
        <v>0</v>
      </c>
      <c r="AJ33" s="108">
        <v>0</v>
      </c>
      <c r="AK33" s="108">
        <v>0</v>
      </c>
      <c r="AL33" s="108">
        <v>1</v>
      </c>
      <c r="AM33" s="108">
        <v>1</v>
      </c>
      <c r="AN33" s="108"/>
      <c r="AO33" s="108">
        <v>0.35</v>
      </c>
      <c r="AP33" s="128">
        <v>9859793</v>
      </c>
      <c r="AQ33" s="128">
        <f t="shared" si="1"/>
        <v>792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2"/>
        <v>9.1549295774647899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124</v>
      </c>
      <c r="P34" s="124">
        <v>99</v>
      </c>
      <c r="Q34" s="124">
        <v>62909804</v>
      </c>
      <c r="R34" s="47">
        <f t="shared" si="5"/>
        <v>3896</v>
      </c>
      <c r="S34" s="48">
        <f t="shared" si="6"/>
        <v>93.504000000000005</v>
      </c>
      <c r="T34" s="48">
        <f t="shared" si="7"/>
        <v>3.8959999999999999</v>
      </c>
      <c r="U34" s="125">
        <v>5.6</v>
      </c>
      <c r="V34" s="125">
        <f t="shared" si="0"/>
        <v>5.6</v>
      </c>
      <c r="W34" s="126" t="s">
        <v>124</v>
      </c>
      <c r="X34" s="128">
        <v>0</v>
      </c>
      <c r="Y34" s="128">
        <v>0</v>
      </c>
      <c r="Z34" s="128">
        <v>947</v>
      </c>
      <c r="AA34" s="128">
        <v>1185</v>
      </c>
      <c r="AB34" s="128"/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42672764</v>
      </c>
      <c r="AH34" s="50">
        <f t="shared" si="9"/>
        <v>0</v>
      </c>
      <c r="AI34" s="51">
        <f t="shared" si="8"/>
        <v>0</v>
      </c>
      <c r="AJ34" s="108">
        <v>0</v>
      </c>
      <c r="AK34" s="108">
        <v>0</v>
      </c>
      <c r="AL34" s="108">
        <v>1</v>
      </c>
      <c r="AM34" s="108">
        <v>1</v>
      </c>
      <c r="AN34" s="108"/>
      <c r="AO34" s="108">
        <v>0.35</v>
      </c>
      <c r="AP34" s="128">
        <v>9860774</v>
      </c>
      <c r="AQ34" s="128">
        <f t="shared" si="1"/>
        <v>981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121484</v>
      </c>
      <c r="S35" s="67">
        <f>AVERAGE(S11:S34)</f>
        <v>121.48399999999999</v>
      </c>
      <c r="T35" s="67">
        <f>SUM(T11:T34)</f>
        <v>121.48399999999999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0</v>
      </c>
      <c r="AH35" s="69">
        <f>SUM(AH11:AH34)</f>
        <v>0</v>
      </c>
      <c r="AI35" s="70">
        <f>$AH$35/$T35</f>
        <v>0</v>
      </c>
      <c r="AJ35" s="99"/>
      <c r="AK35" s="100"/>
      <c r="AL35" s="100"/>
      <c r="AM35" s="100"/>
      <c r="AN35" s="101"/>
      <c r="AO35" s="71"/>
      <c r="AP35" s="72">
        <f>AP34-AP10</f>
        <v>6354</v>
      </c>
      <c r="AQ35" s="73">
        <f>SUM(AQ11:AQ34)</f>
        <v>6354</v>
      </c>
      <c r="AR35" s="74">
        <f>AVERAGE(AR11:AR34)</f>
        <v>1.1399999999999999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73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219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221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73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73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73" t="s">
        <v>132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134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91" t="s">
        <v>222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295" t="s">
        <v>223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73" t="s">
        <v>133</v>
      </c>
      <c r="C48" s="116"/>
      <c r="D48" s="171"/>
      <c r="E48" s="116"/>
      <c r="F48" s="116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73" t="s">
        <v>141</v>
      </c>
      <c r="C49" s="118"/>
      <c r="D49" s="172"/>
      <c r="E49" s="118"/>
      <c r="F49" s="118"/>
      <c r="G49" s="116"/>
      <c r="H49" s="116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73" t="s">
        <v>142</v>
      </c>
      <c r="C50" s="118"/>
      <c r="D50" s="172"/>
      <c r="E50" s="118"/>
      <c r="F50" s="118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118" t="s">
        <v>224</v>
      </c>
      <c r="C51" s="118"/>
      <c r="D51" s="172"/>
      <c r="E51" s="118"/>
      <c r="F51" s="118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91" t="s">
        <v>149</v>
      </c>
      <c r="C52" s="118"/>
      <c r="D52" s="172"/>
      <c r="E52" s="118"/>
      <c r="F52" s="118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173" t="s">
        <v>145</v>
      </c>
      <c r="C53" s="118"/>
      <c r="D53" s="172"/>
      <c r="E53" s="118"/>
      <c r="F53" s="118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 t="s">
        <v>166</v>
      </c>
      <c r="C54" s="118"/>
      <c r="D54" s="172"/>
      <c r="E54" s="118"/>
      <c r="F54" s="118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91"/>
      <c r="C55" s="118"/>
      <c r="D55" s="172"/>
      <c r="E55" s="118"/>
      <c r="F55" s="11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91"/>
      <c r="C56" s="118"/>
      <c r="D56" s="172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18"/>
      <c r="C57" s="118"/>
      <c r="D57" s="172"/>
      <c r="E57" s="118"/>
      <c r="F57" s="118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18"/>
      <c r="C58" s="118"/>
      <c r="D58" s="172"/>
      <c r="E58" s="118"/>
      <c r="F58" s="118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A59" s="112"/>
      <c r="B59" s="118"/>
      <c r="C59" s="118"/>
      <c r="D59" s="172"/>
      <c r="E59" s="118"/>
      <c r="F59" s="118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AS59" s="107"/>
      <c r="AT59" s="107"/>
      <c r="AU59" s="107"/>
      <c r="AV59" s="107"/>
      <c r="AW59" s="107"/>
      <c r="AX59" s="107"/>
      <c r="AY59" s="107"/>
    </row>
    <row r="60" spans="1:51" x14ac:dyDescent="0.25">
      <c r="A60" s="112"/>
      <c r="B60" s="118"/>
      <c r="C60" s="118"/>
      <c r="D60" s="172"/>
      <c r="E60" s="118"/>
      <c r="F60" s="118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AS60" s="107"/>
      <c r="AT60" s="107"/>
      <c r="AU60" s="107"/>
      <c r="AV60" s="107"/>
      <c r="AW60" s="107"/>
      <c r="AX60" s="107"/>
      <c r="AY60" s="107"/>
    </row>
    <row r="61" spans="1:51" x14ac:dyDescent="0.25">
      <c r="A61" s="112"/>
      <c r="B61" s="118"/>
      <c r="C61" s="118"/>
      <c r="D61" s="172"/>
      <c r="E61" s="118"/>
      <c r="F61" s="118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AS61" s="107"/>
      <c r="AT61" s="107"/>
      <c r="AU61" s="107"/>
      <c r="AV61" s="107"/>
      <c r="AW61" s="107"/>
      <c r="AX61" s="107"/>
      <c r="AY61" s="107"/>
    </row>
    <row r="62" spans="1:51" x14ac:dyDescent="0.25">
      <c r="A62" s="112"/>
      <c r="B62" s="118"/>
      <c r="C62" s="118"/>
      <c r="D62" s="172"/>
      <c r="E62" s="118"/>
      <c r="F62" s="118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AS62" s="107"/>
      <c r="AT62" s="107"/>
      <c r="AU62" s="107"/>
      <c r="AV62" s="107"/>
      <c r="AW62" s="107"/>
      <c r="AX62" s="107"/>
      <c r="AY62" s="107"/>
    </row>
    <row r="63" spans="1:51" x14ac:dyDescent="0.25">
      <c r="B63" s="118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AS63" s="107"/>
      <c r="AT63" s="107"/>
      <c r="AU63" s="107"/>
      <c r="AV63" s="107"/>
      <c r="AW63" s="107"/>
      <c r="AX63" s="107"/>
      <c r="AY63" s="107"/>
    </row>
    <row r="64" spans="1:51" x14ac:dyDescent="0.25">
      <c r="B64" s="118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AS64" s="107"/>
      <c r="AT64" s="107"/>
      <c r="AU64" s="107"/>
      <c r="AV64" s="107"/>
      <c r="AW64" s="107"/>
      <c r="AX64" s="107"/>
      <c r="AY64" s="107"/>
    </row>
    <row r="65" spans="2:51" x14ac:dyDescent="0.25">
      <c r="B65" s="118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AS65" s="107"/>
      <c r="AT65" s="107"/>
      <c r="AU65" s="107"/>
      <c r="AV65" s="107"/>
      <c r="AW65" s="107"/>
      <c r="AX65" s="107"/>
      <c r="AY65" s="107"/>
    </row>
    <row r="66" spans="2:51" x14ac:dyDescent="0.25">
      <c r="B66" s="118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AS66" s="107"/>
      <c r="AT66" s="107"/>
      <c r="AU66" s="107"/>
      <c r="AV66" s="107"/>
      <c r="AW66" s="107"/>
      <c r="AX66" s="107"/>
      <c r="AY66" s="107"/>
    </row>
    <row r="67" spans="2:51" x14ac:dyDescent="0.25">
      <c r="B67" s="118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AS67" s="107"/>
      <c r="AT67" s="107"/>
      <c r="AU67" s="107"/>
      <c r="AV67" s="107"/>
      <c r="AW67" s="107"/>
      <c r="AX67" s="107"/>
      <c r="AY67" s="107"/>
    </row>
    <row r="68" spans="2:51" x14ac:dyDescent="0.25">
      <c r="B68" s="118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2"/>
      <c r="V68" s="82"/>
      <c r="AS68" s="107"/>
      <c r="AT68" s="107"/>
      <c r="AU68" s="107"/>
      <c r="AV68" s="107"/>
      <c r="AW68" s="107"/>
      <c r="AX68" s="107"/>
      <c r="AY68" s="107"/>
    </row>
    <row r="69" spans="2:51" x14ac:dyDescent="0.25">
      <c r="B69" s="118"/>
      <c r="C69" s="118"/>
      <c r="D69" s="172"/>
      <c r="E69" s="118"/>
      <c r="F69" s="118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2"/>
      <c r="V69" s="82"/>
      <c r="AS69" s="107"/>
      <c r="AT69" s="107"/>
      <c r="AU69" s="107"/>
      <c r="AV69" s="107"/>
      <c r="AW69" s="107"/>
      <c r="AX69" s="107"/>
      <c r="AY69" s="107"/>
    </row>
    <row r="70" spans="2:51" x14ac:dyDescent="0.25">
      <c r="B70" s="118"/>
      <c r="C70" s="118"/>
      <c r="D70" s="172"/>
      <c r="E70" s="118"/>
      <c r="F70" s="118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2"/>
      <c r="V70" s="82"/>
      <c r="AS70" s="107"/>
      <c r="AT70" s="107"/>
      <c r="AU70" s="107"/>
      <c r="AV70" s="107"/>
      <c r="AW70" s="107"/>
      <c r="AX70" s="107"/>
      <c r="AY70" s="107"/>
    </row>
    <row r="71" spans="2:51" x14ac:dyDescent="0.25">
      <c r="F71" s="118"/>
      <c r="O71" s="114"/>
      <c r="AS71" s="107"/>
      <c r="AT71" s="107"/>
      <c r="AU71" s="107"/>
      <c r="AV71" s="107"/>
      <c r="AW71" s="107"/>
      <c r="AX71" s="107"/>
      <c r="AY71" s="107"/>
    </row>
    <row r="72" spans="2:51" x14ac:dyDescent="0.25">
      <c r="O72" s="114"/>
      <c r="AS72" s="107"/>
      <c r="AT72" s="107"/>
      <c r="AU72" s="107"/>
      <c r="AV72" s="107"/>
      <c r="AW72" s="107"/>
      <c r="AX72" s="107"/>
      <c r="AY72" s="107"/>
    </row>
    <row r="73" spans="2:51" x14ac:dyDescent="0.25">
      <c r="O73" s="114"/>
      <c r="Q73" s="109"/>
      <c r="AS73" s="107"/>
      <c r="AT73" s="107"/>
      <c r="AU73" s="107"/>
      <c r="AV73" s="107"/>
      <c r="AW73" s="107"/>
      <c r="AX73" s="107"/>
      <c r="AY73" s="107"/>
    </row>
    <row r="74" spans="2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2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2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2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2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2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2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R83" s="109"/>
      <c r="S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R84" s="109"/>
      <c r="S84" s="109"/>
      <c r="T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09"/>
      <c r="Q87" s="109"/>
      <c r="R87" s="109"/>
      <c r="S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R88" s="109"/>
      <c r="S88" s="109"/>
      <c r="T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R89" s="109"/>
      <c r="S89" s="109"/>
      <c r="T89" s="109"/>
      <c r="U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T90" s="109"/>
      <c r="U90" s="109"/>
      <c r="AS90" s="107"/>
      <c r="AT90" s="107"/>
      <c r="AU90" s="107"/>
      <c r="AV90" s="107"/>
      <c r="AW90" s="107"/>
      <c r="AX90" s="107"/>
      <c r="AY90" s="107"/>
    </row>
    <row r="102" spans="45:51" x14ac:dyDescent="0.25">
      <c r="AS102" s="107"/>
      <c r="AT102" s="107"/>
      <c r="AU102" s="107"/>
      <c r="AV102" s="107"/>
      <c r="AW102" s="107"/>
      <c r="AX102" s="107"/>
      <c r="AY102" s="107"/>
    </row>
  </sheetData>
  <protectedRanges>
    <protectedRange sqref="S48:T70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58" name="Range2_2_1_10_1_1_1_2"/>
    <protectedRange sqref="N48:R70" name="Range2_12_1_6_1_1"/>
    <protectedRange sqref="L48:M70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G10 AP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" name="Range1_16_1_1_1_1_2"/>
    <protectedRange sqref="J48:K70" name="Range2_2_12_1_4_1_1_1_1_1_1_1_1_1_1_1_1_1_1_1"/>
    <protectedRange sqref="I48:I70" name="Range2_2_12_1_7_1_1_2_2_1_2"/>
    <protectedRange sqref="G51:H70 F51:F71 F48:H50" name="Range2_2_12_1_3_1_2_1_1_1_1_2_1_1_1_1_1_1_1_1_1_1_1"/>
    <protectedRange sqref="E48:E50 E52:E70" name="Range2_2_12_1_3_1_2_1_1_1_2_1_1_1_1_3_1_1_1_1_1_1_1_1_1"/>
    <protectedRange sqref="P5:U5" name="Range1_16_1_1_1_1_1_1_2_2_2_2_2_2_2_2_2_2_2_2_2_2_2_2_2_2_2_2_2_2_2_1_2_2_2_2_2_2"/>
    <protectedRange sqref="B56" name="Range2_12_5_1_1_1_2_2_1_1_1_1_1_1_1_1_1_1_1_1_1_1_1_1_1_1_1_1_1_1_1_1_1_1_1_1_1_1_1_1_1_1_1_1_1_1_1_1_1_1_1_1_1_1_1_1_1_2_1_1_1_1_1_1_1_1_1_1_1_2_1_1_1_1_1_2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57" name="Range2_12_5_1_1_1_2_2_1_1_1_1_1_1_1_1_1_1_1_2_1_1_1_1_1_1_1_1_1_3_1_3_1_2_1_1_1_1_1_1_1_1_1_1_1_1_1_2_1_1_1_1_1_2_1_1_1_1_1_1_1_1_2_1_1_3_1_1_1_2_1_1_1_1_1_1_1_1_1_1_1_1_1_1_1_1_1_2_1_1_1_1_1_1_1_1_1_1_1_1_1_1_1_2_1_1_1_2_2_2_3_1"/>
    <protectedRange sqref="T43" name="Range2_12_5_1_1_1_2_1_1_1_1_1_1"/>
    <protectedRange sqref="G43:H43" name="Range2_2_12_1_3_1_1_1_1_1_4_1_1_1_1_1_1_1_1_1_1"/>
    <protectedRange sqref="E43:F43" name="Range2_2_12_1_7_1_1_3_1_1_1_1_1_1_1_1_1_1"/>
    <protectedRange sqref="S43" name="Range2_12_5_1_1_2_3_1_1_1_1_1_1_1_1_1"/>
    <protectedRange sqref="Q43:R43" name="Range2_12_1_6_1_1_1_1_2_1_1_1_1_1_1_1_1_1"/>
    <protectedRange sqref="N43:P43" name="Range2_12_1_2_3_1_1_1_1_2_1_1_1_1_1_1_1_1_1"/>
    <protectedRange sqref="I43:M43" name="Range2_2_12_1_4_3_1_1_1_1_2_1_1_1_1_1_1_1_1_1"/>
    <protectedRange sqref="D43" name="Range2_2_12_1_3_1_2_1_1_1_2_1_2_1_1_1_1_1_1_1_1_1"/>
    <protectedRange sqref="B43" name="Range2_12_5_1_1_1_2_1_1_1_1_1_1_1_1_1_1_1_2_1_1_1_1_1_1_1_1_1_1_1_1_1_1_1_1_1_1_1_1_1_1_2_1_1_1_1_1_1_1_1_1_1_1_2_1_1_1_1_2_1_1_1_1_1_1_1_1_1_1_1"/>
    <protectedRange sqref="T44" name="Range2_12_5_1_1_1_2_1_1_1_1_1_1_1"/>
    <protectedRange sqref="G44:H44" name="Range2_2_12_1_3_1_1_1_1_1_4_1_1_1_1_1_1_1_1_1_1_1"/>
    <protectedRange sqref="E44:F44" name="Range2_2_12_1_7_1_1_3_1_1_1_1_1_1_1_1_1_1_1"/>
    <protectedRange sqref="S44" name="Range2_12_5_1_1_2_3_1_1_1_1_1_1_1_1_1_1"/>
    <protectedRange sqref="Q44:R44" name="Range2_12_1_6_1_1_1_1_2_1_1_1_1_1_1_1_1_1_1"/>
    <protectedRange sqref="N44:P44" name="Range2_12_1_2_3_1_1_1_1_2_1_1_1_1_1_1_1_1_1_1"/>
    <protectedRange sqref="I44:M44" name="Range2_2_12_1_4_3_1_1_1_1_2_1_1_1_1_1_1_1_1_1_1"/>
    <protectedRange sqref="D44" name="Range2_2_12_1_3_1_2_1_1_1_2_1_2_1_1_1_1_1_1_1_1_1_1"/>
    <protectedRange sqref="T45" name="Range2_12_5_1_1_6_1_1_1_1_1_1_1_1_1_1_1_1_1_1_1_1"/>
    <protectedRange sqref="S45" name="Range2_12_5_1_1_5_3_1_1_1_1_1_1_1_1_1_1_1_1_1_1_1_1"/>
    <protectedRange sqref="Q45:R45" name="Range2_12_1_6_1_1_1_2_3_2_1_1_2_1_1_1_1_1_1_1_1_1_1_1_1_1_1_1"/>
    <protectedRange sqref="N45:P45" name="Range2_12_1_2_3_1_1_1_2_3_2_1_1_2_1_1_1_1_1_1_1_1_1_1_1_1_1_1_1"/>
    <protectedRange sqref="J45:M45" name="Range2_2_12_1_4_3_1_1_1_3_3_2_1_1_2_1_1_1_1_1_1_1_1_1_1_1_1_1_1_1"/>
    <protectedRange sqref="I45" name="Range2_2_12_1_4_3_1_1_1_2_1_2_2_1_2_1_1_1_1_1_1_1_1_1_1_1_1_1_1_1"/>
    <protectedRange sqref="G45:H45 D45:E45" name="Range2_2_12_1_3_1_2_1_1_1_2_1_3_2_1_2_1_1_1_1_1_1_1_1_1_1_1_1_1_1_1"/>
    <protectedRange sqref="F45" name="Range2_2_12_1_3_1_2_1_1_1_1_1_2_2_1_2_1_1_1_1_1_1_1_1_1_1_1_1_1_1_1"/>
    <protectedRange sqref="B44" name="Range2_12_5_1_1_1_2_1_1_1_1_1_1_1_1_1_1_1_2_1_1_1_1_1_1_1_1_1_1_1_1_1_1_1_1_1_1_1_1_1_1_2_1_1_1_1_1_1_1_1_1_1_1_2_1_1_1_1_2_1_1_1_1_1_1_1_1_1_1_1_1"/>
    <protectedRange sqref="B45" name="Range2_12_5_1_1_1_2_2_1_1_1_1_1_1_1_1_1_1_1_1_1_1_1_1_1_1_1_1_1_1_1_1_1_1_1_1_1_1_1_1_1_1_1_1_1_1_1_1_1_1_1_1_1_1_1_1_1_2_1_1_1_1_1_1_1_1_1_1_1_2_1_1_1_1_1_2_1_1_1_1_1_1_1_1_1_1_1_1"/>
    <protectedRange sqref="T46" name="Range2_12_5_1_1_2_1_1_1_1_1_1_1_1_1_1_1_1"/>
    <protectedRange sqref="S46" name="Range2_12_4_1_1_1_4_2_2_1_1_1_1_1_1_1_1_1_1_1_1"/>
    <protectedRange sqref="Q46:R46" name="Range2_12_1_6_1_1_1_2_3_2_1_1_1_1_1_1_1_1_1_1_1_1_1_1_1"/>
    <protectedRange sqref="N46:P46" name="Range2_12_1_2_3_1_1_1_2_3_2_1_1_1_1_1_1_1_1_1_1_1_1_1_1_1"/>
    <protectedRange sqref="K46:M46" name="Range2_2_12_1_4_3_1_1_1_3_3_2_1_1_1_1_1_1_1_1_1_1_1_1_1_1_1"/>
    <protectedRange sqref="J46" name="Range2_2_12_1_4_3_1_1_1_3_2_1_2_1_1_1_1_1_1_1_1_1_1_1_1_1"/>
    <protectedRange sqref="D46:E46" name="Range2_2_12_1_3_1_2_1_1_1_2_1_2_3_2_1_1_1_1_1_1_1_1_1_1_1_1_1"/>
    <protectedRange sqref="I46" name="Range2_2_12_1_4_2_1_1_1_4_1_2_1_1_1_2_1_1_1_1_1_1_1_1_1_1_1_1_1"/>
    <protectedRange sqref="F46:H46" name="Range2_2_12_1_3_1_1_1_1_1_4_1_2_1_2_1_2_1_1_1_1_1_1_1_1_1_1_1_1_1"/>
    <protectedRange sqref="B46" name="Range2_12_5_1_1_1_2_2_1_1_1_1_1_1_1_1_1_1_1_2_1_1_1_1_1_1_1_1_1_1_1_1_1_1_1_1_1_1_1_1_1_1_1_1_1_1_1_1_1_1_1_1_1_1_1_1_1_1_1_1_1_1_1_1_1_1_1_1_1_1_1_1_1_2_1_1_1_1_1_1_1_1_1_1_1_2_1_1_1_1_1_2_1_1_1_1_1_1_1_1_1_1_1_1"/>
    <protectedRange sqref="T47" name="Range2_12_5_1_1_2_2_1_1_1_1_1_1_1_1_1_1_1"/>
    <protectedRange sqref="S47" name="Range2_12_4_1_1_1_4_2_2_2_2_1_1_1_1_1_1_1_1_1_1"/>
    <protectedRange sqref="Q47:R47" name="Range2_12_1_6_1_1_1_2_3_2_1_1_3_1_1_1_1_1_1_1_1_1_1_1_1"/>
    <protectedRange sqref="N47:P47" name="Range2_12_1_2_3_1_1_1_2_3_2_1_1_3_1_1_1_1_1_1_1_1_1_1_1_1"/>
    <protectedRange sqref="K47:M47" name="Range2_2_12_1_4_3_1_1_1_3_3_2_1_1_3_1_1_1_1_1_1_1_1_1_1_1_1"/>
    <protectedRange sqref="J47" name="Range2_2_12_1_4_3_1_1_1_3_2_1_2_2_1_1_1_1_1_1_1_1_1_1_1_1"/>
    <protectedRange sqref="E47:H47" name="Range2_2_12_1_3_1_2_1_1_1_1_2_1_1_1_1_1_1_1_1_1_1_2_1_1_1_1_1_1_1"/>
    <protectedRange sqref="D47" name="Range2_2_12_1_3_1_2_1_1_1_2_1_2_3_1_1_1_1_1_1_2_1_1_1_1_1_1_1_1_1"/>
    <protectedRange sqref="I47" name="Range2_2_12_1_4_2_1_1_1_4_1_2_1_1_1_2_2_1_1_1_1_1_1_1_1_1_1_1_1_1"/>
    <protectedRange sqref="B47" name="Range2_12_5_1_1_1_2_2_1_1_1_1_1_1_1_1_1_1_1_2_1_1_1_2_1_1_1_2_1_1_1_3_1_1_1_1_1_1_1_1_1_1_1_1_1_1_1_1_1_1_1_1_1_1_1_1_1_1_1_1_1_1_1_1_1_1_1_1_1_1_1_1_1_1_1_1_1_1_1_1_1_1_1_1_1_1_1_1_1_1_2_1_1_1_1_1_1_1_1_1_1_1_1_1_1"/>
    <protectedRange sqref="P4:U4" name="Range1_16_1_1_1_1_1_1_2_2_2_2_2_2_2_2_2_2_2_2_2_2_2_2_2_2_2_2_2_2_2_1_2_2_2_2_2_2_2_2"/>
    <protectedRange sqref="B48" name="Range2_12_5_1_1_1_2_1_1_1_1_1_1_1_1_1_1_1_2_1_2_1_1_1_1_1_1_1_1_1_2_1_1_1_1_1_1_1_1_1_1_1_1_1_1_1_1_1_1_1_1_1_1_1_1_1_1_1_1_1_1_1_1_1_1_1_1_1_1_1_1_1_1_1_2_1_1_1_1_1_1_1_1_1_2_1_2_1_1_1_1_1_2_1_1_1_1_2_2_1_1_1_1_1_1"/>
    <protectedRange sqref="B49" name="Range2_12_5_1_1_1_1_1_2_1_1_1_1_1_1_1_1_1_1_1_1_1_1_1_1_1_1_1_1_2_1_1_1_1_1_1_1_1_1_1_1_1_1_3_1_1_1_2_1_1_1_1_1_1_1_1_1_1_1_1_2_1_1_1_1_1_1_1_1_1_1_1_1_1_1_1_1_1_1_1_1_1_1_1_2_1_1_2_2_2_3_1_1_1_1_1"/>
    <protectedRange sqref="E51" name="Range2_2_12_1_3_1_2_1_1_1_2_1_1_1_1_3_1_1_1_1_1_1_1_1_1_2"/>
    <protectedRange sqref="B51" name="Range2_12_5_1_1_1_2_2_1_1_1_1_1_1_1_1_1_1_1_2_1_1_1_1_1_1_1_1_1_3_1_3_1_2_1_1_1_1_1_1_1_1_1_1_1_1_1_2_1_1_1_1_1_2_1_1_1_1_1_1_1_1_2_1_1_3_1_1_1_2_1_1_1_1_1_1_1_1_1_1_1_1_1_1_1_1_1_2_1_1_1_1_1_1_1_1_1_1_1_1_1_1_1_2_1_1_1_2_2_2_3_1_1_1_1_3"/>
  </protectedRanges>
  <mergeCells count="42">
    <mergeCell ref="AS9:AS10"/>
    <mergeCell ref="AV30:AW30"/>
    <mergeCell ref="L35:N35"/>
    <mergeCell ref="B47:U47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">
    <cfRule type="containsText" dxfId="614" priority="21" operator="containsText" text="N/A">
      <formula>NOT(ISERROR(SEARCH("N/A",AC11)))</formula>
    </cfRule>
    <cfRule type="cellIs" dxfId="613" priority="35" operator="equal">
      <formula>0</formula>
    </cfRule>
  </conditionalFormatting>
  <conditionalFormatting sqref="AC11:AE34">
    <cfRule type="cellIs" dxfId="612" priority="34" operator="greaterThanOrEqual">
      <formula>1185</formula>
    </cfRule>
  </conditionalFormatting>
  <conditionalFormatting sqref="AC11:AE34">
    <cfRule type="cellIs" dxfId="611" priority="33" operator="between">
      <formula>0.1</formula>
      <formula>1184</formula>
    </cfRule>
  </conditionalFormatting>
  <conditionalFormatting sqref="X8">
    <cfRule type="cellIs" dxfId="610" priority="32" operator="equal">
      <formula>0</formula>
    </cfRule>
  </conditionalFormatting>
  <conditionalFormatting sqref="X8">
    <cfRule type="cellIs" dxfId="609" priority="31" operator="greaterThan">
      <formula>1179</formula>
    </cfRule>
  </conditionalFormatting>
  <conditionalFormatting sqref="X8">
    <cfRule type="cellIs" dxfId="608" priority="30" operator="greaterThan">
      <formula>99</formula>
    </cfRule>
  </conditionalFormatting>
  <conditionalFormatting sqref="X8">
    <cfRule type="cellIs" dxfId="607" priority="29" operator="greaterThan">
      <formula>0.99</formula>
    </cfRule>
  </conditionalFormatting>
  <conditionalFormatting sqref="AB8">
    <cfRule type="cellIs" dxfId="606" priority="28" operator="equal">
      <formula>0</formula>
    </cfRule>
  </conditionalFormatting>
  <conditionalFormatting sqref="AB8">
    <cfRule type="cellIs" dxfId="605" priority="27" operator="greaterThan">
      <formula>1179</formula>
    </cfRule>
  </conditionalFormatting>
  <conditionalFormatting sqref="AB8">
    <cfRule type="cellIs" dxfId="604" priority="26" operator="greaterThan">
      <formula>99</formula>
    </cfRule>
  </conditionalFormatting>
  <conditionalFormatting sqref="AB8">
    <cfRule type="cellIs" dxfId="603" priority="25" operator="greaterThan">
      <formula>0.99</formula>
    </cfRule>
  </conditionalFormatting>
  <conditionalFormatting sqref="AI11:AI34">
    <cfRule type="cellIs" dxfId="602" priority="24" operator="greaterThan">
      <formula>$AI$8</formula>
    </cfRule>
  </conditionalFormatting>
  <conditionalFormatting sqref="AH11:AH34">
    <cfRule type="cellIs" dxfId="601" priority="22" operator="greaterThan">
      <formula>$AH$8</formula>
    </cfRule>
    <cfRule type="cellIs" dxfId="600" priority="23" operator="greaterThan">
      <formula>$AH$8</formula>
    </cfRule>
  </conditionalFormatting>
  <conditionalFormatting sqref="X11:AA34">
    <cfRule type="containsText" dxfId="599" priority="17" operator="containsText" text="N/A">
      <formula>NOT(ISERROR(SEARCH("N/A",X11)))</formula>
    </cfRule>
    <cfRule type="cellIs" dxfId="598" priority="20" operator="equal">
      <formula>0</formula>
    </cfRule>
  </conditionalFormatting>
  <conditionalFormatting sqref="X11:AA34">
    <cfRule type="cellIs" dxfId="597" priority="19" operator="greaterThanOrEqual">
      <formula>1185</formula>
    </cfRule>
  </conditionalFormatting>
  <conditionalFormatting sqref="X11:AA34">
    <cfRule type="cellIs" dxfId="596" priority="18" operator="between">
      <formula>0.1</formula>
      <formula>1184</formula>
    </cfRule>
  </conditionalFormatting>
  <conditionalFormatting sqref="AB11:AB34">
    <cfRule type="containsText" dxfId="595" priority="13" operator="containsText" text="N/A">
      <formula>NOT(ISERROR(SEARCH("N/A",AB11)))</formula>
    </cfRule>
    <cfRule type="cellIs" dxfId="594" priority="16" operator="equal">
      <formula>0</formula>
    </cfRule>
  </conditionalFormatting>
  <conditionalFormatting sqref="AB11:AB34">
    <cfRule type="cellIs" dxfId="593" priority="15" operator="greaterThanOrEqual">
      <formula>1185</formula>
    </cfRule>
  </conditionalFormatting>
  <conditionalFormatting sqref="AB11:AB34">
    <cfRule type="cellIs" dxfId="592" priority="14" operator="between">
      <formula>0.1</formula>
      <formula>1184</formula>
    </cfRule>
  </conditionalFormatting>
  <conditionalFormatting sqref="AJ11:AO34">
    <cfRule type="cellIs" dxfId="591" priority="12" operator="equal">
      <formula>0</formula>
    </cfRule>
  </conditionalFormatting>
  <conditionalFormatting sqref="AJ11:AO34">
    <cfRule type="cellIs" dxfId="590" priority="11" operator="greaterThan">
      <formula>1179</formula>
    </cfRule>
  </conditionalFormatting>
  <conditionalFormatting sqref="AJ11:AO34">
    <cfRule type="cellIs" dxfId="589" priority="10" operator="greaterThan">
      <formula>99</formula>
    </cfRule>
  </conditionalFormatting>
  <conditionalFormatting sqref="AJ11:AO34">
    <cfRule type="cellIs" dxfId="588" priority="9" operator="greaterThan">
      <formula>0.99</formula>
    </cfRule>
  </conditionalFormatting>
  <conditionalFormatting sqref="AQ11:AQ34">
    <cfRule type="cellIs" dxfId="587" priority="8" operator="equal">
      <formula>0</formula>
    </cfRule>
  </conditionalFormatting>
  <conditionalFormatting sqref="AQ11:AQ34">
    <cfRule type="cellIs" dxfId="586" priority="7" operator="greaterThan">
      <formula>1179</formula>
    </cfRule>
  </conditionalFormatting>
  <conditionalFormatting sqref="AQ11:AQ34">
    <cfRule type="cellIs" dxfId="585" priority="6" operator="greaterThan">
      <formula>99</formula>
    </cfRule>
  </conditionalFormatting>
  <conditionalFormatting sqref="AQ11:AQ34">
    <cfRule type="cellIs" dxfId="584" priority="5" operator="greaterThan">
      <formula>0.99</formula>
    </cfRule>
  </conditionalFormatting>
  <conditionalFormatting sqref="AP11:AP34">
    <cfRule type="cellIs" dxfId="583" priority="4" operator="equal">
      <formula>0</formula>
    </cfRule>
  </conditionalFormatting>
  <conditionalFormatting sqref="AP11:AP34">
    <cfRule type="cellIs" dxfId="582" priority="3" operator="greaterThan">
      <formula>1179</formula>
    </cfRule>
  </conditionalFormatting>
  <conditionalFormatting sqref="AP11:AP34">
    <cfRule type="cellIs" dxfId="581" priority="2" operator="greaterThan">
      <formula>99</formula>
    </cfRule>
  </conditionalFormatting>
  <conditionalFormatting sqref="AP11:AP34">
    <cfRule type="cellIs" dxfId="58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1"/>
  <sheetViews>
    <sheetView topLeftCell="Q17" zoomScaleNormal="100" workbookViewId="0">
      <selection activeCell="R35" sqref="R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127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75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78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78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42354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76" t="s">
        <v>51</v>
      </c>
      <c r="V9" s="176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74" t="s">
        <v>55</v>
      </c>
      <c r="AG9" s="174" t="s">
        <v>56</v>
      </c>
      <c r="AH9" s="296" t="s">
        <v>57</v>
      </c>
      <c r="AI9" s="311" t="s">
        <v>58</v>
      </c>
      <c r="AJ9" s="176" t="s">
        <v>59</v>
      </c>
      <c r="AK9" s="176" t="s">
        <v>60</v>
      </c>
      <c r="AL9" s="176" t="s">
        <v>61</v>
      </c>
      <c r="AM9" s="176" t="s">
        <v>62</v>
      </c>
      <c r="AN9" s="176" t="s">
        <v>63</v>
      </c>
      <c r="AO9" s="176" t="s">
        <v>64</v>
      </c>
      <c r="AP9" s="176" t="s">
        <v>65</v>
      </c>
      <c r="AQ9" s="293" t="s">
        <v>66</v>
      </c>
      <c r="AR9" s="176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76" t="s">
        <v>72</v>
      </c>
      <c r="C10" s="176" t="s">
        <v>73</v>
      </c>
      <c r="D10" s="176" t="s">
        <v>74</v>
      </c>
      <c r="E10" s="176" t="s">
        <v>75</v>
      </c>
      <c r="F10" s="176" t="s">
        <v>74</v>
      </c>
      <c r="G10" s="176" t="s">
        <v>75</v>
      </c>
      <c r="H10" s="289"/>
      <c r="I10" s="176" t="s">
        <v>75</v>
      </c>
      <c r="J10" s="176" t="s">
        <v>75</v>
      </c>
      <c r="K10" s="176" t="s">
        <v>75</v>
      </c>
      <c r="L10" s="29" t="s">
        <v>29</v>
      </c>
      <c r="M10" s="292"/>
      <c r="N10" s="29" t="s">
        <v>29</v>
      </c>
      <c r="O10" s="294"/>
      <c r="P10" s="294"/>
      <c r="Q10" s="2">
        <f>'DEC 15'!Q34</f>
        <v>62909804</v>
      </c>
      <c r="R10" s="304"/>
      <c r="S10" s="305"/>
      <c r="T10" s="306"/>
      <c r="U10" s="176" t="s">
        <v>75</v>
      </c>
      <c r="V10" s="176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15'!AG34</f>
        <v>42672764</v>
      </c>
      <c r="AH10" s="296"/>
      <c r="AI10" s="312"/>
      <c r="AJ10" s="176" t="s">
        <v>84</v>
      </c>
      <c r="AK10" s="176" t="s">
        <v>84</v>
      </c>
      <c r="AL10" s="176" t="s">
        <v>84</v>
      </c>
      <c r="AM10" s="176" t="s">
        <v>84</v>
      </c>
      <c r="AN10" s="176" t="s">
        <v>84</v>
      </c>
      <c r="AO10" s="176" t="s">
        <v>84</v>
      </c>
      <c r="AP10" s="2">
        <f>'DEC 15'!AP34</f>
        <v>9860774</v>
      </c>
      <c r="AQ10" s="294"/>
      <c r="AR10" s="177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14</v>
      </c>
      <c r="E11" s="42">
        <f>D11/1.42</f>
        <v>9.8591549295774659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117</v>
      </c>
      <c r="P11" s="124">
        <v>85</v>
      </c>
      <c r="Q11" s="124">
        <v>62913747</v>
      </c>
      <c r="R11" s="47">
        <f>IF(ISBLANK(Q11),"-",Q11-Q10)</f>
        <v>3943</v>
      </c>
      <c r="S11" s="48">
        <f>R11*24/1000</f>
        <v>94.632000000000005</v>
      </c>
      <c r="T11" s="48">
        <f>R11/1000</f>
        <v>3.9430000000000001</v>
      </c>
      <c r="U11" s="125">
        <v>6.7</v>
      </c>
      <c r="V11" s="125">
        <f t="shared" ref="V11:V34" si="0">U11</f>
        <v>6.7</v>
      </c>
      <c r="W11" s="126" t="s">
        <v>124</v>
      </c>
      <c r="X11" s="128">
        <v>0</v>
      </c>
      <c r="Y11" s="128">
        <v>0</v>
      </c>
      <c r="Z11" s="128">
        <v>896</v>
      </c>
      <c r="AA11" s="128">
        <v>1185</v>
      </c>
      <c r="AB11" s="128">
        <v>0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42672764</v>
      </c>
      <c r="AH11" s="50">
        <f>IF(ISBLANK(AG11),"-",AG11-AG10)</f>
        <v>0</v>
      </c>
      <c r="AI11" s="51">
        <f>AH11/T11</f>
        <v>0</v>
      </c>
      <c r="AJ11" s="108">
        <v>0</v>
      </c>
      <c r="AK11" s="108">
        <v>0</v>
      </c>
      <c r="AL11" s="108">
        <v>1</v>
      </c>
      <c r="AM11" s="108">
        <v>1</v>
      </c>
      <c r="AN11" s="108">
        <v>0</v>
      </c>
      <c r="AO11" s="108">
        <v>0.35</v>
      </c>
      <c r="AP11" s="128">
        <v>9861771</v>
      </c>
      <c r="AQ11" s="128">
        <f t="shared" ref="AQ11:AQ34" si="1">AP11-AP10</f>
        <v>997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16</v>
      </c>
      <c r="E12" s="42">
        <f t="shared" ref="E12:E34" si="2">D12/1.42</f>
        <v>11.267605633802818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116</v>
      </c>
      <c r="P12" s="124">
        <v>89</v>
      </c>
      <c r="Q12" s="124">
        <v>62917498</v>
      </c>
      <c r="R12" s="47">
        <f t="shared" ref="R12:R34" si="5">IF(ISBLANK(Q12),"-",Q12-Q11)</f>
        <v>3751</v>
      </c>
      <c r="S12" s="48">
        <f t="shared" ref="S12:S34" si="6">R12*24/1000</f>
        <v>90.024000000000001</v>
      </c>
      <c r="T12" s="48">
        <f t="shared" ref="T12:T34" si="7">R12/1000</f>
        <v>3.7509999999999999</v>
      </c>
      <c r="U12" s="125">
        <v>8</v>
      </c>
      <c r="V12" s="125">
        <f t="shared" si="0"/>
        <v>8</v>
      </c>
      <c r="W12" s="126" t="s">
        <v>124</v>
      </c>
      <c r="X12" s="128">
        <v>0</v>
      </c>
      <c r="Y12" s="128">
        <v>0</v>
      </c>
      <c r="Z12" s="128">
        <v>877</v>
      </c>
      <c r="AA12" s="128">
        <v>1185</v>
      </c>
      <c r="AB12" s="128">
        <v>0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42672764</v>
      </c>
      <c r="AH12" s="50">
        <f>IF(ISBLANK(AG12),"-",AG12-AG11)</f>
        <v>0</v>
      </c>
      <c r="AI12" s="51">
        <f t="shared" ref="AI12:AI34" si="8">AH12/T12</f>
        <v>0</v>
      </c>
      <c r="AJ12" s="108">
        <v>0</v>
      </c>
      <c r="AK12" s="108">
        <v>0</v>
      </c>
      <c r="AL12" s="108">
        <v>1</v>
      </c>
      <c r="AM12" s="108">
        <v>1</v>
      </c>
      <c r="AN12" s="108">
        <v>0</v>
      </c>
      <c r="AO12" s="108">
        <v>0.35</v>
      </c>
      <c r="AP12" s="128">
        <v>9862282</v>
      </c>
      <c r="AQ12" s="128">
        <f t="shared" si="1"/>
        <v>511</v>
      </c>
      <c r="AR12" s="179">
        <v>1.18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17</v>
      </c>
      <c r="E13" s="42">
        <f t="shared" si="2"/>
        <v>11.971830985915494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115</v>
      </c>
      <c r="P13" s="124">
        <v>89</v>
      </c>
      <c r="Q13" s="124">
        <v>62921124</v>
      </c>
      <c r="R13" s="47">
        <f t="shared" si="5"/>
        <v>3626</v>
      </c>
      <c r="S13" s="48">
        <f t="shared" si="6"/>
        <v>87.024000000000001</v>
      </c>
      <c r="T13" s="48">
        <f t="shared" si="7"/>
        <v>3.6259999999999999</v>
      </c>
      <c r="U13" s="125">
        <v>8.9</v>
      </c>
      <c r="V13" s="125">
        <f t="shared" si="0"/>
        <v>8.9</v>
      </c>
      <c r="W13" s="126" t="s">
        <v>124</v>
      </c>
      <c r="X13" s="128">
        <v>0</v>
      </c>
      <c r="Y13" s="128">
        <v>0</v>
      </c>
      <c r="Z13" s="128">
        <v>877</v>
      </c>
      <c r="AA13" s="128">
        <v>1185</v>
      </c>
      <c r="AB13" s="128">
        <v>0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42672764</v>
      </c>
      <c r="AH13" s="50">
        <f>IF(ISBLANK(AG13),"-",AG13-AG12)</f>
        <v>0</v>
      </c>
      <c r="AI13" s="51">
        <f t="shared" si="8"/>
        <v>0</v>
      </c>
      <c r="AJ13" s="108">
        <v>0</v>
      </c>
      <c r="AK13" s="108">
        <v>0</v>
      </c>
      <c r="AL13" s="108">
        <v>1</v>
      </c>
      <c r="AM13" s="108">
        <v>1</v>
      </c>
      <c r="AN13" s="108">
        <v>0</v>
      </c>
      <c r="AO13" s="108">
        <v>0.35</v>
      </c>
      <c r="AP13" s="128">
        <v>9863895</v>
      </c>
      <c r="AQ13" s="128">
        <f t="shared" si="1"/>
        <v>1613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19</v>
      </c>
      <c r="E14" s="42">
        <f t="shared" si="2"/>
        <v>13.380281690140846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96</v>
      </c>
      <c r="P14" s="124">
        <v>93</v>
      </c>
      <c r="Q14" s="124">
        <v>62925004</v>
      </c>
      <c r="R14" s="47">
        <f t="shared" si="5"/>
        <v>3880</v>
      </c>
      <c r="S14" s="48">
        <f t="shared" si="6"/>
        <v>93.12</v>
      </c>
      <c r="T14" s="48">
        <f t="shared" si="7"/>
        <v>3.88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877</v>
      </c>
      <c r="AA14" s="128">
        <v>1185</v>
      </c>
      <c r="AB14" s="128">
        <v>0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42672764</v>
      </c>
      <c r="AH14" s="50">
        <f t="shared" ref="AH14:AH34" si="9">IF(ISBLANK(AG14),"-",AG14-AG13)</f>
        <v>0</v>
      </c>
      <c r="AI14" s="51">
        <f t="shared" si="8"/>
        <v>0</v>
      </c>
      <c r="AJ14" s="108">
        <v>0</v>
      </c>
      <c r="AK14" s="108">
        <v>0</v>
      </c>
      <c r="AL14" s="108">
        <v>1</v>
      </c>
      <c r="AM14" s="108">
        <v>1</v>
      </c>
      <c r="AN14" s="108">
        <v>0</v>
      </c>
      <c r="AO14" s="108">
        <v>0.35</v>
      </c>
      <c r="AP14" s="128">
        <v>9864370</v>
      </c>
      <c r="AQ14" s="128">
        <f t="shared" si="1"/>
        <v>475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18</v>
      </c>
      <c r="E15" s="42">
        <f t="shared" si="2"/>
        <v>12.67605633802817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102</v>
      </c>
      <c r="P15" s="124">
        <v>101</v>
      </c>
      <c r="Q15" s="124">
        <v>62928994</v>
      </c>
      <c r="R15" s="47">
        <f t="shared" si="5"/>
        <v>3990</v>
      </c>
      <c r="S15" s="48">
        <f t="shared" si="6"/>
        <v>95.76</v>
      </c>
      <c r="T15" s="48">
        <f t="shared" si="7"/>
        <v>3.99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897</v>
      </c>
      <c r="AA15" s="128">
        <v>1185</v>
      </c>
      <c r="AB15" s="128">
        <v>0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42672764</v>
      </c>
      <c r="AH15" s="50">
        <f t="shared" si="9"/>
        <v>0</v>
      </c>
      <c r="AI15" s="51">
        <f t="shared" si="8"/>
        <v>0</v>
      </c>
      <c r="AJ15" s="108">
        <v>0</v>
      </c>
      <c r="AK15" s="108">
        <v>0</v>
      </c>
      <c r="AL15" s="108">
        <v>1</v>
      </c>
      <c r="AM15" s="108">
        <v>1</v>
      </c>
      <c r="AN15" s="108">
        <v>0</v>
      </c>
      <c r="AO15" s="108">
        <v>0</v>
      </c>
      <c r="AP15" s="128">
        <v>9864370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18</v>
      </c>
      <c r="E16" s="42">
        <f t="shared" si="2"/>
        <v>12.67605633802817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120</v>
      </c>
      <c r="P16" s="124">
        <v>102</v>
      </c>
      <c r="Q16" s="124">
        <v>62933747</v>
      </c>
      <c r="R16" s="47">
        <f t="shared" si="5"/>
        <v>4753</v>
      </c>
      <c r="S16" s="48">
        <f t="shared" si="6"/>
        <v>114.072</v>
      </c>
      <c r="T16" s="48">
        <f t="shared" si="7"/>
        <v>4.7530000000000001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897</v>
      </c>
      <c r="AA16" s="128">
        <v>1185</v>
      </c>
      <c r="AB16" s="128">
        <v>0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42672764</v>
      </c>
      <c r="AH16" s="50">
        <f t="shared" si="9"/>
        <v>0</v>
      </c>
      <c r="AI16" s="51">
        <f t="shared" si="8"/>
        <v>0</v>
      </c>
      <c r="AJ16" s="108">
        <v>0</v>
      </c>
      <c r="AK16" s="108">
        <v>0</v>
      </c>
      <c r="AL16" s="108">
        <v>1</v>
      </c>
      <c r="AM16" s="108">
        <v>1</v>
      </c>
      <c r="AN16" s="108">
        <v>0</v>
      </c>
      <c r="AO16" s="108">
        <v>0</v>
      </c>
      <c r="AP16" s="128">
        <v>9864370</v>
      </c>
      <c r="AQ16" s="128">
        <f t="shared" si="1"/>
        <v>0</v>
      </c>
      <c r="AR16" s="54">
        <v>1.23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11</v>
      </c>
      <c r="E17" s="42">
        <f t="shared" si="2"/>
        <v>7.746478873239437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142</v>
      </c>
      <c r="P17" s="124">
        <v>145</v>
      </c>
      <c r="Q17" s="124">
        <v>62938506</v>
      </c>
      <c r="R17" s="47">
        <f t="shared" si="5"/>
        <v>4759</v>
      </c>
      <c r="S17" s="48">
        <f t="shared" si="6"/>
        <v>114.21599999999999</v>
      </c>
      <c r="T17" s="48">
        <f t="shared" si="7"/>
        <v>4.7590000000000003</v>
      </c>
      <c r="U17" s="125">
        <v>9.5</v>
      </c>
      <c r="V17" s="125">
        <f t="shared" si="0"/>
        <v>9.5</v>
      </c>
      <c r="W17" s="126" t="s">
        <v>179</v>
      </c>
      <c r="X17" s="128">
        <v>0</v>
      </c>
      <c r="Y17" s="128">
        <v>965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42672764</v>
      </c>
      <c r="AH17" s="50">
        <f t="shared" si="9"/>
        <v>0</v>
      </c>
      <c r="AI17" s="51">
        <f t="shared" si="8"/>
        <v>0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9864370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137</v>
      </c>
      <c r="P18" s="124">
        <v>143</v>
      </c>
      <c r="Q18" s="124">
        <v>62944851</v>
      </c>
      <c r="R18" s="47">
        <f t="shared" si="5"/>
        <v>6345</v>
      </c>
      <c r="S18" s="48">
        <f t="shared" si="6"/>
        <v>152.28</v>
      </c>
      <c r="T18" s="48">
        <f t="shared" si="7"/>
        <v>6.3449999999999998</v>
      </c>
      <c r="U18" s="125">
        <v>9.4</v>
      </c>
      <c r="V18" s="125">
        <f t="shared" si="0"/>
        <v>9.4</v>
      </c>
      <c r="W18" s="126" t="s">
        <v>131</v>
      </c>
      <c r="X18" s="128">
        <v>0</v>
      </c>
      <c r="Y18" s="128">
        <v>1006</v>
      </c>
      <c r="Z18" s="128">
        <v>1188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42672764</v>
      </c>
      <c r="AH18" s="50">
        <f t="shared" si="9"/>
        <v>0</v>
      </c>
      <c r="AI18" s="51">
        <f t="shared" si="8"/>
        <v>0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9864370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2"/>
        <v>4.2253521126760569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138</v>
      </c>
      <c r="P19" s="124">
        <v>144</v>
      </c>
      <c r="Q19" s="124">
        <v>62951160</v>
      </c>
      <c r="R19" s="47">
        <f t="shared" si="5"/>
        <v>6309</v>
      </c>
      <c r="S19" s="48">
        <f t="shared" si="6"/>
        <v>151.416</v>
      </c>
      <c r="T19" s="48">
        <f t="shared" si="7"/>
        <v>6.3090000000000002</v>
      </c>
      <c r="U19" s="125">
        <v>8.9</v>
      </c>
      <c r="V19" s="125">
        <f t="shared" si="0"/>
        <v>8.9</v>
      </c>
      <c r="W19" s="126" t="s">
        <v>131</v>
      </c>
      <c r="X19" s="128">
        <v>0</v>
      </c>
      <c r="Y19" s="128">
        <v>1007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42672764</v>
      </c>
      <c r="AH19" s="50">
        <f t="shared" si="9"/>
        <v>0</v>
      </c>
      <c r="AI19" s="51">
        <f t="shared" si="8"/>
        <v>0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9864370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2"/>
        <v>4.9295774647887329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138</v>
      </c>
      <c r="P20" s="124">
        <v>146</v>
      </c>
      <c r="Q20" s="124">
        <v>62956993</v>
      </c>
      <c r="R20" s="47">
        <f t="shared" si="5"/>
        <v>5833</v>
      </c>
      <c r="S20" s="48">
        <f t="shared" si="6"/>
        <v>139.99199999999999</v>
      </c>
      <c r="T20" s="48">
        <f t="shared" si="7"/>
        <v>5.8330000000000002</v>
      </c>
      <c r="U20" s="125">
        <v>8.5</v>
      </c>
      <c r="V20" s="125">
        <f t="shared" si="0"/>
        <v>8.5</v>
      </c>
      <c r="W20" s="126" t="s">
        <v>131</v>
      </c>
      <c r="X20" s="128">
        <v>0</v>
      </c>
      <c r="Y20" s="128">
        <v>1016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42672764</v>
      </c>
      <c r="AH20" s="50">
        <f t="shared" si="9"/>
        <v>0</v>
      </c>
      <c r="AI20" s="51">
        <f t="shared" si="8"/>
        <v>0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9864370</v>
      </c>
      <c r="AQ20" s="128">
        <f t="shared" si="1"/>
        <v>0</v>
      </c>
      <c r="AR20" s="54">
        <v>1.2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2"/>
        <v>4.9295774647887329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144</v>
      </c>
      <c r="Q21" s="124">
        <v>62963004</v>
      </c>
      <c r="R21" s="47">
        <f t="shared" si="5"/>
        <v>6011</v>
      </c>
      <c r="S21" s="48">
        <f t="shared" si="6"/>
        <v>144.26400000000001</v>
      </c>
      <c r="T21" s="48">
        <f t="shared" si="7"/>
        <v>6.0110000000000001</v>
      </c>
      <c r="U21" s="125">
        <v>8.1</v>
      </c>
      <c r="V21" s="125">
        <f t="shared" si="0"/>
        <v>8.1</v>
      </c>
      <c r="W21" s="126" t="s">
        <v>131</v>
      </c>
      <c r="X21" s="128">
        <v>0</v>
      </c>
      <c r="Y21" s="128">
        <v>1027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42672764</v>
      </c>
      <c r="AH21" s="50">
        <f t="shared" si="9"/>
        <v>0</v>
      </c>
      <c r="AI21" s="51">
        <f t="shared" si="8"/>
        <v>0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9864370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137</v>
      </c>
      <c r="P22" s="124">
        <v>139</v>
      </c>
      <c r="Q22" s="124">
        <v>62969535</v>
      </c>
      <c r="R22" s="47">
        <f t="shared" si="5"/>
        <v>6531</v>
      </c>
      <c r="S22" s="48">
        <f t="shared" si="6"/>
        <v>156.744</v>
      </c>
      <c r="T22" s="48">
        <f t="shared" si="7"/>
        <v>6.5309999999999997</v>
      </c>
      <c r="U22" s="125">
        <v>7.6</v>
      </c>
      <c r="V22" s="125">
        <f t="shared" si="0"/>
        <v>7.6</v>
      </c>
      <c r="W22" s="126" t="s">
        <v>131</v>
      </c>
      <c r="X22" s="128">
        <v>0</v>
      </c>
      <c r="Y22" s="128">
        <v>1027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42672764</v>
      </c>
      <c r="AH22" s="50">
        <f t="shared" si="9"/>
        <v>0</v>
      </c>
      <c r="AI22" s="51">
        <f t="shared" si="8"/>
        <v>0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9864370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f t="shared" si="2"/>
        <v>4.2253521126760569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135</v>
      </c>
      <c r="P23" s="124">
        <v>141</v>
      </c>
      <c r="Q23" s="124">
        <v>62976002</v>
      </c>
      <c r="R23" s="47">
        <f t="shared" si="5"/>
        <v>6467</v>
      </c>
      <c r="S23" s="48">
        <f t="shared" si="6"/>
        <v>155.208</v>
      </c>
      <c r="T23" s="48">
        <f t="shared" si="7"/>
        <v>6.4669999999999996</v>
      </c>
      <c r="U23" s="125">
        <v>7.2</v>
      </c>
      <c r="V23" s="125">
        <f t="shared" si="0"/>
        <v>7.2</v>
      </c>
      <c r="W23" s="126" t="s">
        <v>131</v>
      </c>
      <c r="X23" s="128">
        <v>0</v>
      </c>
      <c r="Y23" s="128">
        <v>1027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42672764</v>
      </c>
      <c r="AH23" s="50">
        <f t="shared" si="9"/>
        <v>0</v>
      </c>
      <c r="AI23" s="51">
        <f t="shared" si="8"/>
        <v>0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9864370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135</v>
      </c>
      <c r="P24" s="124">
        <v>112</v>
      </c>
      <c r="Q24" s="124">
        <v>62980909</v>
      </c>
      <c r="R24" s="47">
        <f t="shared" si="5"/>
        <v>4907</v>
      </c>
      <c r="S24" s="48">
        <f t="shared" si="6"/>
        <v>117.768</v>
      </c>
      <c r="T24" s="48">
        <f t="shared" si="7"/>
        <v>4.907</v>
      </c>
      <c r="U24" s="125">
        <v>6.9</v>
      </c>
      <c r="V24" s="125">
        <f t="shared" si="0"/>
        <v>6.9</v>
      </c>
      <c r="W24" s="126" t="s">
        <v>131</v>
      </c>
      <c r="X24" s="128">
        <v>0</v>
      </c>
      <c r="Y24" s="128">
        <v>1023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42672764</v>
      </c>
      <c r="AH24" s="50">
        <f>IF(ISBLANK(AG24),"-",AG24-AG23)</f>
        <v>0</v>
      </c>
      <c r="AI24" s="51">
        <f t="shared" si="8"/>
        <v>0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9864370</v>
      </c>
      <c r="AQ24" s="128">
        <f t="shared" si="1"/>
        <v>0</v>
      </c>
      <c r="AR24" s="54">
        <v>1.1599999999999999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133</v>
      </c>
      <c r="P25" s="124">
        <v>133</v>
      </c>
      <c r="Q25" s="124">
        <v>62986660</v>
      </c>
      <c r="R25" s="47">
        <f t="shared" si="5"/>
        <v>5751</v>
      </c>
      <c r="S25" s="48">
        <f t="shared" si="6"/>
        <v>138.024</v>
      </c>
      <c r="T25" s="48">
        <f t="shared" si="7"/>
        <v>5.7510000000000003</v>
      </c>
      <c r="U25" s="125">
        <v>6.5</v>
      </c>
      <c r="V25" s="125">
        <f t="shared" si="0"/>
        <v>6.5</v>
      </c>
      <c r="W25" s="126" t="s">
        <v>131</v>
      </c>
      <c r="X25" s="128">
        <v>0</v>
      </c>
      <c r="Y25" s="128">
        <v>1026</v>
      </c>
      <c r="Z25" s="128">
        <v>1177</v>
      </c>
      <c r="AA25" s="128">
        <v>1185</v>
      </c>
      <c r="AB25" s="128">
        <v>1178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42672764</v>
      </c>
      <c r="AH25" s="50">
        <f t="shared" si="9"/>
        <v>0</v>
      </c>
      <c r="AI25" s="51">
        <f t="shared" si="8"/>
        <v>0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9864370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8</v>
      </c>
      <c r="E26" s="42">
        <f t="shared" si="2"/>
        <v>5.6338028169014089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129</v>
      </c>
      <c r="P26" s="124">
        <v>135</v>
      </c>
      <c r="Q26" s="124">
        <v>62992710</v>
      </c>
      <c r="R26" s="47">
        <f t="shared" si="5"/>
        <v>6050</v>
      </c>
      <c r="S26" s="48">
        <f t="shared" si="6"/>
        <v>145.19999999999999</v>
      </c>
      <c r="T26" s="48">
        <f t="shared" si="7"/>
        <v>6.05</v>
      </c>
      <c r="U26" s="125">
        <v>6.1</v>
      </c>
      <c r="V26" s="125">
        <f t="shared" si="0"/>
        <v>6.1</v>
      </c>
      <c r="W26" s="126" t="s">
        <v>131</v>
      </c>
      <c r="X26" s="128">
        <v>0</v>
      </c>
      <c r="Y26" s="128">
        <v>1026</v>
      </c>
      <c r="Z26" s="128">
        <v>1157</v>
      </c>
      <c r="AA26" s="128">
        <v>1185</v>
      </c>
      <c r="AB26" s="128">
        <v>1157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42672764</v>
      </c>
      <c r="AH26" s="50">
        <f t="shared" si="9"/>
        <v>0</v>
      </c>
      <c r="AI26" s="51">
        <f t="shared" si="8"/>
        <v>0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9864370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7</v>
      </c>
      <c r="E27" s="42">
        <f t="shared" si="2"/>
        <v>4.9295774647887329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129</v>
      </c>
      <c r="P27" s="124">
        <v>137</v>
      </c>
      <c r="Q27" s="124">
        <v>62998067</v>
      </c>
      <c r="R27" s="47">
        <f t="shared" si="5"/>
        <v>5357</v>
      </c>
      <c r="S27" s="48">
        <f t="shared" si="6"/>
        <v>128.56800000000001</v>
      </c>
      <c r="T27" s="48">
        <f t="shared" si="7"/>
        <v>5.3570000000000002</v>
      </c>
      <c r="U27" s="125">
        <v>5.8</v>
      </c>
      <c r="V27" s="125">
        <f t="shared" si="0"/>
        <v>5.8</v>
      </c>
      <c r="W27" s="126" t="s">
        <v>131</v>
      </c>
      <c r="X27" s="128">
        <v>0</v>
      </c>
      <c r="Y27" s="128">
        <v>1026</v>
      </c>
      <c r="Z27" s="128">
        <v>1157</v>
      </c>
      <c r="AA27" s="128">
        <v>1185</v>
      </c>
      <c r="AB27" s="128">
        <v>1157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42672764</v>
      </c>
      <c r="AH27" s="50">
        <f t="shared" si="9"/>
        <v>0</v>
      </c>
      <c r="AI27" s="51">
        <f t="shared" si="8"/>
        <v>0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9864370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7</v>
      </c>
      <c r="E28" s="42">
        <f t="shared" si="2"/>
        <v>4.9295774647887329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121</v>
      </c>
      <c r="P28" s="124">
        <v>136</v>
      </c>
      <c r="Q28" s="124">
        <v>63003329</v>
      </c>
      <c r="R28" s="47">
        <f t="shared" si="5"/>
        <v>5262</v>
      </c>
      <c r="S28" s="48">
        <f t="shared" si="6"/>
        <v>126.288</v>
      </c>
      <c r="T28" s="48">
        <f t="shared" si="7"/>
        <v>5.2619999999999996</v>
      </c>
      <c r="U28" s="125">
        <v>5.3</v>
      </c>
      <c r="V28" s="125">
        <f t="shared" si="0"/>
        <v>5.3</v>
      </c>
      <c r="W28" s="126" t="s">
        <v>131</v>
      </c>
      <c r="X28" s="128">
        <v>0</v>
      </c>
      <c r="Y28" s="128">
        <v>1047</v>
      </c>
      <c r="Z28" s="128">
        <v>1097</v>
      </c>
      <c r="AA28" s="128">
        <v>1185</v>
      </c>
      <c r="AB28" s="128">
        <v>1097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42672764</v>
      </c>
      <c r="AH28" s="50">
        <f t="shared" si="9"/>
        <v>0</v>
      </c>
      <c r="AI28" s="51">
        <f t="shared" si="8"/>
        <v>0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9864370</v>
      </c>
      <c r="AQ28" s="128">
        <f t="shared" si="1"/>
        <v>0</v>
      </c>
      <c r="AR28" s="54">
        <v>1.1000000000000001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9</v>
      </c>
      <c r="E29" s="42">
        <f t="shared" si="2"/>
        <v>6.3380281690140849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120</v>
      </c>
      <c r="P29" s="124">
        <v>132</v>
      </c>
      <c r="Q29" s="124">
        <v>63008833</v>
      </c>
      <c r="R29" s="47">
        <f t="shared" si="5"/>
        <v>5504</v>
      </c>
      <c r="S29" s="48">
        <f t="shared" si="6"/>
        <v>132.096</v>
      </c>
      <c r="T29" s="48">
        <f t="shared" si="7"/>
        <v>5.5039999999999996</v>
      </c>
      <c r="U29" s="125">
        <v>4.7</v>
      </c>
      <c r="V29" s="125">
        <f t="shared" si="0"/>
        <v>4.7</v>
      </c>
      <c r="W29" s="126" t="s">
        <v>131</v>
      </c>
      <c r="X29" s="128">
        <v>0</v>
      </c>
      <c r="Y29" s="128">
        <v>1046</v>
      </c>
      <c r="Z29" s="128">
        <v>1096</v>
      </c>
      <c r="AA29" s="128">
        <v>1185</v>
      </c>
      <c r="AB29" s="128">
        <v>1097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42672764</v>
      </c>
      <c r="AH29" s="50">
        <f t="shared" si="9"/>
        <v>0</v>
      </c>
      <c r="AI29" s="51">
        <f t="shared" si="8"/>
        <v>0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9864370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10</v>
      </c>
      <c r="E30" s="42">
        <f t="shared" si="2"/>
        <v>7.042253521126761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110</v>
      </c>
      <c r="P30" s="124">
        <v>126</v>
      </c>
      <c r="Q30" s="124">
        <v>63014755</v>
      </c>
      <c r="R30" s="47">
        <f t="shared" si="5"/>
        <v>5922</v>
      </c>
      <c r="S30" s="48">
        <f t="shared" si="6"/>
        <v>142.12799999999999</v>
      </c>
      <c r="T30" s="48">
        <f t="shared" si="7"/>
        <v>5.9219999999999997</v>
      </c>
      <c r="U30" s="125">
        <v>3.8</v>
      </c>
      <c r="V30" s="125">
        <f t="shared" si="0"/>
        <v>3.8</v>
      </c>
      <c r="W30" s="126" t="s">
        <v>147</v>
      </c>
      <c r="X30" s="128">
        <v>0</v>
      </c>
      <c r="Y30" s="128">
        <v>1098</v>
      </c>
      <c r="Z30" s="128">
        <v>1187</v>
      </c>
      <c r="AA30" s="128">
        <v>1185</v>
      </c>
      <c r="AB30" s="128">
        <v>0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42672764</v>
      </c>
      <c r="AH30" s="50">
        <f t="shared" si="9"/>
        <v>0</v>
      </c>
      <c r="AI30" s="51">
        <f t="shared" si="8"/>
        <v>0</v>
      </c>
      <c r="AJ30" s="108">
        <v>0</v>
      </c>
      <c r="AK30" s="108">
        <v>1</v>
      </c>
      <c r="AL30" s="108">
        <v>1</v>
      </c>
      <c r="AM30" s="108">
        <v>1</v>
      </c>
      <c r="AN30" s="108">
        <v>0</v>
      </c>
      <c r="AO30" s="108">
        <v>0</v>
      </c>
      <c r="AP30" s="128">
        <v>9864370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11</v>
      </c>
      <c r="E31" s="42">
        <f t="shared" si="2"/>
        <v>7.746478873239437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104</v>
      </c>
      <c r="P31" s="124">
        <v>123</v>
      </c>
      <c r="Q31" s="124">
        <v>63019535</v>
      </c>
      <c r="R31" s="47">
        <f t="shared" si="5"/>
        <v>4780</v>
      </c>
      <c r="S31" s="48">
        <f t="shared" si="6"/>
        <v>114.72</v>
      </c>
      <c r="T31" s="48">
        <f t="shared" si="7"/>
        <v>4.78</v>
      </c>
      <c r="U31" s="125">
        <v>3.1</v>
      </c>
      <c r="V31" s="125">
        <f t="shared" si="0"/>
        <v>3.1</v>
      </c>
      <c r="W31" s="126" t="s">
        <v>147</v>
      </c>
      <c r="X31" s="128">
        <v>0</v>
      </c>
      <c r="Y31" s="128">
        <v>1098</v>
      </c>
      <c r="Z31" s="128">
        <v>1187</v>
      </c>
      <c r="AA31" s="128">
        <v>1185</v>
      </c>
      <c r="AB31" s="128">
        <v>0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42672764</v>
      </c>
      <c r="AH31" s="50">
        <f t="shared" si="9"/>
        <v>0</v>
      </c>
      <c r="AI31" s="51">
        <f t="shared" si="8"/>
        <v>0</v>
      </c>
      <c r="AJ31" s="108">
        <v>0</v>
      </c>
      <c r="AK31" s="108">
        <v>1</v>
      </c>
      <c r="AL31" s="108">
        <v>1</v>
      </c>
      <c r="AM31" s="108">
        <v>1</v>
      </c>
      <c r="AN31" s="108">
        <v>0</v>
      </c>
      <c r="AO31" s="108">
        <v>0</v>
      </c>
      <c r="AP31" s="128">
        <v>9864370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13</v>
      </c>
      <c r="E32" s="42">
        <f t="shared" si="2"/>
        <v>9.1549295774647899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103</v>
      </c>
      <c r="P32" s="124">
        <v>115</v>
      </c>
      <c r="Q32" s="124">
        <v>63024824</v>
      </c>
      <c r="R32" s="47">
        <f t="shared" si="5"/>
        <v>5289</v>
      </c>
      <c r="S32" s="48">
        <f t="shared" si="6"/>
        <v>126.93600000000001</v>
      </c>
      <c r="T32" s="48">
        <f t="shared" si="7"/>
        <v>5.2889999999999997</v>
      </c>
      <c r="U32" s="125">
        <v>2.4</v>
      </c>
      <c r="V32" s="125">
        <f t="shared" si="0"/>
        <v>2.4</v>
      </c>
      <c r="W32" s="126" t="s">
        <v>147</v>
      </c>
      <c r="X32" s="128">
        <v>0</v>
      </c>
      <c r="Y32" s="128">
        <v>1097</v>
      </c>
      <c r="Z32" s="128">
        <v>1187</v>
      </c>
      <c r="AA32" s="128">
        <v>1185</v>
      </c>
      <c r="AB32" s="128">
        <v>0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42672764</v>
      </c>
      <c r="AH32" s="50">
        <f t="shared" si="9"/>
        <v>0</v>
      </c>
      <c r="AI32" s="51">
        <f t="shared" si="8"/>
        <v>0</v>
      </c>
      <c r="AJ32" s="108">
        <v>0</v>
      </c>
      <c r="AK32" s="108">
        <v>1</v>
      </c>
      <c r="AL32" s="108">
        <v>1</v>
      </c>
      <c r="AM32" s="108">
        <v>1</v>
      </c>
      <c r="AN32" s="108">
        <v>0</v>
      </c>
      <c r="AO32" s="108">
        <v>0</v>
      </c>
      <c r="AP32" s="128">
        <v>9864370</v>
      </c>
      <c r="AQ32" s="128">
        <f t="shared" si="1"/>
        <v>0</v>
      </c>
      <c r="AR32" s="54">
        <v>1.2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2"/>
        <v>6.3380281690140849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130</v>
      </c>
      <c r="P33" s="124">
        <v>96</v>
      </c>
      <c r="Q33" s="124">
        <v>63029486</v>
      </c>
      <c r="R33" s="47">
        <f t="shared" si="5"/>
        <v>4662</v>
      </c>
      <c r="S33" s="48">
        <f t="shared" si="6"/>
        <v>111.88800000000001</v>
      </c>
      <c r="T33" s="48">
        <f t="shared" si="7"/>
        <v>4.6619999999999999</v>
      </c>
      <c r="U33" s="125">
        <v>3</v>
      </c>
      <c r="V33" s="125">
        <f t="shared" si="0"/>
        <v>3</v>
      </c>
      <c r="W33" s="126" t="s">
        <v>124</v>
      </c>
      <c r="X33" s="128">
        <v>0</v>
      </c>
      <c r="Y33" s="128">
        <v>0</v>
      </c>
      <c r="Z33" s="128">
        <v>0</v>
      </c>
      <c r="AA33" s="128">
        <v>1185</v>
      </c>
      <c r="AB33" s="128">
        <v>997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42672764</v>
      </c>
      <c r="AH33" s="50">
        <f t="shared" si="9"/>
        <v>0</v>
      </c>
      <c r="AI33" s="51">
        <f t="shared" si="8"/>
        <v>0</v>
      </c>
      <c r="AJ33" s="108">
        <v>0</v>
      </c>
      <c r="AK33" s="108">
        <v>0</v>
      </c>
      <c r="AL33" s="108">
        <v>0</v>
      </c>
      <c r="AM33" s="108">
        <v>1</v>
      </c>
      <c r="AN33" s="108">
        <v>1</v>
      </c>
      <c r="AO33" s="108">
        <v>0.35</v>
      </c>
      <c r="AP33" s="128">
        <v>9865351</v>
      </c>
      <c r="AQ33" s="128">
        <f t="shared" si="1"/>
        <v>981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12</v>
      </c>
      <c r="E34" s="42">
        <f t="shared" si="2"/>
        <v>8.4507042253521139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122</v>
      </c>
      <c r="P34" s="124">
        <v>98</v>
      </c>
      <c r="Q34" s="124">
        <v>63033328</v>
      </c>
      <c r="R34" s="47">
        <f t="shared" si="5"/>
        <v>3842</v>
      </c>
      <c r="S34" s="48">
        <f t="shared" si="6"/>
        <v>92.207999999999998</v>
      </c>
      <c r="T34" s="48">
        <f t="shared" si="7"/>
        <v>3.8420000000000001</v>
      </c>
      <c r="U34" s="125">
        <v>4.4000000000000004</v>
      </c>
      <c r="V34" s="125">
        <f t="shared" si="0"/>
        <v>4.4000000000000004</v>
      </c>
      <c r="W34" s="126" t="s">
        <v>124</v>
      </c>
      <c r="X34" s="128">
        <v>0</v>
      </c>
      <c r="Y34" s="128">
        <v>0</v>
      </c>
      <c r="Z34" s="128">
        <v>0</v>
      </c>
      <c r="AA34" s="128">
        <v>1185</v>
      </c>
      <c r="AB34" s="128">
        <v>957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42672764</v>
      </c>
      <c r="AH34" s="50">
        <f t="shared" si="9"/>
        <v>0</v>
      </c>
      <c r="AI34" s="51">
        <f t="shared" si="8"/>
        <v>0</v>
      </c>
      <c r="AJ34" s="108">
        <v>0</v>
      </c>
      <c r="AK34" s="108">
        <v>0</v>
      </c>
      <c r="AL34" s="108">
        <v>0</v>
      </c>
      <c r="AM34" s="108">
        <v>1</v>
      </c>
      <c r="AN34" s="108">
        <v>1</v>
      </c>
      <c r="AO34" s="108">
        <v>0.35</v>
      </c>
      <c r="AP34" s="128">
        <v>9866518</v>
      </c>
      <c r="AQ34" s="128">
        <f t="shared" si="1"/>
        <v>1167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123524</v>
      </c>
      <c r="S35" s="67">
        <f>AVERAGE(S11:S34)</f>
        <v>123.52400000000002</v>
      </c>
      <c r="T35" s="67">
        <f>SUM(T11:T34)</f>
        <v>123.524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0</v>
      </c>
      <c r="AH35" s="69">
        <f>SUM(AH11:AH34)</f>
        <v>0</v>
      </c>
      <c r="AI35" s="70">
        <f>$AH$35/$T35</f>
        <v>0</v>
      </c>
      <c r="AJ35" s="99"/>
      <c r="AK35" s="100"/>
      <c r="AL35" s="100"/>
      <c r="AM35" s="100"/>
      <c r="AN35" s="101"/>
      <c r="AO35" s="71"/>
      <c r="AP35" s="72">
        <f>AP34-AP10</f>
        <v>5744</v>
      </c>
      <c r="AQ35" s="73">
        <f>SUM(AQ11:AQ34)</f>
        <v>5744</v>
      </c>
      <c r="AR35" s="74">
        <f>AVERAGE(AR11:AR34)</f>
        <v>1.1783333333333335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73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138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225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73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73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2"/>
      <c r="W44" s="112"/>
      <c r="X44" s="112"/>
      <c r="Y44" s="112"/>
      <c r="Z44" s="112"/>
      <c r="AA44" s="112"/>
      <c r="AB44" s="112"/>
      <c r="AJ44" s="113"/>
      <c r="AK44" s="113"/>
      <c r="AL44" s="113"/>
      <c r="AM44" s="113"/>
      <c r="AN44" s="113"/>
      <c r="AO44" s="113"/>
      <c r="AP44" s="114"/>
      <c r="AQ44" s="109"/>
      <c r="AR44" s="109"/>
      <c r="AS44" s="111"/>
      <c r="AT44" s="107"/>
      <c r="AU44" s="107"/>
      <c r="AV44" s="107"/>
      <c r="AW44" s="107"/>
      <c r="AX44" s="107"/>
      <c r="AY44" s="107"/>
    </row>
    <row r="45" spans="2:51" x14ac:dyDescent="0.25">
      <c r="B45" s="91" t="s">
        <v>137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295" t="s">
        <v>223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83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82"/>
      <c r="W47" s="112"/>
      <c r="X47" s="112"/>
      <c r="Y47" s="112"/>
      <c r="Z47" s="9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83" t="s">
        <v>141</v>
      </c>
      <c r="C48" s="118"/>
      <c r="D48" s="172"/>
      <c r="E48" s="118"/>
      <c r="F48" s="118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83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95" t="s">
        <v>226</v>
      </c>
      <c r="C49" s="196"/>
      <c r="D49" s="196"/>
      <c r="E49" s="196"/>
      <c r="F49" s="196"/>
      <c r="G49" s="196"/>
      <c r="H49" s="196"/>
      <c r="I49" s="197"/>
      <c r="J49" s="197"/>
      <c r="K49" s="197"/>
      <c r="L49" s="197"/>
      <c r="M49" s="197"/>
      <c r="N49" s="197"/>
      <c r="O49" s="197"/>
      <c r="P49" s="197"/>
      <c r="Q49" s="198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95" t="s">
        <v>227</v>
      </c>
      <c r="C50" s="196"/>
      <c r="D50" s="196"/>
      <c r="E50" s="196"/>
      <c r="F50" s="196"/>
      <c r="G50" s="196"/>
      <c r="H50" s="196"/>
      <c r="I50" s="197"/>
      <c r="J50" s="197"/>
      <c r="K50" s="197"/>
      <c r="L50" s="197"/>
      <c r="M50" s="197"/>
      <c r="N50" s="197"/>
      <c r="O50" s="197"/>
      <c r="P50" s="197"/>
      <c r="Q50" s="198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195" t="s">
        <v>228</v>
      </c>
      <c r="C51" s="196"/>
      <c r="D51" s="196"/>
      <c r="E51" s="196"/>
      <c r="F51" s="196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9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95" t="s">
        <v>229</v>
      </c>
      <c r="C52" s="196"/>
      <c r="D52" s="196"/>
      <c r="E52" s="196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200"/>
      <c r="Q52" s="201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195" t="s">
        <v>230</v>
      </c>
      <c r="C53" s="196"/>
      <c r="D53" s="196"/>
      <c r="E53" s="195"/>
      <c r="F53" s="196"/>
      <c r="G53" s="196"/>
      <c r="H53" s="196"/>
      <c r="I53" s="197"/>
      <c r="J53" s="197"/>
      <c r="K53" s="197"/>
      <c r="L53" s="197"/>
      <c r="M53" s="197"/>
      <c r="N53" s="197"/>
      <c r="O53" s="197"/>
      <c r="P53" s="200"/>
      <c r="Q53" s="201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195" t="s">
        <v>231</v>
      </c>
      <c r="C54" s="196"/>
      <c r="D54" s="196"/>
      <c r="E54" s="196"/>
      <c r="F54" s="196"/>
      <c r="G54" s="196"/>
      <c r="H54" s="196"/>
      <c r="I54" s="196"/>
      <c r="J54" s="197"/>
      <c r="K54" s="197"/>
      <c r="L54" s="197"/>
      <c r="M54" s="197"/>
      <c r="N54" s="197"/>
      <c r="O54" s="197"/>
      <c r="P54" s="197"/>
      <c r="Q54" s="198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95" t="s">
        <v>232</v>
      </c>
      <c r="C55" s="196"/>
      <c r="D55" s="196"/>
      <c r="E55" s="196"/>
      <c r="F55" s="196"/>
      <c r="G55" s="196"/>
      <c r="H55" s="196"/>
      <c r="I55" s="196"/>
      <c r="J55" s="197"/>
      <c r="K55" s="197"/>
      <c r="L55" s="197"/>
      <c r="M55" s="197"/>
      <c r="N55" s="197"/>
      <c r="O55" s="197"/>
      <c r="P55" s="197"/>
      <c r="Q55" s="198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 t="s">
        <v>233</v>
      </c>
      <c r="C56" s="202"/>
      <c r="D56" s="202"/>
      <c r="E56" s="202"/>
      <c r="F56" s="202"/>
      <c r="G56" s="202"/>
      <c r="H56" s="202"/>
      <c r="I56" s="203"/>
      <c r="J56" s="203"/>
      <c r="K56" s="203"/>
      <c r="L56" s="203"/>
      <c r="M56" s="203"/>
      <c r="N56" s="203"/>
      <c r="O56" s="203"/>
      <c r="P56" s="203"/>
      <c r="Q56" s="203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83" t="s">
        <v>142</v>
      </c>
      <c r="C57" s="202"/>
      <c r="D57" s="202"/>
      <c r="E57" s="202"/>
      <c r="F57" s="202"/>
      <c r="G57" s="202"/>
      <c r="H57" s="202"/>
      <c r="I57" s="203"/>
      <c r="J57" s="203"/>
      <c r="K57" s="203"/>
      <c r="L57" s="203"/>
      <c r="M57" s="203"/>
      <c r="N57" s="203"/>
      <c r="O57" s="203"/>
      <c r="P57" s="203"/>
      <c r="Q57" s="203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91" t="s">
        <v>149</v>
      </c>
      <c r="C58" s="202"/>
      <c r="D58" s="202"/>
      <c r="E58" s="202"/>
      <c r="F58" s="202"/>
      <c r="G58" s="202"/>
      <c r="H58" s="202"/>
      <c r="I58" s="203"/>
      <c r="J58" s="203"/>
      <c r="K58" s="203"/>
      <c r="L58" s="203"/>
      <c r="M58" s="203"/>
      <c r="N58" s="203"/>
      <c r="O58" s="203"/>
      <c r="P58" s="203"/>
      <c r="Q58" s="203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83" t="s">
        <v>145</v>
      </c>
      <c r="C59" s="118"/>
      <c r="D59" s="172"/>
      <c r="E59" s="118"/>
      <c r="F59" s="118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91" t="s">
        <v>234</v>
      </c>
      <c r="C60" s="118"/>
      <c r="D60" s="172"/>
      <c r="E60" s="118"/>
      <c r="F60" s="118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118" t="s">
        <v>235</v>
      </c>
      <c r="C61" s="118"/>
      <c r="D61" s="172"/>
      <c r="E61" s="118"/>
      <c r="F61" s="118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91" t="s">
        <v>155</v>
      </c>
      <c r="C62" s="118"/>
      <c r="D62" s="172"/>
      <c r="E62" s="118"/>
      <c r="F62" s="118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1:51" x14ac:dyDescent="0.25">
      <c r="A63" s="112"/>
      <c r="B63" s="118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AS63" s="107"/>
      <c r="AT63" s="107"/>
      <c r="AU63" s="107"/>
      <c r="AV63" s="107"/>
      <c r="AW63" s="107"/>
      <c r="AX63" s="107"/>
      <c r="AY63" s="107"/>
    </row>
    <row r="64" spans="1:51" x14ac:dyDescent="0.25">
      <c r="A64" s="112"/>
      <c r="B64" s="118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AS64" s="107"/>
      <c r="AT64" s="107"/>
      <c r="AU64" s="107"/>
      <c r="AV64" s="107"/>
      <c r="AW64" s="107"/>
      <c r="AX64" s="107"/>
      <c r="AY64" s="107"/>
    </row>
    <row r="65" spans="1:51" x14ac:dyDescent="0.25">
      <c r="A65" s="112"/>
      <c r="B65" s="118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118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AS66" s="107"/>
      <c r="AT66" s="107"/>
      <c r="AU66" s="107"/>
      <c r="AV66" s="107"/>
      <c r="AW66" s="107"/>
      <c r="AX66" s="107"/>
      <c r="AY66" s="107"/>
    </row>
    <row r="67" spans="1:51" x14ac:dyDescent="0.25">
      <c r="O67" s="13"/>
      <c r="P67" s="109"/>
      <c r="Q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O68" s="13"/>
      <c r="P68" s="109"/>
      <c r="Q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O69" s="13"/>
      <c r="P69" s="109"/>
      <c r="Q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O70" s="13"/>
      <c r="P70" s="109"/>
      <c r="Q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R72" s="109"/>
      <c r="S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R73" s="109"/>
      <c r="S73" s="109"/>
      <c r="T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R74" s="109"/>
      <c r="S74" s="109"/>
      <c r="T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T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09"/>
      <c r="Q76" s="109"/>
      <c r="R76" s="109"/>
      <c r="S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Q77" s="109"/>
      <c r="R77" s="109"/>
      <c r="S77" s="109"/>
      <c r="T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Q78" s="109"/>
      <c r="R78" s="109"/>
      <c r="S78" s="109"/>
      <c r="T78" s="109"/>
      <c r="U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T79" s="109"/>
      <c r="U79" s="109"/>
      <c r="AS79" s="107"/>
      <c r="AT79" s="107"/>
      <c r="AU79" s="107"/>
      <c r="AV79" s="107"/>
      <c r="AW79" s="107"/>
      <c r="AX79" s="107"/>
      <c r="AY79" s="107"/>
    </row>
    <row r="91" spans="45:51" x14ac:dyDescent="0.25">
      <c r="AS91" s="107"/>
      <c r="AT91" s="107"/>
      <c r="AU91" s="107"/>
      <c r="AV91" s="107"/>
      <c r="AW91" s="107"/>
      <c r="AX91" s="107"/>
      <c r="AY91" s="107"/>
    </row>
  </sheetData>
  <protectedRanges>
    <protectedRange sqref="S47:T66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7:Z62" name="Range2_2_1_10_1_1_1_2"/>
    <protectedRange sqref="N59:R66 N47:R48 R49:R58" name="Range2_12_1_6_1_1"/>
    <protectedRange sqref="L59:M66 L47:M48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G10 AP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59:K66 J47:K48" name="Range2_2_12_1_4_1_1_1_1_1_1_1_1_1_1_1_1_1_1_1"/>
    <protectedRange sqref="I59:I66 I47:I48" name="Range2_2_12_1_7_1_1_2_2_1_2"/>
    <protectedRange sqref="F59:H66 F47:H48" name="Range2_2_12_1_3_1_2_1_1_1_1_2_1_1_1_1_1_1_1_1_1_1_1"/>
    <protectedRange sqref="E59:E66 E47:E48" name="Range2_2_12_1_3_1_2_1_1_1_2_1_1_1_1_3_1_1_1_1_1_1_1_1_1"/>
    <protectedRange sqref="P5:U5" name="Range1_16_1_1_1_1_1_1_2_2_2_2_2_2_2_2_2_2_2_2_2_2_2_2_2_2_2_2_2_2_2_1_2_2_2_2_2_2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T43" name="Range2_12_5_1_1_1_2_1_1_1_1_1_1"/>
    <protectedRange sqref="G43:H43" name="Range2_2_12_1_3_1_1_1_1_1_4_1_1_1_1_1_1_1_1_1_1"/>
    <protectedRange sqref="E43:F43" name="Range2_2_12_1_7_1_1_3_1_1_1_1_1_1_1_1_1_1"/>
    <protectedRange sqref="S43" name="Range2_12_5_1_1_2_3_1_1_1_1_1_1_1_1_1"/>
    <protectedRange sqref="Q43:R43" name="Range2_12_1_6_1_1_1_1_2_1_1_1_1_1_1_1_1_1"/>
    <protectedRange sqref="N43:P43" name="Range2_12_1_2_3_1_1_1_1_2_1_1_1_1_1_1_1_1_1"/>
    <protectedRange sqref="I43:M43" name="Range2_2_12_1_4_3_1_1_1_1_2_1_1_1_1_1_1_1_1_1"/>
    <protectedRange sqref="D43" name="Range2_2_12_1_3_1_2_1_1_1_2_1_2_1_1_1_1_1_1_1_1_1"/>
    <protectedRange sqref="T44" name="Range2_12_5_1_1_6_1_1_1_1_1_1_1_1_1_1_1_1_1_1_1_1"/>
    <protectedRange sqref="S44" name="Range2_12_5_1_1_5_3_1_1_1_1_1_1_1_1_1_1_1_1_1_1_1_1"/>
    <protectedRange sqref="Q44:R44" name="Range2_12_1_6_1_1_1_2_3_2_1_1_2_1_1_1_1_1_1_1_1_1_1_1_1_1_1_1"/>
    <protectedRange sqref="N44:P44" name="Range2_12_1_2_3_1_1_1_2_3_2_1_1_2_1_1_1_1_1_1_1_1_1_1_1_1_1_1_1"/>
    <protectedRange sqref="J44:M44" name="Range2_2_12_1_4_3_1_1_1_3_3_2_1_1_2_1_1_1_1_1_1_1_1_1_1_1_1_1_1_1"/>
    <protectedRange sqref="I44" name="Range2_2_12_1_4_3_1_1_1_2_1_2_2_1_2_1_1_1_1_1_1_1_1_1_1_1_1_1_1_1"/>
    <protectedRange sqref="G44:H44 D44:E44" name="Range2_2_12_1_3_1_2_1_1_1_2_1_3_2_1_2_1_1_1_1_1_1_1_1_1_1_1_1_1_1_1"/>
    <protectedRange sqref="F44" name="Range2_2_12_1_3_1_2_1_1_1_1_1_2_2_1_2_1_1_1_1_1_1_1_1_1_1_1_1_1_1_1"/>
    <protectedRange sqref="T45" name="Range2_12_5_1_1_2_1_1_1_1_1_1_1_1_1_1_1_1"/>
    <protectedRange sqref="S45" name="Range2_12_4_1_1_1_4_2_2_1_1_1_1_1_1_1_1_1_1_1_1"/>
    <protectedRange sqref="Q45:R45" name="Range2_12_1_6_1_1_1_2_3_2_1_1_1_1_1_1_1_1_1_1_1_1_1_1_1"/>
    <protectedRange sqref="N45:P45" name="Range2_12_1_2_3_1_1_1_2_3_2_1_1_1_1_1_1_1_1_1_1_1_1_1_1_1"/>
    <protectedRange sqref="K45:M45" name="Range2_2_12_1_4_3_1_1_1_3_3_2_1_1_1_1_1_1_1_1_1_1_1_1_1_1_1"/>
    <protectedRange sqref="J45" name="Range2_2_12_1_4_3_1_1_1_3_2_1_2_1_1_1_1_1_1_1_1_1_1_1_1_1"/>
    <protectedRange sqref="D45:E45" name="Range2_2_12_1_3_1_2_1_1_1_2_1_2_3_2_1_1_1_1_1_1_1_1_1_1_1_1_1"/>
    <protectedRange sqref="I45" name="Range2_2_12_1_4_2_1_1_1_4_1_2_1_1_1_2_1_1_1_1_1_1_1_1_1_1_1_1_1"/>
    <protectedRange sqref="F45:H45" name="Range2_2_12_1_3_1_1_1_1_1_4_1_2_1_2_1_2_1_1_1_1_1_1_1_1_1_1_1_1_1"/>
    <protectedRange sqref="B42" name="Range2_12_5_1_1_1_1_1"/>
    <protectedRange sqref="B43" name="Range2_12_5_1_1_1_2_1_1_1_1_1_1_1_1_1_1_1_2_1_1_1_1_1_1_1_1_1_1_1_1_1_1_1_1_1_1_1_1_1_1_2_1_1_1_1_1_1_1_1_1_1_1_2_1_1_1_1_2_1_1_1_1_1_1_1_1_1_1_1_2"/>
    <protectedRange sqref="B44 B60" name="Range2_12_5_1_1_1_2_2_1_1_1_1_1_1_1_1_1_1_1_1_1_1_1_1_1_1_1_1_1_1_1_1_1_1_1_1_1_1_1_1_1_1_1_1_1_1_1_1_1_1_1_1_1_1_1_1_1_2_1_1_1_1_1_1_1_1_1_1_1_2_1_1_1_1_1_2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"/>
    <protectedRange sqref="T46" name="Range2_12_5_1_1_2_2_1_1_1_1_1_1_1_1_1_1_1_1"/>
    <protectedRange sqref="S46" name="Range2_12_4_1_1_1_4_2_2_2_2_1_1_1_1_1_1_1_1_1_1_1"/>
    <protectedRange sqref="Q46:R46" name="Range2_12_1_6_1_1_1_2_3_2_1_1_3_1_1_1_1_1_1_1_1_1_1_1_1_1"/>
    <protectedRange sqref="N46:P46" name="Range2_12_1_2_3_1_1_1_2_3_2_1_1_3_1_1_1_1_1_1_1_1_1_1_1_1_1"/>
    <protectedRange sqref="K46:M46" name="Range2_2_12_1_4_3_1_1_1_3_3_2_1_1_3_1_1_1_1_1_1_1_1_1_1_1_1_1"/>
    <protectedRange sqref="J46" name="Range2_2_12_1_4_3_1_1_1_3_2_1_2_2_1_1_1_1_1_1_1_1_1_1_1_1_1"/>
    <protectedRange sqref="E46:H46" name="Range2_2_12_1_3_1_2_1_1_1_1_2_1_1_1_1_1_1_1_1_1_1_2_1_1_1_1_1_1_1_1"/>
    <protectedRange sqref="D46" name="Range2_2_12_1_3_1_2_1_1_1_2_1_2_3_1_1_1_1_1_1_2_1_1_1_1_1_1_1_1_1_1"/>
    <protectedRange sqref="I46" name="Range2_2_12_1_4_2_1_1_1_4_1_2_1_1_1_2_2_1_1_1_1_1_1_1_1_1_1_1_1_1_1"/>
    <protectedRange sqref="B46" name="Range2_12_5_1_1_1_2_2_1_1_1_1_1_1_1_1_1_1_1_2_1_1_1_2_1_1_1_2_1_1_1_3_1_1_1_1_1_1_1_1_1_1_1_1_1_1_1_1_1_1_1_1_1_1_1_1_1_1_1_1_1_1_1_1_1_1_1_1_1_1_1_1_1_1_1_1_1_1_1_1_1_1_1_1_1_1_1_1_1_1_2_1_1_1_1_1_1_1_1_1_1_1_1_1_1_1"/>
    <protectedRange sqref="P4:U4" name="Range1_16_1_1_1_1_1_1_2_2_2_2_2_2_2_2_2_2_2_2_2_2_2_2_2_2_2_2_2_2_2_1_2_2_2_2_2_2_2_2_2"/>
    <protectedRange sqref="B47" name="Range2_12_5_1_1_1_2_1_1_1_1_1_1_1_1_1_1_1_2_1_2_1_1_1_1_1_1_1_1_1_2_1_1_1_1_1_1_1_1_1_1_1_1_1_1_1_1_1_1_1_1_1_1_1_1_1_1_1_1_1_1_1_1_1_1_1_1_1_1_1_1_1_1_1_2_1_1_1_1_1_1_1_1_1_2_1_2_1_1_1_1_1_2_1_1_1_1_2_2_1_1_1_1_1_2"/>
    <protectedRange sqref="B48" name="Range2_12_5_1_1_1_1_1_2_1_1_1_1_1_1_1_1_1_1_1_1_1_1_1_1_1_1_1_1_2_1_1_1_1_1_1_1_1_1_1_1_1_1_3_1_1_1_2_1_1_1_1_1_1_1_1_1_1_1_1_2_1_1_1_1_1_1_1_1_1_1_1_1_1_1_1_1_1_1_1_1_1_1_1_2_1_1_2_2_2_3_1_1_1_1_2"/>
    <protectedRange sqref="Q56:Q58" name="Range2_12_1_6_1_1_1_2_3_1_1_3_1_1_1_1_1_1_1"/>
    <protectedRange sqref="N56:P58" name="Range2_12_1_2_3_1_1_1_2_3_1_1_3_1_1_1_1_1_1_1"/>
    <protectedRange sqref="J56:M58" name="Range2_2_12_1_4_3_1_1_1_3_3_1_1_3_1_1_1_1_1_1_1"/>
    <protectedRange sqref="Q52:Q53" name="Range2_12_5_1_1_3_1"/>
    <protectedRange sqref="P52:P53 Q51" name="Range2_12_4_1_1_1_4_2_2_2_1"/>
    <protectedRange sqref="N52:O53 O51:P51 Q49:Q50 Q54:Q55" name="Range2_12_1_6_1_1_1_2_3_2_1_1_3_1"/>
    <protectedRange sqref="K52:M53 L51:N51 N49:P50 N54:P55" name="Range2_12_1_2_3_1_1_1_2_3_2_1_1_3_1"/>
    <protectedRange sqref="H52:J52 I51:K51 I53:J53 K49:M50 K54:M55" name="Range2_2_12_1_4_3_1_1_1_3_3_2_1_1_3_1"/>
    <protectedRange sqref="G52 H51 J49:J50 J54:J55" name="Range2_2_12_1_4_3_1_1_1_3_2_1_2_2_1"/>
    <protectedRange sqref="D52:E52 E51:F51 G49:H50" name="Range2_2_12_1_3_1_2_1_1_1_2_1_1_1_1_1_1_2_1_1_1"/>
    <protectedRange sqref="C51 D49:E50" name="Range2_2_12_1_3_1_2_1_1_1_2_1_1_1_1_3_1_1_1_1_1"/>
    <protectedRange sqref="C52 D51 F49:F50" name="Range2_2_12_1_3_1_2_1_1_1_3_1_1_1_1_1_3_1_1_1_1_1"/>
    <protectedRange sqref="F52 G51 I49:I50" name="Range2_2_12_1_4_3_1_1_1_2_1_2_1_1_3_1_1_1_1_1_1_1"/>
    <protectedRange sqref="I54:I55" name="Range2_2_12_1_7_1_1_2_2_2"/>
    <protectedRange sqref="G53:H53" name="Range2_2_12_1_3_1_2_1_1_1_2_1_1_1_1_1_1_2_1_1_1_1_1_1_1_1"/>
    <protectedRange sqref="F53" name="Range2_2_12_1_3_1_2_1_1_1_3_1_1_1_1_1_3_1_1_1_1_1_1_1_2_1_1"/>
    <protectedRange sqref="F54:H55" name="Range2_2_12_1_3_1_2_1_1_1_1_2_1_1_1_1_1_1_2_1_1_1_1"/>
    <protectedRange sqref="D53" name="Range2_2_12_1_3_1_2_1_1_1_2_1_1_1_1_3_1_1_1_1_1_2_1_2_1"/>
    <protectedRange sqref="E54:E55" name="Range2_2_12_1_3_1_2_1_1_1_1_2_1_1_1_1_1_1_2_1_1_1"/>
    <protectedRange sqref="D54:D55" name="Range2_2_12_1_3_1_2_1_1_1_2_1_2_3_1_1_1_1_1_1_1_1"/>
    <protectedRange sqref="E53" name="Range2_12_5_1_1_1_1_1_2_1_1_1_1_1_1_1_1_1_1_1_1_1_1_1_1_1_1_1_1_2_1_1_1_1_1_1_1_1_1_1_1_1_1_3_1_1_1_2_1_1_1_1_1_1_1_1_1_1_1_1_2_1_1_1_2"/>
    <protectedRange sqref="G56:H58" name="Range2_2_12_1_3_1_2_1_1_1_2_1_1_1_1_1_1_2_1_1"/>
    <protectedRange sqref="D56:E58" name="Range2_2_12_1_3_1_2_1_1_1_2_1_1_1_1_3_1_1_1_1"/>
    <protectedRange sqref="F56:F58" name="Range2_2_12_1_3_1_2_1_1_1_3_1_1_1_1_1_3_1_1_1_1"/>
    <protectedRange sqref="I56:I58" name="Range2_2_12_1_4_3_1_1_1_2_1_2_1_1_3_1_1_1_1_1_1"/>
    <protectedRange sqref="B49:B50" name="Range2_12_5_1_1_1_1_1_2_1_1_1_1_1_1_1_1_1_1_1_1_1_1_1_1_1_1_1_1_2_1_1_1_1_1_1_1"/>
    <protectedRange sqref="B51" name="Range2_12_5_1_1_1_2_2_1_1_1_1_1_1_1_1_1_1_1_2_1_1_1_2_1_1_1_1_1_1_1_1_1_1_1_1_1_1_1_1_2_1_1_1_1_1_1_1"/>
    <protectedRange sqref="B52:B55" name="Range2_12_5_1_1_1_2_2_1_1_1_1_1_1_1_1_1_1_1_2_1_1_1_2_1_1_1_1_1_1_1_1_1_1_1_1_1_1_1_1_2_1_1_1_1_1_1_2"/>
    <protectedRange sqref="B56 B61" name="Range2_12_5_1_1_1_2_2_1_1_1_1_1_1_1_1_1_1_1_2_1_1_1_1_1_1_1_1_1_3_1_3_1_2_1_1_1_1_1_1_1_1_1_1_1_1_1_2_1_1_1_1_1_2_1_1_1_1_1_1_1_1_2_1_1_3_1_1_1_2_1_1_1_1_1_1_1_1_1_1_1_1_1_1_1_1_1_2_1_1_1_1_1_1_1_1_1_1_1_1_1_1_1_2_1_1_1_2_2_2_3_1_1_1_1_3_2"/>
  </protectedRanges>
  <mergeCells count="42"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">
    <cfRule type="containsText" dxfId="579" priority="21" operator="containsText" text="N/A">
      <formula>NOT(ISERROR(SEARCH("N/A",AC11)))</formula>
    </cfRule>
    <cfRule type="cellIs" dxfId="578" priority="35" operator="equal">
      <formula>0</formula>
    </cfRule>
  </conditionalFormatting>
  <conditionalFormatting sqref="AC11:AE34">
    <cfRule type="cellIs" dxfId="577" priority="34" operator="greaterThanOrEqual">
      <formula>1185</formula>
    </cfRule>
  </conditionalFormatting>
  <conditionalFormatting sqref="AC11:AE34">
    <cfRule type="cellIs" dxfId="576" priority="33" operator="between">
      <formula>0.1</formula>
      <formula>1184</formula>
    </cfRule>
  </conditionalFormatting>
  <conditionalFormatting sqref="X8">
    <cfRule type="cellIs" dxfId="575" priority="32" operator="equal">
      <formula>0</formula>
    </cfRule>
  </conditionalFormatting>
  <conditionalFormatting sqref="X8">
    <cfRule type="cellIs" dxfId="574" priority="31" operator="greaterThan">
      <formula>1179</formula>
    </cfRule>
  </conditionalFormatting>
  <conditionalFormatting sqref="X8">
    <cfRule type="cellIs" dxfId="573" priority="30" operator="greaterThan">
      <formula>99</formula>
    </cfRule>
  </conditionalFormatting>
  <conditionalFormatting sqref="X8">
    <cfRule type="cellIs" dxfId="572" priority="29" operator="greaterThan">
      <formula>0.99</formula>
    </cfRule>
  </conditionalFormatting>
  <conditionalFormatting sqref="AB8">
    <cfRule type="cellIs" dxfId="571" priority="28" operator="equal">
      <formula>0</formula>
    </cfRule>
  </conditionalFormatting>
  <conditionalFormatting sqref="AB8">
    <cfRule type="cellIs" dxfId="570" priority="27" operator="greaterThan">
      <formula>1179</formula>
    </cfRule>
  </conditionalFormatting>
  <conditionalFormatting sqref="AB8">
    <cfRule type="cellIs" dxfId="569" priority="26" operator="greaterThan">
      <formula>99</formula>
    </cfRule>
  </conditionalFormatting>
  <conditionalFormatting sqref="AB8">
    <cfRule type="cellIs" dxfId="568" priority="25" operator="greaterThan">
      <formula>0.99</formula>
    </cfRule>
  </conditionalFormatting>
  <conditionalFormatting sqref="AI11:AI34">
    <cfRule type="cellIs" dxfId="567" priority="24" operator="greaterThan">
      <formula>$AI$8</formula>
    </cfRule>
  </conditionalFormatting>
  <conditionalFormatting sqref="AH11:AH34">
    <cfRule type="cellIs" dxfId="566" priority="22" operator="greaterThan">
      <formula>$AH$8</formula>
    </cfRule>
    <cfRule type="cellIs" dxfId="565" priority="23" operator="greaterThan">
      <formula>$AH$8</formula>
    </cfRule>
  </conditionalFormatting>
  <conditionalFormatting sqref="X11:AA34">
    <cfRule type="containsText" dxfId="564" priority="17" operator="containsText" text="N/A">
      <formula>NOT(ISERROR(SEARCH("N/A",X11)))</formula>
    </cfRule>
    <cfRule type="cellIs" dxfId="563" priority="20" operator="equal">
      <formula>0</formula>
    </cfRule>
  </conditionalFormatting>
  <conditionalFormatting sqref="X11:AA34">
    <cfRule type="cellIs" dxfId="562" priority="19" operator="greaterThanOrEqual">
      <formula>1185</formula>
    </cfRule>
  </conditionalFormatting>
  <conditionalFormatting sqref="X11:AA34">
    <cfRule type="cellIs" dxfId="561" priority="18" operator="between">
      <formula>0.1</formula>
      <formula>1184</formula>
    </cfRule>
  </conditionalFormatting>
  <conditionalFormatting sqref="AB11:AB34">
    <cfRule type="containsText" dxfId="560" priority="13" operator="containsText" text="N/A">
      <formula>NOT(ISERROR(SEARCH("N/A",AB11)))</formula>
    </cfRule>
    <cfRule type="cellIs" dxfId="559" priority="16" operator="equal">
      <formula>0</formula>
    </cfRule>
  </conditionalFormatting>
  <conditionalFormatting sqref="AB11:AB34">
    <cfRule type="cellIs" dxfId="558" priority="15" operator="greaterThanOrEqual">
      <formula>1185</formula>
    </cfRule>
  </conditionalFormatting>
  <conditionalFormatting sqref="AB11:AB34">
    <cfRule type="cellIs" dxfId="557" priority="14" operator="between">
      <formula>0.1</formula>
      <formula>1184</formula>
    </cfRule>
  </conditionalFormatting>
  <conditionalFormatting sqref="AJ11:AO34">
    <cfRule type="cellIs" dxfId="556" priority="12" operator="equal">
      <formula>0</formula>
    </cfRule>
  </conditionalFormatting>
  <conditionalFormatting sqref="AJ11:AO34">
    <cfRule type="cellIs" dxfId="555" priority="11" operator="greaterThan">
      <formula>1179</formula>
    </cfRule>
  </conditionalFormatting>
  <conditionalFormatting sqref="AJ11:AO34">
    <cfRule type="cellIs" dxfId="554" priority="10" operator="greaterThan">
      <formula>99</formula>
    </cfRule>
  </conditionalFormatting>
  <conditionalFormatting sqref="AJ11:AO34">
    <cfRule type="cellIs" dxfId="553" priority="9" operator="greaterThan">
      <formula>0.99</formula>
    </cfRule>
  </conditionalFormatting>
  <conditionalFormatting sqref="AQ11:AQ34">
    <cfRule type="cellIs" dxfId="552" priority="8" operator="equal">
      <formula>0</formula>
    </cfRule>
  </conditionalFormatting>
  <conditionalFormatting sqref="AQ11:AQ34">
    <cfRule type="cellIs" dxfId="551" priority="7" operator="greaterThan">
      <formula>1179</formula>
    </cfRule>
  </conditionalFormatting>
  <conditionalFormatting sqref="AQ11:AQ34">
    <cfRule type="cellIs" dxfId="550" priority="6" operator="greaterThan">
      <formula>99</formula>
    </cfRule>
  </conditionalFormatting>
  <conditionalFormatting sqref="AQ11:AQ34">
    <cfRule type="cellIs" dxfId="549" priority="5" operator="greaterThan">
      <formula>0.99</formula>
    </cfRule>
  </conditionalFormatting>
  <conditionalFormatting sqref="AP11:AP34">
    <cfRule type="cellIs" dxfId="548" priority="4" operator="equal">
      <formula>0</formula>
    </cfRule>
  </conditionalFormatting>
  <conditionalFormatting sqref="AP11:AP34">
    <cfRule type="cellIs" dxfId="547" priority="3" operator="greaterThan">
      <formula>1179</formula>
    </cfRule>
  </conditionalFormatting>
  <conditionalFormatting sqref="AP11:AP34">
    <cfRule type="cellIs" dxfId="546" priority="2" operator="greaterThan">
      <formula>99</formula>
    </cfRule>
  </conditionalFormatting>
  <conditionalFormatting sqref="AP11:AP34">
    <cfRule type="cellIs" dxfId="54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7"/>
  <sheetViews>
    <sheetView topLeftCell="H22" zoomScaleNormal="100" workbookViewId="0">
      <selection activeCell="AP35" sqref="AP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127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85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81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81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42355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86" t="s">
        <v>51</v>
      </c>
      <c r="V9" s="186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84" t="s">
        <v>55</v>
      </c>
      <c r="AG9" s="184" t="s">
        <v>56</v>
      </c>
      <c r="AH9" s="296" t="s">
        <v>57</v>
      </c>
      <c r="AI9" s="311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93" t="s">
        <v>66</v>
      </c>
      <c r="AR9" s="186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89"/>
      <c r="I10" s="186" t="s">
        <v>75</v>
      </c>
      <c r="J10" s="186" t="s">
        <v>75</v>
      </c>
      <c r="K10" s="186" t="s">
        <v>75</v>
      </c>
      <c r="L10" s="29" t="s">
        <v>29</v>
      </c>
      <c r="M10" s="292"/>
      <c r="N10" s="29" t="s">
        <v>29</v>
      </c>
      <c r="O10" s="294"/>
      <c r="P10" s="294"/>
      <c r="Q10" s="2">
        <f>'DEC 16'!Q34</f>
        <v>63033328</v>
      </c>
      <c r="R10" s="304"/>
      <c r="S10" s="305"/>
      <c r="T10" s="306"/>
      <c r="U10" s="186" t="s">
        <v>75</v>
      </c>
      <c r="V10" s="186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16'!AG34</f>
        <v>42672764</v>
      </c>
      <c r="AH10" s="296"/>
      <c r="AI10" s="312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'DEC 16'!AP34</f>
        <v>9866518</v>
      </c>
      <c r="AQ10" s="294"/>
      <c r="AR10" s="182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126</v>
      </c>
      <c r="P11" s="124">
        <v>90</v>
      </c>
      <c r="Q11" s="124">
        <v>63037103</v>
      </c>
      <c r="R11" s="47">
        <f>IF(ISBLANK(Q11),"-",Q11-Q10)</f>
        <v>3775</v>
      </c>
      <c r="S11" s="48">
        <f>R11*24/1000</f>
        <v>90.6</v>
      </c>
      <c r="T11" s="48">
        <f>R11/1000</f>
        <v>3.7749999999999999</v>
      </c>
      <c r="U11" s="125">
        <v>5.8</v>
      </c>
      <c r="V11" s="125">
        <f t="shared" ref="V11:V34" si="0">U11</f>
        <v>5.8</v>
      </c>
      <c r="W11" s="126" t="s">
        <v>124</v>
      </c>
      <c r="X11" s="128">
        <v>0</v>
      </c>
      <c r="Y11" s="128">
        <v>0</v>
      </c>
      <c r="Z11" s="128">
        <v>0</v>
      </c>
      <c r="AA11" s="128">
        <v>1185</v>
      </c>
      <c r="AB11" s="128">
        <v>957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42672764</v>
      </c>
      <c r="AH11" s="50">
        <f>IF(ISBLANK(AG11),"-",AG11-AG10)</f>
        <v>0</v>
      </c>
      <c r="AI11" s="51">
        <f>AH11/T11</f>
        <v>0</v>
      </c>
      <c r="AJ11" s="108">
        <v>0</v>
      </c>
      <c r="AK11" s="108">
        <v>0</v>
      </c>
      <c r="AL11" s="108">
        <v>0</v>
      </c>
      <c r="AM11" s="108">
        <v>1</v>
      </c>
      <c r="AN11" s="108">
        <v>1</v>
      </c>
      <c r="AO11" s="108">
        <v>0.4</v>
      </c>
      <c r="AP11" s="128">
        <v>9867784</v>
      </c>
      <c r="AQ11" s="128">
        <v>0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13</v>
      </c>
      <c r="E12" s="42">
        <f t="shared" ref="E12:E34" si="1">D12/1.42</f>
        <v>9.1549295774647899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126</v>
      </c>
      <c r="P12" s="124">
        <v>88</v>
      </c>
      <c r="Q12" s="124">
        <v>63040946</v>
      </c>
      <c r="R12" s="47">
        <f t="shared" ref="R12:R34" si="4">IF(ISBLANK(Q12),"-",Q12-Q11)</f>
        <v>3843</v>
      </c>
      <c r="S12" s="48">
        <f t="shared" ref="S12:S34" si="5">R12*24/1000</f>
        <v>92.231999999999999</v>
      </c>
      <c r="T12" s="48">
        <f t="shared" ref="T12:T34" si="6">R12/1000</f>
        <v>3.843</v>
      </c>
      <c r="U12" s="125">
        <v>7.2</v>
      </c>
      <c r="V12" s="125">
        <f t="shared" si="0"/>
        <v>7.2</v>
      </c>
      <c r="W12" s="126" t="s">
        <v>124</v>
      </c>
      <c r="X12" s="128">
        <v>0</v>
      </c>
      <c r="Y12" s="128">
        <v>0</v>
      </c>
      <c r="Z12" s="128">
        <v>0</v>
      </c>
      <c r="AA12" s="128">
        <v>1185</v>
      </c>
      <c r="AB12" s="128">
        <v>957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42672764</v>
      </c>
      <c r="AH12" s="50">
        <f>IF(ISBLANK(AG12),"-",AG12-AG11)</f>
        <v>0</v>
      </c>
      <c r="AI12" s="51">
        <f t="shared" ref="AI12:AI34" si="7">AH12/T12</f>
        <v>0</v>
      </c>
      <c r="AJ12" s="108">
        <v>0</v>
      </c>
      <c r="AK12" s="108">
        <v>0</v>
      </c>
      <c r="AL12" s="108">
        <v>0</v>
      </c>
      <c r="AM12" s="108">
        <v>1</v>
      </c>
      <c r="AN12" s="108">
        <v>1</v>
      </c>
      <c r="AO12" s="108">
        <v>0.4</v>
      </c>
      <c r="AP12" s="128">
        <v>9869185</v>
      </c>
      <c r="AQ12" s="128">
        <v>0</v>
      </c>
      <c r="AR12" s="179">
        <v>1.06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1"/>
        <v>10.563380281690142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119</v>
      </c>
      <c r="P13" s="124">
        <v>82</v>
      </c>
      <c r="Q13" s="124">
        <v>63044517</v>
      </c>
      <c r="R13" s="47">
        <f t="shared" si="4"/>
        <v>3571</v>
      </c>
      <c r="S13" s="48">
        <f t="shared" si="5"/>
        <v>85.703999999999994</v>
      </c>
      <c r="T13" s="48">
        <f t="shared" si="6"/>
        <v>3.5710000000000002</v>
      </c>
      <c r="U13" s="125">
        <v>8.6</v>
      </c>
      <c r="V13" s="125">
        <f t="shared" si="0"/>
        <v>8.6</v>
      </c>
      <c r="W13" s="126" t="s">
        <v>124</v>
      </c>
      <c r="X13" s="128">
        <v>0</v>
      </c>
      <c r="Y13" s="128">
        <v>0</v>
      </c>
      <c r="Z13" s="128">
        <v>0</v>
      </c>
      <c r="AA13" s="128">
        <v>1185</v>
      </c>
      <c r="AB13" s="128">
        <v>876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42672764</v>
      </c>
      <c r="AH13" s="50">
        <f>IF(ISBLANK(AG13),"-",AG13-AG12)</f>
        <v>0</v>
      </c>
      <c r="AI13" s="51">
        <f t="shared" si="7"/>
        <v>0</v>
      </c>
      <c r="AJ13" s="108">
        <v>0</v>
      </c>
      <c r="AK13" s="108">
        <v>0</v>
      </c>
      <c r="AL13" s="108">
        <v>0</v>
      </c>
      <c r="AM13" s="108">
        <v>1</v>
      </c>
      <c r="AN13" s="108">
        <v>1</v>
      </c>
      <c r="AO13" s="108">
        <v>0</v>
      </c>
      <c r="AP13" s="128">
        <v>9870581</v>
      </c>
      <c r="AQ13" s="128">
        <v>0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16</v>
      </c>
      <c r="E14" s="42">
        <f t="shared" si="1"/>
        <v>11.267605633802818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94</v>
      </c>
      <c r="P14" s="124">
        <v>91</v>
      </c>
      <c r="Q14" s="124">
        <v>63048009</v>
      </c>
      <c r="R14" s="47">
        <f t="shared" si="4"/>
        <v>3492</v>
      </c>
      <c r="S14" s="48">
        <f t="shared" si="5"/>
        <v>83.808000000000007</v>
      </c>
      <c r="T14" s="48">
        <f t="shared" si="6"/>
        <v>3.492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0</v>
      </c>
      <c r="AA14" s="128">
        <v>1185</v>
      </c>
      <c r="AB14" s="128">
        <v>896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42672764</v>
      </c>
      <c r="AH14" s="50">
        <f t="shared" ref="AH14:AH34" si="8">IF(ISBLANK(AG14),"-",AG14-AG13)</f>
        <v>0</v>
      </c>
      <c r="AI14" s="51">
        <f t="shared" si="7"/>
        <v>0</v>
      </c>
      <c r="AJ14" s="108">
        <v>0</v>
      </c>
      <c r="AK14" s="108">
        <v>0</v>
      </c>
      <c r="AL14" s="108">
        <v>0</v>
      </c>
      <c r="AM14" s="108">
        <v>1</v>
      </c>
      <c r="AN14" s="108">
        <v>1</v>
      </c>
      <c r="AO14" s="108">
        <v>0</v>
      </c>
      <c r="AP14" s="128">
        <v>9871331</v>
      </c>
      <c r="AQ14" s="128"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15</v>
      </c>
      <c r="E15" s="42">
        <f t="shared" si="1"/>
        <v>10.563380281690142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109</v>
      </c>
      <c r="Q15" s="124">
        <v>63052334</v>
      </c>
      <c r="R15" s="47">
        <f t="shared" si="4"/>
        <v>4325</v>
      </c>
      <c r="S15" s="48">
        <f t="shared" si="5"/>
        <v>103.8</v>
      </c>
      <c r="T15" s="48">
        <f t="shared" si="6"/>
        <v>4.3250000000000002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0</v>
      </c>
      <c r="AA15" s="128">
        <v>1185</v>
      </c>
      <c r="AB15" s="128">
        <v>978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42672764</v>
      </c>
      <c r="AH15" s="50">
        <f t="shared" si="8"/>
        <v>0</v>
      </c>
      <c r="AI15" s="51">
        <f t="shared" si="7"/>
        <v>0</v>
      </c>
      <c r="AJ15" s="108">
        <v>0</v>
      </c>
      <c r="AK15" s="108">
        <v>0</v>
      </c>
      <c r="AL15" s="108">
        <v>0</v>
      </c>
      <c r="AM15" s="108">
        <v>1</v>
      </c>
      <c r="AN15" s="108">
        <v>1</v>
      </c>
      <c r="AO15" s="108">
        <v>0</v>
      </c>
      <c r="AP15" s="128">
        <v>9871331</v>
      </c>
      <c r="AQ15" s="128">
        <f t="shared" ref="AQ15:AQ34" si="9">AP15-AP14</f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13</v>
      </c>
      <c r="E16" s="42">
        <f t="shared" si="1"/>
        <v>9.1549295774647899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128</v>
      </c>
      <c r="Q16" s="124">
        <v>63056963</v>
      </c>
      <c r="R16" s="47">
        <f t="shared" si="4"/>
        <v>4629</v>
      </c>
      <c r="S16" s="48">
        <f t="shared" si="5"/>
        <v>111.096</v>
      </c>
      <c r="T16" s="48">
        <f t="shared" si="6"/>
        <v>4.6289999999999996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0</v>
      </c>
      <c r="AA16" s="128">
        <v>1185</v>
      </c>
      <c r="AB16" s="128">
        <v>1178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42672764</v>
      </c>
      <c r="AH16" s="50">
        <f t="shared" si="8"/>
        <v>0</v>
      </c>
      <c r="AI16" s="51">
        <f t="shared" si="7"/>
        <v>0</v>
      </c>
      <c r="AJ16" s="108">
        <v>0</v>
      </c>
      <c r="AK16" s="108">
        <v>0</v>
      </c>
      <c r="AL16" s="108">
        <v>0</v>
      </c>
      <c r="AM16" s="108">
        <v>1</v>
      </c>
      <c r="AN16" s="108">
        <v>1</v>
      </c>
      <c r="AO16" s="108">
        <v>0</v>
      </c>
      <c r="AP16" s="128">
        <v>9871331</v>
      </c>
      <c r="AQ16" s="128">
        <f t="shared" si="9"/>
        <v>0</v>
      </c>
      <c r="AR16" s="54">
        <v>1.18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1"/>
        <v>4.9295774647887329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136</v>
      </c>
      <c r="P17" s="124">
        <v>141</v>
      </c>
      <c r="Q17" s="124">
        <v>63062537</v>
      </c>
      <c r="R17" s="47">
        <f t="shared" si="4"/>
        <v>5574</v>
      </c>
      <c r="S17" s="48">
        <f t="shared" si="5"/>
        <v>133.77600000000001</v>
      </c>
      <c r="T17" s="48">
        <f t="shared" si="6"/>
        <v>5.5739999999999998</v>
      </c>
      <c r="U17" s="125">
        <v>9.4</v>
      </c>
      <c r="V17" s="125">
        <f t="shared" si="0"/>
        <v>9.4</v>
      </c>
      <c r="W17" s="126" t="s">
        <v>179</v>
      </c>
      <c r="X17" s="128">
        <v>996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42672764</v>
      </c>
      <c r="AH17" s="50">
        <f t="shared" si="8"/>
        <v>0</v>
      </c>
      <c r="AI17" s="51">
        <f t="shared" si="7"/>
        <v>0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9871331</v>
      </c>
      <c r="AQ17" s="128">
        <f t="shared" si="9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1"/>
        <v>4.2253521126760569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131</v>
      </c>
      <c r="P18" s="124">
        <v>148</v>
      </c>
      <c r="Q18" s="124">
        <v>63068973</v>
      </c>
      <c r="R18" s="47">
        <f t="shared" si="4"/>
        <v>6436</v>
      </c>
      <c r="S18" s="48">
        <f t="shared" si="5"/>
        <v>154.464</v>
      </c>
      <c r="T18" s="48">
        <f t="shared" si="6"/>
        <v>6.4359999999999999</v>
      </c>
      <c r="U18" s="125">
        <v>8.9</v>
      </c>
      <c r="V18" s="125">
        <f t="shared" si="0"/>
        <v>8.9</v>
      </c>
      <c r="W18" s="126" t="s">
        <v>131</v>
      </c>
      <c r="X18" s="128">
        <v>1099</v>
      </c>
      <c r="Y18" s="128">
        <v>0</v>
      </c>
      <c r="Z18" s="128">
        <v>1188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42672764</v>
      </c>
      <c r="AH18" s="50">
        <f t="shared" si="8"/>
        <v>0</v>
      </c>
      <c r="AI18" s="51">
        <f t="shared" si="7"/>
        <v>0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9871331</v>
      </c>
      <c r="AQ18" s="128">
        <f t="shared" si="9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1"/>
        <v>4.2253521126760569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132</v>
      </c>
      <c r="P19" s="124">
        <v>146</v>
      </c>
      <c r="Q19" s="124">
        <v>63075188</v>
      </c>
      <c r="R19" s="47">
        <f t="shared" si="4"/>
        <v>6215</v>
      </c>
      <c r="S19" s="48">
        <f t="shared" si="5"/>
        <v>149.16</v>
      </c>
      <c r="T19" s="48">
        <f t="shared" si="6"/>
        <v>6.2149999999999999</v>
      </c>
      <c r="U19" s="125">
        <v>8.1</v>
      </c>
      <c r="V19" s="125">
        <f t="shared" si="0"/>
        <v>8.1</v>
      </c>
      <c r="W19" s="126" t="s">
        <v>131</v>
      </c>
      <c r="X19" s="128">
        <v>1097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42672764</v>
      </c>
      <c r="AH19" s="50">
        <f t="shared" si="8"/>
        <v>0</v>
      </c>
      <c r="AI19" s="51">
        <f t="shared" si="7"/>
        <v>0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9871331</v>
      </c>
      <c r="AQ19" s="128">
        <f t="shared" si="9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1"/>
        <v>4.9295774647887329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134</v>
      </c>
      <c r="P20" s="124">
        <v>143</v>
      </c>
      <c r="Q20" s="124">
        <v>63080945</v>
      </c>
      <c r="R20" s="47">
        <f t="shared" si="4"/>
        <v>5757</v>
      </c>
      <c r="S20" s="48">
        <f t="shared" si="5"/>
        <v>138.16800000000001</v>
      </c>
      <c r="T20" s="48">
        <f t="shared" si="6"/>
        <v>5.7569999999999997</v>
      </c>
      <c r="U20" s="125">
        <v>7.4</v>
      </c>
      <c r="V20" s="125">
        <f t="shared" si="0"/>
        <v>7.4</v>
      </c>
      <c r="W20" s="126" t="s">
        <v>131</v>
      </c>
      <c r="X20" s="128">
        <v>1098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42672764</v>
      </c>
      <c r="AH20" s="50">
        <f t="shared" si="8"/>
        <v>0</v>
      </c>
      <c r="AI20" s="51">
        <f t="shared" si="7"/>
        <v>0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9871331</v>
      </c>
      <c r="AQ20" s="128">
        <f t="shared" si="9"/>
        <v>0</v>
      </c>
      <c r="AR20" s="54">
        <v>1.21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1"/>
        <v>4.9295774647887329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134</v>
      </c>
      <c r="P21" s="124">
        <v>145</v>
      </c>
      <c r="Q21" s="124">
        <v>63087328</v>
      </c>
      <c r="R21" s="47">
        <f t="shared" si="4"/>
        <v>6383</v>
      </c>
      <c r="S21" s="48">
        <f t="shared" si="5"/>
        <v>153.19200000000001</v>
      </c>
      <c r="T21" s="48">
        <f t="shared" si="6"/>
        <v>6.383</v>
      </c>
      <c r="U21" s="125">
        <v>6.7</v>
      </c>
      <c r="V21" s="125">
        <f t="shared" si="0"/>
        <v>6.7</v>
      </c>
      <c r="W21" s="126" t="s">
        <v>131</v>
      </c>
      <c r="X21" s="128">
        <v>1098</v>
      </c>
      <c r="Y21" s="128">
        <v>0</v>
      </c>
      <c r="Z21" s="128">
        <v>1186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42672764</v>
      </c>
      <c r="AH21" s="50">
        <f t="shared" si="8"/>
        <v>0</v>
      </c>
      <c r="AI21" s="51">
        <f t="shared" si="7"/>
        <v>0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9871331</v>
      </c>
      <c r="AQ21" s="128">
        <f t="shared" si="9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1"/>
        <v>5.6338028169014089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134</v>
      </c>
      <c r="P22" s="124">
        <v>148</v>
      </c>
      <c r="Q22" s="124">
        <v>63093474</v>
      </c>
      <c r="R22" s="47">
        <f t="shared" si="4"/>
        <v>6146</v>
      </c>
      <c r="S22" s="48">
        <f t="shared" si="5"/>
        <v>147.50399999999999</v>
      </c>
      <c r="T22" s="48">
        <f t="shared" si="6"/>
        <v>6.1459999999999999</v>
      </c>
      <c r="U22" s="125">
        <v>6</v>
      </c>
      <c r="V22" s="125">
        <f t="shared" si="0"/>
        <v>6</v>
      </c>
      <c r="W22" s="126" t="s">
        <v>131</v>
      </c>
      <c r="X22" s="128">
        <v>1079</v>
      </c>
      <c r="Y22" s="128">
        <v>0</v>
      </c>
      <c r="Z22" s="128">
        <v>1187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42672764</v>
      </c>
      <c r="AH22" s="50">
        <f t="shared" si="8"/>
        <v>0</v>
      </c>
      <c r="AI22" s="51">
        <f t="shared" si="7"/>
        <v>0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9871331</v>
      </c>
      <c r="AQ22" s="128">
        <f t="shared" si="9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7</v>
      </c>
      <c r="E23" s="42">
        <f t="shared" si="1"/>
        <v>4.9295774647887329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130</v>
      </c>
      <c r="P23" s="124">
        <v>142</v>
      </c>
      <c r="Q23" s="124">
        <v>63099361</v>
      </c>
      <c r="R23" s="47">
        <f t="shared" si="4"/>
        <v>5887</v>
      </c>
      <c r="S23" s="48">
        <f t="shared" si="5"/>
        <v>141.28800000000001</v>
      </c>
      <c r="T23" s="48">
        <f t="shared" si="6"/>
        <v>5.8869999999999996</v>
      </c>
      <c r="U23" s="125">
        <v>5.3</v>
      </c>
      <c r="V23" s="125">
        <f t="shared" si="0"/>
        <v>5.3</v>
      </c>
      <c r="W23" s="126" t="s">
        <v>131</v>
      </c>
      <c r="X23" s="128">
        <v>1077</v>
      </c>
      <c r="Y23" s="128">
        <v>0</v>
      </c>
      <c r="Z23" s="128">
        <v>1187</v>
      </c>
      <c r="AA23" s="128">
        <v>1185</v>
      </c>
      <c r="AB23" s="128">
        <v>1177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42672764</v>
      </c>
      <c r="AH23" s="50">
        <f t="shared" si="8"/>
        <v>0</v>
      </c>
      <c r="AI23" s="51">
        <f t="shared" si="7"/>
        <v>0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9871331</v>
      </c>
      <c r="AQ23" s="128">
        <f t="shared" si="9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1"/>
        <v>4.9295774647887329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134</v>
      </c>
      <c r="P24" s="124">
        <v>142</v>
      </c>
      <c r="Q24" s="124">
        <v>63105163</v>
      </c>
      <c r="R24" s="47">
        <f t="shared" si="4"/>
        <v>5802</v>
      </c>
      <c r="S24" s="48">
        <f t="shared" si="5"/>
        <v>139.24799999999999</v>
      </c>
      <c r="T24" s="48">
        <f t="shared" si="6"/>
        <v>5.8019999999999996</v>
      </c>
      <c r="U24" s="125">
        <v>4.8</v>
      </c>
      <c r="V24" s="125">
        <f t="shared" si="0"/>
        <v>4.8</v>
      </c>
      <c r="W24" s="126" t="s">
        <v>131</v>
      </c>
      <c r="X24" s="128">
        <v>1036</v>
      </c>
      <c r="Y24" s="128">
        <v>0</v>
      </c>
      <c r="Z24" s="128">
        <v>1167</v>
      </c>
      <c r="AA24" s="128">
        <v>1185</v>
      </c>
      <c r="AB24" s="128">
        <v>1167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42672764</v>
      </c>
      <c r="AH24" s="50">
        <f>IF(ISBLANK(AG24),"-",AG24-AG23)</f>
        <v>0</v>
      </c>
      <c r="AI24" s="51">
        <f t="shared" si="7"/>
        <v>0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9871331</v>
      </c>
      <c r="AQ24" s="128">
        <f t="shared" si="9"/>
        <v>0</v>
      </c>
      <c r="AR24" s="54">
        <v>1.17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1"/>
        <v>4.9295774647887329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134</v>
      </c>
      <c r="P25" s="124">
        <v>136</v>
      </c>
      <c r="Q25" s="124">
        <v>63111052</v>
      </c>
      <c r="R25" s="47">
        <f t="shared" si="4"/>
        <v>5889</v>
      </c>
      <c r="S25" s="48">
        <f t="shared" si="5"/>
        <v>141.33600000000001</v>
      </c>
      <c r="T25" s="48">
        <f t="shared" si="6"/>
        <v>5.8890000000000002</v>
      </c>
      <c r="U25" s="125">
        <v>4.5999999999999996</v>
      </c>
      <c r="V25" s="125">
        <f t="shared" si="0"/>
        <v>4.5999999999999996</v>
      </c>
      <c r="W25" s="126" t="s">
        <v>131</v>
      </c>
      <c r="X25" s="128">
        <v>1014</v>
      </c>
      <c r="Y25" s="128">
        <v>0</v>
      </c>
      <c r="Z25" s="128">
        <v>1167</v>
      </c>
      <c r="AA25" s="128">
        <v>1185</v>
      </c>
      <c r="AB25" s="128">
        <v>1167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42672764</v>
      </c>
      <c r="AH25" s="50">
        <f t="shared" si="8"/>
        <v>0</v>
      </c>
      <c r="AI25" s="51">
        <f t="shared" si="7"/>
        <v>0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9871331</v>
      </c>
      <c r="AQ25" s="128">
        <f t="shared" si="9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1"/>
        <v>4.9295774647887329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134</v>
      </c>
      <c r="P26" s="124">
        <v>137</v>
      </c>
      <c r="Q26" s="124">
        <v>63116863</v>
      </c>
      <c r="R26" s="47">
        <f t="shared" si="4"/>
        <v>5811</v>
      </c>
      <c r="S26" s="48">
        <f t="shared" si="5"/>
        <v>139.464</v>
      </c>
      <c r="T26" s="48">
        <f t="shared" si="6"/>
        <v>5.8109999999999999</v>
      </c>
      <c r="U26" s="125">
        <v>4.3</v>
      </c>
      <c r="V26" s="125">
        <f t="shared" si="0"/>
        <v>4.3</v>
      </c>
      <c r="W26" s="126" t="s">
        <v>131</v>
      </c>
      <c r="X26" s="128">
        <v>1015</v>
      </c>
      <c r="Y26" s="128">
        <v>0</v>
      </c>
      <c r="Z26" s="128">
        <v>1167</v>
      </c>
      <c r="AA26" s="128">
        <v>1185</v>
      </c>
      <c r="AB26" s="128">
        <v>1167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42672764</v>
      </c>
      <c r="AH26" s="50">
        <f t="shared" si="8"/>
        <v>0</v>
      </c>
      <c r="AI26" s="51">
        <f t="shared" si="7"/>
        <v>0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9871331</v>
      </c>
      <c r="AQ26" s="128">
        <f t="shared" si="9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1"/>
        <v>4.2253521126760569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131</v>
      </c>
      <c r="P27" s="124">
        <v>137</v>
      </c>
      <c r="Q27" s="124">
        <v>63122500</v>
      </c>
      <c r="R27" s="47">
        <f t="shared" si="4"/>
        <v>5637</v>
      </c>
      <c r="S27" s="48">
        <f t="shared" si="5"/>
        <v>135.28800000000001</v>
      </c>
      <c r="T27" s="48">
        <f t="shared" si="6"/>
        <v>5.6369999999999996</v>
      </c>
      <c r="U27" s="125">
        <v>4</v>
      </c>
      <c r="V27" s="125">
        <f t="shared" si="0"/>
        <v>4</v>
      </c>
      <c r="W27" s="126" t="s">
        <v>131</v>
      </c>
      <c r="X27" s="128">
        <v>1036</v>
      </c>
      <c r="Y27" s="128">
        <v>0</v>
      </c>
      <c r="Z27" s="128">
        <v>1168</v>
      </c>
      <c r="AA27" s="128">
        <v>1185</v>
      </c>
      <c r="AB27" s="128">
        <v>1167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42672764</v>
      </c>
      <c r="AH27" s="50">
        <f t="shared" si="8"/>
        <v>0</v>
      </c>
      <c r="AI27" s="51">
        <f t="shared" si="7"/>
        <v>0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9871331</v>
      </c>
      <c r="AQ27" s="128">
        <f t="shared" si="9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1"/>
        <v>3.5211267605633805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133</v>
      </c>
      <c r="P28" s="124">
        <v>138</v>
      </c>
      <c r="Q28" s="124">
        <v>63128203</v>
      </c>
      <c r="R28" s="47">
        <f t="shared" si="4"/>
        <v>5703</v>
      </c>
      <c r="S28" s="48">
        <f t="shared" si="5"/>
        <v>136.87200000000001</v>
      </c>
      <c r="T28" s="48">
        <f t="shared" si="6"/>
        <v>5.7030000000000003</v>
      </c>
      <c r="U28" s="125">
        <v>3.6</v>
      </c>
      <c r="V28" s="125">
        <f t="shared" si="0"/>
        <v>3.6</v>
      </c>
      <c r="W28" s="126" t="s">
        <v>131</v>
      </c>
      <c r="X28" s="128">
        <v>1016</v>
      </c>
      <c r="Y28" s="128">
        <v>0</v>
      </c>
      <c r="Z28" s="128">
        <v>1167</v>
      </c>
      <c r="AA28" s="128">
        <v>1185</v>
      </c>
      <c r="AB28" s="128">
        <v>1168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42672764</v>
      </c>
      <c r="AH28" s="50">
        <f t="shared" si="8"/>
        <v>0</v>
      </c>
      <c r="AI28" s="51">
        <f t="shared" si="7"/>
        <v>0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9871331</v>
      </c>
      <c r="AQ28" s="128">
        <f t="shared" si="9"/>
        <v>0</v>
      </c>
      <c r="AR28" s="54">
        <v>1.1299999999999999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10</v>
      </c>
      <c r="E29" s="42">
        <f t="shared" si="1"/>
        <v>7.042253521126761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135</v>
      </c>
      <c r="P29" s="124">
        <v>135</v>
      </c>
      <c r="Q29" s="124">
        <v>63133990</v>
      </c>
      <c r="R29" s="47">
        <f t="shared" si="4"/>
        <v>5787</v>
      </c>
      <c r="S29" s="48">
        <f t="shared" si="5"/>
        <v>138.88800000000001</v>
      </c>
      <c r="T29" s="48">
        <f t="shared" si="6"/>
        <v>5.7869999999999999</v>
      </c>
      <c r="U29" s="125">
        <v>3.4</v>
      </c>
      <c r="V29" s="125">
        <f t="shared" si="0"/>
        <v>3.4</v>
      </c>
      <c r="W29" s="126" t="s">
        <v>131</v>
      </c>
      <c r="X29" s="128">
        <v>1005</v>
      </c>
      <c r="Y29" s="128">
        <v>0</v>
      </c>
      <c r="Z29" s="128">
        <v>1127</v>
      </c>
      <c r="AA29" s="128">
        <v>1185</v>
      </c>
      <c r="AB29" s="128">
        <v>1127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42672764</v>
      </c>
      <c r="AH29" s="50">
        <f t="shared" si="8"/>
        <v>0</v>
      </c>
      <c r="AI29" s="51">
        <f t="shared" si="7"/>
        <v>0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9871331</v>
      </c>
      <c r="AQ29" s="128">
        <f t="shared" si="9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12</v>
      </c>
      <c r="E30" s="42">
        <f t="shared" si="1"/>
        <v>8.4507042253521139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121</v>
      </c>
      <c r="P30" s="124">
        <v>131</v>
      </c>
      <c r="Q30" s="124">
        <v>63139377</v>
      </c>
      <c r="R30" s="47">
        <f t="shared" si="4"/>
        <v>5387</v>
      </c>
      <c r="S30" s="48">
        <f t="shared" si="5"/>
        <v>129.28800000000001</v>
      </c>
      <c r="T30" s="48">
        <f t="shared" si="6"/>
        <v>5.3869999999999996</v>
      </c>
      <c r="U30" s="125">
        <v>3.1</v>
      </c>
      <c r="V30" s="125">
        <f t="shared" si="0"/>
        <v>3.1</v>
      </c>
      <c r="W30" s="126" t="s">
        <v>147</v>
      </c>
      <c r="X30" s="128">
        <v>1037</v>
      </c>
      <c r="Y30" s="128">
        <v>0</v>
      </c>
      <c r="Z30" s="128">
        <v>0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42672764</v>
      </c>
      <c r="AH30" s="50">
        <f t="shared" si="8"/>
        <v>0</v>
      </c>
      <c r="AI30" s="51">
        <f t="shared" si="7"/>
        <v>0</v>
      </c>
      <c r="AJ30" s="108">
        <v>1</v>
      </c>
      <c r="AK30" s="108">
        <v>0</v>
      </c>
      <c r="AL30" s="108">
        <v>0</v>
      </c>
      <c r="AM30" s="108">
        <v>1</v>
      </c>
      <c r="AN30" s="108">
        <v>1</v>
      </c>
      <c r="AO30" s="108">
        <v>0</v>
      </c>
      <c r="AP30" s="128">
        <v>9871331</v>
      </c>
      <c r="AQ30" s="128">
        <f t="shared" si="9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13</v>
      </c>
      <c r="E31" s="42">
        <f t="shared" si="1"/>
        <v>9.1549295774647899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120</v>
      </c>
      <c r="P31" s="124">
        <v>131</v>
      </c>
      <c r="Q31" s="124">
        <v>63144828</v>
      </c>
      <c r="R31" s="47">
        <f t="shared" si="4"/>
        <v>5451</v>
      </c>
      <c r="S31" s="48">
        <f t="shared" si="5"/>
        <v>130.82400000000001</v>
      </c>
      <c r="T31" s="48">
        <f t="shared" si="6"/>
        <v>5.4509999999999996</v>
      </c>
      <c r="U31" s="125">
        <v>2.8</v>
      </c>
      <c r="V31" s="125">
        <f t="shared" si="0"/>
        <v>2.8</v>
      </c>
      <c r="W31" s="126" t="s">
        <v>147</v>
      </c>
      <c r="X31" s="128">
        <v>1037</v>
      </c>
      <c r="Y31" s="128">
        <v>0</v>
      </c>
      <c r="Z31" s="128">
        <v>0</v>
      </c>
      <c r="AA31" s="128">
        <v>1185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42672764</v>
      </c>
      <c r="AH31" s="50">
        <f t="shared" si="8"/>
        <v>0</v>
      </c>
      <c r="AI31" s="51">
        <f t="shared" si="7"/>
        <v>0</v>
      </c>
      <c r="AJ31" s="108">
        <v>1</v>
      </c>
      <c r="AK31" s="108">
        <v>0</v>
      </c>
      <c r="AL31" s="108">
        <v>0</v>
      </c>
      <c r="AM31" s="108">
        <v>1</v>
      </c>
      <c r="AN31" s="108">
        <v>1</v>
      </c>
      <c r="AO31" s="108">
        <v>0</v>
      </c>
      <c r="AP31" s="128">
        <v>9871331</v>
      </c>
      <c r="AQ31" s="128">
        <f t="shared" si="9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14</v>
      </c>
      <c r="E32" s="42">
        <f t="shared" si="1"/>
        <v>9.8591549295774659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120</v>
      </c>
      <c r="P32" s="124">
        <v>126</v>
      </c>
      <c r="Q32" s="124">
        <v>63149757</v>
      </c>
      <c r="R32" s="47">
        <f t="shared" si="4"/>
        <v>4929</v>
      </c>
      <c r="S32" s="48">
        <f t="shared" si="5"/>
        <v>118.29600000000001</v>
      </c>
      <c r="T32" s="48">
        <f t="shared" si="6"/>
        <v>4.9290000000000003</v>
      </c>
      <c r="U32" s="125">
        <v>2.5</v>
      </c>
      <c r="V32" s="125">
        <f t="shared" si="0"/>
        <v>2.5</v>
      </c>
      <c r="W32" s="126" t="s">
        <v>147</v>
      </c>
      <c r="X32" s="128">
        <v>1015</v>
      </c>
      <c r="Y32" s="128">
        <v>0</v>
      </c>
      <c r="Z32" s="128">
        <v>0</v>
      </c>
      <c r="AA32" s="128">
        <v>1185</v>
      </c>
      <c r="AB32" s="128">
        <v>1157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42672764</v>
      </c>
      <c r="AH32" s="50">
        <f t="shared" si="8"/>
        <v>0</v>
      </c>
      <c r="AI32" s="51">
        <f t="shared" si="7"/>
        <v>0</v>
      </c>
      <c r="AJ32" s="108">
        <v>1</v>
      </c>
      <c r="AK32" s="108">
        <v>0</v>
      </c>
      <c r="AL32" s="108">
        <v>0</v>
      </c>
      <c r="AM32" s="108">
        <v>1</v>
      </c>
      <c r="AN32" s="108">
        <v>1</v>
      </c>
      <c r="AO32" s="108">
        <v>0</v>
      </c>
      <c r="AP32" s="128">
        <v>9871331</v>
      </c>
      <c r="AQ32" s="128">
        <f t="shared" si="9"/>
        <v>0</v>
      </c>
      <c r="AR32" s="54">
        <v>1.21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1"/>
        <v>5.6338028169014089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133</v>
      </c>
      <c r="P33" s="124">
        <v>107</v>
      </c>
      <c r="Q33" s="124">
        <v>63154367</v>
      </c>
      <c r="R33" s="47">
        <f t="shared" si="4"/>
        <v>4610</v>
      </c>
      <c r="S33" s="48">
        <f t="shared" si="5"/>
        <v>110.64</v>
      </c>
      <c r="T33" s="48">
        <f t="shared" si="6"/>
        <v>4.6100000000000003</v>
      </c>
      <c r="U33" s="125">
        <v>3.2</v>
      </c>
      <c r="V33" s="125">
        <f t="shared" si="0"/>
        <v>3.2</v>
      </c>
      <c r="W33" s="126" t="s">
        <v>124</v>
      </c>
      <c r="X33" s="128">
        <v>0</v>
      </c>
      <c r="Y33" s="128">
        <v>0</v>
      </c>
      <c r="Z33" s="128">
        <v>0</v>
      </c>
      <c r="AA33" s="128">
        <v>1185</v>
      </c>
      <c r="AB33" s="128">
        <v>1057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42672764</v>
      </c>
      <c r="AH33" s="50">
        <f t="shared" si="8"/>
        <v>0</v>
      </c>
      <c r="AI33" s="51">
        <f t="shared" si="7"/>
        <v>0</v>
      </c>
      <c r="AJ33" s="108">
        <v>0</v>
      </c>
      <c r="AK33" s="108">
        <v>0</v>
      </c>
      <c r="AL33" s="108">
        <v>0</v>
      </c>
      <c r="AM33" s="108">
        <v>1</v>
      </c>
      <c r="AN33" s="108">
        <v>1</v>
      </c>
      <c r="AO33" s="108">
        <v>0.4</v>
      </c>
      <c r="AP33" s="128">
        <v>9872223</v>
      </c>
      <c r="AQ33" s="128">
        <f t="shared" si="9"/>
        <v>892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1"/>
        <v>7.746478873239437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135</v>
      </c>
      <c r="P34" s="124">
        <v>100</v>
      </c>
      <c r="Q34" s="124">
        <v>63158691</v>
      </c>
      <c r="R34" s="47">
        <f t="shared" si="4"/>
        <v>4324</v>
      </c>
      <c r="S34" s="48">
        <f t="shared" si="5"/>
        <v>103.776</v>
      </c>
      <c r="T34" s="48">
        <f t="shared" si="6"/>
        <v>4.3239999999999998</v>
      </c>
      <c r="U34" s="125">
        <v>4.5</v>
      </c>
      <c r="V34" s="125">
        <f t="shared" si="0"/>
        <v>4.5</v>
      </c>
      <c r="W34" s="126" t="s">
        <v>124</v>
      </c>
      <c r="X34" s="128">
        <v>0</v>
      </c>
      <c r="Y34" s="128">
        <v>0</v>
      </c>
      <c r="Z34" s="128">
        <v>0</v>
      </c>
      <c r="AA34" s="128">
        <v>1185</v>
      </c>
      <c r="AB34" s="128">
        <v>997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42672764</v>
      </c>
      <c r="AH34" s="50">
        <f t="shared" si="8"/>
        <v>0</v>
      </c>
      <c r="AI34" s="51">
        <f t="shared" si="7"/>
        <v>0</v>
      </c>
      <c r="AJ34" s="108">
        <v>0</v>
      </c>
      <c r="AK34" s="108">
        <v>0</v>
      </c>
      <c r="AL34" s="108">
        <v>0</v>
      </c>
      <c r="AM34" s="108">
        <v>1</v>
      </c>
      <c r="AN34" s="108">
        <v>1</v>
      </c>
      <c r="AO34" s="108">
        <v>0.4</v>
      </c>
      <c r="AP34" s="128">
        <v>9873389</v>
      </c>
      <c r="AQ34" s="128">
        <f t="shared" si="9"/>
        <v>1166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125363</v>
      </c>
      <c r="S35" s="67">
        <f>AVERAGE(S11:S34)</f>
        <v>125.36299999999996</v>
      </c>
      <c r="T35" s="67">
        <f>SUM(T11:T34)</f>
        <v>125.363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0</v>
      </c>
      <c r="AH35" s="69">
        <f>SUM(AH11:AH34)</f>
        <v>0</v>
      </c>
      <c r="AI35" s="70">
        <f>$AH$35/$T35</f>
        <v>0</v>
      </c>
      <c r="AJ35" s="99"/>
      <c r="AK35" s="100"/>
      <c r="AL35" s="100"/>
      <c r="AM35" s="100"/>
      <c r="AN35" s="101"/>
      <c r="AO35" s="71"/>
      <c r="AP35" s="72">
        <f>AP34-AP10</f>
        <v>6871</v>
      </c>
      <c r="AQ35" s="73">
        <f>SUM(AQ11:AQ34)</f>
        <v>2058</v>
      </c>
      <c r="AR35" s="74">
        <f>AVERAGE(AR11:AR34)</f>
        <v>1.1599999999999999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83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156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236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83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83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202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137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223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83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83" t="s">
        <v>141</v>
      </c>
      <c r="C48" s="118"/>
      <c r="D48" s="172"/>
      <c r="E48" s="118"/>
      <c r="F48" s="118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237</v>
      </c>
      <c r="C49" s="118"/>
      <c r="D49" s="172"/>
      <c r="E49" s="118"/>
      <c r="F49" s="118"/>
      <c r="G49" s="116"/>
      <c r="H49" s="116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83" t="s">
        <v>142</v>
      </c>
      <c r="C50" s="205"/>
      <c r="D50" s="205"/>
      <c r="E50" s="205"/>
      <c r="F50" s="205"/>
      <c r="G50" s="205"/>
      <c r="H50" s="205"/>
      <c r="I50" s="206"/>
      <c r="J50" s="206"/>
      <c r="K50" s="206"/>
      <c r="L50" s="206"/>
      <c r="M50" s="206"/>
      <c r="N50" s="206"/>
      <c r="O50" s="206"/>
      <c r="P50" s="206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149</v>
      </c>
      <c r="C51" s="205"/>
      <c r="D51" s="205"/>
      <c r="E51" s="205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83" t="s">
        <v>145</v>
      </c>
      <c r="C52" s="205"/>
      <c r="D52" s="205"/>
      <c r="E52" s="205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175</v>
      </c>
      <c r="C53" s="205"/>
      <c r="D53" s="205"/>
      <c r="E53" s="205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209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118"/>
      <c r="C54" s="205"/>
      <c r="D54" s="205"/>
      <c r="E54" s="204"/>
      <c r="F54" s="205"/>
      <c r="G54" s="205"/>
      <c r="H54" s="205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91"/>
      <c r="C55" s="205"/>
      <c r="D55" s="205"/>
      <c r="E55" s="205"/>
      <c r="F55" s="205"/>
      <c r="G55" s="205"/>
      <c r="H55" s="205"/>
      <c r="I55" s="205"/>
      <c r="J55" s="206"/>
      <c r="K55" s="206"/>
      <c r="L55" s="206"/>
      <c r="M55" s="206"/>
      <c r="N55" s="206"/>
      <c r="O55" s="206"/>
      <c r="P55" s="206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204"/>
      <c r="C56" s="205"/>
      <c r="D56" s="205"/>
      <c r="E56" s="205"/>
      <c r="F56" s="205"/>
      <c r="G56" s="205"/>
      <c r="H56" s="205"/>
      <c r="I56" s="205"/>
      <c r="J56" s="206"/>
      <c r="K56" s="206"/>
      <c r="L56" s="206"/>
      <c r="M56" s="206"/>
      <c r="N56" s="206"/>
      <c r="O56" s="206"/>
      <c r="P56" s="206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18"/>
      <c r="C57" s="202"/>
      <c r="D57" s="202"/>
      <c r="E57" s="202"/>
      <c r="F57" s="202"/>
      <c r="G57" s="202"/>
      <c r="H57" s="202"/>
      <c r="I57" s="203"/>
      <c r="J57" s="203"/>
      <c r="K57" s="203"/>
      <c r="L57" s="203"/>
      <c r="M57" s="203"/>
      <c r="N57" s="203"/>
      <c r="O57" s="203"/>
      <c r="P57" s="203"/>
      <c r="Q57" s="203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83"/>
      <c r="C58" s="202"/>
      <c r="D58" s="202"/>
      <c r="E58" s="202"/>
      <c r="F58" s="202"/>
      <c r="G58" s="202"/>
      <c r="H58" s="202"/>
      <c r="I58" s="203"/>
      <c r="J58" s="203"/>
      <c r="K58" s="203"/>
      <c r="L58" s="203"/>
      <c r="M58" s="203"/>
      <c r="N58" s="203"/>
      <c r="O58" s="203"/>
      <c r="P58" s="203"/>
      <c r="Q58" s="203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A59" s="112"/>
      <c r="B59" s="118"/>
      <c r="C59" s="118"/>
      <c r="D59" s="172"/>
      <c r="E59" s="118"/>
      <c r="F59" s="118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AS59" s="107"/>
      <c r="AT59" s="107"/>
      <c r="AU59" s="107"/>
      <c r="AV59" s="107"/>
      <c r="AW59" s="107"/>
      <c r="AX59" s="107"/>
      <c r="AY59" s="107"/>
    </row>
    <row r="60" spans="1:51" x14ac:dyDescent="0.25">
      <c r="A60" s="112"/>
      <c r="B60" s="118"/>
      <c r="C60" s="118"/>
      <c r="D60" s="172"/>
      <c r="E60" s="118"/>
      <c r="F60" s="118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AS60" s="107"/>
      <c r="AT60" s="107"/>
      <c r="AU60" s="107"/>
      <c r="AV60" s="107"/>
      <c r="AW60" s="107"/>
      <c r="AX60" s="107"/>
      <c r="AY60" s="107"/>
    </row>
    <row r="61" spans="1:51" x14ac:dyDescent="0.25">
      <c r="A61" s="112"/>
      <c r="B61" s="118"/>
      <c r="C61" s="118"/>
      <c r="D61" s="172"/>
      <c r="E61" s="118"/>
      <c r="F61" s="118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AS61" s="107"/>
      <c r="AT61" s="107"/>
      <c r="AU61" s="107"/>
      <c r="AV61" s="107"/>
      <c r="AW61" s="107"/>
      <c r="AX61" s="107"/>
      <c r="AY61" s="107"/>
    </row>
    <row r="62" spans="1:51" x14ac:dyDescent="0.25">
      <c r="A62" s="112"/>
      <c r="B62" s="118"/>
      <c r="C62" s="118"/>
      <c r="D62" s="172"/>
      <c r="E62" s="118"/>
      <c r="F62" s="118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3"/>
      <c r="P63" s="109"/>
      <c r="Q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3"/>
      <c r="P64" s="109"/>
      <c r="Q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3"/>
      <c r="P65" s="109"/>
      <c r="Q65" s="109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3"/>
      <c r="P66" s="109"/>
      <c r="Q66" s="109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3"/>
      <c r="P67" s="109"/>
      <c r="Q67" s="109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3"/>
      <c r="P68" s="109"/>
      <c r="Q68" s="109"/>
      <c r="R68" s="109"/>
      <c r="S68" s="109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3"/>
      <c r="P69" s="109"/>
      <c r="Q69" s="109"/>
      <c r="R69" s="109"/>
      <c r="S69" s="109"/>
      <c r="T69" s="109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3"/>
      <c r="P70" s="109"/>
      <c r="Q70" s="109"/>
      <c r="R70" s="109"/>
      <c r="S70" s="109"/>
      <c r="T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T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09"/>
      <c r="Q72" s="109"/>
      <c r="R72" s="109"/>
      <c r="S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R73" s="109"/>
      <c r="S73" s="109"/>
      <c r="T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R74" s="109"/>
      <c r="S74" s="109"/>
      <c r="T74" s="109"/>
      <c r="U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T75" s="109"/>
      <c r="U75" s="109"/>
      <c r="AS75" s="107"/>
      <c r="AT75" s="107"/>
      <c r="AU75" s="107"/>
      <c r="AV75" s="107"/>
      <c r="AW75" s="107"/>
      <c r="AX75" s="107"/>
      <c r="AY75" s="107"/>
    </row>
    <row r="87" spans="45:51" x14ac:dyDescent="0.25">
      <c r="AS87" s="107"/>
      <c r="AT87" s="107"/>
      <c r="AU87" s="107"/>
      <c r="AV87" s="107"/>
      <c r="AW87" s="107"/>
      <c r="AX87" s="107"/>
      <c r="AY87" s="107"/>
    </row>
  </sheetData>
  <protectedRanges>
    <protectedRange sqref="S48:T62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58" name="Range2_2_1_10_1_1_1_2"/>
    <protectedRange sqref="N59:R62 N48:R49 R50:R58" name="Range2_12_1_6_1_1"/>
    <protectedRange sqref="L59:M62 L48:M49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G10 AP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59:K62 J48:K49" name="Range2_2_12_1_4_1_1_1_1_1_1_1_1_1_1_1_1_1_1_1"/>
    <protectedRange sqref="I59:I62 I48:I49" name="Range2_2_12_1_7_1_1_2_2_1_2"/>
    <protectedRange sqref="F59:H62 F49:H49 H48" name="Range2_2_12_1_3_1_2_1_1_1_1_2_1_1_1_1_1_1_1_1_1_1_1"/>
    <protectedRange sqref="E59:E62 E49" name="Range2_2_12_1_3_1_2_1_1_1_2_1_1_1_1_3_1_1_1_1_1_1_1_1_1"/>
    <protectedRange sqref="P5:U5" name="Range1_16_1_1_1_1_1_1_2_2_2_2_2_2_2_2_2_2_2_2_2_2_2_2_2_2_2_2_2_2_2_1_2_2_2_2_2_2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T43" name="Range2_12_5_1_1_1_2_1_1_1_1_1_1"/>
    <protectedRange sqref="G43:H43" name="Range2_2_12_1_3_1_1_1_1_1_4_1_1_1_1_1_1_1_1_1_1"/>
    <protectedRange sqref="E43:F43" name="Range2_2_12_1_7_1_1_3_1_1_1_1_1_1_1_1_1_1"/>
    <protectedRange sqref="S43" name="Range2_12_5_1_1_2_3_1_1_1_1_1_1_1_1_1"/>
    <protectedRange sqref="Q43:R43" name="Range2_12_1_6_1_1_1_1_2_1_1_1_1_1_1_1_1_1"/>
    <protectedRange sqref="N43:P43" name="Range2_12_1_2_3_1_1_1_1_2_1_1_1_1_1_1_1_1_1"/>
    <protectedRange sqref="I43:M43" name="Range2_2_12_1_4_3_1_1_1_1_2_1_1_1_1_1_1_1_1_1"/>
    <protectedRange sqref="D43" name="Range2_2_12_1_3_1_2_1_1_1_2_1_2_1_1_1_1_1_1_1_1_1"/>
    <protectedRange sqref="T44" name="Range2_12_5_1_1_1_2_1_1_1_1_1_1_1"/>
    <protectedRange sqref="G44:H44" name="Range2_2_12_1_3_1_1_1_1_1_4_1_1_1_1_1_1_1_1_1_1_1"/>
    <protectedRange sqref="E44:F44" name="Range2_2_12_1_7_1_1_3_1_1_1_1_1_1_1_1_1_1_1"/>
    <protectedRange sqref="S44" name="Range2_12_5_1_1_2_3_1_1_1_1_1_1_1_1_1_1"/>
    <protectedRange sqref="Q44:R44" name="Range2_12_1_6_1_1_1_1_2_1_1_1_1_1_1_1_1_1_1"/>
    <protectedRange sqref="N44:P44" name="Range2_12_1_2_3_1_1_1_1_2_1_1_1_1_1_1_1_1_1_1"/>
    <protectedRange sqref="I44:M44" name="Range2_2_12_1_4_3_1_1_1_1_2_1_1_1_1_1_1_1_1_1_1"/>
    <protectedRange sqref="D44" name="Range2_2_12_1_3_1_2_1_1_1_2_1_2_1_1_1_1_1_1_1_1_1_1"/>
    <protectedRange sqref="T45" name="Range2_12_5_1_1_6_1_1_1_1_1_1_1_1_1_1_1_1_1_1_1_1"/>
    <protectedRange sqref="S45" name="Range2_12_5_1_1_5_3_1_1_1_1_1_1_1_1_1_1_1_1_1_1_1_1"/>
    <protectedRange sqref="Q45:R45" name="Range2_12_1_6_1_1_1_2_3_2_1_1_2_1_1_1_1_1_1_1_1_1_1_1_1_1_1_1"/>
    <protectedRange sqref="N45:P45" name="Range2_12_1_2_3_1_1_1_2_3_2_1_1_2_1_1_1_1_1_1_1_1_1_1_1_1_1_1_1"/>
    <protectedRange sqref="J45:M45" name="Range2_2_12_1_4_3_1_1_1_3_3_2_1_1_2_1_1_1_1_1_1_1_1_1_1_1_1_1_1_1"/>
    <protectedRange sqref="I45" name="Range2_2_12_1_4_3_1_1_1_2_1_2_2_1_2_1_1_1_1_1_1_1_1_1_1_1_1_1_1_1"/>
    <protectedRange sqref="G45:H45 D45:E45" name="Range2_2_12_1_3_1_2_1_1_1_2_1_3_2_1_2_1_1_1_1_1_1_1_1_1_1_1_1_1_1_1"/>
    <protectedRange sqref="F45" name="Range2_2_12_1_3_1_2_1_1_1_1_1_2_2_1_2_1_1_1_1_1_1_1_1_1_1_1_1_1_1_1"/>
    <protectedRange sqref="B42" name="Range2_12_5_1_1_1_1_1"/>
    <protectedRange sqref="Q57:Q58" name="Range2_12_1_6_1_1_1_2_3_1_1_3_1_1_1_1_1_1_1"/>
    <protectedRange sqref="N57:P58" name="Range2_12_1_2_3_1_1_1_2_3_1_1_3_1_1_1_1_1_1_1"/>
    <protectedRange sqref="J57:M58" name="Range2_2_12_1_4_3_1_1_1_3_3_1_1_3_1_1_1_1_1_1_1"/>
    <protectedRange sqref="Q53:Q54" name="Range2_12_5_1_1_3_1"/>
    <protectedRange sqref="P53:P54 Q52" name="Range2_12_4_1_1_1_4_2_2_2_1"/>
    <protectedRange sqref="N53:O54 O52:P52 Q50:Q51 Q55:Q56" name="Range2_12_1_6_1_1_1_2_3_2_1_1_3_1"/>
    <protectedRange sqref="K53:M54 L52:N52 N50:P51 N55:P56" name="Range2_12_1_2_3_1_1_1_2_3_2_1_1_3_1"/>
    <protectedRange sqref="H53:J53 I52:K52 I54:J54 K50:M51 K55:M56" name="Range2_2_12_1_4_3_1_1_1_3_3_2_1_1_3_1"/>
    <protectedRange sqref="G53 H52 J50:J51 J55:J56" name="Range2_2_12_1_4_3_1_1_1_3_2_1_2_2_1"/>
    <protectedRange sqref="D53:E53 E52:F52 G50:H51" name="Range2_2_12_1_3_1_2_1_1_1_2_1_1_1_1_1_1_2_1_1_1"/>
    <protectedRange sqref="C52 D50:E51" name="Range2_2_12_1_3_1_2_1_1_1_2_1_1_1_1_3_1_1_1_1_1"/>
    <protectedRange sqref="C53 D52 F50:F51" name="Range2_2_12_1_3_1_2_1_1_1_3_1_1_1_1_1_3_1_1_1_1_1"/>
    <protectedRange sqref="F53 G52 I50:I51" name="Range2_2_12_1_4_3_1_1_1_2_1_2_1_1_3_1_1_1_1_1_1_1"/>
    <protectedRange sqref="I55:I56" name="Range2_2_12_1_7_1_1_2_2_2"/>
    <protectedRange sqref="G54:H54" name="Range2_2_12_1_3_1_2_1_1_1_2_1_1_1_1_1_1_2_1_1_1_1_1_1_1_1"/>
    <protectedRange sqref="F54" name="Range2_2_12_1_3_1_2_1_1_1_3_1_1_1_1_1_3_1_1_1_1_1_1_1_2_1_1"/>
    <protectedRange sqref="F55:H56" name="Range2_2_12_1_3_1_2_1_1_1_1_2_1_1_1_1_1_1_2_1_1_1_1"/>
    <protectedRange sqref="D54" name="Range2_2_12_1_3_1_2_1_1_1_2_1_1_1_1_3_1_1_1_1_1_2_1_2_1"/>
    <protectedRange sqref="E55:E56" name="Range2_2_12_1_3_1_2_1_1_1_1_2_1_1_1_1_1_1_2_1_1_1"/>
    <protectedRange sqref="D55:D56" name="Range2_2_12_1_3_1_2_1_1_1_2_1_2_3_1_1_1_1_1_1_1_1"/>
    <protectedRange sqref="E54" name="Range2_12_5_1_1_1_1_1_2_1_1_1_1_1_1_1_1_1_1_1_1_1_1_1_1_1_1_1_1_2_1_1_1_1_1_1_1_1_1_1_1_1_1_3_1_1_1_2_1_1_1_1_1_1_1_1_1_1_1_1_2_1_1_1_2"/>
    <protectedRange sqref="G57:H58" name="Range2_2_12_1_3_1_2_1_1_1_2_1_1_1_1_1_1_2_1_1"/>
    <protectedRange sqref="D57:E58" name="Range2_2_12_1_3_1_2_1_1_1_2_1_1_1_1_3_1_1_1_1"/>
    <protectedRange sqref="F57:F58" name="Range2_2_12_1_3_1_2_1_1_1_3_1_1_1_1_1_3_1_1_1_1"/>
    <protectedRange sqref="I57:I58" name="Range2_2_12_1_4_3_1_1_1_2_1_2_1_1_3_1_1_1_1_1_1"/>
    <protectedRange sqref="B56" name="Range2_12_5_1_1_1_2_2_1_1_1_1_1_1_1_1_1_1_1_2_1_1_1_2_1_1_1_1_1_1_1_1_1_1_1_1_1_1_1_1_2_1_1_1_1_1_1_2"/>
    <protectedRange sqref="B57" name="Range2_12_5_1_1_1_2_2_1_1_1_1_1_1_1_1_1_1_1_2_1_1_1_1_1_1_1_1_1_3_1_3_1_2_1_1_1_1_1_1_1_1_1_1_1_1_1_2_1_1_1_1_1_2_1_1_1_1_1_1_1_1_2_1_1_3_1_1_1_2_1_1_1_1_1_1_1_1_1_1_1_1_1_1_1_1_1_2_1_1_1_1_1_1_1_1_1_1_1_1_1_1_1_2_1_1_1_2_2_2_3_1_1_1_1_3_2"/>
    <protectedRange sqref="B43" name="Range2_12_5_1_1_1_2_1_1_1_1_1_1_1_1_1_1_1_2_1_1_1_1_1_1_1_1_1_1_1_1_1_1_1_1_1_1_1_1_1_1_2_1_1_1_1_1_1_1_1_1_1_1_2_1_1_1_1_2_1_1_1_1_1_1_1_1_1_1_1_2_1"/>
    <protectedRange sqref="B44" name="Range2_12_5_1_1_1_2_2_1_1_1_1_1_1_1_1_1_1_1_1_1_1_1_1_1_1_1_1_1_1_1_1_1_1_1_1_1_1_1_1_1_1_1_1_1_1_1_1_1_1_1_1_1_1_1_1_1_2_1_1_1_1_1_1_1_1_1_1_1_2_1_1_1_1_1_2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"/>
    <protectedRange sqref="S47:T47" name="Range2_12_5_1_1_2"/>
    <protectedRange sqref="N47:R47" name="Range2_12_1_6_1_1_2"/>
    <protectedRange sqref="L47:M47" name="Range2_2_12_1_7_1_1_3"/>
    <protectedRange sqref="J47:K47" name="Range2_2_12_1_4_1_1_1_1_1_1_1_1_1_1_1_1_1_1_1_2"/>
    <protectedRange sqref="I47" name="Range2_2_12_1_7_1_1_2_2_1_2_2"/>
    <protectedRange sqref="F47:H47" name="Range2_2_12_1_3_1_2_1_1_1_1_2_1_1_1_1_1_1_1_1_1_1_1_2"/>
    <protectedRange sqref="E47" name="Range2_2_12_1_3_1_2_1_1_1_2_1_1_1_1_3_1_1_1_1_1_1_1_1_1_2"/>
    <protectedRange sqref="T46" name="Range2_12_5_1_1_2_2_1_1_1_1_1_1_1_1_1_1_1_1_2"/>
    <protectedRange sqref="S46" name="Range2_12_4_1_1_1_4_2_2_2_2_1_1_1_1_1_1_1_1_1_1_1_2"/>
    <protectedRange sqref="Q46:R46" name="Range2_12_1_6_1_1_1_2_3_2_1_1_3_1_1_1_1_1_1_1_1_1_1_1_1_1_2"/>
    <protectedRange sqref="N46:P46" name="Range2_12_1_2_3_1_1_1_2_3_2_1_1_3_1_1_1_1_1_1_1_1_1_1_1_1_1_2"/>
    <protectedRange sqref="K46:M46" name="Range2_2_12_1_4_3_1_1_1_3_3_2_1_1_3_1_1_1_1_1_1_1_1_1_1_1_1_1_2"/>
    <protectedRange sqref="J46" name="Range2_2_12_1_4_3_1_1_1_3_2_1_2_2_1_1_1_1_1_1_1_1_1_1_1_1_1_2"/>
    <protectedRange sqref="E46:H46" name="Range2_2_12_1_3_1_2_1_1_1_1_2_1_1_1_1_1_1_1_1_1_1_2_1_1_1_1_1_1_1_1_2"/>
    <protectedRange sqref="D46" name="Range2_2_12_1_3_1_2_1_1_1_2_1_2_3_1_1_1_1_1_1_2_1_1_1_1_1_1_1_1_1_1_2"/>
    <protectedRange sqref="I46" name="Range2_2_12_1_4_2_1_1_1_4_1_2_1_1_1_2_2_1_1_1_1_1_1_1_1_1_1_1_1_1_1_2"/>
    <protectedRange sqref="B46" name="Range2_12_5_1_1_1_2_2_1_1_1_1_1_1_1_1_1_1_1_2_1_1_1_2_1_1_1_2_1_1_1_3_1_1_1_1_1_1_1_1_1_1_1_1_1_1_1_1_1_1_1_1_1_1_1_1_1_1_1_1_1_1_1_1_1_1_1_1_1_1_1_1_1_1_1_1_1_1_1_1_1_1_1_1_1_1_1_1_1_1_2_1_1_1_1_1_1_1_1_1_1_1_1_1_1_1_2"/>
    <protectedRange sqref="P4:U4" name="Range1_16_1_1_1_1_1_1_2_2_2_2_2_2_2_2_2_2_2_2_2_2_2_2_2_2_2_2_2_2_2_1_2_2_2_2_2_2_2_2_2_2"/>
    <protectedRange sqref="F48:G48" name="Range2_2_12_1_3_1_2_1_1_1_1_2_1_1_1_1_1_1_1_1_1_1_1_3"/>
    <protectedRange sqref="E48" name="Range2_2_12_1_3_1_2_1_1_1_2_1_1_1_1_3_1_1_1_1_1_1_1_1_1_3"/>
    <protectedRange sqref="B54" name="Range2_12_5_1_1_1_2_2_1_1_1_1_1_1_1_1_1_1_1_2_1_1_1_1_1_1_1_1_1_3_1_3_1_2_1_1_1_1_1_1_1_1_1_1_1_1_1_2_1_1_1_1_1_2_1_1_1_1_1_1_1_1_2_1_1_3_1_1_1_2_1_1_1_1_1_1_1_1_1_1_1_1_1_1_1_1_1_2_1_1_1_1_1_1_1_1_1_1_1_1_1_1_1_2_1_1_1_2_2_2_3_1_1_1_1_3_2_1"/>
    <protectedRange sqref="B47" name="Range2_12_5_1_1_1_2_1_1_1_1_1_1_1_1_1_1_1_2_1_2_1_1_1_1_1_1_1_1_1_2_1_1_1_1_1_1_1_1_1_1_1_1_1_1_1_1_1_1_1_1_1_1_1_1_1_1_1_1_1_1_1_1_1_1_1_1_1_1_1_1_1_1_1_2_1_1_1_1_1_1_1_1_1_2_1_2_1_1_1_1_1_2_1_1_1"/>
    <protectedRange sqref="B48" name="Range2_12_5_1_1_1_1_1_2_1_1_1_1_1_1_1_1_1_1_1_1_1_1_1_1_1_1_1_1_2_1_1_1_1_1_1_1_1_1_1_1_1_1_3_1_1_1_2_1_1_1_1_1_1_1_1_1_1_1_1_2_1_1_1_1_1_1_1_1_1_1_1_1_1_1_1_1_1_1_1_1_1_1_1"/>
    <protectedRange sqref="B50" name="Range2_12_5_1_1_1_1_1_2_1_1_2_1_1_1_1_1_1_1_1_1_1_1_1_1_1_1_1_1_2_1_1_1_1_1_1_1_1_1_1_1_1_1_1_3_1_1_1_2_1_1_1_1_1_1_1_1_1_2_1_1_1_1_1_1_1_1_1_1_1_1_1_1_1_1_1_1_1_1_1_1_1"/>
    <protectedRange sqref="B49" name="Range2_12_5_1_1_1_2_2_1_1_1_1_1_1_1_1_1_1_1_2_1_1_1_1_1_1_1_1_1_3_1_3_1_2_1_1_1_1_1_1_1_1_1_1_1_1_1_2_1_1_1_1_1_2_1_1_1_1_1_1_1_1_2_1_1_3_1_1_1_2_1_1_1_1_1_1_1_1_1_1_1_1_1_1_1_1_1_2_1_1_1_1_1_1_1_1_1_1_1_1_1_1_1"/>
    <protectedRange sqref="B51" name="Range2_12_5_1_1_1_2_2_1_1_1_1_1_1_1_1_1_1_1_2_1_1_1_2_1_1_1_1_1_1_1_1_1_1_1_1_1_1_1_1_2_1_1_1_1_1_1_1_1_1_2_1_1_3_1_1_1_3_1_1_1_1_1_1_1_1_1_1_1_1_1_1_1_1_1_1_1_1_1_1_2_1_1_1_1_1_1_1"/>
    <protectedRange sqref="B52" name="Range2_12_5_1_1_1_1_1_2_1_2_1_1_1_2_1_1_1_1_1_1_1_1_1_1_2_1_1_1_1_1_2_1_1_1_1_1_1_1_2_1_1_3_1_1_1_2_1_1_1_1_1_1_1_1_1_1_1_1_1_1_1_1_1_1_1_1_1_1_1_1_1_1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544" priority="21" operator="containsText" text="N/A">
      <formula>NOT(ISERROR(SEARCH("N/A",AC11)))</formula>
    </cfRule>
    <cfRule type="cellIs" dxfId="543" priority="35" operator="equal">
      <formula>0</formula>
    </cfRule>
  </conditionalFormatting>
  <conditionalFormatting sqref="AC11:AE34">
    <cfRule type="cellIs" dxfId="542" priority="34" operator="greaterThanOrEqual">
      <formula>1185</formula>
    </cfRule>
  </conditionalFormatting>
  <conditionalFormatting sqref="AC11:AE34">
    <cfRule type="cellIs" dxfId="541" priority="33" operator="between">
      <formula>0.1</formula>
      <formula>1184</formula>
    </cfRule>
  </conditionalFormatting>
  <conditionalFormatting sqref="X8">
    <cfRule type="cellIs" dxfId="540" priority="32" operator="equal">
      <formula>0</formula>
    </cfRule>
  </conditionalFormatting>
  <conditionalFormatting sqref="X8">
    <cfRule type="cellIs" dxfId="539" priority="31" operator="greaterThan">
      <formula>1179</formula>
    </cfRule>
  </conditionalFormatting>
  <conditionalFormatting sqref="X8">
    <cfRule type="cellIs" dxfId="538" priority="30" operator="greaterThan">
      <formula>99</formula>
    </cfRule>
  </conditionalFormatting>
  <conditionalFormatting sqref="X8">
    <cfRule type="cellIs" dxfId="537" priority="29" operator="greaterThan">
      <formula>0.99</formula>
    </cfRule>
  </conditionalFormatting>
  <conditionalFormatting sqref="AB8">
    <cfRule type="cellIs" dxfId="536" priority="28" operator="equal">
      <formula>0</formula>
    </cfRule>
  </conditionalFormatting>
  <conditionalFormatting sqref="AB8">
    <cfRule type="cellIs" dxfId="535" priority="27" operator="greaterThan">
      <formula>1179</formula>
    </cfRule>
  </conditionalFormatting>
  <conditionalFormatting sqref="AB8">
    <cfRule type="cellIs" dxfId="534" priority="26" operator="greaterThan">
      <formula>99</formula>
    </cfRule>
  </conditionalFormatting>
  <conditionalFormatting sqref="AB8">
    <cfRule type="cellIs" dxfId="533" priority="25" operator="greaterThan">
      <formula>0.99</formula>
    </cfRule>
  </conditionalFormatting>
  <conditionalFormatting sqref="AI11:AI34">
    <cfRule type="cellIs" dxfId="532" priority="24" operator="greaterThan">
      <formula>$AI$8</formula>
    </cfRule>
  </conditionalFormatting>
  <conditionalFormatting sqref="AH11:AH34">
    <cfRule type="cellIs" dxfId="531" priority="22" operator="greaterThan">
      <formula>$AH$8</formula>
    </cfRule>
    <cfRule type="cellIs" dxfId="530" priority="23" operator="greaterThan">
      <formula>$AH$8</formula>
    </cfRule>
  </conditionalFormatting>
  <conditionalFormatting sqref="X11:AA34">
    <cfRule type="containsText" dxfId="529" priority="17" operator="containsText" text="N/A">
      <formula>NOT(ISERROR(SEARCH("N/A",X11)))</formula>
    </cfRule>
    <cfRule type="cellIs" dxfId="528" priority="20" operator="equal">
      <formula>0</formula>
    </cfRule>
  </conditionalFormatting>
  <conditionalFormatting sqref="X11:AA34">
    <cfRule type="cellIs" dxfId="527" priority="19" operator="greaterThanOrEqual">
      <formula>1185</formula>
    </cfRule>
  </conditionalFormatting>
  <conditionalFormatting sqref="X11:AA34">
    <cfRule type="cellIs" dxfId="526" priority="18" operator="between">
      <formula>0.1</formula>
      <formula>1184</formula>
    </cfRule>
  </conditionalFormatting>
  <conditionalFormatting sqref="AB11:AB34">
    <cfRule type="containsText" dxfId="525" priority="13" operator="containsText" text="N/A">
      <formula>NOT(ISERROR(SEARCH("N/A",AB11)))</formula>
    </cfRule>
    <cfRule type="cellIs" dxfId="524" priority="16" operator="equal">
      <formula>0</formula>
    </cfRule>
  </conditionalFormatting>
  <conditionalFormatting sqref="AB11:AB34">
    <cfRule type="cellIs" dxfId="523" priority="15" operator="greaterThanOrEqual">
      <formula>1185</formula>
    </cfRule>
  </conditionalFormatting>
  <conditionalFormatting sqref="AB11:AB34">
    <cfRule type="cellIs" dxfId="522" priority="14" operator="between">
      <formula>0.1</formula>
      <formula>1184</formula>
    </cfRule>
  </conditionalFormatting>
  <conditionalFormatting sqref="AJ11:AO34">
    <cfRule type="cellIs" dxfId="521" priority="12" operator="equal">
      <formula>0</formula>
    </cfRule>
  </conditionalFormatting>
  <conditionalFormatting sqref="AJ11:AO34">
    <cfRule type="cellIs" dxfId="520" priority="11" operator="greaterThan">
      <formula>1179</formula>
    </cfRule>
  </conditionalFormatting>
  <conditionalFormatting sqref="AJ11:AO34">
    <cfRule type="cellIs" dxfId="519" priority="10" operator="greaterThan">
      <formula>99</formula>
    </cfRule>
  </conditionalFormatting>
  <conditionalFormatting sqref="AJ11:AO34">
    <cfRule type="cellIs" dxfId="518" priority="9" operator="greaterThan">
      <formula>0.99</formula>
    </cfRule>
  </conditionalFormatting>
  <conditionalFormatting sqref="AQ11:AQ34">
    <cfRule type="cellIs" dxfId="517" priority="8" operator="equal">
      <formula>0</formula>
    </cfRule>
  </conditionalFormatting>
  <conditionalFormatting sqref="AQ11:AQ34">
    <cfRule type="cellIs" dxfId="516" priority="7" operator="greaterThan">
      <formula>1179</formula>
    </cfRule>
  </conditionalFormatting>
  <conditionalFormatting sqref="AQ11:AQ34">
    <cfRule type="cellIs" dxfId="515" priority="6" operator="greaterThan">
      <formula>99</formula>
    </cfRule>
  </conditionalFormatting>
  <conditionalFormatting sqref="AQ11:AQ34">
    <cfRule type="cellIs" dxfId="514" priority="5" operator="greaterThan">
      <formula>0.99</formula>
    </cfRule>
  </conditionalFormatting>
  <conditionalFormatting sqref="AP11:AP34">
    <cfRule type="cellIs" dxfId="513" priority="4" operator="equal">
      <formula>0</formula>
    </cfRule>
  </conditionalFormatting>
  <conditionalFormatting sqref="AP11:AP34">
    <cfRule type="cellIs" dxfId="512" priority="3" operator="greaterThan">
      <formula>1179</formula>
    </cfRule>
  </conditionalFormatting>
  <conditionalFormatting sqref="AP11:AP34">
    <cfRule type="cellIs" dxfId="511" priority="2" operator="greaterThan">
      <formula>99</formula>
    </cfRule>
  </conditionalFormatting>
  <conditionalFormatting sqref="AP11:AP34">
    <cfRule type="cellIs" dxfId="51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2"/>
  <sheetViews>
    <sheetView topLeftCell="H13" zoomScaleNormal="100" workbookViewId="0">
      <selection activeCell="H30" sqref="H30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127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/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85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81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81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42356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86" t="s">
        <v>51</v>
      </c>
      <c r="V9" s="186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84" t="s">
        <v>55</v>
      </c>
      <c r="AG9" s="184" t="s">
        <v>56</v>
      </c>
      <c r="AH9" s="296" t="s">
        <v>57</v>
      </c>
      <c r="AI9" s="311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93" t="s">
        <v>66</v>
      </c>
      <c r="AR9" s="186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89"/>
      <c r="I10" s="186" t="s">
        <v>75</v>
      </c>
      <c r="J10" s="186" t="s">
        <v>75</v>
      </c>
      <c r="K10" s="186" t="s">
        <v>75</v>
      </c>
      <c r="L10" s="29" t="s">
        <v>29</v>
      </c>
      <c r="M10" s="292"/>
      <c r="N10" s="29" t="s">
        <v>29</v>
      </c>
      <c r="O10" s="294"/>
      <c r="P10" s="294"/>
      <c r="Q10" s="2">
        <f>'DEC 17'!Q34</f>
        <v>63158691</v>
      </c>
      <c r="R10" s="304"/>
      <c r="S10" s="305"/>
      <c r="T10" s="306"/>
      <c r="U10" s="186" t="s">
        <v>75</v>
      </c>
      <c r="V10" s="186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17'!AG34</f>
        <v>42672764</v>
      </c>
      <c r="AH10" s="296"/>
      <c r="AI10" s="312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'DEC 17'!AP34</f>
        <v>9873389</v>
      </c>
      <c r="AQ10" s="294"/>
      <c r="AR10" s="182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123</v>
      </c>
      <c r="P11" s="124">
        <v>87</v>
      </c>
      <c r="Q11" s="124">
        <v>63162664</v>
      </c>
      <c r="R11" s="47">
        <f>IF(ISBLANK(Q11),"-",Q11-Q10)</f>
        <v>3973</v>
      </c>
      <c r="S11" s="48">
        <f>R11*24/1000</f>
        <v>95.352000000000004</v>
      </c>
      <c r="T11" s="48">
        <f>R11/1000</f>
        <v>3.9729999999999999</v>
      </c>
      <c r="U11" s="125">
        <v>5.8</v>
      </c>
      <c r="V11" s="125">
        <f t="shared" ref="V11:V34" si="0">U11</f>
        <v>5.8</v>
      </c>
      <c r="W11" s="126" t="s">
        <v>124</v>
      </c>
      <c r="X11" s="128">
        <v>0</v>
      </c>
      <c r="Y11" s="128">
        <v>0</v>
      </c>
      <c r="Z11" s="128">
        <v>0</v>
      </c>
      <c r="AA11" s="128">
        <v>1185</v>
      </c>
      <c r="AB11" s="128">
        <v>927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42672764</v>
      </c>
      <c r="AH11" s="50">
        <f>IF(ISBLANK(AG11),"-",AG11-AG10)</f>
        <v>0</v>
      </c>
      <c r="AI11" s="51">
        <f>AH11/T11</f>
        <v>0</v>
      </c>
      <c r="AJ11" s="108">
        <v>0</v>
      </c>
      <c r="AK11" s="108">
        <v>0</v>
      </c>
      <c r="AL11" s="108">
        <v>0</v>
      </c>
      <c r="AM11" s="108">
        <v>1</v>
      </c>
      <c r="AN11" s="108">
        <v>1</v>
      </c>
      <c r="AO11" s="108">
        <v>0.4</v>
      </c>
      <c r="AP11" s="128">
        <v>9874573</v>
      </c>
      <c r="AQ11" s="128">
        <f t="shared" ref="AQ11:AQ34" si="1">AP11-AP10</f>
        <v>1184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2">D12/1.42</f>
        <v>9.8591549295774659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120</v>
      </c>
      <c r="P12" s="124">
        <v>86</v>
      </c>
      <c r="Q12" s="124">
        <v>63166369</v>
      </c>
      <c r="R12" s="47">
        <f t="shared" ref="R12:R34" si="5">IF(ISBLANK(Q12),"-",Q12-Q11)</f>
        <v>3705</v>
      </c>
      <c r="S12" s="48">
        <f t="shared" ref="S12:S34" si="6">R12*24/1000</f>
        <v>88.92</v>
      </c>
      <c r="T12" s="48">
        <f t="shared" ref="T12:T34" si="7">R12/1000</f>
        <v>3.7050000000000001</v>
      </c>
      <c r="U12" s="125">
        <v>7</v>
      </c>
      <c r="V12" s="125">
        <f t="shared" si="0"/>
        <v>7</v>
      </c>
      <c r="W12" s="126" t="s">
        <v>124</v>
      </c>
      <c r="X12" s="128">
        <v>0</v>
      </c>
      <c r="Y12" s="128">
        <v>0</v>
      </c>
      <c r="Z12" s="128">
        <v>0</v>
      </c>
      <c r="AA12" s="128">
        <v>1185</v>
      </c>
      <c r="AB12" s="128">
        <v>896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42672764</v>
      </c>
      <c r="AH12" s="50">
        <f>IF(ISBLANK(AG12),"-",AG12-AG11)</f>
        <v>0</v>
      </c>
      <c r="AI12" s="51">
        <f t="shared" ref="AI12:AI34" si="8">AH12/T12</f>
        <v>0</v>
      </c>
      <c r="AJ12" s="108">
        <v>0</v>
      </c>
      <c r="AK12" s="108">
        <v>0</v>
      </c>
      <c r="AL12" s="108">
        <v>0</v>
      </c>
      <c r="AM12" s="108">
        <v>1</v>
      </c>
      <c r="AN12" s="108">
        <v>1</v>
      </c>
      <c r="AO12" s="108">
        <v>0.4</v>
      </c>
      <c r="AP12" s="128">
        <v>9875810</v>
      </c>
      <c r="AQ12" s="128">
        <f t="shared" si="1"/>
        <v>1237</v>
      </c>
      <c r="AR12" s="179">
        <v>1.1000000000000001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2"/>
        <v>10.563380281690142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117</v>
      </c>
      <c r="P13" s="124">
        <v>82</v>
      </c>
      <c r="Q13" s="124">
        <v>63170003</v>
      </c>
      <c r="R13" s="47">
        <f t="shared" si="5"/>
        <v>3634</v>
      </c>
      <c r="S13" s="48">
        <f t="shared" si="6"/>
        <v>87.215999999999994</v>
      </c>
      <c r="T13" s="48">
        <f t="shared" si="7"/>
        <v>3.6339999999999999</v>
      </c>
      <c r="U13" s="125">
        <v>8.3000000000000007</v>
      </c>
      <c r="V13" s="125">
        <f t="shared" si="0"/>
        <v>8.3000000000000007</v>
      </c>
      <c r="W13" s="126" t="s">
        <v>124</v>
      </c>
      <c r="X13" s="128">
        <v>0</v>
      </c>
      <c r="Y13" s="128">
        <v>0</v>
      </c>
      <c r="Z13" s="128">
        <v>0</v>
      </c>
      <c r="AA13" s="128">
        <v>1185</v>
      </c>
      <c r="AB13" s="128">
        <v>877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42672764</v>
      </c>
      <c r="AH13" s="50">
        <f>IF(ISBLANK(AG13),"-",AG13-AG12)</f>
        <v>0</v>
      </c>
      <c r="AI13" s="51">
        <f t="shared" si="8"/>
        <v>0</v>
      </c>
      <c r="AJ13" s="108">
        <v>0</v>
      </c>
      <c r="AK13" s="108">
        <v>0</v>
      </c>
      <c r="AL13" s="108">
        <v>0</v>
      </c>
      <c r="AM13" s="108">
        <v>1</v>
      </c>
      <c r="AN13" s="108">
        <v>1</v>
      </c>
      <c r="AO13" s="108">
        <v>0.4</v>
      </c>
      <c r="AP13" s="128">
        <v>9877059</v>
      </c>
      <c r="AQ13" s="128">
        <f t="shared" si="1"/>
        <v>1249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14</v>
      </c>
      <c r="E14" s="42">
        <f t="shared" si="2"/>
        <v>9.8591549295774659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115</v>
      </c>
      <c r="P14" s="124">
        <v>94</v>
      </c>
      <c r="Q14" s="124">
        <v>63173718</v>
      </c>
      <c r="R14" s="47">
        <f t="shared" si="5"/>
        <v>3715</v>
      </c>
      <c r="S14" s="48">
        <f t="shared" si="6"/>
        <v>89.16</v>
      </c>
      <c r="T14" s="48">
        <f t="shared" si="7"/>
        <v>3.7149999999999999</v>
      </c>
      <c r="U14" s="125">
        <v>9.4</v>
      </c>
      <c r="V14" s="125">
        <f t="shared" si="0"/>
        <v>9.4</v>
      </c>
      <c r="W14" s="126" t="s">
        <v>124</v>
      </c>
      <c r="X14" s="128">
        <v>0</v>
      </c>
      <c r="Y14" s="128">
        <v>0</v>
      </c>
      <c r="Z14" s="128">
        <v>0</v>
      </c>
      <c r="AA14" s="128">
        <v>1185</v>
      </c>
      <c r="AB14" s="128">
        <v>917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42672764</v>
      </c>
      <c r="AH14" s="50">
        <f t="shared" ref="AH14:AH34" si="9">IF(ISBLANK(AG14),"-",AG14-AG13)</f>
        <v>0</v>
      </c>
      <c r="AI14" s="51">
        <f t="shared" si="8"/>
        <v>0</v>
      </c>
      <c r="AJ14" s="108">
        <v>0</v>
      </c>
      <c r="AK14" s="108">
        <v>0</v>
      </c>
      <c r="AL14" s="108">
        <v>0</v>
      </c>
      <c r="AM14" s="108">
        <v>1</v>
      </c>
      <c r="AN14" s="108">
        <v>1</v>
      </c>
      <c r="AO14" s="108">
        <v>0.4</v>
      </c>
      <c r="AP14" s="128">
        <v>9878007</v>
      </c>
      <c r="AQ14" s="128">
        <f t="shared" si="1"/>
        <v>948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17</v>
      </c>
      <c r="E15" s="42">
        <f t="shared" si="2"/>
        <v>11.971830985915494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105</v>
      </c>
      <c r="P15" s="124">
        <v>101</v>
      </c>
      <c r="Q15" s="124">
        <v>63177943</v>
      </c>
      <c r="R15" s="47">
        <f t="shared" si="5"/>
        <v>4225</v>
      </c>
      <c r="S15" s="48">
        <f t="shared" si="6"/>
        <v>101.4</v>
      </c>
      <c r="T15" s="48">
        <f t="shared" si="7"/>
        <v>4.2249999999999996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0</v>
      </c>
      <c r="AA15" s="128">
        <v>1185</v>
      </c>
      <c r="AB15" s="128">
        <v>896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42672764</v>
      </c>
      <c r="AH15" s="50">
        <f t="shared" si="9"/>
        <v>0</v>
      </c>
      <c r="AI15" s="51">
        <f t="shared" si="8"/>
        <v>0</v>
      </c>
      <c r="AJ15" s="108">
        <v>0</v>
      </c>
      <c r="AK15" s="108">
        <v>0</v>
      </c>
      <c r="AL15" s="108">
        <v>0</v>
      </c>
      <c r="AM15" s="108">
        <v>1</v>
      </c>
      <c r="AN15" s="108">
        <v>1</v>
      </c>
      <c r="AO15" s="108">
        <v>0</v>
      </c>
      <c r="AP15" s="128">
        <v>9878007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16</v>
      </c>
      <c r="E16" s="42">
        <f t="shared" si="2"/>
        <v>11.267605633802818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119</v>
      </c>
      <c r="P16" s="124">
        <v>109</v>
      </c>
      <c r="Q16" s="124">
        <v>63182447</v>
      </c>
      <c r="R16" s="47">
        <f t="shared" si="5"/>
        <v>4504</v>
      </c>
      <c r="S16" s="48">
        <f t="shared" si="6"/>
        <v>108.096</v>
      </c>
      <c r="T16" s="48">
        <f t="shared" si="7"/>
        <v>4.5039999999999996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0</v>
      </c>
      <c r="AA16" s="128">
        <v>1185</v>
      </c>
      <c r="AB16" s="128">
        <v>1148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42672764</v>
      </c>
      <c r="AH16" s="50">
        <f t="shared" si="9"/>
        <v>0</v>
      </c>
      <c r="AI16" s="51">
        <f t="shared" si="8"/>
        <v>0</v>
      </c>
      <c r="AJ16" s="108">
        <v>0</v>
      </c>
      <c r="AK16" s="108">
        <v>0</v>
      </c>
      <c r="AL16" s="108">
        <v>0</v>
      </c>
      <c r="AM16" s="108">
        <v>1</v>
      </c>
      <c r="AN16" s="108">
        <v>1</v>
      </c>
      <c r="AO16" s="108">
        <v>0</v>
      </c>
      <c r="AP16" s="128">
        <v>9878007</v>
      </c>
      <c r="AQ16" s="128">
        <f t="shared" si="1"/>
        <v>0</v>
      </c>
      <c r="AR16" s="54">
        <v>1.21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2"/>
        <v>4.2253521126760569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134</v>
      </c>
      <c r="P17" s="124">
        <v>151</v>
      </c>
      <c r="Q17" s="124">
        <v>63188043</v>
      </c>
      <c r="R17" s="47">
        <f t="shared" si="5"/>
        <v>5596</v>
      </c>
      <c r="S17" s="48">
        <f t="shared" si="6"/>
        <v>134.304</v>
      </c>
      <c r="T17" s="48">
        <f t="shared" si="7"/>
        <v>5.5960000000000001</v>
      </c>
      <c r="U17" s="125">
        <v>9.4</v>
      </c>
      <c r="V17" s="125">
        <f t="shared" si="0"/>
        <v>9.4</v>
      </c>
      <c r="W17" s="126" t="s">
        <v>179</v>
      </c>
      <c r="X17" s="128">
        <v>0</v>
      </c>
      <c r="Y17" s="128">
        <v>1016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42672764</v>
      </c>
      <c r="AH17" s="50">
        <f t="shared" si="9"/>
        <v>0</v>
      </c>
      <c r="AI17" s="51">
        <f t="shared" si="8"/>
        <v>0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9878007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2"/>
        <v>3.5211267605633805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144</v>
      </c>
      <c r="Q18" s="124">
        <v>63194135</v>
      </c>
      <c r="R18" s="47">
        <f t="shared" si="5"/>
        <v>6092</v>
      </c>
      <c r="S18" s="48">
        <f t="shared" si="6"/>
        <v>146.208</v>
      </c>
      <c r="T18" s="48">
        <f t="shared" si="7"/>
        <v>6.0919999999999996</v>
      </c>
      <c r="U18" s="125">
        <v>8.8000000000000007</v>
      </c>
      <c r="V18" s="125">
        <f t="shared" si="0"/>
        <v>8.8000000000000007</v>
      </c>
      <c r="W18" s="126" t="s">
        <v>131</v>
      </c>
      <c r="X18" s="128">
        <v>0</v>
      </c>
      <c r="Y18" s="128">
        <v>1047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42672764</v>
      </c>
      <c r="AH18" s="50">
        <f t="shared" si="9"/>
        <v>0</v>
      </c>
      <c r="AI18" s="51">
        <f t="shared" si="8"/>
        <v>0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9878007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133</v>
      </c>
      <c r="P19" s="124">
        <v>143</v>
      </c>
      <c r="Q19" s="124">
        <v>63200219</v>
      </c>
      <c r="R19" s="47">
        <f t="shared" si="5"/>
        <v>6084</v>
      </c>
      <c r="S19" s="48">
        <f t="shared" si="6"/>
        <v>146.01599999999999</v>
      </c>
      <c r="T19" s="48">
        <f t="shared" si="7"/>
        <v>6.0839999999999996</v>
      </c>
      <c r="U19" s="125">
        <v>8.1999999999999993</v>
      </c>
      <c r="V19" s="125">
        <f t="shared" si="0"/>
        <v>8.1999999999999993</v>
      </c>
      <c r="W19" s="126" t="s">
        <v>131</v>
      </c>
      <c r="X19" s="128">
        <v>0</v>
      </c>
      <c r="Y19" s="128">
        <v>1098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42672764</v>
      </c>
      <c r="AH19" s="50">
        <f t="shared" si="9"/>
        <v>0</v>
      </c>
      <c r="AI19" s="51">
        <f t="shared" si="8"/>
        <v>0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9878007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132</v>
      </c>
      <c r="P20" s="124">
        <v>144</v>
      </c>
      <c r="Q20" s="124">
        <v>63206336</v>
      </c>
      <c r="R20" s="47">
        <f t="shared" si="5"/>
        <v>6117</v>
      </c>
      <c r="S20" s="48">
        <f t="shared" si="6"/>
        <v>146.80799999999999</v>
      </c>
      <c r="T20" s="48">
        <f t="shared" si="7"/>
        <v>6.117</v>
      </c>
      <c r="U20" s="125">
        <v>7.4</v>
      </c>
      <c r="V20" s="125">
        <f t="shared" si="0"/>
        <v>7.4</v>
      </c>
      <c r="W20" s="126" t="s">
        <v>131</v>
      </c>
      <c r="X20" s="128">
        <v>0</v>
      </c>
      <c r="Y20" s="128">
        <v>1098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42672764</v>
      </c>
      <c r="AH20" s="50">
        <f t="shared" si="9"/>
        <v>0</v>
      </c>
      <c r="AI20" s="51">
        <f t="shared" si="8"/>
        <v>0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9878007</v>
      </c>
      <c r="AQ20" s="128">
        <f t="shared" si="1"/>
        <v>0</v>
      </c>
      <c r="AR20" s="54">
        <v>1.1599999999999999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2"/>
        <v>4.9295774647887329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133</v>
      </c>
      <c r="P21" s="124">
        <v>149</v>
      </c>
      <c r="Q21" s="124">
        <v>63212462</v>
      </c>
      <c r="R21" s="47">
        <f t="shared" si="5"/>
        <v>6126</v>
      </c>
      <c r="S21" s="48">
        <f t="shared" si="6"/>
        <v>147.024</v>
      </c>
      <c r="T21" s="48">
        <f t="shared" si="7"/>
        <v>6.1260000000000003</v>
      </c>
      <c r="U21" s="125">
        <v>6.6</v>
      </c>
      <c r="V21" s="125">
        <f t="shared" si="0"/>
        <v>6.6</v>
      </c>
      <c r="W21" s="126" t="s">
        <v>131</v>
      </c>
      <c r="X21" s="128">
        <v>0</v>
      </c>
      <c r="Y21" s="128">
        <v>1098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42672764</v>
      </c>
      <c r="AH21" s="50">
        <f t="shared" si="9"/>
        <v>0</v>
      </c>
      <c r="AI21" s="51">
        <f t="shared" si="8"/>
        <v>0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9878007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132</v>
      </c>
      <c r="P22" s="124">
        <v>143</v>
      </c>
      <c r="Q22" s="124">
        <v>63218509</v>
      </c>
      <c r="R22" s="47">
        <f t="shared" si="5"/>
        <v>6047</v>
      </c>
      <c r="S22" s="48">
        <f t="shared" si="6"/>
        <v>145.12799999999999</v>
      </c>
      <c r="T22" s="48">
        <f t="shared" si="7"/>
        <v>6.0469999999999997</v>
      </c>
      <c r="U22" s="125">
        <v>5.9</v>
      </c>
      <c r="V22" s="125">
        <f t="shared" si="0"/>
        <v>5.9</v>
      </c>
      <c r="W22" s="126" t="s">
        <v>131</v>
      </c>
      <c r="X22" s="128">
        <v>0</v>
      </c>
      <c r="Y22" s="128">
        <v>1097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42672764</v>
      </c>
      <c r="AH22" s="50">
        <f t="shared" si="9"/>
        <v>0</v>
      </c>
      <c r="AI22" s="51">
        <f t="shared" si="8"/>
        <v>0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9878007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f t="shared" si="2"/>
        <v>4.2253521126760569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140</v>
      </c>
      <c r="Q23" s="124">
        <v>63224469</v>
      </c>
      <c r="R23" s="47">
        <f t="shared" si="5"/>
        <v>5960</v>
      </c>
      <c r="S23" s="48">
        <f t="shared" si="6"/>
        <v>143.04</v>
      </c>
      <c r="T23" s="48">
        <f t="shared" si="7"/>
        <v>5.96</v>
      </c>
      <c r="U23" s="125">
        <v>5.3</v>
      </c>
      <c r="V23" s="125">
        <f t="shared" si="0"/>
        <v>5.3</v>
      </c>
      <c r="W23" s="126" t="s">
        <v>131</v>
      </c>
      <c r="X23" s="128">
        <v>0</v>
      </c>
      <c r="Y23" s="128">
        <v>1046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42672764</v>
      </c>
      <c r="AH23" s="50">
        <f t="shared" si="9"/>
        <v>0</v>
      </c>
      <c r="AI23" s="51">
        <f t="shared" si="8"/>
        <v>0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9878007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141</v>
      </c>
      <c r="Q24" s="124">
        <v>63230588</v>
      </c>
      <c r="R24" s="47">
        <f t="shared" si="5"/>
        <v>6119</v>
      </c>
      <c r="S24" s="48">
        <f t="shared" si="6"/>
        <v>146.85599999999999</v>
      </c>
      <c r="T24" s="48">
        <f t="shared" si="7"/>
        <v>6.1189999999999998</v>
      </c>
      <c r="U24" s="125">
        <v>4.9000000000000004</v>
      </c>
      <c r="V24" s="125">
        <f t="shared" si="0"/>
        <v>4.9000000000000004</v>
      </c>
      <c r="W24" s="126" t="s">
        <v>131</v>
      </c>
      <c r="X24" s="128">
        <v>0</v>
      </c>
      <c r="Y24" s="128">
        <v>1046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42672764</v>
      </c>
      <c r="AH24" s="50">
        <f>IF(ISBLANK(AG24),"-",AG24-AG23)</f>
        <v>0</v>
      </c>
      <c r="AI24" s="51">
        <f t="shared" si="8"/>
        <v>0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9878007</v>
      </c>
      <c r="AQ24" s="128">
        <f t="shared" si="1"/>
        <v>0</v>
      </c>
      <c r="AR24" s="54">
        <v>1.08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133</v>
      </c>
      <c r="P25" s="124">
        <v>139</v>
      </c>
      <c r="Q25" s="124">
        <v>63236375</v>
      </c>
      <c r="R25" s="47">
        <f t="shared" si="5"/>
        <v>5787</v>
      </c>
      <c r="S25" s="48">
        <f t="shared" si="6"/>
        <v>138.88800000000001</v>
      </c>
      <c r="T25" s="48">
        <f t="shared" si="7"/>
        <v>5.7869999999999999</v>
      </c>
      <c r="U25" s="125">
        <v>4.5</v>
      </c>
      <c r="V25" s="125">
        <f t="shared" si="0"/>
        <v>4.5</v>
      </c>
      <c r="W25" s="126" t="s">
        <v>131</v>
      </c>
      <c r="X25" s="128">
        <v>0</v>
      </c>
      <c r="Y25" s="128">
        <v>1046</v>
      </c>
      <c r="Z25" s="128">
        <v>1187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42672764</v>
      </c>
      <c r="AH25" s="50">
        <f t="shared" si="9"/>
        <v>0</v>
      </c>
      <c r="AI25" s="51">
        <f t="shared" si="8"/>
        <v>0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9878007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2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132</v>
      </c>
      <c r="P26" s="124">
        <v>138</v>
      </c>
      <c r="Q26" s="124">
        <v>63242073</v>
      </c>
      <c r="R26" s="47">
        <f t="shared" si="5"/>
        <v>5698</v>
      </c>
      <c r="S26" s="48">
        <f t="shared" si="6"/>
        <v>136.75200000000001</v>
      </c>
      <c r="T26" s="48">
        <f t="shared" si="7"/>
        <v>5.6980000000000004</v>
      </c>
      <c r="U26" s="125">
        <v>4.0999999999999996</v>
      </c>
      <c r="V26" s="125">
        <f t="shared" si="0"/>
        <v>4.0999999999999996</v>
      </c>
      <c r="W26" s="126" t="s">
        <v>131</v>
      </c>
      <c r="X26" s="128">
        <v>0</v>
      </c>
      <c r="Y26" s="128">
        <v>1046</v>
      </c>
      <c r="Z26" s="128">
        <v>1187</v>
      </c>
      <c r="AA26" s="128">
        <v>1185</v>
      </c>
      <c r="AB26" s="128">
        <v>1186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42672764</v>
      </c>
      <c r="AH26" s="50">
        <f t="shared" si="9"/>
        <v>0</v>
      </c>
      <c r="AI26" s="51">
        <f t="shared" si="8"/>
        <v>0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9878007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144</v>
      </c>
      <c r="Q27" s="124">
        <v>63247947</v>
      </c>
      <c r="R27" s="47">
        <f t="shared" si="5"/>
        <v>5874</v>
      </c>
      <c r="S27" s="48">
        <f t="shared" si="6"/>
        <v>140.976</v>
      </c>
      <c r="T27" s="48">
        <f t="shared" si="7"/>
        <v>5.8739999999999997</v>
      </c>
      <c r="U27" s="125">
        <v>3.6</v>
      </c>
      <c r="V27" s="125">
        <f t="shared" si="0"/>
        <v>3.6</v>
      </c>
      <c r="W27" s="126" t="s">
        <v>131</v>
      </c>
      <c r="X27" s="128">
        <v>0</v>
      </c>
      <c r="Y27" s="128">
        <v>1046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42672764</v>
      </c>
      <c r="AH27" s="50">
        <f t="shared" si="9"/>
        <v>0</v>
      </c>
      <c r="AI27" s="51">
        <f t="shared" si="8"/>
        <v>0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9878007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2"/>
        <v>2.8169014084507045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136</v>
      </c>
      <c r="P28" s="124">
        <v>137</v>
      </c>
      <c r="Q28" s="124">
        <v>63253487</v>
      </c>
      <c r="R28" s="47">
        <f t="shared" si="5"/>
        <v>5540</v>
      </c>
      <c r="S28" s="48">
        <f t="shared" si="6"/>
        <v>132.96</v>
      </c>
      <c r="T28" s="48">
        <f t="shared" si="7"/>
        <v>5.54</v>
      </c>
      <c r="U28" s="125">
        <v>3.4</v>
      </c>
      <c r="V28" s="125">
        <f t="shared" si="0"/>
        <v>3.4</v>
      </c>
      <c r="W28" s="126" t="s">
        <v>131</v>
      </c>
      <c r="X28" s="128">
        <v>0</v>
      </c>
      <c r="Y28" s="128">
        <v>1014</v>
      </c>
      <c r="Z28" s="128">
        <v>1187</v>
      </c>
      <c r="AA28" s="128">
        <v>1185</v>
      </c>
      <c r="AB28" s="128">
        <v>1186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42672764</v>
      </c>
      <c r="AH28" s="50">
        <f t="shared" si="9"/>
        <v>0</v>
      </c>
      <c r="AI28" s="51">
        <f t="shared" si="8"/>
        <v>0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9878007</v>
      </c>
      <c r="AQ28" s="128">
        <f t="shared" si="1"/>
        <v>0</v>
      </c>
      <c r="AR28" s="54">
        <v>1.1499999999999999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136</v>
      </c>
      <c r="P29" s="124">
        <v>102</v>
      </c>
      <c r="Q29" s="124">
        <v>63259203</v>
      </c>
      <c r="R29" s="47">
        <f t="shared" si="5"/>
        <v>5716</v>
      </c>
      <c r="S29" s="48">
        <f t="shared" si="6"/>
        <v>137.184</v>
      </c>
      <c r="T29" s="48">
        <f t="shared" si="7"/>
        <v>5.7160000000000002</v>
      </c>
      <c r="U29" s="125">
        <v>3.2</v>
      </c>
      <c r="V29" s="125">
        <f t="shared" si="0"/>
        <v>3.2</v>
      </c>
      <c r="W29" s="126" t="s">
        <v>131</v>
      </c>
      <c r="X29" s="128">
        <v>0</v>
      </c>
      <c r="Y29" s="128">
        <v>1014</v>
      </c>
      <c r="Z29" s="128">
        <v>1186</v>
      </c>
      <c r="AA29" s="128">
        <v>1185</v>
      </c>
      <c r="AB29" s="128">
        <v>1188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42672764</v>
      </c>
      <c r="AH29" s="50">
        <f t="shared" si="9"/>
        <v>0</v>
      </c>
      <c r="AI29" s="51">
        <f t="shared" si="8"/>
        <v>0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9878007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5</v>
      </c>
      <c r="E30" s="42">
        <f t="shared" si="2"/>
        <v>3.5211267605633805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131</v>
      </c>
      <c r="P30" s="124">
        <v>127</v>
      </c>
      <c r="Q30" s="124">
        <v>63265027</v>
      </c>
      <c r="R30" s="47">
        <f t="shared" si="5"/>
        <v>5824</v>
      </c>
      <c r="S30" s="48">
        <f t="shared" si="6"/>
        <v>139.77600000000001</v>
      </c>
      <c r="T30" s="48">
        <f t="shared" si="7"/>
        <v>5.8239999999999998</v>
      </c>
      <c r="U30" s="125">
        <v>3.1</v>
      </c>
      <c r="V30" s="125">
        <f t="shared" si="0"/>
        <v>3.1</v>
      </c>
      <c r="W30" s="126" t="s">
        <v>131</v>
      </c>
      <c r="X30" s="128">
        <v>0</v>
      </c>
      <c r="Y30" s="128">
        <v>965</v>
      </c>
      <c r="Z30" s="128">
        <v>1157</v>
      </c>
      <c r="AA30" s="128">
        <v>1185</v>
      </c>
      <c r="AB30" s="128">
        <v>1156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42672764</v>
      </c>
      <c r="AH30" s="50">
        <f t="shared" si="9"/>
        <v>0</v>
      </c>
      <c r="AI30" s="51">
        <f t="shared" si="8"/>
        <v>0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9878007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8</v>
      </c>
      <c r="E31" s="42">
        <f t="shared" si="2"/>
        <v>5.6338028169014089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115</v>
      </c>
      <c r="P31" s="124">
        <v>123</v>
      </c>
      <c r="Q31" s="124">
        <v>63269948</v>
      </c>
      <c r="R31" s="47">
        <f t="shared" si="5"/>
        <v>4921</v>
      </c>
      <c r="S31" s="48">
        <f t="shared" si="6"/>
        <v>118.104</v>
      </c>
      <c r="T31" s="48">
        <f t="shared" si="7"/>
        <v>4.9210000000000003</v>
      </c>
      <c r="U31" s="125">
        <v>2.8</v>
      </c>
      <c r="V31" s="125">
        <f t="shared" si="0"/>
        <v>2.8</v>
      </c>
      <c r="W31" s="126" t="s">
        <v>147</v>
      </c>
      <c r="X31" s="128">
        <v>0</v>
      </c>
      <c r="Y31" s="128">
        <v>1036</v>
      </c>
      <c r="Z31" s="128">
        <v>1187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42672764</v>
      </c>
      <c r="AH31" s="50">
        <f t="shared" si="9"/>
        <v>0</v>
      </c>
      <c r="AI31" s="51">
        <f t="shared" si="8"/>
        <v>0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9878007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9</v>
      </c>
      <c r="E32" s="42">
        <f t="shared" si="2"/>
        <v>6.3380281690140849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115</v>
      </c>
      <c r="P32" s="124">
        <v>117</v>
      </c>
      <c r="Q32" s="124">
        <v>63275168</v>
      </c>
      <c r="R32" s="47">
        <f t="shared" si="5"/>
        <v>5220</v>
      </c>
      <c r="S32" s="48">
        <f t="shared" si="6"/>
        <v>125.28</v>
      </c>
      <c r="T32" s="48">
        <f t="shared" si="7"/>
        <v>5.22</v>
      </c>
      <c r="U32" s="125">
        <v>2.4</v>
      </c>
      <c r="V32" s="125">
        <f t="shared" si="0"/>
        <v>2.4</v>
      </c>
      <c r="W32" s="126" t="s">
        <v>147</v>
      </c>
      <c r="X32" s="128">
        <v>0</v>
      </c>
      <c r="Y32" s="128">
        <v>1015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42672764</v>
      </c>
      <c r="AH32" s="50">
        <f t="shared" si="9"/>
        <v>0</v>
      </c>
      <c r="AI32" s="51">
        <f t="shared" si="8"/>
        <v>0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9878007</v>
      </c>
      <c r="AQ32" s="128">
        <f t="shared" si="1"/>
        <v>0</v>
      </c>
      <c r="AR32" s="54">
        <v>1.23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7</v>
      </c>
      <c r="E33" s="42">
        <f t="shared" si="2"/>
        <v>4.9295774647887329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135</v>
      </c>
      <c r="P33" s="124">
        <v>105</v>
      </c>
      <c r="Q33" s="124">
        <v>63279846</v>
      </c>
      <c r="R33" s="47">
        <f t="shared" si="5"/>
        <v>4678</v>
      </c>
      <c r="S33" s="48">
        <f t="shared" si="6"/>
        <v>112.27200000000001</v>
      </c>
      <c r="T33" s="48">
        <f t="shared" si="7"/>
        <v>4.6779999999999999</v>
      </c>
      <c r="U33" s="125">
        <v>3.3</v>
      </c>
      <c r="V33" s="125">
        <f t="shared" si="0"/>
        <v>3.3</v>
      </c>
      <c r="W33" s="126" t="s">
        <v>124</v>
      </c>
      <c r="X33" s="128">
        <v>0</v>
      </c>
      <c r="Y33" s="128">
        <v>0</v>
      </c>
      <c r="Z33" s="128">
        <v>1057</v>
      </c>
      <c r="AA33" s="128">
        <v>1185</v>
      </c>
      <c r="AB33" s="128">
        <v>0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42672764</v>
      </c>
      <c r="AH33" s="50">
        <f t="shared" si="9"/>
        <v>0</v>
      </c>
      <c r="AI33" s="51">
        <f t="shared" si="8"/>
        <v>0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9879356</v>
      </c>
      <c r="AQ33" s="128">
        <f t="shared" si="1"/>
        <v>1349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133</v>
      </c>
      <c r="P34" s="124">
        <v>98</v>
      </c>
      <c r="Q34" s="124">
        <v>63283868</v>
      </c>
      <c r="R34" s="47">
        <f t="shared" si="5"/>
        <v>4022</v>
      </c>
      <c r="S34" s="48">
        <f t="shared" si="6"/>
        <v>96.528000000000006</v>
      </c>
      <c r="T34" s="48">
        <f t="shared" si="7"/>
        <v>4.0220000000000002</v>
      </c>
      <c r="U34" s="125">
        <v>4.8</v>
      </c>
      <c r="V34" s="125">
        <f t="shared" si="0"/>
        <v>4.8</v>
      </c>
      <c r="W34" s="126" t="s">
        <v>124</v>
      </c>
      <c r="X34" s="128">
        <v>0</v>
      </c>
      <c r="Y34" s="128">
        <v>0</v>
      </c>
      <c r="Z34" s="128">
        <v>1057</v>
      </c>
      <c r="AA34" s="128">
        <v>1185</v>
      </c>
      <c r="AB34" s="128">
        <v>0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42672764</v>
      </c>
      <c r="AH34" s="50">
        <f t="shared" si="9"/>
        <v>0</v>
      </c>
      <c r="AI34" s="51">
        <f t="shared" si="8"/>
        <v>0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9880441</v>
      </c>
      <c r="AQ34" s="128">
        <f t="shared" si="1"/>
        <v>1085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125177</v>
      </c>
      <c r="S35" s="67">
        <f>AVERAGE(S11:S34)</f>
        <v>125.17699999999998</v>
      </c>
      <c r="T35" s="67">
        <f>SUM(T11:T34)</f>
        <v>125.17700000000001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0</v>
      </c>
      <c r="AH35" s="69">
        <f>SUM(AH11:AH34)</f>
        <v>0</v>
      </c>
      <c r="AI35" s="70">
        <f>$AH$35/$T35</f>
        <v>0</v>
      </c>
      <c r="AJ35" s="99"/>
      <c r="AK35" s="100"/>
      <c r="AL35" s="100"/>
      <c r="AM35" s="100"/>
      <c r="AN35" s="101"/>
      <c r="AO35" s="71"/>
      <c r="AP35" s="72">
        <f>AP34-AP10</f>
        <v>7052</v>
      </c>
      <c r="AQ35" s="73">
        <f>SUM(AQ11:AQ34)</f>
        <v>7052</v>
      </c>
      <c r="AR35" s="74">
        <f>AVERAGE(AR11:AR34)</f>
        <v>1.155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83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167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239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83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83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202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154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238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83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83" t="s">
        <v>141</v>
      </c>
      <c r="C48" s="118"/>
      <c r="D48" s="172"/>
      <c r="E48" s="118"/>
      <c r="F48" s="118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83" t="s">
        <v>142</v>
      </c>
      <c r="C49" s="205"/>
      <c r="D49" s="205"/>
      <c r="E49" s="205"/>
      <c r="F49" s="205"/>
      <c r="G49" s="205"/>
      <c r="H49" s="205"/>
      <c r="I49" s="206"/>
      <c r="J49" s="206"/>
      <c r="K49" s="206"/>
      <c r="L49" s="206"/>
      <c r="M49" s="206"/>
      <c r="N49" s="206"/>
      <c r="O49" s="206"/>
      <c r="P49" s="206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18" t="s">
        <v>143</v>
      </c>
      <c r="C50" s="205"/>
      <c r="D50" s="205"/>
      <c r="E50" s="205"/>
      <c r="F50" s="205"/>
      <c r="G50" s="205"/>
      <c r="H50" s="205"/>
      <c r="I50" s="206"/>
      <c r="J50" s="206"/>
      <c r="K50" s="206"/>
      <c r="L50" s="206"/>
      <c r="M50" s="206"/>
      <c r="N50" s="206"/>
      <c r="O50" s="206"/>
      <c r="P50" s="206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144</v>
      </c>
      <c r="C51" s="205"/>
      <c r="D51" s="205"/>
      <c r="E51" s="205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83" t="s">
        <v>145</v>
      </c>
      <c r="C52" s="205"/>
      <c r="D52" s="205"/>
      <c r="E52" s="205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175</v>
      </c>
      <c r="C53" s="205"/>
      <c r="D53" s="205"/>
      <c r="E53" s="205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209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 t="s">
        <v>204</v>
      </c>
      <c r="C54" s="205"/>
      <c r="D54" s="205"/>
      <c r="E54" s="204"/>
      <c r="F54" s="205"/>
      <c r="G54" s="205"/>
      <c r="H54" s="205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18" t="s">
        <v>240</v>
      </c>
      <c r="C55" s="205"/>
      <c r="D55" s="205"/>
      <c r="E55" s="205"/>
      <c r="F55" s="205"/>
      <c r="G55" s="205"/>
      <c r="H55" s="205"/>
      <c r="I55" s="205"/>
      <c r="J55" s="206"/>
      <c r="K55" s="206"/>
      <c r="L55" s="206"/>
      <c r="M55" s="206"/>
      <c r="N55" s="206"/>
      <c r="O55" s="206"/>
      <c r="P55" s="206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204"/>
      <c r="C56" s="205"/>
      <c r="D56" s="205"/>
      <c r="E56" s="205"/>
      <c r="F56" s="205"/>
      <c r="G56" s="205"/>
      <c r="H56" s="205"/>
      <c r="I56" s="205"/>
      <c r="J56" s="206"/>
      <c r="K56" s="206"/>
      <c r="L56" s="206"/>
      <c r="M56" s="206"/>
      <c r="N56" s="206"/>
      <c r="O56" s="206"/>
      <c r="P56" s="206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18"/>
      <c r="C57" s="202"/>
      <c r="D57" s="202"/>
      <c r="E57" s="202"/>
      <c r="F57" s="202"/>
      <c r="G57" s="202"/>
      <c r="H57" s="202"/>
      <c r="I57" s="203"/>
      <c r="J57" s="203"/>
      <c r="K57" s="203"/>
      <c r="L57" s="203"/>
      <c r="M57" s="203"/>
      <c r="N57" s="203"/>
      <c r="O57" s="203"/>
      <c r="P57" s="203"/>
      <c r="Q57" s="203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83"/>
      <c r="C58" s="202"/>
      <c r="D58" s="202"/>
      <c r="E58" s="202"/>
      <c r="F58" s="202"/>
      <c r="G58" s="202"/>
      <c r="H58" s="202"/>
      <c r="I58" s="203"/>
      <c r="J58" s="203"/>
      <c r="K58" s="203"/>
      <c r="L58" s="203"/>
      <c r="M58" s="203"/>
      <c r="N58" s="203"/>
      <c r="O58" s="203"/>
      <c r="P58" s="203"/>
      <c r="Q58" s="203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91"/>
      <c r="C59" s="202"/>
      <c r="D59" s="202"/>
      <c r="E59" s="202"/>
      <c r="F59" s="202"/>
      <c r="G59" s="202"/>
      <c r="H59" s="202"/>
      <c r="I59" s="203"/>
      <c r="J59" s="203"/>
      <c r="K59" s="203"/>
      <c r="L59" s="203"/>
      <c r="M59" s="203"/>
      <c r="N59" s="203"/>
      <c r="O59" s="203"/>
      <c r="P59" s="203"/>
      <c r="Q59" s="203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183" t="s">
        <v>145</v>
      </c>
      <c r="C60" s="118"/>
      <c r="D60" s="172"/>
      <c r="E60" s="118"/>
      <c r="F60" s="118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91" t="s">
        <v>234</v>
      </c>
      <c r="C61" s="118"/>
      <c r="D61" s="172"/>
      <c r="E61" s="118"/>
      <c r="F61" s="118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118" t="s">
        <v>235</v>
      </c>
      <c r="C62" s="118"/>
      <c r="D62" s="172"/>
      <c r="E62" s="118"/>
      <c r="F62" s="118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1:51" x14ac:dyDescent="0.25">
      <c r="B63" s="91" t="s">
        <v>155</v>
      </c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1:51" x14ac:dyDescent="0.25">
      <c r="A64" s="112"/>
      <c r="B64" s="118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AS64" s="107"/>
      <c r="AT64" s="107"/>
      <c r="AU64" s="107"/>
      <c r="AV64" s="107"/>
      <c r="AW64" s="107"/>
      <c r="AX64" s="107"/>
      <c r="AY64" s="107"/>
    </row>
    <row r="65" spans="1:51" x14ac:dyDescent="0.25">
      <c r="A65" s="112"/>
      <c r="B65" s="118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118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118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AS67" s="107"/>
      <c r="AT67" s="107"/>
      <c r="AU67" s="107"/>
      <c r="AV67" s="107"/>
      <c r="AW67" s="107"/>
      <c r="AX67" s="107"/>
      <c r="AY67" s="107"/>
    </row>
    <row r="68" spans="1:51" x14ac:dyDescent="0.25">
      <c r="O68" s="13"/>
      <c r="P68" s="109"/>
      <c r="Q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O69" s="13"/>
      <c r="P69" s="109"/>
      <c r="Q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O70" s="13"/>
      <c r="P70" s="109"/>
      <c r="Q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R73" s="109"/>
      <c r="S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R74" s="109"/>
      <c r="S74" s="109"/>
      <c r="T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R75" s="109"/>
      <c r="S75" s="109"/>
      <c r="T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T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09"/>
      <c r="Q77" s="109"/>
      <c r="R77" s="109"/>
      <c r="S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Q78" s="109"/>
      <c r="R78" s="109"/>
      <c r="S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Q79" s="109"/>
      <c r="R79" s="109"/>
      <c r="S79" s="109"/>
      <c r="T79" s="109"/>
      <c r="U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3"/>
      <c r="P80" s="109"/>
      <c r="T80" s="109"/>
      <c r="U80" s="109"/>
      <c r="AS80" s="107"/>
      <c r="AT80" s="107"/>
      <c r="AU80" s="107"/>
      <c r="AV80" s="107"/>
      <c r="AW80" s="107"/>
      <c r="AX80" s="107"/>
      <c r="AY80" s="107"/>
    </row>
    <row r="92" spans="45:51" x14ac:dyDescent="0.25">
      <c r="AS92" s="107"/>
      <c r="AT92" s="107"/>
      <c r="AU92" s="107"/>
      <c r="AV92" s="107"/>
      <c r="AW92" s="107"/>
      <c r="AX92" s="107"/>
      <c r="AY92" s="107"/>
    </row>
  </sheetData>
  <protectedRanges>
    <protectedRange sqref="S48:T67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63" name="Range2_2_1_10_1_1_1_2"/>
    <protectedRange sqref="N60:R67 R49:R59 N48:R48" name="Range2_12_1_6_1_1"/>
    <protectedRange sqref="L60:M67 L48:M48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0:K67 J48:K48" name="Range2_2_12_1_4_1_1_1_1_1_1_1_1_1_1_1_1_1_1_1"/>
    <protectedRange sqref="I60:I67 I48" name="Range2_2_12_1_7_1_1_2_2_1_2"/>
    <protectedRange sqref="F60:H67 H48" name="Range2_2_12_1_3_1_2_1_1_1_1_2_1_1_1_1_1_1_1_1_1_1_1"/>
    <protectedRange sqref="E60:E67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T43" name="Range2_12_5_1_1_1_2_1_1_1_1_1_1"/>
    <protectedRange sqref="G43:H43" name="Range2_2_12_1_3_1_1_1_1_1_4_1_1_1_1_1_1_1_1_1_1"/>
    <protectedRange sqref="E43:F43" name="Range2_2_12_1_7_1_1_3_1_1_1_1_1_1_1_1_1_1"/>
    <protectedRange sqref="S43" name="Range2_12_5_1_1_2_3_1_1_1_1_1_1_1_1_1"/>
    <protectedRange sqref="Q43:R43" name="Range2_12_1_6_1_1_1_1_2_1_1_1_1_1_1_1_1_1"/>
    <protectedRange sqref="N43:P43" name="Range2_12_1_2_3_1_1_1_1_2_1_1_1_1_1_1_1_1_1"/>
    <protectedRange sqref="I43:M43" name="Range2_2_12_1_4_3_1_1_1_1_2_1_1_1_1_1_1_1_1_1"/>
    <protectedRange sqref="D43" name="Range2_2_12_1_3_1_2_1_1_1_2_1_2_1_1_1_1_1_1_1_1_1"/>
    <protectedRange sqref="T44" name="Range2_12_5_1_1_1_2_1_1_1_1_1_1_1"/>
    <protectedRange sqref="G44:H44" name="Range2_2_12_1_3_1_1_1_1_1_4_1_1_1_1_1_1_1_1_1_1_1"/>
    <protectedRange sqref="E44:F44" name="Range2_2_12_1_7_1_1_3_1_1_1_1_1_1_1_1_1_1_1"/>
    <protectedRange sqref="S44" name="Range2_12_5_1_1_2_3_1_1_1_1_1_1_1_1_1_1"/>
    <protectedRange sqref="Q44:R44" name="Range2_12_1_6_1_1_1_1_2_1_1_1_1_1_1_1_1_1_1"/>
    <protectedRange sqref="N44:P44" name="Range2_12_1_2_3_1_1_1_1_2_1_1_1_1_1_1_1_1_1_1"/>
    <protectedRange sqref="I44:M44" name="Range2_2_12_1_4_3_1_1_1_1_2_1_1_1_1_1_1_1_1_1_1"/>
    <protectedRange sqref="D44" name="Range2_2_12_1_3_1_2_1_1_1_2_1_2_1_1_1_1_1_1_1_1_1_1"/>
    <protectedRange sqref="T45" name="Range2_12_5_1_1_6_1_1_1_1_1_1_1_1_1_1_1_1_1_1_1_1"/>
    <protectedRange sqref="S45" name="Range2_12_5_1_1_5_3_1_1_1_1_1_1_1_1_1_1_1_1_1_1_1_1"/>
    <protectedRange sqref="Q45:R45" name="Range2_12_1_6_1_1_1_2_3_2_1_1_2_1_1_1_1_1_1_1_1_1_1_1_1_1_1_1"/>
    <protectedRange sqref="N45:P45" name="Range2_12_1_2_3_1_1_1_2_3_2_1_1_2_1_1_1_1_1_1_1_1_1_1_1_1_1_1_1"/>
    <protectedRange sqref="J45:M45" name="Range2_2_12_1_4_3_1_1_1_3_3_2_1_1_2_1_1_1_1_1_1_1_1_1_1_1_1_1_1_1"/>
    <protectedRange sqref="I45" name="Range2_2_12_1_4_3_1_1_1_2_1_2_2_1_2_1_1_1_1_1_1_1_1_1_1_1_1_1_1_1"/>
    <protectedRange sqref="G45:H45 D45:E45" name="Range2_2_12_1_3_1_2_1_1_1_2_1_3_2_1_2_1_1_1_1_1_1_1_1_1_1_1_1_1_1_1"/>
    <protectedRange sqref="F45" name="Range2_2_12_1_3_1_2_1_1_1_1_1_2_2_1_2_1_1_1_1_1_1_1_1_1_1_1_1_1_1_1"/>
    <protectedRange sqref="B42" name="Range2_12_5_1_1_1_1_1"/>
    <protectedRange sqref="B61" name="Range2_12_5_1_1_1_2_2_1_1_1_1_1_1_1_1_1_1_1_1_1_1_1_1_1_1_1_1_1_1_1_1_1_1_1_1_1_1_1_1_1_1_1_1_1_1_1_1_1_1_1_1_1_1_1_1_1_2_1_1_1_1_1_1_1_1_1_1_1_2_1_1_1_1_1_2_1_1_1_1_1_1_1_1_1_1_1_1_1"/>
    <protectedRange sqref="Q57:Q59" name="Range2_12_1_6_1_1_1_2_3_1_1_3_1_1_1_1_1_1_1"/>
    <protectedRange sqref="N57:P59" name="Range2_12_1_2_3_1_1_1_2_3_1_1_3_1_1_1_1_1_1_1"/>
    <protectedRange sqref="J57:M59" name="Range2_2_12_1_4_3_1_1_1_3_3_1_1_3_1_1_1_1_1_1_1"/>
    <protectedRange sqref="Q53:Q54" name="Range2_12_5_1_1_3_1"/>
    <protectedRange sqref="P53:P54 Q52" name="Range2_12_4_1_1_1_4_2_2_2_1"/>
    <protectedRange sqref="N53:O54 O52:P52 Q49:Q51 Q55:Q56" name="Range2_12_1_6_1_1_1_2_3_2_1_1_3_1"/>
    <protectedRange sqref="K53:M54 L52:N52 N49:P51 N55:P56" name="Range2_12_1_2_3_1_1_1_2_3_2_1_1_3_1"/>
    <protectedRange sqref="H53:J53 I52:K52 I54:J54 K49:M51 K55:M56" name="Range2_2_12_1_4_3_1_1_1_3_3_2_1_1_3_1"/>
    <protectedRange sqref="G53 H52 J49:J51 J55:J56" name="Range2_2_12_1_4_3_1_1_1_3_2_1_2_2_1"/>
    <protectedRange sqref="D53:E53 E52:F52 G49:H51" name="Range2_2_12_1_3_1_2_1_1_1_2_1_1_1_1_1_1_2_1_1_1"/>
    <protectedRange sqref="C52 D49:E51" name="Range2_2_12_1_3_1_2_1_1_1_2_1_1_1_1_3_1_1_1_1_1"/>
    <protectedRange sqref="C53 D52 F49:F51" name="Range2_2_12_1_3_1_2_1_1_1_3_1_1_1_1_1_3_1_1_1_1_1"/>
    <protectedRange sqref="F53 G52 I49:I51" name="Range2_2_12_1_4_3_1_1_1_2_1_2_1_1_3_1_1_1_1_1_1_1"/>
    <protectedRange sqref="I55:I56" name="Range2_2_12_1_7_1_1_2_2_2"/>
    <protectedRange sqref="G54:H54" name="Range2_2_12_1_3_1_2_1_1_1_2_1_1_1_1_1_1_2_1_1_1_1_1_1_1_1"/>
    <protectedRange sqref="F54" name="Range2_2_12_1_3_1_2_1_1_1_3_1_1_1_1_1_3_1_1_1_1_1_1_1_2_1_1"/>
    <protectedRange sqref="F55:H56" name="Range2_2_12_1_3_1_2_1_1_1_1_2_1_1_1_1_1_1_2_1_1_1_1"/>
    <protectedRange sqref="D54" name="Range2_2_12_1_3_1_2_1_1_1_2_1_1_1_1_3_1_1_1_1_1_2_1_2_1"/>
    <protectedRange sqref="E55:E56" name="Range2_2_12_1_3_1_2_1_1_1_1_2_1_1_1_1_1_1_2_1_1_1"/>
    <protectedRange sqref="D55:D56" name="Range2_2_12_1_3_1_2_1_1_1_2_1_2_3_1_1_1_1_1_1_1_1"/>
    <protectedRange sqref="E54" name="Range2_12_5_1_1_1_1_1_2_1_1_1_1_1_1_1_1_1_1_1_1_1_1_1_1_1_1_1_1_2_1_1_1_1_1_1_1_1_1_1_1_1_1_3_1_1_1_2_1_1_1_1_1_1_1_1_1_1_1_1_2_1_1_1_2"/>
    <protectedRange sqref="G57:H59" name="Range2_2_12_1_3_1_2_1_1_1_2_1_1_1_1_1_1_2_1_1"/>
    <protectedRange sqref="D57:E59" name="Range2_2_12_1_3_1_2_1_1_1_2_1_1_1_1_3_1_1_1_1"/>
    <protectedRange sqref="F57:F59" name="Range2_2_12_1_3_1_2_1_1_1_3_1_1_1_1_1_3_1_1_1_1"/>
    <protectedRange sqref="I57:I59" name="Range2_2_12_1_4_3_1_1_1_2_1_2_1_1_3_1_1_1_1_1_1"/>
    <protectedRange sqref="B56" name="Range2_12_5_1_1_1_2_2_1_1_1_1_1_1_1_1_1_1_1_2_1_1_1_2_1_1_1_1_1_1_1_1_1_1_1_1_1_1_1_1_2_1_1_1_1_1_1_2"/>
    <protectedRange sqref="B57 B62" name="Range2_12_5_1_1_1_2_2_1_1_1_1_1_1_1_1_1_1_1_2_1_1_1_1_1_1_1_1_1_3_1_3_1_2_1_1_1_1_1_1_1_1_1_1_1_1_1_2_1_1_1_1_1_2_1_1_1_1_1_1_1_1_2_1_1_3_1_1_1_2_1_1_1_1_1_1_1_1_1_1_1_1_1_1_1_1_1_2_1_1_1_1_1_1_1_1_1_1_1_1_1_1_1_2_1_1_1_2_2_2_3_1_1_1_1_3_2"/>
    <protectedRange sqref="B43" name="Range2_12_5_1_1_1_2_1_1_1_1_1_1_1_1_1_1_1_2_1_1_1_1_1_1_1_1_1_1_1_1_1_1_1_1_1_1_1_1_1_1_2_1_1_1_1_1_1_1_1_1_1_1_2_1_1_1_1_2_1_1_1_1_1_1_1_1_1_1_1_2_1"/>
    <protectedRange sqref="B44 B54" name="Range2_12_5_1_1_1_2_2_1_1_1_1_1_1_1_1_1_1_1_1_1_1_1_1_1_1_1_1_1_1_1_1_1_1_1_1_1_1_1_1_1_1_1_1_1_1_1_1_1_1_1_1_1_1_1_1_1_2_1_1_1_1_1_1_1_1_1_1_1_2_1_1_1_1_1_2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"/>
    <protectedRange sqref="S47:T47" name="Range2_12_5_1_1_2"/>
    <protectedRange sqref="N47:R47" name="Range2_12_1_6_1_1_2"/>
    <protectedRange sqref="L47:M47" name="Range2_2_12_1_7_1_1_3"/>
    <protectedRange sqref="J47:K47" name="Range2_2_12_1_4_1_1_1_1_1_1_1_1_1_1_1_1_1_1_1_2"/>
    <protectedRange sqref="I47" name="Range2_2_12_1_7_1_1_2_2_1_2_2"/>
    <protectedRange sqref="F47:H47" name="Range2_2_12_1_3_1_2_1_1_1_1_2_1_1_1_1_1_1_1_1_1_1_1_2"/>
    <protectedRange sqref="E47" name="Range2_2_12_1_3_1_2_1_1_1_2_1_1_1_1_3_1_1_1_1_1_1_1_1_1_2"/>
    <protectedRange sqref="T46" name="Range2_12_5_1_1_2_2_1_1_1_1_1_1_1_1_1_1_1_1_2"/>
    <protectedRange sqref="S46" name="Range2_12_4_1_1_1_4_2_2_2_2_1_1_1_1_1_1_1_1_1_1_1_2"/>
    <protectedRange sqref="Q46:R46" name="Range2_12_1_6_1_1_1_2_3_2_1_1_3_1_1_1_1_1_1_1_1_1_1_1_1_1_2"/>
    <protectedRange sqref="N46:P46" name="Range2_12_1_2_3_1_1_1_2_3_2_1_1_3_1_1_1_1_1_1_1_1_1_1_1_1_1_2"/>
    <protectedRange sqref="K46:M46" name="Range2_2_12_1_4_3_1_1_1_3_3_2_1_1_3_1_1_1_1_1_1_1_1_1_1_1_1_1_2"/>
    <protectedRange sqref="J46" name="Range2_2_12_1_4_3_1_1_1_3_2_1_2_2_1_1_1_1_1_1_1_1_1_1_1_1_1_2"/>
    <protectedRange sqref="E46:H46" name="Range2_2_12_1_3_1_2_1_1_1_1_2_1_1_1_1_1_1_1_1_1_1_2_1_1_1_1_1_1_1_1_2"/>
    <protectedRange sqref="D46" name="Range2_2_12_1_3_1_2_1_1_1_2_1_2_3_1_1_1_1_1_1_2_1_1_1_1_1_1_1_1_1_1_2"/>
    <protectedRange sqref="I46" name="Range2_2_12_1_4_2_1_1_1_4_1_2_1_1_1_2_2_1_1_1_1_1_1_1_1_1_1_1_1_1_1_2"/>
    <protectedRange sqref="B46" name="Range2_12_5_1_1_1_2_2_1_1_1_1_1_1_1_1_1_1_1_2_1_1_1_2_1_1_1_2_1_1_1_3_1_1_1_1_1_1_1_1_1_1_1_1_1_1_1_1_1_1_1_1_1_1_1_1_1_1_1_1_1_1_1_1_1_1_1_1_1_1_1_1_1_1_1_1_1_1_1_1_1_1_1_1_1_1_1_1_1_1_2_1_1_1_1_1_1_1_1_1_1_1_1_1_1_1_2"/>
    <protectedRange sqref="P4:U5" name="Range1_16_1_1_1_1_1_1_2_2_2_2_2_2_2_2_2_2_2_2_2_2_2_2_2_2_2_2_2_2_2_1_2_2_2_2_2_2_2_2_2_2"/>
    <protectedRange sqref="F48:G48" name="Range2_2_12_1_3_1_2_1_1_1_1_2_1_1_1_1_1_1_1_1_1_1_1_3"/>
    <protectedRange sqref="E48" name="Range2_2_12_1_3_1_2_1_1_1_2_1_1_1_1_3_1_1_1_1_1_1_1_1_1_3"/>
    <protectedRange sqref="B47" name="Range2_12_5_1_1_1_2_1_1_1_1_1_1_1_1_1_1_1_2_1_2_1_1_1_1_1_1_1_1_1_2_1_1_1_1_1_1_1_1_1_1_1_1_1_1_1_1_1_1_1_1_1_1_1_1_1_1_1_1_1_1_1_1_1_1_1_1_1_1_1_1_1_1_1_2_1_1_1_1_1_1_1_1_1_2_1_2_1_1_1_1_1_2_1_1_1_1"/>
    <protectedRange sqref="B48" name="Range2_12_5_1_1_1_1_1_2_1_1_1_1_1_1_1_1_1_1_1_1_1_1_1_1_1_1_1_1_2_1_1_1_1_1_1_1_1_1_1_1_1_1_3_1_1_1_2_1_1_1_1_1_1_1_1_1_1_1_1_2_1_1_1_1_1_1_1_1_1_1_1_1_1_1_1_1_1_1_1_1_1_1_1_1"/>
    <protectedRange sqref="B49" name="Range2_12_5_1_1_1_1_1_2_1_1_2_1_1_1_1_1_1_1_1_1_1_1_1_1_1_1_1_1_2_1_1_1_1_1_1_1_1_1_1_1_1_1_1_3_1_1_1_2_1_1_1_1_1_1_1_1_1_2_1_1_1_1_1_1_1_1_1_1_1_1_1_1_1_1_1_1_1_1_1_1_1_1"/>
    <protectedRange sqref="B50 B55" name="Range2_12_5_1_1_1_2_2_1_1_1_1_1_1_1_1_1_1_1_2_1_1_1_1_1_1_1_1_1_3_1_3_1_2_1_1_1_1_1_1_1_1_1_1_1_1_1_2_1_1_1_1_1_2_1_1_1_1_1_1_1_1_2_1_1_3_1_1_1_2_1_1_1_1_1_1_1_1_1_1_1_1_1_1_1_1_1_2_1_1_1_1_1_1_1_1_1_1_1_1_1_1_1_1"/>
    <protectedRange sqref="B51" name="Range2_12_5_1_1_1_2_2_1_1_1_1_1_1_1_1_1_1_1_2_1_1_1_2_1_1_1_1_1_1_1_1_1_1_1_1_1_1_1_1_2_1_1_1_1_1_1_1_1_1_2_1_1_3_1_1_1_3_1_1_1_1_1_1_1_1_1_1_1_1_1_1_1_1_1_1_1_1_1_1_2_1_1_1_1_1_1_1_1"/>
    <protectedRange sqref="B52" name="Range2_12_5_1_1_1_1_1_2_1_2_1_1_1_2_1_1_1_1_1_1_1_1_1_1_2_1_1_1_1_1_2_1_1_1_1_1_1_1_2_1_1_3_1_1_1_2_1_1_1_1_1_1_1_1_1_1_1_1_1_1_1_1_1_1_1_1_1_1_1_1_1_1_1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509" priority="29" operator="containsText" text="N/A">
      <formula>NOT(ISERROR(SEARCH("N/A",AC11)))</formula>
    </cfRule>
    <cfRule type="cellIs" dxfId="508" priority="43" operator="equal">
      <formula>0</formula>
    </cfRule>
  </conditionalFormatting>
  <conditionalFormatting sqref="AC11:AE34">
    <cfRule type="cellIs" dxfId="507" priority="42" operator="greaterThanOrEqual">
      <formula>1185</formula>
    </cfRule>
  </conditionalFormatting>
  <conditionalFormatting sqref="AC11:AE34">
    <cfRule type="cellIs" dxfId="506" priority="41" operator="between">
      <formula>0.1</formula>
      <formula>1184</formula>
    </cfRule>
  </conditionalFormatting>
  <conditionalFormatting sqref="X8">
    <cfRule type="cellIs" dxfId="505" priority="40" operator="equal">
      <formula>0</formula>
    </cfRule>
  </conditionalFormatting>
  <conditionalFormatting sqref="X8">
    <cfRule type="cellIs" dxfId="504" priority="39" operator="greaterThan">
      <formula>1179</formula>
    </cfRule>
  </conditionalFormatting>
  <conditionalFormatting sqref="X8">
    <cfRule type="cellIs" dxfId="503" priority="38" operator="greaterThan">
      <formula>99</formula>
    </cfRule>
  </conditionalFormatting>
  <conditionalFormatting sqref="X8">
    <cfRule type="cellIs" dxfId="502" priority="37" operator="greaterThan">
      <formula>0.99</formula>
    </cfRule>
  </conditionalFormatting>
  <conditionalFormatting sqref="AB8">
    <cfRule type="cellIs" dxfId="501" priority="36" operator="equal">
      <formula>0</formula>
    </cfRule>
  </conditionalFormatting>
  <conditionalFormatting sqref="AB8">
    <cfRule type="cellIs" dxfId="500" priority="35" operator="greaterThan">
      <formula>1179</formula>
    </cfRule>
  </conditionalFormatting>
  <conditionalFormatting sqref="AB8">
    <cfRule type="cellIs" dxfId="499" priority="34" operator="greaterThan">
      <formula>99</formula>
    </cfRule>
  </conditionalFormatting>
  <conditionalFormatting sqref="AB8">
    <cfRule type="cellIs" dxfId="498" priority="33" operator="greaterThan">
      <formula>0.99</formula>
    </cfRule>
  </conditionalFormatting>
  <conditionalFormatting sqref="AI11:AI34">
    <cfRule type="cellIs" dxfId="497" priority="32" operator="greaterThan">
      <formula>$AI$8</formula>
    </cfRule>
  </conditionalFormatting>
  <conditionalFormatting sqref="AH11:AH34">
    <cfRule type="cellIs" dxfId="496" priority="30" operator="greaterThan">
      <formula>$AH$8</formula>
    </cfRule>
    <cfRule type="cellIs" dxfId="495" priority="31" operator="greaterThan">
      <formula>$AH$8</formula>
    </cfRule>
  </conditionalFormatting>
  <conditionalFormatting sqref="X11:AA34">
    <cfRule type="containsText" dxfId="494" priority="25" operator="containsText" text="N/A">
      <formula>NOT(ISERROR(SEARCH("N/A",X11)))</formula>
    </cfRule>
    <cfRule type="cellIs" dxfId="493" priority="28" operator="equal">
      <formula>0</formula>
    </cfRule>
  </conditionalFormatting>
  <conditionalFormatting sqref="X11:AA34">
    <cfRule type="cellIs" dxfId="492" priority="27" operator="greaterThanOrEqual">
      <formula>1185</formula>
    </cfRule>
  </conditionalFormatting>
  <conditionalFormatting sqref="X11:AA34">
    <cfRule type="cellIs" dxfId="491" priority="26" operator="between">
      <formula>0.1</formula>
      <formula>1184</formula>
    </cfRule>
  </conditionalFormatting>
  <conditionalFormatting sqref="AB11:AB34">
    <cfRule type="containsText" dxfId="490" priority="21" operator="containsText" text="N/A">
      <formula>NOT(ISERROR(SEARCH("N/A",AB11)))</formula>
    </cfRule>
    <cfRule type="cellIs" dxfId="489" priority="24" operator="equal">
      <formula>0</formula>
    </cfRule>
  </conditionalFormatting>
  <conditionalFormatting sqref="AB11:AB34">
    <cfRule type="cellIs" dxfId="488" priority="23" operator="greaterThanOrEqual">
      <formula>1185</formula>
    </cfRule>
  </conditionalFormatting>
  <conditionalFormatting sqref="AB11:AB34">
    <cfRule type="cellIs" dxfId="487" priority="22" operator="between">
      <formula>0.1</formula>
      <formula>1184</formula>
    </cfRule>
  </conditionalFormatting>
  <conditionalFormatting sqref="AJ11:AO34">
    <cfRule type="cellIs" dxfId="486" priority="20" operator="equal">
      <formula>0</formula>
    </cfRule>
  </conditionalFormatting>
  <conditionalFormatting sqref="AJ11:AO34">
    <cfRule type="cellIs" dxfId="485" priority="19" operator="greaterThan">
      <formula>1179</formula>
    </cfRule>
  </conditionalFormatting>
  <conditionalFormatting sqref="AJ11:AO34">
    <cfRule type="cellIs" dxfId="484" priority="18" operator="greaterThan">
      <formula>99</formula>
    </cfRule>
  </conditionalFormatting>
  <conditionalFormatting sqref="AJ11:AO34">
    <cfRule type="cellIs" dxfId="483" priority="17" operator="greaterThan">
      <formula>0.99</formula>
    </cfRule>
  </conditionalFormatting>
  <conditionalFormatting sqref="AP11:AP34">
    <cfRule type="cellIs" dxfId="482" priority="12" operator="equal">
      <formula>0</formula>
    </cfRule>
  </conditionalFormatting>
  <conditionalFormatting sqref="AP11:AP34">
    <cfRule type="cellIs" dxfId="481" priority="11" operator="greaterThan">
      <formula>1179</formula>
    </cfRule>
  </conditionalFormatting>
  <conditionalFormatting sqref="AP11:AP34">
    <cfRule type="cellIs" dxfId="480" priority="10" operator="greaterThan">
      <formula>99</formula>
    </cfRule>
  </conditionalFormatting>
  <conditionalFormatting sqref="AP11:AP34">
    <cfRule type="cellIs" dxfId="479" priority="9" operator="greaterThan">
      <formula>0.99</formula>
    </cfRule>
  </conditionalFormatting>
  <conditionalFormatting sqref="AQ11:AQ34">
    <cfRule type="cellIs" dxfId="478" priority="4" operator="equal">
      <formula>0</formula>
    </cfRule>
  </conditionalFormatting>
  <conditionalFormatting sqref="AQ11:AQ34">
    <cfRule type="cellIs" dxfId="477" priority="3" operator="greaterThan">
      <formula>1179</formula>
    </cfRule>
  </conditionalFormatting>
  <conditionalFormatting sqref="AQ11:AQ34">
    <cfRule type="cellIs" dxfId="476" priority="2" operator="greaterThan">
      <formula>99</formula>
    </cfRule>
  </conditionalFormatting>
  <conditionalFormatting sqref="AQ11:AQ34">
    <cfRule type="cellIs" dxfId="47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2"/>
  <sheetViews>
    <sheetView topLeftCell="A19" zoomScaleNormal="100" workbookViewId="0">
      <selection activeCell="B46" sqref="B46:U5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127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85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81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81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42357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86" t="s">
        <v>51</v>
      </c>
      <c r="V9" s="186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84" t="s">
        <v>55</v>
      </c>
      <c r="AG9" s="184" t="s">
        <v>56</v>
      </c>
      <c r="AH9" s="296" t="s">
        <v>57</v>
      </c>
      <c r="AI9" s="311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93" t="s">
        <v>66</v>
      </c>
      <c r="AR9" s="186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89"/>
      <c r="I10" s="186" t="s">
        <v>75</v>
      </c>
      <c r="J10" s="186" t="s">
        <v>75</v>
      </c>
      <c r="K10" s="186" t="s">
        <v>75</v>
      </c>
      <c r="L10" s="29" t="s">
        <v>29</v>
      </c>
      <c r="M10" s="292"/>
      <c r="N10" s="29" t="s">
        <v>29</v>
      </c>
      <c r="O10" s="294"/>
      <c r="P10" s="294"/>
      <c r="Q10" s="2">
        <f>'DEC 18'!Q34</f>
        <v>63283868</v>
      </c>
      <c r="R10" s="304"/>
      <c r="S10" s="305"/>
      <c r="T10" s="306"/>
      <c r="U10" s="186" t="s">
        <v>75</v>
      </c>
      <c r="V10" s="186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18'!AG34</f>
        <v>42672764</v>
      </c>
      <c r="AH10" s="296"/>
      <c r="AI10" s="312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'DEC 18'!AP34</f>
        <v>9880441</v>
      </c>
      <c r="AQ10" s="294"/>
      <c r="AR10" s="182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126</v>
      </c>
      <c r="P11" s="124">
        <v>113</v>
      </c>
      <c r="Q11" s="124">
        <v>63287831</v>
      </c>
      <c r="R11" s="47">
        <f>IF(ISBLANK(Q11),"-",Q11-Q10)</f>
        <v>3963</v>
      </c>
      <c r="S11" s="48">
        <f>R11*24/1000</f>
        <v>95.111999999999995</v>
      </c>
      <c r="T11" s="48">
        <f>R11/1000</f>
        <v>3.9630000000000001</v>
      </c>
      <c r="U11" s="125">
        <v>6</v>
      </c>
      <c r="V11" s="125">
        <f t="shared" ref="V11:V34" si="0">U11</f>
        <v>6</v>
      </c>
      <c r="W11" s="126" t="s">
        <v>124</v>
      </c>
      <c r="X11" s="128">
        <v>0</v>
      </c>
      <c r="Y11" s="128">
        <v>0</v>
      </c>
      <c r="Z11" s="128">
        <v>966</v>
      </c>
      <c r="AA11" s="128">
        <v>1185</v>
      </c>
      <c r="AB11" s="128">
        <v>0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42672764</v>
      </c>
      <c r="AH11" s="50">
        <f>IF(ISBLANK(AG11),"-",AG11-AG10)</f>
        <v>0</v>
      </c>
      <c r="AI11" s="51">
        <f>AH11/T11</f>
        <v>0</v>
      </c>
      <c r="AJ11" s="108">
        <v>0</v>
      </c>
      <c r="AK11" s="108">
        <v>0</v>
      </c>
      <c r="AL11" s="108">
        <v>1</v>
      </c>
      <c r="AM11" s="108">
        <v>1</v>
      </c>
      <c r="AN11" s="108">
        <v>0</v>
      </c>
      <c r="AO11" s="108">
        <v>0.4</v>
      </c>
      <c r="AP11" s="128">
        <v>9881606</v>
      </c>
      <c r="AQ11" s="128">
        <f t="shared" ref="AQ11:AQ34" si="1">AP11-AP10</f>
        <v>1165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ref="E12:E34" si="2">D12/1.42</f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123</v>
      </c>
      <c r="P12" s="124">
        <v>93</v>
      </c>
      <c r="Q12" s="124">
        <v>63291702</v>
      </c>
      <c r="R12" s="47">
        <f t="shared" ref="R12:R34" si="5">IF(ISBLANK(Q12),"-",Q12-Q11)</f>
        <v>3871</v>
      </c>
      <c r="S12" s="48">
        <f t="shared" ref="S12:S34" si="6">R12*24/1000</f>
        <v>92.903999999999996</v>
      </c>
      <c r="T12" s="48">
        <f t="shared" ref="T12:T34" si="7">R12/1000</f>
        <v>3.871</v>
      </c>
      <c r="U12" s="125">
        <v>7.2</v>
      </c>
      <c r="V12" s="125">
        <f t="shared" si="0"/>
        <v>7.2</v>
      </c>
      <c r="W12" s="126" t="s">
        <v>124</v>
      </c>
      <c r="X12" s="128">
        <v>0</v>
      </c>
      <c r="Y12" s="128">
        <v>0</v>
      </c>
      <c r="Z12" s="128">
        <v>936</v>
      </c>
      <c r="AA12" s="128">
        <v>1185</v>
      </c>
      <c r="AB12" s="128">
        <v>0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42672764</v>
      </c>
      <c r="AH12" s="50">
        <f>IF(ISBLANK(AG12),"-",AG12-AG11)</f>
        <v>0</v>
      </c>
      <c r="AI12" s="51">
        <f t="shared" ref="AI12:AI34" si="8">AH12/T12</f>
        <v>0</v>
      </c>
      <c r="AJ12" s="108">
        <v>0</v>
      </c>
      <c r="AK12" s="108">
        <v>0</v>
      </c>
      <c r="AL12" s="108">
        <v>1</v>
      </c>
      <c r="AM12" s="108">
        <v>1</v>
      </c>
      <c r="AN12" s="108">
        <v>0</v>
      </c>
      <c r="AO12" s="108">
        <v>0.4</v>
      </c>
      <c r="AP12" s="128">
        <v>9882856</v>
      </c>
      <c r="AQ12" s="128">
        <f t="shared" si="1"/>
        <v>1250</v>
      </c>
      <c r="AR12" s="179">
        <v>1.1499999999999999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14</v>
      </c>
      <c r="E13" s="42">
        <f t="shared" si="2"/>
        <v>9.8591549295774659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122</v>
      </c>
      <c r="P13" s="124">
        <v>91</v>
      </c>
      <c r="Q13" s="124">
        <v>63295449</v>
      </c>
      <c r="R13" s="47">
        <f t="shared" si="5"/>
        <v>3747</v>
      </c>
      <c r="S13" s="48">
        <f t="shared" si="6"/>
        <v>89.927999999999997</v>
      </c>
      <c r="T13" s="48">
        <f t="shared" si="7"/>
        <v>3.7469999999999999</v>
      </c>
      <c r="U13" s="125">
        <v>8.5</v>
      </c>
      <c r="V13" s="125">
        <f t="shared" si="0"/>
        <v>8.5</v>
      </c>
      <c r="W13" s="126" t="s">
        <v>124</v>
      </c>
      <c r="X13" s="128">
        <v>0</v>
      </c>
      <c r="Y13" s="128">
        <v>0</v>
      </c>
      <c r="Z13" s="128">
        <v>916</v>
      </c>
      <c r="AA13" s="128">
        <v>1185</v>
      </c>
      <c r="AB13" s="128">
        <v>0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42672764</v>
      </c>
      <c r="AH13" s="50">
        <f>IF(ISBLANK(AG13),"-",AG13-AG12)</f>
        <v>0</v>
      </c>
      <c r="AI13" s="51">
        <f t="shared" si="8"/>
        <v>0</v>
      </c>
      <c r="AJ13" s="108">
        <v>0</v>
      </c>
      <c r="AK13" s="108">
        <v>0</v>
      </c>
      <c r="AL13" s="108">
        <v>1</v>
      </c>
      <c r="AM13" s="108">
        <v>1</v>
      </c>
      <c r="AN13" s="108">
        <v>0</v>
      </c>
      <c r="AO13" s="108">
        <v>0.4</v>
      </c>
      <c r="AP13" s="128">
        <v>9884102</v>
      </c>
      <c r="AQ13" s="128">
        <f t="shared" si="1"/>
        <v>1246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16</v>
      </c>
      <c r="E14" s="42">
        <f t="shared" si="2"/>
        <v>11.267605633802818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98</v>
      </c>
      <c r="P14" s="124">
        <v>94</v>
      </c>
      <c r="Q14" s="124">
        <v>63299166</v>
      </c>
      <c r="R14" s="47">
        <f t="shared" si="5"/>
        <v>3717</v>
      </c>
      <c r="S14" s="48">
        <f t="shared" si="6"/>
        <v>89.207999999999998</v>
      </c>
      <c r="T14" s="48">
        <f t="shared" si="7"/>
        <v>3.7170000000000001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916</v>
      </c>
      <c r="AA14" s="128">
        <v>1185</v>
      </c>
      <c r="AB14" s="128">
        <v>0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42672764</v>
      </c>
      <c r="AH14" s="50">
        <f t="shared" ref="AH14:AH34" si="9">IF(ISBLANK(AG14),"-",AG14-AG13)</f>
        <v>0</v>
      </c>
      <c r="AI14" s="51">
        <f t="shared" si="8"/>
        <v>0</v>
      </c>
      <c r="AJ14" s="108">
        <v>0</v>
      </c>
      <c r="AK14" s="108">
        <v>0</v>
      </c>
      <c r="AL14" s="108">
        <v>1</v>
      </c>
      <c r="AM14" s="108">
        <v>1</v>
      </c>
      <c r="AN14" s="108">
        <v>0</v>
      </c>
      <c r="AO14" s="108">
        <v>0.4</v>
      </c>
      <c r="AP14" s="128">
        <v>9885094</v>
      </c>
      <c r="AQ14" s="128">
        <f t="shared" si="1"/>
        <v>992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19</v>
      </c>
      <c r="E15" s="42">
        <f t="shared" si="2"/>
        <v>13.380281690140846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103</v>
      </c>
      <c r="P15" s="124">
        <v>99</v>
      </c>
      <c r="Q15" s="124">
        <v>63303357</v>
      </c>
      <c r="R15" s="47">
        <f t="shared" si="5"/>
        <v>4191</v>
      </c>
      <c r="S15" s="48">
        <f t="shared" si="6"/>
        <v>100.584</v>
      </c>
      <c r="T15" s="48">
        <f t="shared" si="7"/>
        <v>4.1909999999999998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867</v>
      </c>
      <c r="AA15" s="128">
        <v>1185</v>
      </c>
      <c r="AB15" s="128">
        <v>0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42672764</v>
      </c>
      <c r="AH15" s="50">
        <f t="shared" si="9"/>
        <v>0</v>
      </c>
      <c r="AI15" s="51">
        <f t="shared" si="8"/>
        <v>0</v>
      </c>
      <c r="AJ15" s="108">
        <v>0</v>
      </c>
      <c r="AK15" s="108">
        <v>0</v>
      </c>
      <c r="AL15" s="108">
        <v>1</v>
      </c>
      <c r="AM15" s="108">
        <v>1</v>
      </c>
      <c r="AN15" s="108">
        <v>0</v>
      </c>
      <c r="AO15" s="108">
        <v>0</v>
      </c>
      <c r="AP15" s="128">
        <v>9885094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19</v>
      </c>
      <c r="E16" s="42">
        <f t="shared" si="2"/>
        <v>13.380281690140846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117</v>
      </c>
      <c r="P16" s="124">
        <v>110</v>
      </c>
      <c r="Q16" s="124">
        <v>63307747</v>
      </c>
      <c r="R16" s="47">
        <f t="shared" si="5"/>
        <v>4390</v>
      </c>
      <c r="S16" s="48">
        <f t="shared" si="6"/>
        <v>105.36</v>
      </c>
      <c r="T16" s="48">
        <f t="shared" si="7"/>
        <v>4.3899999999999997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946</v>
      </c>
      <c r="AA16" s="128">
        <v>1185</v>
      </c>
      <c r="AB16" s="128">
        <v>0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42672764</v>
      </c>
      <c r="AH16" s="50">
        <f t="shared" si="9"/>
        <v>0</v>
      </c>
      <c r="AI16" s="51">
        <f t="shared" si="8"/>
        <v>0</v>
      </c>
      <c r="AJ16" s="108">
        <v>0</v>
      </c>
      <c r="AK16" s="108">
        <v>0</v>
      </c>
      <c r="AL16" s="108">
        <v>1</v>
      </c>
      <c r="AM16" s="108">
        <v>1</v>
      </c>
      <c r="AN16" s="108">
        <v>0</v>
      </c>
      <c r="AO16" s="108">
        <v>0</v>
      </c>
      <c r="AP16" s="128">
        <v>9885094</v>
      </c>
      <c r="AQ16" s="128">
        <f t="shared" si="1"/>
        <v>0</v>
      </c>
      <c r="AR16" s="54">
        <v>1.22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13</v>
      </c>
      <c r="E17" s="42">
        <f t="shared" si="2"/>
        <v>9.1549295774647899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135</v>
      </c>
      <c r="P17" s="124">
        <v>134</v>
      </c>
      <c r="Q17" s="124">
        <v>63313120</v>
      </c>
      <c r="R17" s="47">
        <f t="shared" si="5"/>
        <v>5373</v>
      </c>
      <c r="S17" s="48">
        <f t="shared" si="6"/>
        <v>128.952</v>
      </c>
      <c r="T17" s="48">
        <f t="shared" si="7"/>
        <v>5.3730000000000002</v>
      </c>
      <c r="U17" s="125">
        <v>9.5</v>
      </c>
      <c r="V17" s="125">
        <f t="shared" si="0"/>
        <v>9.5</v>
      </c>
      <c r="W17" s="126" t="s">
        <v>179</v>
      </c>
      <c r="X17" s="128">
        <v>0</v>
      </c>
      <c r="Y17" s="128">
        <v>0</v>
      </c>
      <c r="Z17" s="128">
        <v>1188</v>
      </c>
      <c r="AA17" s="128">
        <v>1185</v>
      </c>
      <c r="AB17" s="128">
        <v>1046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42672764</v>
      </c>
      <c r="AH17" s="50">
        <f t="shared" si="9"/>
        <v>0</v>
      </c>
      <c r="AI17" s="51">
        <f t="shared" si="8"/>
        <v>0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9885094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9</v>
      </c>
      <c r="E18" s="42">
        <f t="shared" si="2"/>
        <v>6.3380281690140849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144</v>
      </c>
      <c r="P18" s="124">
        <v>138</v>
      </c>
      <c r="Q18" s="124">
        <v>63318795</v>
      </c>
      <c r="R18" s="47">
        <f t="shared" si="5"/>
        <v>5675</v>
      </c>
      <c r="S18" s="48">
        <f t="shared" si="6"/>
        <v>136.19999999999999</v>
      </c>
      <c r="T18" s="48">
        <f t="shared" si="7"/>
        <v>5.6749999999999998</v>
      </c>
      <c r="U18" s="125">
        <v>9.5</v>
      </c>
      <c r="V18" s="125">
        <f t="shared" si="0"/>
        <v>9.5</v>
      </c>
      <c r="W18" s="126" t="s">
        <v>179</v>
      </c>
      <c r="X18" s="128">
        <v>0</v>
      </c>
      <c r="Y18" s="128">
        <v>0</v>
      </c>
      <c r="Z18" s="128">
        <v>1187</v>
      </c>
      <c r="AA18" s="128">
        <v>1185</v>
      </c>
      <c r="AB18" s="128">
        <v>1186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42672764</v>
      </c>
      <c r="AH18" s="50">
        <f t="shared" si="9"/>
        <v>0</v>
      </c>
      <c r="AI18" s="51">
        <f t="shared" si="8"/>
        <v>0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9885094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2"/>
        <v>4.9295774647887329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145</v>
      </c>
      <c r="P19" s="124">
        <v>161</v>
      </c>
      <c r="Q19" s="124">
        <v>63324725</v>
      </c>
      <c r="R19" s="47">
        <f t="shared" si="5"/>
        <v>5930</v>
      </c>
      <c r="S19" s="48">
        <f t="shared" si="6"/>
        <v>142.32</v>
      </c>
      <c r="T19" s="48">
        <f t="shared" si="7"/>
        <v>5.93</v>
      </c>
      <c r="U19" s="125">
        <v>9.5</v>
      </c>
      <c r="V19" s="125">
        <f t="shared" si="0"/>
        <v>9.5</v>
      </c>
      <c r="W19" s="126" t="s">
        <v>179</v>
      </c>
      <c r="X19" s="128">
        <v>0</v>
      </c>
      <c r="Y19" s="128">
        <v>0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42672764</v>
      </c>
      <c r="AH19" s="50">
        <f t="shared" si="9"/>
        <v>0</v>
      </c>
      <c r="AI19" s="51">
        <f t="shared" si="8"/>
        <v>0</v>
      </c>
      <c r="AJ19" s="108">
        <v>0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9885094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2"/>
        <v>4.9295774647887329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141</v>
      </c>
      <c r="P20" s="124">
        <v>149</v>
      </c>
      <c r="Q20" s="124">
        <v>63330815</v>
      </c>
      <c r="R20" s="47">
        <f t="shared" si="5"/>
        <v>6090</v>
      </c>
      <c r="S20" s="48">
        <f t="shared" si="6"/>
        <v>146.16</v>
      </c>
      <c r="T20" s="48">
        <f t="shared" si="7"/>
        <v>6.09</v>
      </c>
      <c r="U20" s="125">
        <v>9.3000000000000007</v>
      </c>
      <c r="V20" s="125">
        <f t="shared" si="0"/>
        <v>9.3000000000000007</v>
      </c>
      <c r="W20" s="126" t="s">
        <v>131</v>
      </c>
      <c r="X20" s="128">
        <v>1005</v>
      </c>
      <c r="Y20" s="128">
        <v>0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42672764</v>
      </c>
      <c r="AH20" s="50">
        <f t="shared" si="9"/>
        <v>0</v>
      </c>
      <c r="AI20" s="51">
        <f t="shared" si="8"/>
        <v>0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9885094</v>
      </c>
      <c r="AQ20" s="128">
        <f t="shared" si="1"/>
        <v>0</v>
      </c>
      <c r="AR20" s="54">
        <v>1.1599999999999999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8</v>
      </c>
      <c r="E21" s="42">
        <f t="shared" si="2"/>
        <v>5.6338028169014089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140</v>
      </c>
      <c r="P21" s="124">
        <v>147</v>
      </c>
      <c r="Q21" s="124">
        <v>63336863</v>
      </c>
      <c r="R21" s="47">
        <f t="shared" si="5"/>
        <v>6048</v>
      </c>
      <c r="S21" s="48">
        <f t="shared" si="6"/>
        <v>145.15199999999999</v>
      </c>
      <c r="T21" s="48">
        <f t="shared" si="7"/>
        <v>6.048</v>
      </c>
      <c r="U21" s="125">
        <v>9</v>
      </c>
      <c r="V21" s="125">
        <f t="shared" si="0"/>
        <v>9</v>
      </c>
      <c r="W21" s="126" t="s">
        <v>131</v>
      </c>
      <c r="X21" s="128">
        <v>1006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42672764</v>
      </c>
      <c r="AH21" s="50">
        <f t="shared" si="9"/>
        <v>0</v>
      </c>
      <c r="AI21" s="51">
        <f t="shared" si="8"/>
        <v>0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9885094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5</v>
      </c>
      <c r="E22" s="42">
        <f t="shared" si="2"/>
        <v>3.5211267605633805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140</v>
      </c>
      <c r="P22" s="124">
        <v>142</v>
      </c>
      <c r="Q22" s="124">
        <v>63342974</v>
      </c>
      <c r="R22" s="47">
        <f t="shared" si="5"/>
        <v>6111</v>
      </c>
      <c r="S22" s="48">
        <f t="shared" si="6"/>
        <v>146.66399999999999</v>
      </c>
      <c r="T22" s="48">
        <f t="shared" si="7"/>
        <v>6.1109999999999998</v>
      </c>
      <c r="U22" s="125">
        <v>8.6</v>
      </c>
      <c r="V22" s="125">
        <f t="shared" si="0"/>
        <v>8.6</v>
      </c>
      <c r="W22" s="126" t="s">
        <v>131</v>
      </c>
      <c r="X22" s="128">
        <v>1007</v>
      </c>
      <c r="Y22" s="128">
        <v>0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42672764</v>
      </c>
      <c r="AH22" s="50">
        <f t="shared" si="9"/>
        <v>0</v>
      </c>
      <c r="AI22" s="51">
        <f t="shared" si="8"/>
        <v>0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9885094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8</v>
      </c>
      <c r="E23" s="42">
        <f t="shared" si="2"/>
        <v>5.6338028169014089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130</v>
      </c>
      <c r="P23" s="124">
        <v>138</v>
      </c>
      <c r="Q23" s="124">
        <v>63348817</v>
      </c>
      <c r="R23" s="47">
        <f t="shared" si="5"/>
        <v>5843</v>
      </c>
      <c r="S23" s="48">
        <f t="shared" si="6"/>
        <v>140.232</v>
      </c>
      <c r="T23" s="48">
        <f t="shared" si="7"/>
        <v>5.843</v>
      </c>
      <c r="U23" s="125">
        <v>8.3000000000000007</v>
      </c>
      <c r="V23" s="125">
        <f t="shared" si="0"/>
        <v>8.3000000000000007</v>
      </c>
      <c r="W23" s="126" t="s">
        <v>131</v>
      </c>
      <c r="X23" s="128">
        <v>1010</v>
      </c>
      <c r="Y23" s="128">
        <v>0</v>
      </c>
      <c r="Z23" s="128">
        <v>1147</v>
      </c>
      <c r="AA23" s="128">
        <v>1185</v>
      </c>
      <c r="AB23" s="128">
        <v>1147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42672764</v>
      </c>
      <c r="AH23" s="50">
        <f t="shared" si="9"/>
        <v>0</v>
      </c>
      <c r="AI23" s="51">
        <f t="shared" si="8"/>
        <v>0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9885094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8</v>
      </c>
      <c r="E24" s="42">
        <f t="shared" si="2"/>
        <v>5.6338028169014089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136</v>
      </c>
      <c r="Q24" s="124">
        <v>63354547</v>
      </c>
      <c r="R24" s="47">
        <f t="shared" si="5"/>
        <v>5730</v>
      </c>
      <c r="S24" s="48">
        <f t="shared" si="6"/>
        <v>137.52000000000001</v>
      </c>
      <c r="T24" s="48">
        <f t="shared" si="7"/>
        <v>5.73</v>
      </c>
      <c r="U24" s="125">
        <v>7.9</v>
      </c>
      <c r="V24" s="125">
        <f t="shared" si="0"/>
        <v>7.9</v>
      </c>
      <c r="W24" s="126" t="s">
        <v>131</v>
      </c>
      <c r="X24" s="128">
        <v>1005</v>
      </c>
      <c r="Y24" s="128">
        <v>0</v>
      </c>
      <c r="Z24" s="128">
        <v>1148</v>
      </c>
      <c r="AA24" s="128">
        <v>1185</v>
      </c>
      <c r="AB24" s="128">
        <v>1147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42672764</v>
      </c>
      <c r="AH24" s="50">
        <f>IF(ISBLANK(AG24),"-",AG24-AG23)</f>
        <v>0</v>
      </c>
      <c r="AI24" s="51">
        <f t="shared" si="8"/>
        <v>0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9885094</v>
      </c>
      <c r="AQ24" s="128">
        <f t="shared" si="1"/>
        <v>0</v>
      </c>
      <c r="AR24" s="54">
        <v>1.1200000000000001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9</v>
      </c>
      <c r="E25" s="42">
        <f t="shared" si="2"/>
        <v>6.3380281690140849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137</v>
      </c>
      <c r="Q25" s="124">
        <v>63360238</v>
      </c>
      <c r="R25" s="47">
        <f t="shared" si="5"/>
        <v>5691</v>
      </c>
      <c r="S25" s="48">
        <f t="shared" si="6"/>
        <v>136.584</v>
      </c>
      <c r="T25" s="48">
        <f t="shared" si="7"/>
        <v>5.6909999999999998</v>
      </c>
      <c r="U25" s="125">
        <v>7.6</v>
      </c>
      <c r="V25" s="125">
        <f t="shared" si="0"/>
        <v>7.6</v>
      </c>
      <c r="W25" s="126" t="s">
        <v>131</v>
      </c>
      <c r="X25" s="128">
        <v>1005</v>
      </c>
      <c r="Y25" s="128">
        <v>0</v>
      </c>
      <c r="Z25" s="128">
        <v>1147</v>
      </c>
      <c r="AA25" s="128">
        <v>1185</v>
      </c>
      <c r="AB25" s="128">
        <v>1147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42672764</v>
      </c>
      <c r="AH25" s="50">
        <f t="shared" si="9"/>
        <v>0</v>
      </c>
      <c r="AI25" s="51">
        <f t="shared" si="8"/>
        <v>0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9885094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11</v>
      </c>
      <c r="E26" s="42">
        <f t="shared" si="2"/>
        <v>7.746478873239437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124</v>
      </c>
      <c r="P26" s="124">
        <v>136</v>
      </c>
      <c r="Q26" s="124">
        <v>63365813</v>
      </c>
      <c r="R26" s="47">
        <f t="shared" si="5"/>
        <v>5575</v>
      </c>
      <c r="S26" s="48">
        <f t="shared" si="6"/>
        <v>133.80000000000001</v>
      </c>
      <c r="T26" s="48">
        <f t="shared" si="7"/>
        <v>5.5750000000000002</v>
      </c>
      <c r="U26" s="125">
        <v>7.3</v>
      </c>
      <c r="V26" s="125">
        <f t="shared" si="0"/>
        <v>7.3</v>
      </c>
      <c r="W26" s="126" t="s">
        <v>131</v>
      </c>
      <c r="X26" s="128">
        <v>1005</v>
      </c>
      <c r="Y26" s="128">
        <v>0</v>
      </c>
      <c r="Z26" s="128">
        <v>1097</v>
      </c>
      <c r="AA26" s="128">
        <v>1185</v>
      </c>
      <c r="AB26" s="128">
        <v>1097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42672764</v>
      </c>
      <c r="AH26" s="50">
        <f t="shared" si="9"/>
        <v>0</v>
      </c>
      <c r="AI26" s="51">
        <f t="shared" si="8"/>
        <v>0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9885094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9</v>
      </c>
      <c r="E27" s="42">
        <f t="shared" si="2"/>
        <v>6.3380281690140849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126</v>
      </c>
      <c r="P27" s="124">
        <v>135</v>
      </c>
      <c r="Q27" s="124">
        <v>63371292</v>
      </c>
      <c r="R27" s="47">
        <f t="shared" si="5"/>
        <v>5479</v>
      </c>
      <c r="S27" s="48">
        <f t="shared" si="6"/>
        <v>131.49600000000001</v>
      </c>
      <c r="T27" s="48">
        <f t="shared" si="7"/>
        <v>5.4790000000000001</v>
      </c>
      <c r="U27" s="125">
        <v>6.9</v>
      </c>
      <c r="V27" s="125">
        <f t="shared" si="0"/>
        <v>6.9</v>
      </c>
      <c r="W27" s="126" t="s">
        <v>131</v>
      </c>
      <c r="X27" s="128">
        <v>1005</v>
      </c>
      <c r="Y27" s="128">
        <v>0</v>
      </c>
      <c r="Z27" s="128">
        <v>1097</v>
      </c>
      <c r="AA27" s="128">
        <v>1185</v>
      </c>
      <c r="AB27" s="128">
        <v>1097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42672764</v>
      </c>
      <c r="AH27" s="50">
        <f t="shared" si="9"/>
        <v>0</v>
      </c>
      <c r="AI27" s="51">
        <f t="shared" si="8"/>
        <v>0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9885094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9</v>
      </c>
      <c r="E28" s="42">
        <f t="shared" si="2"/>
        <v>6.3380281690140849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127</v>
      </c>
      <c r="P28" s="124">
        <v>132</v>
      </c>
      <c r="Q28" s="124">
        <v>63376937</v>
      </c>
      <c r="R28" s="47">
        <f t="shared" si="5"/>
        <v>5645</v>
      </c>
      <c r="S28" s="48">
        <f t="shared" si="6"/>
        <v>135.47999999999999</v>
      </c>
      <c r="T28" s="48">
        <f t="shared" si="7"/>
        <v>5.6449999999999996</v>
      </c>
      <c r="U28" s="125">
        <v>6.5</v>
      </c>
      <c r="V28" s="125">
        <f t="shared" si="0"/>
        <v>6.5</v>
      </c>
      <c r="W28" s="126" t="s">
        <v>131</v>
      </c>
      <c r="X28" s="128">
        <v>1007</v>
      </c>
      <c r="Y28" s="128">
        <v>0</v>
      </c>
      <c r="Z28" s="128">
        <v>1097</v>
      </c>
      <c r="AA28" s="128">
        <v>1185</v>
      </c>
      <c r="AB28" s="128">
        <v>1097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42672764</v>
      </c>
      <c r="AH28" s="50">
        <f t="shared" si="9"/>
        <v>0</v>
      </c>
      <c r="AI28" s="51">
        <f t="shared" si="8"/>
        <v>0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9885094</v>
      </c>
      <c r="AQ28" s="128">
        <f t="shared" si="1"/>
        <v>0</v>
      </c>
      <c r="AR28" s="54">
        <v>1.23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10</v>
      </c>
      <c r="E29" s="42">
        <f t="shared" si="2"/>
        <v>7.042253521126761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125</v>
      </c>
      <c r="P29" s="124">
        <v>100</v>
      </c>
      <c r="Q29" s="124">
        <v>63382667</v>
      </c>
      <c r="R29" s="47">
        <f t="shared" si="5"/>
        <v>5730</v>
      </c>
      <c r="S29" s="48">
        <f t="shared" si="6"/>
        <v>137.52000000000001</v>
      </c>
      <c r="T29" s="48">
        <f t="shared" si="7"/>
        <v>5.73</v>
      </c>
      <c r="U29" s="125">
        <v>6.2</v>
      </c>
      <c r="V29" s="125">
        <f t="shared" si="0"/>
        <v>6.2</v>
      </c>
      <c r="W29" s="126" t="s">
        <v>131</v>
      </c>
      <c r="X29" s="128">
        <v>1006</v>
      </c>
      <c r="Y29" s="128">
        <v>0</v>
      </c>
      <c r="Z29" s="128">
        <v>1097</v>
      </c>
      <c r="AA29" s="128">
        <v>1185</v>
      </c>
      <c r="AB29" s="128">
        <v>1097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42672764</v>
      </c>
      <c r="AH29" s="50">
        <f t="shared" si="9"/>
        <v>0</v>
      </c>
      <c r="AI29" s="51">
        <f t="shared" si="8"/>
        <v>0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9885094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10</v>
      </c>
      <c r="E30" s="42">
        <f t="shared" si="2"/>
        <v>7.042253521126761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129</v>
      </c>
      <c r="P30" s="124">
        <v>122</v>
      </c>
      <c r="Q30" s="124">
        <v>63388248</v>
      </c>
      <c r="R30" s="47">
        <f t="shared" si="5"/>
        <v>5581</v>
      </c>
      <c r="S30" s="48">
        <f t="shared" si="6"/>
        <v>133.94399999999999</v>
      </c>
      <c r="T30" s="48">
        <f t="shared" si="7"/>
        <v>5.5810000000000004</v>
      </c>
      <c r="U30" s="125">
        <v>6.1</v>
      </c>
      <c r="V30" s="125">
        <f t="shared" si="0"/>
        <v>6.1</v>
      </c>
      <c r="W30" s="126" t="s">
        <v>131</v>
      </c>
      <c r="X30" s="128">
        <v>965</v>
      </c>
      <c r="Y30" s="128">
        <v>0</v>
      </c>
      <c r="Z30" s="128">
        <v>1076</v>
      </c>
      <c r="AA30" s="128">
        <v>1185</v>
      </c>
      <c r="AB30" s="128">
        <v>1077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42672764</v>
      </c>
      <c r="AH30" s="50">
        <f t="shared" si="9"/>
        <v>0</v>
      </c>
      <c r="AI30" s="51">
        <f t="shared" si="8"/>
        <v>0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9885094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15</v>
      </c>
      <c r="E31" s="42">
        <f t="shared" si="2"/>
        <v>10.563380281690142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115</v>
      </c>
      <c r="P31" s="124">
        <v>106</v>
      </c>
      <c r="Q31" s="124">
        <v>63393094</v>
      </c>
      <c r="R31" s="47">
        <f t="shared" si="5"/>
        <v>4846</v>
      </c>
      <c r="S31" s="48">
        <f t="shared" si="6"/>
        <v>116.304</v>
      </c>
      <c r="T31" s="48">
        <f t="shared" si="7"/>
        <v>4.8460000000000001</v>
      </c>
      <c r="U31" s="125">
        <v>5.8</v>
      </c>
      <c r="V31" s="125">
        <f t="shared" si="0"/>
        <v>5.8</v>
      </c>
      <c r="W31" s="126" t="s">
        <v>147</v>
      </c>
      <c r="X31" s="128">
        <v>996</v>
      </c>
      <c r="Y31" s="128">
        <v>0</v>
      </c>
      <c r="Z31" s="128">
        <v>1169</v>
      </c>
      <c r="AA31" s="128">
        <v>0</v>
      </c>
      <c r="AB31" s="128">
        <v>1148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42672764</v>
      </c>
      <c r="AH31" s="50">
        <f t="shared" si="9"/>
        <v>0</v>
      </c>
      <c r="AI31" s="51">
        <f t="shared" si="8"/>
        <v>0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9885094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16</v>
      </c>
      <c r="E32" s="42">
        <f t="shared" si="2"/>
        <v>11.267605633802818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111</v>
      </c>
      <c r="P32" s="124">
        <v>121</v>
      </c>
      <c r="Q32" s="124">
        <v>63397976</v>
      </c>
      <c r="R32" s="47">
        <f t="shared" si="5"/>
        <v>4882</v>
      </c>
      <c r="S32" s="48">
        <f t="shared" si="6"/>
        <v>117.16800000000001</v>
      </c>
      <c r="T32" s="48">
        <f t="shared" si="7"/>
        <v>4.8819999999999997</v>
      </c>
      <c r="U32" s="125">
        <v>5.5</v>
      </c>
      <c r="V32" s="125">
        <f t="shared" si="0"/>
        <v>5.5</v>
      </c>
      <c r="W32" s="126" t="s">
        <v>147</v>
      </c>
      <c r="X32" s="128">
        <v>995</v>
      </c>
      <c r="Y32" s="128">
        <v>0</v>
      </c>
      <c r="Z32" s="128">
        <v>1158</v>
      </c>
      <c r="AA32" s="128">
        <v>0</v>
      </c>
      <c r="AB32" s="128">
        <v>1148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42672764</v>
      </c>
      <c r="AH32" s="50">
        <f t="shared" si="9"/>
        <v>0</v>
      </c>
      <c r="AI32" s="51">
        <f t="shared" si="8"/>
        <v>0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9885094</v>
      </c>
      <c r="AQ32" s="128">
        <f t="shared" si="1"/>
        <v>0</v>
      </c>
      <c r="AR32" s="54">
        <v>1.1000000000000001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12</v>
      </c>
      <c r="E33" s="42">
        <f t="shared" si="2"/>
        <v>8.4507042253521139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121</v>
      </c>
      <c r="P33" s="124">
        <v>98</v>
      </c>
      <c r="Q33" s="124">
        <v>63402496</v>
      </c>
      <c r="R33" s="47">
        <f t="shared" si="5"/>
        <v>4520</v>
      </c>
      <c r="S33" s="48">
        <f t="shared" si="6"/>
        <v>108.48</v>
      </c>
      <c r="T33" s="48">
        <f t="shared" si="7"/>
        <v>4.5199999999999996</v>
      </c>
      <c r="U33" s="125">
        <v>6.2</v>
      </c>
      <c r="V33" s="125">
        <f t="shared" si="0"/>
        <v>6.2</v>
      </c>
      <c r="W33" s="126" t="s">
        <v>124</v>
      </c>
      <c r="X33" s="128">
        <v>0</v>
      </c>
      <c r="Y33" s="128">
        <v>0</v>
      </c>
      <c r="Z33" s="128">
        <v>0</v>
      </c>
      <c r="AA33" s="128">
        <v>1185</v>
      </c>
      <c r="AB33" s="128">
        <v>946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42672764</v>
      </c>
      <c r="AH33" s="50">
        <f t="shared" si="9"/>
        <v>0</v>
      </c>
      <c r="AI33" s="51">
        <f t="shared" si="8"/>
        <v>0</v>
      </c>
      <c r="AJ33" s="108">
        <v>0</v>
      </c>
      <c r="AK33" s="108">
        <v>0</v>
      </c>
      <c r="AL33" s="108">
        <v>0</v>
      </c>
      <c r="AM33" s="108">
        <v>1</v>
      </c>
      <c r="AN33" s="108">
        <v>1</v>
      </c>
      <c r="AO33" s="108">
        <v>0.35</v>
      </c>
      <c r="AP33" s="128">
        <v>9885852</v>
      </c>
      <c r="AQ33" s="128">
        <f t="shared" si="1"/>
        <v>758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15</v>
      </c>
      <c r="E34" s="42">
        <f t="shared" si="2"/>
        <v>10.563380281690142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125</v>
      </c>
      <c r="P34" s="124">
        <v>94</v>
      </c>
      <c r="Q34" s="124">
        <v>63407163</v>
      </c>
      <c r="R34" s="47">
        <f t="shared" si="5"/>
        <v>4667</v>
      </c>
      <c r="S34" s="48">
        <f t="shared" si="6"/>
        <v>112.008</v>
      </c>
      <c r="T34" s="48">
        <f t="shared" si="7"/>
        <v>4.6669999999999998</v>
      </c>
      <c r="U34" s="125">
        <v>7.5</v>
      </c>
      <c r="V34" s="125">
        <f t="shared" si="0"/>
        <v>7.5</v>
      </c>
      <c r="W34" s="126" t="s">
        <v>124</v>
      </c>
      <c r="X34" s="128">
        <v>0</v>
      </c>
      <c r="Y34" s="128">
        <v>0</v>
      </c>
      <c r="Z34" s="128">
        <v>0</v>
      </c>
      <c r="AA34" s="128">
        <v>1185</v>
      </c>
      <c r="AB34" s="128">
        <v>946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42672764</v>
      </c>
      <c r="AH34" s="50">
        <f t="shared" si="9"/>
        <v>0</v>
      </c>
      <c r="AI34" s="51">
        <f t="shared" si="8"/>
        <v>0</v>
      </c>
      <c r="AJ34" s="108">
        <v>0</v>
      </c>
      <c r="AK34" s="108">
        <v>0</v>
      </c>
      <c r="AL34" s="108">
        <v>0</v>
      </c>
      <c r="AM34" s="108">
        <v>1</v>
      </c>
      <c r="AN34" s="108">
        <v>1</v>
      </c>
      <c r="AO34" s="108">
        <v>0.35</v>
      </c>
      <c r="AP34" s="128">
        <v>9886910</v>
      </c>
      <c r="AQ34" s="128">
        <f t="shared" si="1"/>
        <v>1058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123295</v>
      </c>
      <c r="S35" s="67">
        <f>AVERAGE(S11:S34)</f>
        <v>123.295</v>
      </c>
      <c r="T35" s="67">
        <f>SUM(T11:T34)</f>
        <v>123.29500000000002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127"/>
      <c r="AH35" s="69">
        <f>SUM(AH11:AH34)</f>
        <v>0</v>
      </c>
      <c r="AI35" s="70">
        <f>$AH$35/$T35</f>
        <v>0</v>
      </c>
      <c r="AJ35" s="99"/>
      <c r="AK35" s="100"/>
      <c r="AL35" s="100"/>
      <c r="AM35" s="100"/>
      <c r="AN35" s="101"/>
      <c r="AO35" s="71"/>
      <c r="AP35" s="72">
        <f>AP34-AP10</f>
        <v>6469</v>
      </c>
      <c r="AQ35" s="73">
        <f>SUM(AQ11:AQ34)</f>
        <v>6469</v>
      </c>
      <c r="AR35" s="74">
        <f>AVERAGE(AR11:AR34)</f>
        <v>1.1633333333333333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83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156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192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83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83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208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242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241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83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83" t="s">
        <v>141</v>
      </c>
      <c r="C48" s="118"/>
      <c r="D48" s="172"/>
      <c r="E48" s="118"/>
      <c r="F48" s="118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83" t="s">
        <v>142</v>
      </c>
      <c r="C49" s="205"/>
      <c r="D49" s="205"/>
      <c r="E49" s="205"/>
      <c r="F49" s="205"/>
      <c r="G49" s="205"/>
      <c r="H49" s="205"/>
      <c r="I49" s="206"/>
      <c r="J49" s="206"/>
      <c r="K49" s="206"/>
      <c r="L49" s="206"/>
      <c r="M49" s="206"/>
      <c r="N49" s="206"/>
      <c r="O49" s="206"/>
      <c r="P49" s="206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18" t="s">
        <v>143</v>
      </c>
      <c r="C50" s="205"/>
      <c r="D50" s="205"/>
      <c r="E50" s="205"/>
      <c r="F50" s="205"/>
      <c r="G50" s="205"/>
      <c r="H50" s="205"/>
      <c r="I50" s="206"/>
      <c r="J50" s="206"/>
      <c r="K50" s="206"/>
      <c r="L50" s="206"/>
      <c r="M50" s="206"/>
      <c r="N50" s="206"/>
      <c r="O50" s="206"/>
      <c r="P50" s="206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144</v>
      </c>
      <c r="C51" s="205"/>
      <c r="D51" s="205"/>
      <c r="E51" s="205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83" t="s">
        <v>145</v>
      </c>
      <c r="C52" s="205"/>
      <c r="D52" s="205"/>
      <c r="E52" s="205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166</v>
      </c>
      <c r="C53" s="205"/>
      <c r="D53" s="205"/>
      <c r="E53" s="205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209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 t="s">
        <v>204</v>
      </c>
      <c r="C54" s="205"/>
      <c r="D54" s="205"/>
      <c r="E54" s="204"/>
      <c r="F54" s="205"/>
      <c r="G54" s="205"/>
      <c r="H54" s="205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18" t="s">
        <v>243</v>
      </c>
      <c r="C55" s="205"/>
      <c r="D55" s="205"/>
      <c r="E55" s="205"/>
      <c r="F55" s="205"/>
      <c r="G55" s="205"/>
      <c r="H55" s="205"/>
      <c r="I55" s="205"/>
      <c r="J55" s="206"/>
      <c r="K55" s="206"/>
      <c r="L55" s="206"/>
      <c r="M55" s="206"/>
      <c r="N55" s="206"/>
      <c r="O55" s="206"/>
      <c r="P55" s="206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204"/>
      <c r="C56" s="205"/>
      <c r="D56" s="205"/>
      <c r="E56" s="205"/>
      <c r="F56" s="205"/>
      <c r="G56" s="205"/>
      <c r="H56" s="205"/>
      <c r="I56" s="205"/>
      <c r="J56" s="206"/>
      <c r="K56" s="206"/>
      <c r="L56" s="206"/>
      <c r="M56" s="206"/>
      <c r="N56" s="206"/>
      <c r="O56" s="206"/>
      <c r="P56" s="206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18"/>
      <c r="C57" s="202"/>
      <c r="D57" s="202"/>
      <c r="E57" s="202"/>
      <c r="F57" s="202"/>
      <c r="G57" s="202"/>
      <c r="H57" s="202"/>
      <c r="I57" s="203"/>
      <c r="J57" s="203"/>
      <c r="K57" s="203"/>
      <c r="L57" s="203"/>
      <c r="M57" s="203"/>
      <c r="N57" s="203"/>
      <c r="O57" s="203"/>
      <c r="P57" s="203"/>
      <c r="Q57" s="203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83"/>
      <c r="C58" s="202"/>
      <c r="D58" s="202"/>
      <c r="E58" s="202"/>
      <c r="F58" s="202"/>
      <c r="G58" s="202"/>
      <c r="H58" s="202"/>
      <c r="I58" s="203"/>
      <c r="J58" s="203"/>
      <c r="K58" s="203"/>
      <c r="L58" s="203"/>
      <c r="M58" s="203"/>
      <c r="N58" s="203"/>
      <c r="O58" s="203"/>
      <c r="P58" s="203"/>
      <c r="Q58" s="203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91"/>
      <c r="C59" s="202"/>
      <c r="D59" s="202"/>
      <c r="E59" s="202"/>
      <c r="F59" s="202"/>
      <c r="G59" s="202"/>
      <c r="H59" s="202"/>
      <c r="I59" s="203"/>
      <c r="J59" s="203"/>
      <c r="K59" s="203"/>
      <c r="L59" s="203"/>
      <c r="M59" s="203"/>
      <c r="N59" s="203"/>
      <c r="O59" s="203"/>
      <c r="P59" s="203"/>
      <c r="Q59" s="203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183"/>
      <c r="C60" s="118"/>
      <c r="D60" s="172"/>
      <c r="E60" s="118"/>
      <c r="F60" s="118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91"/>
      <c r="C61" s="118"/>
      <c r="D61" s="172"/>
      <c r="E61" s="118"/>
      <c r="F61" s="118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118"/>
      <c r="C62" s="118"/>
      <c r="D62" s="172"/>
      <c r="E62" s="118"/>
      <c r="F62" s="118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1:51" x14ac:dyDescent="0.25">
      <c r="B63" s="91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1:51" x14ac:dyDescent="0.25">
      <c r="A64" s="112"/>
      <c r="B64" s="118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AS64" s="107"/>
      <c r="AT64" s="107"/>
      <c r="AU64" s="107"/>
      <c r="AV64" s="107"/>
      <c r="AW64" s="107"/>
      <c r="AX64" s="107"/>
      <c r="AY64" s="107"/>
    </row>
    <row r="65" spans="1:51" x14ac:dyDescent="0.25">
      <c r="A65" s="112"/>
      <c r="B65" s="118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118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118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AS67" s="107"/>
      <c r="AT67" s="107"/>
      <c r="AU67" s="107"/>
      <c r="AV67" s="107"/>
      <c r="AW67" s="107"/>
      <c r="AX67" s="107"/>
      <c r="AY67" s="107"/>
    </row>
    <row r="68" spans="1:51" x14ac:dyDescent="0.25">
      <c r="O68" s="13"/>
      <c r="P68" s="109"/>
      <c r="Q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O69" s="13"/>
      <c r="P69" s="109"/>
      <c r="Q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O70" s="13"/>
      <c r="P70" s="109"/>
      <c r="Q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R73" s="109"/>
      <c r="S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R74" s="109"/>
      <c r="S74" s="109"/>
      <c r="T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R75" s="109"/>
      <c r="S75" s="109"/>
      <c r="T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T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09"/>
      <c r="Q77" s="109"/>
      <c r="R77" s="109"/>
      <c r="S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Q78" s="109"/>
      <c r="R78" s="109"/>
      <c r="S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Q79" s="109"/>
      <c r="R79" s="109"/>
      <c r="S79" s="109"/>
      <c r="T79" s="109"/>
      <c r="U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3"/>
      <c r="P80" s="109"/>
      <c r="T80" s="109"/>
      <c r="U80" s="109"/>
      <c r="AS80" s="107"/>
      <c r="AT80" s="107"/>
      <c r="AU80" s="107"/>
      <c r="AV80" s="107"/>
      <c r="AW80" s="107"/>
      <c r="AX80" s="107"/>
      <c r="AY80" s="107"/>
    </row>
    <row r="92" spans="45:51" x14ac:dyDescent="0.25">
      <c r="AS92" s="107"/>
      <c r="AT92" s="107"/>
      <c r="AU92" s="107"/>
      <c r="AV92" s="107"/>
      <c r="AW92" s="107"/>
      <c r="AX92" s="107"/>
      <c r="AY92" s="107"/>
    </row>
  </sheetData>
  <protectedRanges>
    <protectedRange sqref="S48:T67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63" name="Range2_2_1_10_1_1_1_2"/>
    <protectedRange sqref="N60:R67 R49:R59 N48:R48" name="Range2_12_1_6_1_1"/>
    <protectedRange sqref="L60:M67 L48:M48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5" name="Range1_16_3_1_1_4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0:K67 J48:K48" name="Range2_2_12_1_4_1_1_1_1_1_1_1_1_1_1_1_1_1_1_1"/>
    <protectedRange sqref="I60:I67 I48" name="Range2_2_12_1_7_1_1_2_2_1_2"/>
    <protectedRange sqref="F60:H67 H48" name="Range2_2_12_1_3_1_2_1_1_1_1_2_1_1_1_1_1_1_1_1_1_1_1"/>
    <protectedRange sqref="E60:E67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B61" name="Range2_12_5_1_1_1_2_2_1_1_1_1_1_1_1_1_1_1_1_1_1_1_1_1_1_1_1_1_1_1_1_1_1_1_1_1_1_1_1_1_1_1_1_1_1_1_1_1_1_1_1_1_1_1_1_1_1_2_1_1_1_1_1_1_1_1_1_1_1_2_1_1_1_1_1_2_1_1_1_1_1_1_1_1_1_1_1_1_1"/>
    <protectedRange sqref="Q57:Q59" name="Range2_12_1_6_1_1_1_2_3_1_1_3_1_1_1_1_1_1_1"/>
    <protectedRange sqref="N57:P59" name="Range2_12_1_2_3_1_1_1_2_3_1_1_3_1_1_1_1_1_1_1"/>
    <protectedRange sqref="J57:M59" name="Range2_2_12_1_4_3_1_1_1_3_3_1_1_3_1_1_1_1_1_1_1"/>
    <protectedRange sqref="Q53:Q54" name="Range2_12_5_1_1_3_1"/>
    <protectedRange sqref="P53:P54 Q52" name="Range2_12_4_1_1_1_4_2_2_2_1"/>
    <protectedRange sqref="N53:O54 O52:P52 Q49:Q51 Q55:Q56" name="Range2_12_1_6_1_1_1_2_3_2_1_1_3_1"/>
    <protectedRange sqref="K53:M54 L52:N52 N49:P51 N55:P56" name="Range2_12_1_2_3_1_1_1_2_3_2_1_1_3_1"/>
    <protectedRange sqref="H53:J53 I52:K52 I54:J54 K49:M51 K55:M56" name="Range2_2_12_1_4_3_1_1_1_3_3_2_1_1_3_1"/>
    <protectedRange sqref="G53 H52 J49:J51 J55:J56" name="Range2_2_12_1_4_3_1_1_1_3_2_1_2_2_1"/>
    <protectedRange sqref="D53:E53 E52:F52 G49:H51" name="Range2_2_12_1_3_1_2_1_1_1_2_1_1_1_1_1_1_2_1_1_1"/>
    <protectedRange sqref="C52 D49:E51" name="Range2_2_12_1_3_1_2_1_1_1_2_1_1_1_1_3_1_1_1_1_1"/>
    <protectedRange sqref="C53 D52 F49:F51" name="Range2_2_12_1_3_1_2_1_1_1_3_1_1_1_1_1_3_1_1_1_1_1"/>
    <protectedRange sqref="F53 G52 I49:I51" name="Range2_2_12_1_4_3_1_1_1_2_1_2_1_1_3_1_1_1_1_1_1_1"/>
    <protectedRange sqref="I55:I56" name="Range2_2_12_1_7_1_1_2_2_2"/>
    <protectedRange sqref="G54:H54" name="Range2_2_12_1_3_1_2_1_1_1_2_1_1_1_1_1_1_2_1_1_1_1_1_1_1_1"/>
    <protectedRange sqref="F54" name="Range2_2_12_1_3_1_2_1_1_1_3_1_1_1_1_1_3_1_1_1_1_1_1_1_2_1_1"/>
    <protectedRange sqref="F55:H56" name="Range2_2_12_1_3_1_2_1_1_1_1_2_1_1_1_1_1_1_2_1_1_1_1"/>
    <protectedRange sqref="D54" name="Range2_2_12_1_3_1_2_1_1_1_2_1_1_1_1_3_1_1_1_1_1_2_1_2_1"/>
    <protectedRange sqref="E55:E56" name="Range2_2_12_1_3_1_2_1_1_1_1_2_1_1_1_1_1_1_2_1_1_1"/>
    <protectedRange sqref="D55:D56" name="Range2_2_12_1_3_1_2_1_1_1_2_1_2_3_1_1_1_1_1_1_1_1"/>
    <protectedRange sqref="E54" name="Range2_12_5_1_1_1_1_1_2_1_1_1_1_1_1_1_1_1_1_1_1_1_1_1_1_1_1_1_1_2_1_1_1_1_1_1_1_1_1_1_1_1_1_3_1_1_1_2_1_1_1_1_1_1_1_1_1_1_1_1_2_1_1_1_2"/>
    <protectedRange sqref="G57:H59" name="Range2_2_12_1_3_1_2_1_1_1_2_1_1_1_1_1_1_2_1_1"/>
    <protectedRange sqref="D57:E59" name="Range2_2_12_1_3_1_2_1_1_1_2_1_1_1_1_3_1_1_1_1"/>
    <protectedRange sqref="F57:F59" name="Range2_2_12_1_3_1_2_1_1_1_3_1_1_1_1_1_3_1_1_1_1"/>
    <protectedRange sqref="I57:I59" name="Range2_2_12_1_4_3_1_1_1_2_1_2_1_1_3_1_1_1_1_1_1"/>
    <protectedRange sqref="B56" name="Range2_12_5_1_1_1_2_2_1_1_1_1_1_1_1_1_1_1_1_2_1_1_1_2_1_1_1_1_1_1_1_1_1_1_1_1_1_1_1_1_2_1_1_1_1_1_1_2"/>
    <protectedRange sqref="B57 B62" name="Range2_12_5_1_1_1_2_2_1_1_1_1_1_1_1_1_1_1_1_2_1_1_1_1_1_1_1_1_1_3_1_3_1_2_1_1_1_1_1_1_1_1_1_1_1_1_1_2_1_1_1_1_1_2_1_1_1_1_1_1_1_1_2_1_1_3_1_1_1_2_1_1_1_1_1_1_1_1_1_1_1_1_1_1_1_1_1_2_1_1_1_1_1_1_1_1_1_1_1_1_1_1_1_2_1_1_1_2_2_2_3_1_1_1_1_3_2"/>
    <protectedRange sqref="S47:T47" name="Range2_12_5_1_1_2"/>
    <protectedRange sqref="N47:R47" name="Range2_12_1_6_1_1_2"/>
    <protectedRange sqref="L47:M47" name="Range2_2_12_1_7_1_1_3"/>
    <protectedRange sqref="J47:K47" name="Range2_2_12_1_4_1_1_1_1_1_1_1_1_1_1_1_1_1_1_1_2"/>
    <protectedRange sqref="I47" name="Range2_2_12_1_7_1_1_2_2_1_2_2"/>
    <protectedRange sqref="F47:H47" name="Range2_2_12_1_3_1_2_1_1_1_1_2_1_1_1_1_1_1_1_1_1_1_1_2"/>
    <protectedRange sqref="E47" name="Range2_2_12_1_3_1_2_1_1_1_2_1_1_1_1_3_1_1_1_1_1_1_1_1_1_2"/>
    <protectedRange sqref="P4:U4" name="Range1_16_1_1_1_1_1_1_2_2_2_2_2_2_2_2_2_2_2_2_2_2_2_2_2_2_2_2_2_2_2_1_2_2_2_2_2_2_2_2_2_2"/>
    <protectedRange sqref="F48:G48" name="Range2_2_12_1_3_1_2_1_1_1_1_2_1_1_1_1_1_1_1_1_1_1_1_3"/>
    <protectedRange sqref="E48" name="Range2_2_12_1_3_1_2_1_1_1_2_1_1_1_1_3_1_1_1_1_1_1_1_1_1_3"/>
    <protectedRange sqref="P5:U5" name="Range1_16_1_1_1_1_1_1_2_2_2_2_2_2_2_2_2_2_2_2_2_2_2_2_2_2_2_2_2_2_2_1_2_2_2_2_2_2_2_2_2_2_2"/>
    <protectedRange sqref="T43" name="Range2_12_5_1_1_1_2_1_1_1_1_1_1_2"/>
    <protectedRange sqref="G43:H43" name="Range2_2_12_1_3_1_1_1_1_1_4_1_1_1_1_1_1_1_1_1_1_2"/>
    <protectedRange sqref="E43:F43" name="Range2_2_12_1_7_1_1_3_1_1_1_1_1_1_1_1_1_1_2"/>
    <protectedRange sqref="S43" name="Range2_12_5_1_1_2_3_1_1_1_1_1_1_1_1_1_2"/>
    <protectedRange sqref="Q43:R43" name="Range2_12_1_6_1_1_1_1_2_1_1_1_1_1_1_1_1_1_2"/>
    <protectedRange sqref="N43:P43" name="Range2_12_1_2_3_1_1_1_1_2_1_1_1_1_1_1_1_1_1_2"/>
    <protectedRange sqref="I43:M43" name="Range2_2_12_1_4_3_1_1_1_1_2_1_1_1_1_1_1_1_1_1_2"/>
    <protectedRange sqref="D43" name="Range2_2_12_1_3_1_2_1_1_1_2_1_2_1_1_1_1_1_1_1_1_1_2"/>
    <protectedRange sqref="T44" name="Range2_12_5_1_1_1_2_1_1_1_1_1_1_1_1"/>
    <protectedRange sqref="G44:H44" name="Range2_2_12_1_3_1_1_1_1_1_4_1_1_1_1_1_1_1_1_1_1_1_1"/>
    <protectedRange sqref="E44:F44" name="Range2_2_12_1_7_1_1_3_1_1_1_1_1_1_1_1_1_1_1_1"/>
    <protectedRange sqref="S44" name="Range2_12_5_1_1_2_3_1_1_1_1_1_1_1_1_1_1_1"/>
    <protectedRange sqref="Q44:R44" name="Range2_12_1_6_1_1_1_1_2_1_1_1_1_1_1_1_1_1_1_1"/>
    <protectedRange sqref="N44:P44" name="Range2_12_1_2_3_1_1_1_1_2_1_1_1_1_1_1_1_1_1_1_1"/>
    <protectedRange sqref="I44:M44" name="Range2_2_12_1_4_3_1_1_1_1_2_1_1_1_1_1_1_1_1_1_1_1"/>
    <protectedRange sqref="D44" name="Range2_2_12_1_3_1_2_1_1_1_2_1_2_1_1_1_1_1_1_1_1_1_1_1"/>
    <protectedRange sqref="T45" name="Range2_12_5_1_1_6_1_1_1_1_1_1_1_1_1_1_1_1_1_1_1_1_1"/>
    <protectedRange sqref="S45" name="Range2_12_5_1_1_5_3_1_1_1_1_1_1_1_1_1_1_1_1_1_1_1_1_1"/>
    <protectedRange sqref="Q45:R45" name="Range2_12_1_6_1_1_1_2_3_2_1_1_2_1_1_1_1_1_1_1_1_1_1_1_1_1_1_1_1"/>
    <protectedRange sqref="N45:P45" name="Range2_12_1_2_3_1_1_1_2_3_2_1_1_2_1_1_1_1_1_1_1_1_1_1_1_1_1_1_1_1"/>
    <protectedRange sqref="J45:M45" name="Range2_2_12_1_4_3_1_1_1_3_3_2_1_1_2_1_1_1_1_1_1_1_1_1_1_1_1_1_1_1_1"/>
    <protectedRange sqref="I45" name="Range2_2_12_1_4_3_1_1_1_2_1_2_2_1_2_1_1_1_1_1_1_1_1_1_1_1_1_1_1_1_1"/>
    <protectedRange sqref="G45:H45 D45:E45" name="Range2_2_12_1_3_1_2_1_1_1_2_1_3_2_1_2_1_1_1_1_1_1_1_1_1_1_1_1_1_1_1_1"/>
    <protectedRange sqref="F45" name="Range2_2_12_1_3_1_2_1_1_1_1_1_2_2_1_2_1_1_1_1_1_1_1_1_1_1_1_1_1_1_1_1"/>
    <protectedRange sqref="B43" name="Range2_12_5_1_1_1_2_1_1_1_1_1_1_1_1_1_1_1_2_1_1_1_1_1_1_1_1_1_1_1_1_1_1_1_1_1_1_1_1_1_1_2_1_1_1_1_1_1_1_1_1_1_1_2_1_1_1_1_2_1_1_1_1_1_1_1_1_1_1_1_2_1_1"/>
    <protectedRange sqref="B44" name="Range2_12_5_1_1_1_2_2_1_1_1_1_1_1_1_1_1_1_1_1_1_1_1_1_1_1_1_1_1_1_1_1_1_1_1_1_1_1_1_1_1_1_1_1_1_1_1_1_1_1_1_1_1_1_1_1_1_2_1_1_1_1_1_1_1_1_1_1_1_2_1_1_1_1_1_2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"/>
    <protectedRange sqref="T46" name="Range2_12_5_1_1_2_2_1_1_1_1_1_1_1_1_1_1_1_1_2_1"/>
    <protectedRange sqref="S46" name="Range2_12_4_1_1_1_4_2_2_2_2_1_1_1_1_1_1_1_1_1_1_1_2_1"/>
    <protectedRange sqref="Q46:R46" name="Range2_12_1_6_1_1_1_2_3_2_1_1_3_1_1_1_1_1_1_1_1_1_1_1_1_1_2_1"/>
    <protectedRange sqref="N46:P46" name="Range2_12_1_2_3_1_1_1_2_3_2_1_1_3_1_1_1_1_1_1_1_1_1_1_1_1_1_2_1"/>
    <protectedRange sqref="K46:M46" name="Range2_2_12_1_4_3_1_1_1_3_3_2_1_1_3_1_1_1_1_1_1_1_1_1_1_1_1_1_2_1"/>
    <protectedRange sqref="J46" name="Range2_2_12_1_4_3_1_1_1_3_2_1_2_2_1_1_1_1_1_1_1_1_1_1_1_1_1_2_1"/>
    <protectedRange sqref="E46:H46" name="Range2_2_12_1_3_1_2_1_1_1_1_2_1_1_1_1_1_1_1_1_1_1_2_1_1_1_1_1_1_1_1_2_1"/>
    <protectedRange sqref="D46" name="Range2_2_12_1_3_1_2_1_1_1_2_1_2_3_1_1_1_1_1_1_2_1_1_1_1_1_1_1_1_1_1_2_1"/>
    <protectedRange sqref="I46" name="Range2_2_12_1_4_2_1_1_1_4_1_2_1_1_1_2_2_1_1_1_1_1_1_1_1_1_1_1_1_1_1_2_1"/>
    <protectedRange sqref="B46" name="Range2_12_5_1_1_1_2_2_1_1_1_1_1_1_1_1_1_1_1_2_1_1_1_2_1_1_1_2_1_1_1_3_1_1_1_1_1_1_1_1_1_1_1_1_1_1_1_1_1_1_1_1_1_1_1_1_1_1_1_1_1_1_1_1_1_1_1_1_1_1_1_1_1_1_1_1_1_1_1_1_1_1_1_1_1_1_1_1_1_1_2_1_1_1_1_1_1_1_1_1_1_1_1_1_1_1_2_1"/>
    <protectedRange sqref="B47" name="Range2_12_5_1_1_1_2_1_1_1_1_1_1_1_1_1_1_1_2_1_2_1_1_1_1_1_1_1_1_1_2_1_1_1_1_1_1_1_1_1_1_1_1_1_1_1_1_1_1_1_1_1_1_1_1_1_1_1_1_1_1_1_1_1_1_1_1_1_1_1_1_1_1_1_2_1_1_1_1_1_1_1_1_1_2_1_2_1_1_1_1_1_2_1_1_1_1_1"/>
    <protectedRange sqref="B48" name="Range2_12_5_1_1_1_1_1_2_1_1_1_1_1_1_1_1_1_1_1_1_1_1_1_1_1_1_1_1_2_1_1_1_1_1_1_1_1_1_1_1_1_1_3_1_1_1_2_1_1_1_1_1_1_1_1_1_1_1_1_2_1_1_1_1_1_1_1_1_1_1_1_1_1_1_1_1_1_1_1_1_1_1_1_1_1"/>
    <protectedRange sqref="B49" name="Range2_12_5_1_1_1_1_1_2_1_1_2_1_1_1_1_1_1_1_1_1_1_1_1_1_1_1_1_1_2_1_1_1_1_1_1_1_1_1_1_1_1_1_1_3_1_1_1_2_1_1_1_1_1_1_1_1_1_2_1_1_1_1_1_1_1_1_1_1_1_1_1_1_1_1_1_1_1_1_1_1_1_1_1"/>
    <protectedRange sqref="B50" name="Range2_12_5_1_1_1_2_2_1_1_1_1_1_1_1_1_1_1_1_2_1_1_1_1_1_1_1_1_1_3_1_3_1_2_1_1_1_1_1_1_1_1_1_1_1_1_1_2_1_1_1_1_1_2_1_1_1_1_1_1_1_1_2_1_1_3_1_1_1_2_1_1_1_1_1_1_1_1_1_1_1_1_1_1_1_1_1_2_1_1_1_1_1_1_1_1_1_1_1_1_1_1_1_1_1"/>
    <protectedRange sqref="B54" name="Range2_12_5_1_1_1_2_2_1_1_1_1_1_1_1_1_1_1_1_1_1_1_1_1_1_1_1_1_1_1_1_1_1_1_1_1_1_1_1_1_1_1_1_1_1_1_1_1_1_1_1_1_1_1_1_1_1_2_1_1_1_1_1_1_1_1_1_1_1_2_1_1_1_1_1_2_1_1_1_1_1_1_1_1_1_1_1_1_1_1_2"/>
    <protectedRange sqref="B55" name="Range2_12_5_1_1_1_2_2_1_1_1_1_1_1_1_1_1_1_1_2_1_1_1_1_1_1_1_1_1_3_1_3_1_2_1_1_1_1_1_1_1_1_1_1_1_1_1_2_1_1_1_1_1_2_1_1_1_1_1_1_1_1_2_1_1_3_1_1_1_2_1_1_1_1_1_1_1_1_1_1_1_1_1_1_1_1_1_2_1_1_1_1_1_1_1_1_1_1_1_1_1_1_1_1_2"/>
    <protectedRange sqref="B51" name="Range2_12_5_1_1_1_2_2_1_1_1_1_1_1_1_1_1_1_1_2_1_1_1_2_1_1_1_1_1_1_1_1_1_1_1_1_1_1_1_1_2_1_1_1_1_1_1_1_1_1_2_1_1_3_1_1_1_3_1_1_1_1_1_1_1_1_1_1_1_1_1_1_1_1_1_1_1_1_1_1_2_1_1_1_1_1_1_1_1_1"/>
    <protectedRange sqref="B52" name="Range2_12_5_1_1_1_1_1_2_1_2_1_1_1_2_1_1_1_1_1_1_1_1_1_1_2_1_1_1_1_1_2_1_1_1_1_1_1_1_2_1_1_3_1_1_1_2_1_1_1_1_1_1_1_1_1_1_1_1_1_1_1_1_1_1_1_1_1_1_1_1_1_1_1_1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474" priority="21" operator="containsText" text="N/A">
      <formula>NOT(ISERROR(SEARCH("N/A",AC11)))</formula>
    </cfRule>
    <cfRule type="cellIs" dxfId="473" priority="35" operator="equal">
      <formula>0</formula>
    </cfRule>
  </conditionalFormatting>
  <conditionalFormatting sqref="AC11:AE34">
    <cfRule type="cellIs" dxfId="472" priority="34" operator="greaterThanOrEqual">
      <formula>1185</formula>
    </cfRule>
  </conditionalFormatting>
  <conditionalFormatting sqref="AC11:AE34">
    <cfRule type="cellIs" dxfId="471" priority="33" operator="between">
      <formula>0.1</formula>
      <formula>1184</formula>
    </cfRule>
  </conditionalFormatting>
  <conditionalFormatting sqref="X8">
    <cfRule type="cellIs" dxfId="470" priority="32" operator="equal">
      <formula>0</formula>
    </cfRule>
  </conditionalFormatting>
  <conditionalFormatting sqref="X8">
    <cfRule type="cellIs" dxfId="469" priority="31" operator="greaterThan">
      <formula>1179</formula>
    </cfRule>
  </conditionalFormatting>
  <conditionalFormatting sqref="X8">
    <cfRule type="cellIs" dxfId="468" priority="30" operator="greaterThan">
      <formula>99</formula>
    </cfRule>
  </conditionalFormatting>
  <conditionalFormatting sqref="X8">
    <cfRule type="cellIs" dxfId="467" priority="29" operator="greaterThan">
      <formula>0.99</formula>
    </cfRule>
  </conditionalFormatting>
  <conditionalFormatting sqref="AB8">
    <cfRule type="cellIs" dxfId="466" priority="28" operator="equal">
      <formula>0</formula>
    </cfRule>
  </conditionalFormatting>
  <conditionalFormatting sqref="AB8">
    <cfRule type="cellIs" dxfId="465" priority="27" operator="greaterThan">
      <formula>1179</formula>
    </cfRule>
  </conditionalFormatting>
  <conditionalFormatting sqref="AB8">
    <cfRule type="cellIs" dxfId="464" priority="26" operator="greaterThan">
      <formula>99</formula>
    </cfRule>
  </conditionalFormatting>
  <conditionalFormatting sqref="AB8">
    <cfRule type="cellIs" dxfId="463" priority="25" operator="greaterThan">
      <formula>0.99</formula>
    </cfRule>
  </conditionalFormatting>
  <conditionalFormatting sqref="AI11:AI34">
    <cfRule type="cellIs" dxfId="462" priority="24" operator="greaterThan">
      <formula>$AI$8</formula>
    </cfRule>
  </conditionalFormatting>
  <conditionalFormatting sqref="AH11:AH34">
    <cfRule type="cellIs" dxfId="461" priority="22" operator="greaterThan">
      <formula>$AH$8</formula>
    </cfRule>
    <cfRule type="cellIs" dxfId="460" priority="23" operator="greaterThan">
      <formula>$AH$8</formula>
    </cfRule>
  </conditionalFormatting>
  <conditionalFormatting sqref="X11:AA34">
    <cfRule type="containsText" dxfId="459" priority="17" operator="containsText" text="N/A">
      <formula>NOT(ISERROR(SEARCH("N/A",X11)))</formula>
    </cfRule>
    <cfRule type="cellIs" dxfId="458" priority="20" operator="equal">
      <formula>0</formula>
    </cfRule>
  </conditionalFormatting>
  <conditionalFormatting sqref="X11:AA34">
    <cfRule type="cellIs" dxfId="457" priority="19" operator="greaterThanOrEqual">
      <formula>1185</formula>
    </cfRule>
  </conditionalFormatting>
  <conditionalFormatting sqref="X11:AA34">
    <cfRule type="cellIs" dxfId="456" priority="18" operator="between">
      <formula>0.1</formula>
      <formula>1184</formula>
    </cfRule>
  </conditionalFormatting>
  <conditionalFormatting sqref="AB11:AB34">
    <cfRule type="containsText" dxfId="455" priority="13" operator="containsText" text="N/A">
      <formula>NOT(ISERROR(SEARCH("N/A",AB11)))</formula>
    </cfRule>
    <cfRule type="cellIs" dxfId="454" priority="16" operator="equal">
      <formula>0</formula>
    </cfRule>
  </conditionalFormatting>
  <conditionalFormatting sqref="AB11:AB34">
    <cfRule type="cellIs" dxfId="453" priority="15" operator="greaterThanOrEqual">
      <formula>1185</formula>
    </cfRule>
  </conditionalFormatting>
  <conditionalFormatting sqref="AB11:AB34">
    <cfRule type="cellIs" dxfId="452" priority="14" operator="between">
      <formula>0.1</formula>
      <formula>1184</formula>
    </cfRule>
  </conditionalFormatting>
  <conditionalFormatting sqref="AJ11:AO34">
    <cfRule type="cellIs" dxfId="451" priority="12" operator="equal">
      <formula>0</formula>
    </cfRule>
  </conditionalFormatting>
  <conditionalFormatting sqref="AJ11:AO34">
    <cfRule type="cellIs" dxfId="450" priority="11" operator="greaterThan">
      <formula>1179</formula>
    </cfRule>
  </conditionalFormatting>
  <conditionalFormatting sqref="AJ11:AO34">
    <cfRule type="cellIs" dxfId="449" priority="10" operator="greaterThan">
      <formula>99</formula>
    </cfRule>
  </conditionalFormatting>
  <conditionalFormatting sqref="AJ11:AO34">
    <cfRule type="cellIs" dxfId="448" priority="9" operator="greaterThan">
      <formula>0.99</formula>
    </cfRule>
  </conditionalFormatting>
  <conditionalFormatting sqref="AP11:AP34">
    <cfRule type="cellIs" dxfId="447" priority="8" operator="equal">
      <formula>0</formula>
    </cfRule>
  </conditionalFormatting>
  <conditionalFormatting sqref="AP11:AP34">
    <cfRule type="cellIs" dxfId="446" priority="7" operator="greaterThan">
      <formula>1179</formula>
    </cfRule>
  </conditionalFormatting>
  <conditionalFormatting sqref="AP11:AP34">
    <cfRule type="cellIs" dxfId="445" priority="6" operator="greaterThan">
      <formula>99</formula>
    </cfRule>
  </conditionalFormatting>
  <conditionalFormatting sqref="AP11:AP34">
    <cfRule type="cellIs" dxfId="444" priority="5" operator="greaterThan">
      <formula>0.99</formula>
    </cfRule>
  </conditionalFormatting>
  <conditionalFormatting sqref="AQ11:AQ34">
    <cfRule type="cellIs" dxfId="443" priority="4" operator="equal">
      <formula>0</formula>
    </cfRule>
  </conditionalFormatting>
  <conditionalFormatting sqref="AQ11:AQ34">
    <cfRule type="cellIs" dxfId="442" priority="3" operator="greaterThan">
      <formula>1179</formula>
    </cfRule>
  </conditionalFormatting>
  <conditionalFormatting sqref="AQ11:AQ34">
    <cfRule type="cellIs" dxfId="441" priority="2" operator="greaterThan">
      <formula>99</formula>
    </cfRule>
  </conditionalFormatting>
  <conditionalFormatting sqref="AQ11:AQ34">
    <cfRule type="cellIs" dxfId="44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40" zoomScaleNormal="100" workbookViewId="0">
      <selection activeCell="A34" sqref="A3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4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47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47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42340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26492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45" t="s">
        <v>51</v>
      </c>
      <c r="V9" s="14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43" t="s">
        <v>55</v>
      </c>
      <c r="AG9" s="143" t="s">
        <v>56</v>
      </c>
      <c r="AH9" s="296" t="s">
        <v>57</v>
      </c>
      <c r="AI9" s="311" t="s">
        <v>58</v>
      </c>
      <c r="AJ9" s="145" t="s">
        <v>59</v>
      </c>
      <c r="AK9" s="145" t="s">
        <v>60</v>
      </c>
      <c r="AL9" s="145" t="s">
        <v>61</v>
      </c>
      <c r="AM9" s="145" t="s">
        <v>62</v>
      </c>
      <c r="AN9" s="145" t="s">
        <v>63</v>
      </c>
      <c r="AO9" s="145" t="s">
        <v>64</v>
      </c>
      <c r="AP9" s="145" t="s">
        <v>65</v>
      </c>
      <c r="AQ9" s="293" t="s">
        <v>66</v>
      </c>
      <c r="AR9" s="14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45" t="s">
        <v>72</v>
      </c>
      <c r="C10" s="145" t="s">
        <v>73</v>
      </c>
      <c r="D10" s="145" t="s">
        <v>74</v>
      </c>
      <c r="E10" s="145" t="s">
        <v>75</v>
      </c>
      <c r="F10" s="145" t="s">
        <v>74</v>
      </c>
      <c r="G10" s="145" t="s">
        <v>75</v>
      </c>
      <c r="H10" s="289"/>
      <c r="I10" s="145" t="s">
        <v>75</v>
      </c>
      <c r="J10" s="145" t="s">
        <v>75</v>
      </c>
      <c r="K10" s="145" t="s">
        <v>75</v>
      </c>
      <c r="L10" s="29" t="s">
        <v>29</v>
      </c>
      <c r="M10" s="292"/>
      <c r="N10" s="29" t="s">
        <v>29</v>
      </c>
      <c r="O10" s="294"/>
      <c r="P10" s="294"/>
      <c r="Q10" s="2">
        <f>'[2]DEC 1'!$Q$34</f>
        <v>61186958</v>
      </c>
      <c r="R10" s="304"/>
      <c r="S10" s="305"/>
      <c r="T10" s="306"/>
      <c r="U10" s="145" t="s">
        <v>75</v>
      </c>
      <c r="V10" s="14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'[2]DEC 1'!$AG$34</f>
        <v>42323680</v>
      </c>
      <c r="AH10" s="296"/>
      <c r="AI10" s="312"/>
      <c r="AJ10" s="145" t="s">
        <v>84</v>
      </c>
      <c r="AK10" s="145" t="s">
        <v>84</v>
      </c>
      <c r="AL10" s="145" t="s">
        <v>84</v>
      </c>
      <c r="AM10" s="145" t="s">
        <v>84</v>
      </c>
      <c r="AN10" s="145" t="s">
        <v>84</v>
      </c>
      <c r="AO10" s="145" t="s">
        <v>84</v>
      </c>
      <c r="AP10" s="2">
        <f>'[2]DEC 1'!$AP$34</f>
        <v>9754968</v>
      </c>
      <c r="AQ10" s="294"/>
      <c r="AR10" s="146" t="s">
        <v>85</v>
      </c>
      <c r="AS10" s="296"/>
      <c r="AV10" s="40" t="s">
        <v>86</v>
      </c>
      <c r="AW10" s="40" t="s">
        <v>87</v>
      </c>
      <c r="AY10" s="84" t="s">
        <v>125</v>
      </c>
    </row>
    <row r="11" spans="2:51" x14ac:dyDescent="0.25">
      <c r="B11" s="41">
        <v>2</v>
      </c>
      <c r="C11" s="41">
        <v>4.1666666666666664E-2</v>
      </c>
      <c r="D11" s="123">
        <v>15</v>
      </c>
      <c r="E11" s="42">
        <f>D11/1.42</f>
        <v>10.563380281690142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121</v>
      </c>
      <c r="P11" s="124">
        <v>87</v>
      </c>
      <c r="Q11" s="124">
        <v>61190817</v>
      </c>
      <c r="R11" s="47">
        <f>IF(ISBLANK(Q11),"-",Q11-Q10)</f>
        <v>3859</v>
      </c>
      <c r="S11" s="48">
        <f>R11*24/1000</f>
        <v>92.616</v>
      </c>
      <c r="T11" s="48">
        <f>R11/1000</f>
        <v>3.859</v>
      </c>
      <c r="U11" s="125">
        <v>5</v>
      </c>
      <c r="V11" s="125">
        <f t="shared" ref="V11:V34" si="0">U11</f>
        <v>5</v>
      </c>
      <c r="W11" s="126" t="s">
        <v>124</v>
      </c>
      <c r="X11" s="128">
        <v>0</v>
      </c>
      <c r="Y11" s="128">
        <v>0</v>
      </c>
      <c r="Z11" s="128">
        <v>997</v>
      </c>
      <c r="AA11" s="128">
        <v>0</v>
      </c>
      <c r="AB11" s="128">
        <v>997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42324292</v>
      </c>
      <c r="AH11" s="50">
        <f>IF(ISBLANK(AG11),"-",AG11-AG10)</f>
        <v>612</v>
      </c>
      <c r="AI11" s="51">
        <f>AH11/T11</f>
        <v>158.59030837004406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0.35</v>
      </c>
      <c r="AP11" s="128">
        <v>9756330</v>
      </c>
      <c r="AQ11" s="128">
        <f t="shared" ref="AQ11:AQ34" si="1">AP11-AP10</f>
        <v>1362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17</v>
      </c>
      <c r="E12" s="42">
        <f t="shared" ref="E12:E34" si="2">D12/1.42</f>
        <v>11.971830985915494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115</v>
      </c>
      <c r="P12" s="124">
        <v>91</v>
      </c>
      <c r="Q12" s="124">
        <v>61194337</v>
      </c>
      <c r="R12" s="47">
        <f t="shared" ref="R12:R34" si="5">IF(ISBLANK(Q12),"-",Q12-Q11)</f>
        <v>3520</v>
      </c>
      <c r="S12" s="48">
        <f t="shared" ref="S12:S34" si="6">R12*24/1000</f>
        <v>84.48</v>
      </c>
      <c r="T12" s="48">
        <f t="shared" ref="T12:T34" si="7">R12/1000</f>
        <v>3.52</v>
      </c>
      <c r="U12" s="125">
        <v>6.3</v>
      </c>
      <c r="V12" s="125">
        <f t="shared" si="0"/>
        <v>6.3</v>
      </c>
      <c r="W12" s="126" t="s">
        <v>124</v>
      </c>
      <c r="X12" s="128">
        <v>0</v>
      </c>
      <c r="Y12" s="128">
        <v>0</v>
      </c>
      <c r="Z12" s="128">
        <v>977</v>
      </c>
      <c r="AA12" s="128">
        <v>0</v>
      </c>
      <c r="AB12" s="128">
        <v>977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42324828</v>
      </c>
      <c r="AH12" s="50">
        <f>IF(ISBLANK(AG12),"-",AG12-AG11)</f>
        <v>536</v>
      </c>
      <c r="AI12" s="51">
        <f t="shared" ref="AI12:AI34" si="8">AH12/T12</f>
        <v>152.27272727272728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0.35</v>
      </c>
      <c r="AP12" s="128">
        <v>9757633</v>
      </c>
      <c r="AQ12" s="128">
        <f t="shared" si="1"/>
        <v>1303</v>
      </c>
      <c r="AR12" s="54">
        <v>1.39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17</v>
      </c>
      <c r="E13" s="42">
        <f t="shared" si="2"/>
        <v>11.971830985915494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116</v>
      </c>
      <c r="P13" s="124">
        <v>85</v>
      </c>
      <c r="Q13" s="124">
        <v>61197774</v>
      </c>
      <c r="R13" s="47">
        <f t="shared" si="5"/>
        <v>3437</v>
      </c>
      <c r="S13" s="48">
        <f t="shared" si="6"/>
        <v>82.488</v>
      </c>
      <c r="T13" s="48">
        <f t="shared" si="7"/>
        <v>3.4369999999999998</v>
      </c>
      <c r="U13" s="125">
        <v>7.5</v>
      </c>
      <c r="V13" s="125">
        <f t="shared" si="0"/>
        <v>7.5</v>
      </c>
      <c r="W13" s="126" t="s">
        <v>124</v>
      </c>
      <c r="X13" s="128">
        <v>0</v>
      </c>
      <c r="Y13" s="128">
        <v>0</v>
      </c>
      <c r="Z13" s="128">
        <v>977</v>
      </c>
      <c r="AA13" s="128">
        <v>0</v>
      </c>
      <c r="AB13" s="128">
        <v>977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42325340</v>
      </c>
      <c r="AH13" s="50">
        <f>IF(ISBLANK(AG13),"-",AG13-AG12)</f>
        <v>512</v>
      </c>
      <c r="AI13" s="51">
        <f t="shared" si="8"/>
        <v>148.96712249054409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0.35</v>
      </c>
      <c r="AP13" s="128">
        <v>9758838</v>
      </c>
      <c r="AQ13" s="128">
        <f t="shared" si="1"/>
        <v>1205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2"/>
        <v>11.971830985915494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118</v>
      </c>
      <c r="P14" s="124">
        <v>91</v>
      </c>
      <c r="Q14" s="124">
        <v>61201485</v>
      </c>
      <c r="R14" s="47">
        <f t="shared" si="5"/>
        <v>3711</v>
      </c>
      <c r="S14" s="48">
        <f t="shared" si="6"/>
        <v>89.063999999999993</v>
      </c>
      <c r="T14" s="48">
        <f t="shared" si="7"/>
        <v>3.7109999999999999</v>
      </c>
      <c r="U14" s="125">
        <v>8.8000000000000007</v>
      </c>
      <c r="V14" s="125">
        <f t="shared" si="0"/>
        <v>8.8000000000000007</v>
      </c>
      <c r="W14" s="126" t="s">
        <v>124</v>
      </c>
      <c r="X14" s="128">
        <v>0</v>
      </c>
      <c r="Y14" s="128">
        <v>0</v>
      </c>
      <c r="Z14" s="128">
        <v>998</v>
      </c>
      <c r="AA14" s="128">
        <v>0</v>
      </c>
      <c r="AB14" s="128">
        <v>998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42325896</v>
      </c>
      <c r="AH14" s="50">
        <f t="shared" ref="AH14:AH34" si="9">IF(ISBLANK(AG14),"-",AG14-AG13)</f>
        <v>556</v>
      </c>
      <c r="AI14" s="51">
        <f t="shared" si="8"/>
        <v>149.82484505524118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0.35</v>
      </c>
      <c r="AP14" s="128">
        <v>9759972</v>
      </c>
      <c r="AQ14" s="128">
        <f t="shared" si="1"/>
        <v>1134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13</v>
      </c>
      <c r="E15" s="42">
        <f t="shared" si="2"/>
        <v>9.1549295774647899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106</v>
      </c>
      <c r="Q15" s="124">
        <v>61205533</v>
      </c>
      <c r="R15" s="47">
        <f t="shared" si="5"/>
        <v>4048</v>
      </c>
      <c r="S15" s="48">
        <f t="shared" si="6"/>
        <v>97.152000000000001</v>
      </c>
      <c r="T15" s="48">
        <f t="shared" si="7"/>
        <v>4.048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1088</v>
      </c>
      <c r="AA15" s="128">
        <v>0</v>
      </c>
      <c r="AB15" s="128">
        <v>1088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42326528</v>
      </c>
      <c r="AH15" s="50">
        <f t="shared" si="9"/>
        <v>632</v>
      </c>
      <c r="AI15" s="51">
        <f t="shared" si="8"/>
        <v>156.12648221343872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0.35</v>
      </c>
      <c r="AP15" s="128">
        <v>9760625</v>
      </c>
      <c r="AQ15" s="128">
        <f t="shared" si="1"/>
        <v>653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10</v>
      </c>
      <c r="E16" s="42">
        <f t="shared" si="2"/>
        <v>7.042253521126761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124</v>
      </c>
      <c r="Q16" s="124">
        <v>61210516</v>
      </c>
      <c r="R16" s="47">
        <f t="shared" si="5"/>
        <v>4983</v>
      </c>
      <c r="S16" s="48">
        <f t="shared" si="6"/>
        <v>119.592</v>
      </c>
      <c r="T16" s="48">
        <f t="shared" si="7"/>
        <v>4.9829999999999997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42327432</v>
      </c>
      <c r="AH16" s="50">
        <f t="shared" si="9"/>
        <v>904</v>
      </c>
      <c r="AI16" s="51">
        <f t="shared" si="8"/>
        <v>181.4168171784066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9760625</v>
      </c>
      <c r="AQ16" s="128">
        <f t="shared" si="1"/>
        <v>0</v>
      </c>
      <c r="AR16" s="54">
        <v>1.28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2"/>
        <v>4.2253521126760569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128</v>
      </c>
      <c r="P17" s="124">
        <v>147</v>
      </c>
      <c r="Q17" s="124">
        <v>61216611</v>
      </c>
      <c r="R17" s="47">
        <f t="shared" si="5"/>
        <v>6095</v>
      </c>
      <c r="S17" s="48">
        <f t="shared" si="6"/>
        <v>146.28</v>
      </c>
      <c r="T17" s="48">
        <f t="shared" si="7"/>
        <v>6.0949999999999998</v>
      </c>
      <c r="U17" s="125">
        <v>8.8000000000000007</v>
      </c>
      <c r="V17" s="125">
        <f t="shared" si="0"/>
        <v>8.8000000000000007</v>
      </c>
      <c r="W17" s="126" t="s">
        <v>131</v>
      </c>
      <c r="X17" s="128">
        <v>0</v>
      </c>
      <c r="Y17" s="128">
        <v>1118</v>
      </c>
      <c r="Z17" s="128">
        <v>1188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42328820</v>
      </c>
      <c r="AH17" s="50">
        <f t="shared" si="9"/>
        <v>1388</v>
      </c>
      <c r="AI17" s="51">
        <f t="shared" si="8"/>
        <v>227.7276456111567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9760625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2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131</v>
      </c>
      <c r="P18" s="124">
        <v>149</v>
      </c>
      <c r="Q18" s="124">
        <v>61222742</v>
      </c>
      <c r="R18" s="47">
        <f t="shared" si="5"/>
        <v>6131</v>
      </c>
      <c r="S18" s="48">
        <f t="shared" si="6"/>
        <v>147.14400000000001</v>
      </c>
      <c r="T18" s="48">
        <f t="shared" si="7"/>
        <v>6.1310000000000002</v>
      </c>
      <c r="U18" s="125">
        <v>8</v>
      </c>
      <c r="V18" s="125">
        <f t="shared" si="0"/>
        <v>8</v>
      </c>
      <c r="W18" s="126" t="s">
        <v>131</v>
      </c>
      <c r="X18" s="128">
        <v>0</v>
      </c>
      <c r="Y18" s="128">
        <v>1098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42330236</v>
      </c>
      <c r="AH18" s="50">
        <f t="shared" si="9"/>
        <v>1416</v>
      </c>
      <c r="AI18" s="51">
        <f t="shared" si="8"/>
        <v>230.95742945685859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9760625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133</v>
      </c>
      <c r="P19" s="124">
        <v>145</v>
      </c>
      <c r="Q19" s="124">
        <v>61228921</v>
      </c>
      <c r="R19" s="47">
        <f t="shared" si="5"/>
        <v>6179</v>
      </c>
      <c r="S19" s="48">
        <f t="shared" si="6"/>
        <v>148.29599999999999</v>
      </c>
      <c r="T19" s="48">
        <f t="shared" si="7"/>
        <v>6.1790000000000003</v>
      </c>
      <c r="U19" s="125">
        <v>7.2</v>
      </c>
      <c r="V19" s="125">
        <f t="shared" si="0"/>
        <v>7.2</v>
      </c>
      <c r="W19" s="126" t="s">
        <v>131</v>
      </c>
      <c r="X19" s="128">
        <v>0</v>
      </c>
      <c r="Y19" s="128">
        <v>1098</v>
      </c>
      <c r="Z19" s="128">
        <v>1186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42331652</v>
      </c>
      <c r="AH19" s="50">
        <f t="shared" si="9"/>
        <v>1416</v>
      </c>
      <c r="AI19" s="51">
        <f t="shared" si="8"/>
        <v>229.1632950315585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9760625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134</v>
      </c>
      <c r="P20" s="124">
        <v>148</v>
      </c>
      <c r="Q20" s="124">
        <v>61235134</v>
      </c>
      <c r="R20" s="47">
        <f t="shared" si="5"/>
        <v>6213</v>
      </c>
      <c r="S20" s="48">
        <f t="shared" si="6"/>
        <v>149.11199999999999</v>
      </c>
      <c r="T20" s="48">
        <f t="shared" si="7"/>
        <v>6.2130000000000001</v>
      </c>
      <c r="U20" s="125">
        <v>6.5</v>
      </c>
      <c r="V20" s="125">
        <f t="shared" si="0"/>
        <v>6.5</v>
      </c>
      <c r="W20" s="126" t="s">
        <v>131</v>
      </c>
      <c r="X20" s="128">
        <v>0</v>
      </c>
      <c r="Y20" s="128">
        <v>1078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42333072</v>
      </c>
      <c r="AH20" s="50">
        <f t="shared" si="9"/>
        <v>1420</v>
      </c>
      <c r="AI20" s="51">
        <f t="shared" si="8"/>
        <v>228.55303396104941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9760625</v>
      </c>
      <c r="AQ20" s="128">
        <f t="shared" si="1"/>
        <v>0</v>
      </c>
      <c r="AR20" s="54">
        <v>1.25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135</v>
      </c>
      <c r="P21" s="124">
        <v>149</v>
      </c>
      <c r="Q21" s="124">
        <v>61241306</v>
      </c>
      <c r="R21" s="47">
        <f t="shared" si="5"/>
        <v>6172</v>
      </c>
      <c r="S21" s="48">
        <f t="shared" si="6"/>
        <v>148.12799999999999</v>
      </c>
      <c r="T21" s="48">
        <f t="shared" si="7"/>
        <v>6.1719999999999997</v>
      </c>
      <c r="U21" s="125">
        <v>5.8</v>
      </c>
      <c r="V21" s="125">
        <f t="shared" si="0"/>
        <v>5.8</v>
      </c>
      <c r="W21" s="126" t="s">
        <v>131</v>
      </c>
      <c r="X21" s="128">
        <v>0</v>
      </c>
      <c r="Y21" s="128">
        <v>1077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42334472</v>
      </c>
      <c r="AH21" s="50">
        <f t="shared" si="9"/>
        <v>1400</v>
      </c>
      <c r="AI21" s="51">
        <f t="shared" si="8"/>
        <v>226.83084899546338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9760625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135</v>
      </c>
      <c r="P22" s="124">
        <v>144</v>
      </c>
      <c r="Q22" s="124">
        <v>61247423</v>
      </c>
      <c r="R22" s="47">
        <f t="shared" si="5"/>
        <v>6117</v>
      </c>
      <c r="S22" s="48">
        <f t="shared" si="6"/>
        <v>146.80799999999999</v>
      </c>
      <c r="T22" s="48">
        <f t="shared" si="7"/>
        <v>6.117</v>
      </c>
      <c r="U22" s="125">
        <v>5</v>
      </c>
      <c r="V22" s="125">
        <f t="shared" si="0"/>
        <v>5</v>
      </c>
      <c r="W22" s="126" t="s">
        <v>131</v>
      </c>
      <c r="X22" s="128">
        <v>0</v>
      </c>
      <c r="Y22" s="128">
        <v>1077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42335864</v>
      </c>
      <c r="AH22" s="50">
        <f t="shared" si="9"/>
        <v>1392</v>
      </c>
      <c r="AI22" s="51">
        <f t="shared" si="8"/>
        <v>227.56253065228054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9760625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131</v>
      </c>
      <c r="P23" s="124">
        <v>139</v>
      </c>
      <c r="Q23" s="124">
        <v>61253468</v>
      </c>
      <c r="R23" s="47">
        <f t="shared" si="5"/>
        <v>6045</v>
      </c>
      <c r="S23" s="48">
        <f t="shared" si="6"/>
        <v>145.08000000000001</v>
      </c>
      <c r="T23" s="48">
        <f t="shared" si="7"/>
        <v>6.0449999999999999</v>
      </c>
      <c r="U23" s="125">
        <v>4.5</v>
      </c>
      <c r="V23" s="125">
        <f t="shared" si="0"/>
        <v>4.5</v>
      </c>
      <c r="W23" s="126" t="s">
        <v>131</v>
      </c>
      <c r="X23" s="128">
        <v>0</v>
      </c>
      <c r="Y23" s="128">
        <v>1076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42337268</v>
      </c>
      <c r="AH23" s="50">
        <f t="shared" si="9"/>
        <v>1404</v>
      </c>
      <c r="AI23" s="51">
        <f t="shared" si="8"/>
        <v>232.25806451612902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9760625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2"/>
        <v>4.9295774647887329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134</v>
      </c>
      <c r="P24" s="124">
        <v>140</v>
      </c>
      <c r="Q24" s="124">
        <v>61259169</v>
      </c>
      <c r="R24" s="47">
        <f t="shared" si="5"/>
        <v>5701</v>
      </c>
      <c r="S24" s="48">
        <f t="shared" si="6"/>
        <v>136.82400000000001</v>
      </c>
      <c r="T24" s="48">
        <f t="shared" si="7"/>
        <v>5.7009999999999996</v>
      </c>
      <c r="U24" s="125">
        <v>4.0999999999999996</v>
      </c>
      <c r="V24" s="125">
        <f t="shared" si="0"/>
        <v>4.0999999999999996</v>
      </c>
      <c r="W24" s="126" t="s">
        <v>131</v>
      </c>
      <c r="X24" s="128">
        <v>0</v>
      </c>
      <c r="Y24" s="128">
        <v>1037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42338588</v>
      </c>
      <c r="AH24" s="50">
        <f>IF(ISBLANK(AG24),"-",AG24-AG23)</f>
        <v>1320</v>
      </c>
      <c r="AI24" s="51">
        <f t="shared" si="8"/>
        <v>231.53832660936681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9760625</v>
      </c>
      <c r="AQ24" s="128">
        <f t="shared" si="1"/>
        <v>0</v>
      </c>
      <c r="AR24" s="54">
        <v>1.25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137</v>
      </c>
      <c r="P25" s="124">
        <v>135</v>
      </c>
      <c r="Q25" s="124">
        <v>61264922</v>
      </c>
      <c r="R25" s="47">
        <f t="shared" si="5"/>
        <v>5753</v>
      </c>
      <c r="S25" s="48">
        <f t="shared" si="6"/>
        <v>138.072</v>
      </c>
      <c r="T25" s="48">
        <f t="shared" si="7"/>
        <v>5.7530000000000001</v>
      </c>
      <c r="U25" s="125">
        <v>3.9</v>
      </c>
      <c r="V25" s="125">
        <f t="shared" si="0"/>
        <v>3.9</v>
      </c>
      <c r="W25" s="126" t="s">
        <v>131</v>
      </c>
      <c r="X25" s="128">
        <v>0</v>
      </c>
      <c r="Y25" s="128">
        <v>1014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42339928</v>
      </c>
      <c r="AH25" s="50">
        <f t="shared" si="9"/>
        <v>1340</v>
      </c>
      <c r="AI25" s="51">
        <f t="shared" si="8"/>
        <v>232.92195376325395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9760625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8</v>
      </c>
      <c r="E26" s="42">
        <f t="shared" si="2"/>
        <v>5.6338028169014089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139</v>
      </c>
      <c r="P26" s="124">
        <v>135</v>
      </c>
      <c r="Q26" s="124">
        <v>61270632</v>
      </c>
      <c r="R26" s="47">
        <f t="shared" si="5"/>
        <v>5710</v>
      </c>
      <c r="S26" s="48">
        <f t="shared" si="6"/>
        <v>137.04</v>
      </c>
      <c r="T26" s="48">
        <f t="shared" si="7"/>
        <v>5.71</v>
      </c>
      <c r="U26" s="125">
        <v>3.8</v>
      </c>
      <c r="V26" s="125">
        <f t="shared" si="0"/>
        <v>3.8</v>
      </c>
      <c r="W26" s="126" t="s">
        <v>131</v>
      </c>
      <c r="X26" s="128">
        <v>0</v>
      </c>
      <c r="Y26" s="128">
        <v>1014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42341260</v>
      </c>
      <c r="AH26" s="50">
        <f t="shared" si="9"/>
        <v>1332</v>
      </c>
      <c r="AI26" s="51">
        <f t="shared" si="8"/>
        <v>233.27495621716287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9760625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7</v>
      </c>
      <c r="E27" s="42">
        <f t="shared" si="2"/>
        <v>4.9295774647887329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137</v>
      </c>
      <c r="P27" s="124">
        <v>138</v>
      </c>
      <c r="Q27" s="124">
        <v>61276460</v>
      </c>
      <c r="R27" s="47">
        <f t="shared" si="5"/>
        <v>5828</v>
      </c>
      <c r="S27" s="48">
        <f t="shared" si="6"/>
        <v>139.87200000000001</v>
      </c>
      <c r="T27" s="48">
        <f t="shared" si="7"/>
        <v>5.8280000000000003</v>
      </c>
      <c r="U27" s="125">
        <v>3.7</v>
      </c>
      <c r="V27" s="125">
        <f t="shared" si="0"/>
        <v>3.7</v>
      </c>
      <c r="W27" s="126" t="s">
        <v>131</v>
      </c>
      <c r="X27" s="128">
        <v>0</v>
      </c>
      <c r="Y27" s="128">
        <v>1015</v>
      </c>
      <c r="Z27" s="128">
        <v>1186</v>
      </c>
      <c r="AA27" s="128">
        <v>1185</v>
      </c>
      <c r="AB27" s="128">
        <v>1188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42342604</v>
      </c>
      <c r="AH27" s="50">
        <f t="shared" si="9"/>
        <v>1344</v>
      </c>
      <c r="AI27" s="51">
        <f t="shared" si="8"/>
        <v>230.6108442004118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9760625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134</v>
      </c>
      <c r="P28" s="124">
        <v>136</v>
      </c>
      <c r="Q28" s="124">
        <v>61282232</v>
      </c>
      <c r="R28" s="47">
        <f t="shared" si="5"/>
        <v>5772</v>
      </c>
      <c r="S28" s="48">
        <f t="shared" si="6"/>
        <v>138.52799999999999</v>
      </c>
      <c r="T28" s="48">
        <f t="shared" si="7"/>
        <v>5.7720000000000002</v>
      </c>
      <c r="U28" s="125">
        <v>3.5</v>
      </c>
      <c r="V28" s="125">
        <f t="shared" si="0"/>
        <v>3.5</v>
      </c>
      <c r="W28" s="126" t="s">
        <v>131</v>
      </c>
      <c r="X28" s="128">
        <v>0</v>
      </c>
      <c r="Y28" s="128">
        <v>1013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42343932</v>
      </c>
      <c r="AH28" s="50">
        <f t="shared" si="9"/>
        <v>1328</v>
      </c>
      <c r="AI28" s="51">
        <f t="shared" si="8"/>
        <v>230.07623007623008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9760625</v>
      </c>
      <c r="AQ28" s="128">
        <f t="shared" si="1"/>
        <v>0</v>
      </c>
      <c r="AR28" s="54">
        <v>1.1399999999999999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134</v>
      </c>
      <c r="Q29" s="124">
        <v>61287867</v>
      </c>
      <c r="R29" s="47">
        <f t="shared" si="5"/>
        <v>5635</v>
      </c>
      <c r="S29" s="48">
        <f t="shared" si="6"/>
        <v>135.24</v>
      </c>
      <c r="T29" s="48">
        <f t="shared" si="7"/>
        <v>5.6349999999999998</v>
      </c>
      <c r="U29" s="125">
        <v>3.3</v>
      </c>
      <c r="V29" s="125">
        <f t="shared" si="0"/>
        <v>3.3</v>
      </c>
      <c r="W29" s="126" t="s">
        <v>131</v>
      </c>
      <c r="X29" s="128">
        <v>0</v>
      </c>
      <c r="Y29" s="128">
        <v>1014</v>
      </c>
      <c r="Z29" s="128">
        <v>1167</v>
      </c>
      <c r="AA29" s="128">
        <v>1185</v>
      </c>
      <c r="AB29" s="128">
        <v>1178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42345260</v>
      </c>
      <c r="AH29" s="50">
        <f t="shared" si="9"/>
        <v>1328</v>
      </c>
      <c r="AI29" s="51">
        <f t="shared" si="8"/>
        <v>235.66992014196984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9760625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6</v>
      </c>
      <c r="E30" s="42">
        <f t="shared" si="2"/>
        <v>4.2253521126760569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128</v>
      </c>
      <c r="P30" s="124">
        <v>131</v>
      </c>
      <c r="Q30" s="124">
        <v>61293447</v>
      </c>
      <c r="R30" s="47">
        <f t="shared" si="5"/>
        <v>5580</v>
      </c>
      <c r="S30" s="48">
        <f t="shared" si="6"/>
        <v>133.91999999999999</v>
      </c>
      <c r="T30" s="48">
        <f t="shared" si="7"/>
        <v>5.58</v>
      </c>
      <c r="U30" s="125">
        <v>3</v>
      </c>
      <c r="V30" s="125">
        <f t="shared" si="0"/>
        <v>3</v>
      </c>
      <c r="W30" s="126" t="s">
        <v>131</v>
      </c>
      <c r="X30" s="128">
        <v>0</v>
      </c>
      <c r="Y30" s="128">
        <v>1025</v>
      </c>
      <c r="Z30" s="128">
        <v>1148</v>
      </c>
      <c r="AA30" s="128">
        <v>1185</v>
      </c>
      <c r="AB30" s="128">
        <v>1147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42346536</v>
      </c>
      <c r="AH30" s="50">
        <f t="shared" si="9"/>
        <v>1276</v>
      </c>
      <c r="AI30" s="51">
        <f t="shared" si="8"/>
        <v>228.67383512544802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9760625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8</v>
      </c>
      <c r="E31" s="42">
        <f t="shared" si="2"/>
        <v>5.6338028169014089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111</v>
      </c>
      <c r="P31" s="124">
        <v>129</v>
      </c>
      <c r="Q31" s="124">
        <v>61298741</v>
      </c>
      <c r="R31" s="47">
        <f t="shared" si="5"/>
        <v>5294</v>
      </c>
      <c r="S31" s="48">
        <f t="shared" si="6"/>
        <v>127.056</v>
      </c>
      <c r="T31" s="48">
        <f t="shared" si="7"/>
        <v>5.2939999999999996</v>
      </c>
      <c r="U31" s="125">
        <v>2.4</v>
      </c>
      <c r="V31" s="125">
        <f t="shared" si="0"/>
        <v>2.4</v>
      </c>
      <c r="W31" s="126" t="s">
        <v>147</v>
      </c>
      <c r="X31" s="128">
        <v>0</v>
      </c>
      <c r="Y31" s="128">
        <v>1099</v>
      </c>
      <c r="Z31" s="128">
        <v>1188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42347628</v>
      </c>
      <c r="AH31" s="50">
        <f t="shared" si="9"/>
        <v>1092</v>
      </c>
      <c r="AI31" s="51">
        <f t="shared" si="8"/>
        <v>206.27125047223274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9760625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2"/>
        <v>8.4507042253521139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112</v>
      </c>
      <c r="P32" s="124">
        <v>111</v>
      </c>
      <c r="Q32" s="124">
        <v>61304048</v>
      </c>
      <c r="R32" s="47">
        <f t="shared" si="5"/>
        <v>5307</v>
      </c>
      <c r="S32" s="48">
        <f t="shared" si="6"/>
        <v>127.36799999999999</v>
      </c>
      <c r="T32" s="48">
        <f t="shared" si="7"/>
        <v>5.3070000000000004</v>
      </c>
      <c r="U32" s="125">
        <v>1.7</v>
      </c>
      <c r="V32" s="125">
        <f t="shared" si="0"/>
        <v>1.7</v>
      </c>
      <c r="W32" s="126" t="s">
        <v>147</v>
      </c>
      <c r="X32" s="128">
        <v>0</v>
      </c>
      <c r="Y32" s="128">
        <v>965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42348728</v>
      </c>
      <c r="AH32" s="50">
        <f t="shared" si="9"/>
        <v>1100</v>
      </c>
      <c r="AI32" s="51">
        <f t="shared" si="8"/>
        <v>207.2734124740908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9760625</v>
      </c>
      <c r="AQ32" s="128">
        <f t="shared" si="1"/>
        <v>0</v>
      </c>
      <c r="AR32" s="54">
        <v>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2"/>
        <v>7.042253521126761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131</v>
      </c>
      <c r="P33" s="124">
        <v>89</v>
      </c>
      <c r="Q33" s="124">
        <v>61308194</v>
      </c>
      <c r="R33" s="47">
        <f t="shared" si="5"/>
        <v>4146</v>
      </c>
      <c r="S33" s="48">
        <f t="shared" si="6"/>
        <v>99.504000000000005</v>
      </c>
      <c r="T33" s="48">
        <f t="shared" si="7"/>
        <v>4.1459999999999999</v>
      </c>
      <c r="U33" s="125">
        <v>2.7</v>
      </c>
      <c r="V33" s="125">
        <f t="shared" si="0"/>
        <v>2.7</v>
      </c>
      <c r="W33" s="126" t="s">
        <v>124</v>
      </c>
      <c r="X33" s="128">
        <v>0</v>
      </c>
      <c r="Y33" s="128">
        <v>0</v>
      </c>
      <c r="Z33" s="128">
        <v>1078</v>
      </c>
      <c r="AA33" s="128">
        <v>0</v>
      </c>
      <c r="AB33" s="128">
        <v>1047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42349548</v>
      </c>
      <c r="AH33" s="50">
        <f t="shared" si="9"/>
        <v>820</v>
      </c>
      <c r="AI33" s="51">
        <f t="shared" si="8"/>
        <v>197.78099372889534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9761740</v>
      </c>
      <c r="AQ33" s="128">
        <f t="shared" si="1"/>
        <v>1115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2"/>
        <v>9.1549295774647899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123</v>
      </c>
      <c r="P34" s="124">
        <v>88</v>
      </c>
      <c r="Q34" s="124">
        <v>61311886</v>
      </c>
      <c r="R34" s="47">
        <f t="shared" si="5"/>
        <v>3692</v>
      </c>
      <c r="S34" s="48">
        <f t="shared" si="6"/>
        <v>88.608000000000004</v>
      </c>
      <c r="T34" s="48">
        <f t="shared" si="7"/>
        <v>3.6920000000000002</v>
      </c>
      <c r="U34" s="125">
        <v>4.2</v>
      </c>
      <c r="V34" s="125">
        <f t="shared" si="0"/>
        <v>4.2</v>
      </c>
      <c r="W34" s="126" t="s">
        <v>124</v>
      </c>
      <c r="X34" s="128">
        <v>0</v>
      </c>
      <c r="Y34" s="128">
        <v>0</v>
      </c>
      <c r="Z34" s="128">
        <v>1017</v>
      </c>
      <c r="AA34" s="128">
        <v>0</v>
      </c>
      <c r="AB34" s="128">
        <v>1017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42350172</v>
      </c>
      <c r="AH34" s="50">
        <f t="shared" si="9"/>
        <v>624</v>
      </c>
      <c r="AI34" s="51">
        <f t="shared" si="8"/>
        <v>169.01408450704224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9763091</v>
      </c>
      <c r="AQ34" s="128">
        <f t="shared" si="1"/>
        <v>1351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64">
        <f>AVERAGE(P11:P34)</f>
        <v>123.79166666666667</v>
      </c>
      <c r="Q35" s="65">
        <f>Q34-Q10</f>
        <v>124928</v>
      </c>
      <c r="R35" s="66">
        <f>SUM(R11:R34)</f>
        <v>124928</v>
      </c>
      <c r="S35" s="67">
        <f>AVERAGE(S11:S34)</f>
        <v>124.928</v>
      </c>
      <c r="T35" s="67">
        <f>SUM(T11:T34)</f>
        <v>124.928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26492</v>
      </c>
      <c r="AH35" s="69">
        <f>SUM(AH11:AH34)</f>
        <v>26492</v>
      </c>
      <c r="AI35" s="70">
        <f>$AH$35/$T35</f>
        <v>212.05814549180329</v>
      </c>
      <c r="AJ35" s="99"/>
      <c r="AK35" s="100"/>
      <c r="AL35" s="100"/>
      <c r="AM35" s="100"/>
      <c r="AN35" s="101"/>
      <c r="AO35" s="71"/>
      <c r="AP35" s="72">
        <f>AP34-AP10</f>
        <v>8123</v>
      </c>
      <c r="AQ35" s="73">
        <f>SUM(AQ11:AQ34)</f>
        <v>8123</v>
      </c>
      <c r="AR35" s="74">
        <f>AVERAGE(AR11:AR34)</f>
        <v>1.2183333333333333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4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138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153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42" t="s">
        <v>128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42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154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295" t="s">
        <v>139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42" t="s">
        <v>133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42" t="s">
        <v>141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1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42" t="s">
        <v>142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18" t="s">
        <v>143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144</v>
      </c>
      <c r="C51" s="129"/>
      <c r="D51" s="129"/>
      <c r="E51" s="129"/>
      <c r="F51" s="130"/>
      <c r="G51" s="117"/>
      <c r="H51" s="117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42" t="s">
        <v>145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155</v>
      </c>
      <c r="C53" s="116"/>
      <c r="D53" s="116"/>
      <c r="E53" s="116"/>
      <c r="F53" s="116"/>
      <c r="G53" s="116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16"/>
      <c r="D54" s="116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4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4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4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4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4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 S55:T56 T54" name="Range2_12_5_1_1"/>
    <protectedRange sqref="L10 AD8 AF8 AJ8:AR8 AF10 L24:N31 N32:N34 N10:N23 G11:G34 R11:T34 AC11:AF34 E11:E34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4" name="Range2_12_2_1_1_1_2_1_1"/>
    <protectedRange sqref="T52:T53" name="Range2_12_5_1_1_3"/>
    <protectedRange sqref="S52:S53" name="Range2_12_4_1_1_1_4_2_2_2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R48:R49 Q50:Q51" name="Range2_12_5_1_1_3_1"/>
    <protectedRange sqref="Q48:Q49 P50:P51" name="Range2_12_4_1_1_1_4_2_2_2_1"/>
    <protectedRange sqref="Q52:R53 O48:P49 N50:O51" name="Range2_12_1_6_1_1_1_2_3_2_1_1_3_1"/>
    <protectedRange sqref="N52:P53 L48:N49 K50:M51" name="Range2_12_1_2_3_1_1_1_2_3_2_1_1_3_1"/>
    <protectedRange sqref="K52:M53 I48:K49 H50:J51 H49" name="Range2_2_12_1_4_3_1_1_1_3_3_2_1_1_3_1"/>
    <protectedRange sqref="J52:J53 H48 G49:G51" name="Range2_2_12_1_4_3_1_1_1_3_2_1_2_2_1"/>
    <protectedRange sqref="E48:F48 D49:E51" name="Range2_2_12_1_3_1_2_1_1_1_2_1_1_1_1_1_1_2_1_1_1"/>
    <protectedRange sqref="C48" name="Range2_2_12_1_3_1_2_1_1_1_2_1_1_1_1_3_1_1_1_1_1"/>
    <protectedRange sqref="D48 C49:C51" name="Range2_2_12_1_3_1_2_1_1_1_3_1_1_1_1_1_3_1_1_1_1_1"/>
    <protectedRange sqref="G48 F49:F51" name="Range2_2_12_1_4_3_1_1_1_2_1_2_1_1_3_1_1_1_1_1_1_1"/>
    <protectedRange sqref="I52" name="Range2_2_12_1_7_1_1_2_2_2"/>
    <protectedRange sqref="G52:H52" name="Range2_2_12_1_3_1_2_1_1_1_2_1_1_1_1_1_1_2_1_1_1_1_1_1"/>
    <protectedRange sqref="D52:E52" name="Range2_2_12_1_3_1_2_1_1_1_2_1_1_1_1_3_1_1_1_1_1_2_1_2"/>
    <protectedRange sqref="F52" name="Range2_2_12_1_3_1_2_1_1_1_3_1_1_1_1_1_3_1_1_1_1_1_1_1_2"/>
    <protectedRange sqref="I54" name="Range2_2_12_1_7_1_1_2_2_1_1"/>
    <protectedRange sqref="I53" name="Range2_2_12_1_4_3_1_1_1_3_3_1_1_3_1_1_1_1_1_1_2_1_1"/>
    <protectedRange sqref="E53:H53" name="Range2_2_12_1_3_1_2_1_1_1_1_2_1_1_1_1_1_1_2_1_1"/>
    <protectedRange sqref="D53" name="Range2_2_12_1_3_1_2_1_1_1_2_1_2_3_1_1_1_1_1_1_1"/>
    <protectedRange sqref="G54:H54" name="Range2_2_12_1_3_1_2_1_1_1_2_1_1_1_1_1_1_2_1_1_1_1_1_2_1"/>
    <protectedRange sqref="D54:E54" name="Range2_2_12_1_3_1_2_1_1_1_2_1_1_1_1_3_1_1_1_1_1_2_1_1_1"/>
    <protectedRange sqref="F54" name="Range2_2_12_1_3_1_2_1_1_1_3_1_1_1_1_1_3_1_1_1_1_1_1_1_1_1"/>
    <protectedRange sqref="Q11:Q34" name="Range1_16_3_1_1_1_1_1_2"/>
    <protectedRange sqref="O11:P34" name="Range1_16_3_1_1_2"/>
    <protectedRange sqref="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 P5:U5" name="Range1_16_1_1_1_1_2"/>
    <protectedRange sqref="T43" name="Range2_12_5_1_1_1"/>
    <protectedRange sqref="G43:H43" name="Range2_2_12_1_3_1_1_1_1_1_4_1_1_1"/>
    <protectedRange sqref="E43:F43" name="Range2_2_12_1_7_1_1_3_1_1_1"/>
    <protectedRange sqref="S43" name="Range2_12_5_1_1_2_3_1_1"/>
    <protectedRange sqref="Q43:R43" name="Range2_12_1_6_1_1_1_1_2_1_1"/>
    <protectedRange sqref="N43:P43" name="Range2_12_1_2_3_1_1_1_1_2_1_1"/>
    <protectedRange sqref="I43:M43" name="Range2_2_12_1_4_3_1_1_1_1_2_1_1"/>
    <protectedRange sqref="D43" name="Range2_2_12_1_3_1_2_1_1_1_2_1_2_1_1"/>
    <protectedRange sqref="T45" name="Range2_12_5_1_1_2_1_1_1"/>
    <protectedRange sqref="T44" name="Range2_12_5_1_1_6_1_1_1_1_1_1_1_1"/>
    <protectedRange sqref="S44" name="Range2_12_5_1_1_5_3_1_1_1_1_1_1_1_1"/>
    <protectedRange sqref="S45" name="Range2_12_4_1_1_1_4_2_2_1_1_1"/>
    <protectedRange sqref="Q44:R44" name="Range2_12_1_6_1_1_1_2_3_2_1_1_2_1_1_1_1_1_1_1"/>
    <protectedRange sqref="N44:P44" name="Range2_12_1_2_3_1_1_1_2_3_2_1_1_2_1_1_1_1_1_1_1"/>
    <protectedRange sqref="J44:M44" name="Range2_2_12_1_4_3_1_1_1_3_3_2_1_1_2_1_1_1_1_1_1_1"/>
    <protectedRange sqref="I44" name="Range2_2_12_1_4_3_1_1_1_2_1_2_2_1_2_1_1_1_1_1_1_1"/>
    <protectedRange sqref="G44:H44 D44:E44" name="Range2_2_12_1_3_1_2_1_1_1_2_1_3_2_1_2_1_1_1_1_1_1_1"/>
    <protectedRange sqref="F44" name="Range2_2_12_1_3_1_2_1_1_1_1_1_2_2_1_2_1_1_1_1_1_1_1"/>
    <protectedRange sqref="Q45:R45" name="Range2_12_1_6_1_1_1_2_3_2_1_1_1_1_1_1"/>
    <protectedRange sqref="N45:P45" name="Range2_12_1_2_3_1_1_1_2_3_2_1_1_1_1_1_1"/>
    <protectedRange sqref="K45:M45" name="Range2_2_12_1_4_3_1_1_1_3_3_2_1_1_1_1_1_1"/>
    <protectedRange sqref="J45" name="Range2_2_12_1_4_3_1_1_1_3_2_1_2_1_1_1_1"/>
    <protectedRange sqref="D45:E45" name="Range2_2_12_1_3_1_2_1_1_1_2_1_2_3_2_1_1_1_1"/>
    <protectedRange sqref="I45" name="Range2_2_12_1_4_2_1_1_1_4_1_2_1_1_1_2_1_1_1_1"/>
    <protectedRange sqref="F45:H45" name="Range2_2_12_1_3_1_1_1_1_1_4_1_2_1_2_1_2_1_1_1_1"/>
    <protectedRange sqref="B43" name="Range2_12_5_1_1_1_2_1_1_1_1_1_1_1_1_1_1_1_2_1_1_1_1_1_1_1_1_1_1_1_1_1_1_1_1_1_1_1_1_1_1_2_1_1_1_1_1_1_1_1_1_1_1_2_1_1_1_1_2_1_1_1"/>
    <protectedRange sqref="B44" name="Range2_12_5_1_1_1_2_2_1_1_1_1_1_1_1_1_1_1_1_1_1_1_1_1_1_1_1_1_1_1_1_1_1_1_1_1_1_1_1_1_1_1_1_1_1_1_1_1_1_1_1_1_1_1_1_1_1_2_1_1_1_1_1_1_1_1_1_1_1_2_1_1_1_1_1_2_1_1_1"/>
    <protectedRange sqref="B45" name="Range2_12_5_1_1_1_2_2_1_1_1_1_1_1_1_1_1_1_1_2_1_1_1_1_1_1_1_1_1_1_1_1_1_1_1_1_1_1_1_1_1_1_1_1_1_1_1_1_1_1_1_1_1_1_1_1_1_1_1_1_1_1_1_1_1_1_1_1_1_1_1_1_1_2_1_1_1_1_1_1_1_1_1_1_1_2_1_1_1_1_1_2_1_1_1"/>
    <protectedRange sqref="T46:T47" name="Range2_12_5_1_1_2_2_1_1"/>
    <protectedRange sqref="S46:S47" name="Range2_12_4_1_1_1_4_2_2_2_2_1"/>
    <protectedRange sqref="Q46:R47" name="Range2_12_1_6_1_1_1_2_3_2_1_1_3_1_1_1"/>
    <protectedRange sqref="N46:P47" name="Range2_12_1_2_3_1_1_1_2_3_2_1_1_3_1_1_1"/>
    <protectedRange sqref="K46:M47" name="Range2_2_12_1_4_3_1_1_1_3_3_2_1_1_3_1_1_1"/>
    <protectedRange sqref="J46:J47" name="Range2_2_12_1_4_3_1_1_1_3_2_1_2_2_1_1_1"/>
    <protectedRange sqref="E46:H47" name="Range2_2_12_1_3_1_2_1_1_1_1_2_1_1_1_1_1_1_1_1_1"/>
    <protectedRange sqref="D46:D47" name="Range2_2_12_1_3_1_2_1_1_1_2_1_2_3_1_1_1_1_1_1_2"/>
    <protectedRange sqref="I46:I47" name="Range2_2_12_1_4_2_1_1_1_4_1_2_1_1_1_2_2_1_1_1_1"/>
    <protectedRange sqref="B47" name="Range2_12_5_1_1_1_2_1_1_1_1_1_1_1_1_1_1_1_2_1_2_1_1_1_1_1_1_1_1_1_2_1_1_1_1_1_1_1_1_1_1_1_1_1_1_1_1_1_1_1_1_1_1_1_1_1_1_1_1_1_1_1_1_1_1_1_1_1_1_1_1_1_1_1_2_1_1_1_1_1_1_1_1_1_2_1_2_1_1_1_1_1_2_1_1_1"/>
    <protectedRange sqref="B46" name="Range2_12_5_1_1_1_2_2_1_1_1_1_1_1_1_1_1_1_1_2_1_1_1_2_1_1_1_2_1_1_1_3_1_1_1_1_1_1_1_1_1_1_1_1_1_1_1_1_1_1_1_1_1_1_1_1_1_1_1_1_1_1_1_1_1_1_1_1_1_1_1_1_1_1_1_1_1_1_1_1_1_1_1_1_1_1_1_1_1_1_2_1_1_1_1_1"/>
    <protectedRange sqref="P4:U4" name="Range1_16_1_1_1_1_1_1_2_2_2_2_2_2_2_2_2_2_2_2_2_2_2_2_2_2_2_2_2_2_2_1_2"/>
    <protectedRange sqref="B48" name="Range2_12_5_1_1_1_1_1_2_1_1_1_1_1_1_1_1_1_1_1_1_1_1_1_1_1_1_1_1_2_1_1_1_1_1_1_1_1_1_1_1_1_1_3_1_1_1_2_1_1_1_1_1_1_1_1_1_1_1_1_2_1_1_1_1_1_1_1_1_1_1_1_1_1_1_1_1_1_1_1_1_1_1_1"/>
    <protectedRange sqref="B49" name="Range2_12_5_1_1_1_1_1_2_1_1_2_1_1_1_1_1_1_1_1_1_1_1_1_1_1_1_1_1_2_1_1_1_1_1_1_1_1_1_1_1_1_1_1_3_1_1_1_2_1_1_1_1_1_1_1_1_1_2_1_1_1_1_1_1_1_1_1_1_1_1_1_1_1_1_1_1_1_1_1_1_1"/>
    <protectedRange sqref="B50" name="Range2_12_5_1_1_1_2_2_1_1_1_1_1_1_1_1_1_1_1_2_1_1_1_1_1_1_1_1_1_3_1_3_1_2_1_1_1_1_1_1_1_1_1_1_1_1_1_2_1_1_1_1_1_2_1_1_1_1_1_1_1_1_2_1_1_3_1_1_1_2_1_1_1_1_1_1_1_1_1_1_1_1_1_1_1_1_1_2_1_1_1_1_1_1_1_1_1_1_1_1_1_1_1"/>
  </protectedRanges>
  <mergeCells count="42"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">
    <cfRule type="containsText" dxfId="1069" priority="21" operator="containsText" text="N/A">
      <formula>NOT(ISERROR(SEARCH("N/A",AC11)))</formula>
    </cfRule>
    <cfRule type="cellIs" dxfId="1068" priority="35" operator="equal">
      <formula>0</formula>
    </cfRule>
  </conditionalFormatting>
  <conditionalFormatting sqref="AC11:AE34">
    <cfRule type="cellIs" dxfId="1067" priority="34" operator="greaterThanOrEqual">
      <formula>1185</formula>
    </cfRule>
  </conditionalFormatting>
  <conditionalFormatting sqref="AC11:AE34">
    <cfRule type="cellIs" dxfId="1066" priority="33" operator="between">
      <formula>0.1</formula>
      <formula>1184</formula>
    </cfRule>
  </conditionalFormatting>
  <conditionalFormatting sqref="X8">
    <cfRule type="cellIs" dxfId="1065" priority="32" operator="equal">
      <formula>0</formula>
    </cfRule>
  </conditionalFormatting>
  <conditionalFormatting sqref="X8">
    <cfRule type="cellIs" dxfId="1064" priority="31" operator="greaterThan">
      <formula>1179</formula>
    </cfRule>
  </conditionalFormatting>
  <conditionalFormatting sqref="X8">
    <cfRule type="cellIs" dxfId="1063" priority="30" operator="greaterThan">
      <formula>99</formula>
    </cfRule>
  </conditionalFormatting>
  <conditionalFormatting sqref="X8">
    <cfRule type="cellIs" dxfId="1062" priority="29" operator="greaterThan">
      <formula>0.99</formula>
    </cfRule>
  </conditionalFormatting>
  <conditionalFormatting sqref="AB8">
    <cfRule type="cellIs" dxfId="1061" priority="28" operator="equal">
      <formula>0</formula>
    </cfRule>
  </conditionalFormatting>
  <conditionalFormatting sqref="AB8">
    <cfRule type="cellIs" dxfId="1060" priority="27" operator="greaterThan">
      <formula>1179</formula>
    </cfRule>
  </conditionalFormatting>
  <conditionalFormatting sqref="AB8">
    <cfRule type="cellIs" dxfId="1059" priority="26" operator="greaterThan">
      <formula>99</formula>
    </cfRule>
  </conditionalFormatting>
  <conditionalFormatting sqref="AB8">
    <cfRule type="cellIs" dxfId="1058" priority="25" operator="greaterThan">
      <formula>0.99</formula>
    </cfRule>
  </conditionalFormatting>
  <conditionalFormatting sqref="AI11:AI34">
    <cfRule type="cellIs" dxfId="1057" priority="24" operator="greaterThan">
      <formula>$AI$8</formula>
    </cfRule>
  </conditionalFormatting>
  <conditionalFormatting sqref="AH11:AH34">
    <cfRule type="cellIs" dxfId="1056" priority="22" operator="greaterThan">
      <formula>$AH$8</formula>
    </cfRule>
    <cfRule type="cellIs" dxfId="1055" priority="23" operator="greaterThan">
      <formula>$AH$8</formula>
    </cfRule>
  </conditionalFormatting>
  <conditionalFormatting sqref="X11:AA34">
    <cfRule type="containsText" dxfId="1054" priority="17" operator="containsText" text="N/A">
      <formula>NOT(ISERROR(SEARCH("N/A",X11)))</formula>
    </cfRule>
    <cfRule type="cellIs" dxfId="1053" priority="20" operator="equal">
      <formula>0</formula>
    </cfRule>
  </conditionalFormatting>
  <conditionalFormatting sqref="X11:AA34">
    <cfRule type="cellIs" dxfId="1052" priority="19" operator="greaterThanOrEqual">
      <formula>1185</formula>
    </cfRule>
  </conditionalFormatting>
  <conditionalFormatting sqref="X11:AA34">
    <cfRule type="cellIs" dxfId="1051" priority="18" operator="between">
      <formula>0.1</formula>
      <formula>1184</formula>
    </cfRule>
  </conditionalFormatting>
  <conditionalFormatting sqref="AB11:AB34">
    <cfRule type="containsText" dxfId="1050" priority="13" operator="containsText" text="N/A">
      <formula>NOT(ISERROR(SEARCH("N/A",AB11)))</formula>
    </cfRule>
    <cfRule type="cellIs" dxfId="1049" priority="16" operator="equal">
      <formula>0</formula>
    </cfRule>
  </conditionalFormatting>
  <conditionalFormatting sqref="AB11:AB34">
    <cfRule type="cellIs" dxfId="1048" priority="15" operator="greaterThanOrEqual">
      <formula>1185</formula>
    </cfRule>
  </conditionalFormatting>
  <conditionalFormatting sqref="AB11:AB34">
    <cfRule type="cellIs" dxfId="1047" priority="14" operator="between">
      <formula>0.1</formula>
      <formula>1184</formula>
    </cfRule>
  </conditionalFormatting>
  <conditionalFormatting sqref="AJ11:AO34">
    <cfRule type="cellIs" dxfId="1046" priority="12" operator="equal">
      <formula>0</formula>
    </cfRule>
  </conditionalFormatting>
  <conditionalFormatting sqref="AJ11:AO34">
    <cfRule type="cellIs" dxfId="1045" priority="11" operator="greaterThan">
      <formula>1179</formula>
    </cfRule>
  </conditionalFormatting>
  <conditionalFormatting sqref="AJ11:AO34">
    <cfRule type="cellIs" dxfId="1044" priority="10" operator="greaterThan">
      <formula>99</formula>
    </cfRule>
  </conditionalFormatting>
  <conditionalFormatting sqref="AJ11:AO34">
    <cfRule type="cellIs" dxfId="1043" priority="9" operator="greaterThan">
      <formula>0.99</formula>
    </cfRule>
  </conditionalFormatting>
  <conditionalFormatting sqref="AQ11:AQ34">
    <cfRule type="cellIs" dxfId="1042" priority="8" operator="equal">
      <formula>0</formula>
    </cfRule>
  </conditionalFormatting>
  <conditionalFormatting sqref="AQ11:AQ34">
    <cfRule type="cellIs" dxfId="1041" priority="7" operator="greaterThan">
      <formula>1179</formula>
    </cfRule>
  </conditionalFormatting>
  <conditionalFormatting sqref="AQ11:AQ34">
    <cfRule type="cellIs" dxfId="1040" priority="6" operator="greaterThan">
      <formula>99</formula>
    </cfRule>
  </conditionalFormatting>
  <conditionalFormatting sqref="AQ11:AQ34">
    <cfRule type="cellIs" dxfId="1039" priority="5" operator="greaterThan">
      <formula>0.99</formula>
    </cfRule>
  </conditionalFormatting>
  <conditionalFormatting sqref="AP11:AP34">
    <cfRule type="cellIs" dxfId="1038" priority="4" operator="equal">
      <formula>0</formula>
    </cfRule>
  </conditionalFormatting>
  <conditionalFormatting sqref="AP11:AP34">
    <cfRule type="cellIs" dxfId="1037" priority="3" operator="greaterThan">
      <formula>1179</formula>
    </cfRule>
  </conditionalFormatting>
  <conditionalFormatting sqref="AP11:AP34">
    <cfRule type="cellIs" dxfId="1036" priority="2" operator="greaterThan">
      <formula>99</formula>
    </cfRule>
  </conditionalFormatting>
  <conditionalFormatting sqref="AP11:AP34">
    <cfRule type="cellIs" dxfId="1035" priority="1" operator="greaterThan">
      <formula>0.99</formula>
    </cfRule>
  </conditionalFormatting>
  <dataValidations count="5">
    <dataValidation type="list" allowBlank="1" showInputMessage="1" showErrorMessage="1" sqref="D8 O8:T8">
      <formula1>#REF!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2"/>
  <sheetViews>
    <sheetView topLeftCell="W22" zoomScaleNormal="100" workbookViewId="0">
      <selection activeCell="AP35" sqref="AP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/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140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85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81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81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42358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86" t="s">
        <v>51</v>
      </c>
      <c r="V9" s="186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84" t="s">
        <v>55</v>
      </c>
      <c r="AG9" s="184" t="s">
        <v>56</v>
      </c>
      <c r="AH9" s="296" t="s">
        <v>57</v>
      </c>
      <c r="AI9" s="311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93" t="s">
        <v>66</v>
      </c>
      <c r="AR9" s="186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89"/>
      <c r="I10" s="186" t="s">
        <v>75</v>
      </c>
      <c r="J10" s="186" t="s">
        <v>75</v>
      </c>
      <c r="K10" s="186" t="s">
        <v>75</v>
      </c>
      <c r="L10" s="29" t="s">
        <v>29</v>
      </c>
      <c r="M10" s="292"/>
      <c r="N10" s="29" t="s">
        <v>29</v>
      </c>
      <c r="O10" s="294"/>
      <c r="P10" s="294"/>
      <c r="Q10" s="2">
        <f>'DEC 19'!Q34</f>
        <v>63407163</v>
      </c>
      <c r="R10" s="304"/>
      <c r="S10" s="305"/>
      <c r="T10" s="306"/>
      <c r="U10" s="186" t="s">
        <v>75</v>
      </c>
      <c r="V10" s="186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19'!AG34</f>
        <v>42672764</v>
      </c>
      <c r="AH10" s="296"/>
      <c r="AI10" s="312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'DEC 19'!AP34</f>
        <v>9886910</v>
      </c>
      <c r="AQ10" s="294"/>
      <c r="AR10" s="182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15</v>
      </c>
      <c r="E11" s="42">
        <f>D11/1.42</f>
        <v>10.563380281690142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126</v>
      </c>
      <c r="P11" s="124">
        <v>94</v>
      </c>
      <c r="Q11" s="124">
        <v>63410628</v>
      </c>
      <c r="R11" s="47">
        <f>IF(ISBLANK(Q11),"-",Q11-Q10)</f>
        <v>3465</v>
      </c>
      <c r="S11" s="48">
        <f>R11*24/1000</f>
        <v>83.16</v>
      </c>
      <c r="T11" s="48">
        <f>R11/1000</f>
        <v>3.4649999999999999</v>
      </c>
      <c r="U11" s="125">
        <v>8.4</v>
      </c>
      <c r="V11" s="125">
        <f t="shared" ref="V11:V34" si="0">U11</f>
        <v>8.4</v>
      </c>
      <c r="W11" s="126" t="s">
        <v>124</v>
      </c>
      <c r="X11" s="128">
        <v>0</v>
      </c>
      <c r="Y11" s="128">
        <v>0</v>
      </c>
      <c r="Z11" s="128">
        <v>0</v>
      </c>
      <c r="AA11" s="128">
        <v>1185</v>
      </c>
      <c r="AB11" s="128">
        <v>927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42672764</v>
      </c>
      <c r="AH11" s="50">
        <f>IF(ISBLANK(AG11),"-",AG11-AG10)</f>
        <v>0</v>
      </c>
      <c r="AI11" s="51">
        <f>AH11/T11</f>
        <v>0</v>
      </c>
      <c r="AJ11" s="108">
        <v>0</v>
      </c>
      <c r="AK11" s="108">
        <v>0</v>
      </c>
      <c r="AL11" s="108">
        <v>0</v>
      </c>
      <c r="AM11" s="108">
        <v>1</v>
      </c>
      <c r="AN11" s="108">
        <v>1</v>
      </c>
      <c r="AO11" s="108">
        <v>0.4</v>
      </c>
      <c r="AP11" s="128">
        <v>9887987</v>
      </c>
      <c r="AQ11" s="128">
        <f t="shared" ref="AQ11:AQ34" si="1">AP11-AP10</f>
        <v>1077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19</v>
      </c>
      <c r="E12" s="42">
        <f t="shared" ref="E12:E34" si="2">D12/1.42</f>
        <v>13.380281690140846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84</v>
      </c>
      <c r="P12" s="124">
        <v>87</v>
      </c>
      <c r="Q12" s="124">
        <v>63414662</v>
      </c>
      <c r="R12" s="47">
        <f t="shared" ref="R12:R34" si="5">IF(ISBLANK(Q12),"-",Q12-Q11)</f>
        <v>4034</v>
      </c>
      <c r="S12" s="48">
        <f t="shared" ref="S12:S34" si="6">R12*24/1000</f>
        <v>96.816000000000003</v>
      </c>
      <c r="T12" s="48">
        <f t="shared" ref="T12:T34" si="7">R12/1000</f>
        <v>4.0339999999999998</v>
      </c>
      <c r="U12" s="125">
        <v>9.5</v>
      </c>
      <c r="V12" s="125">
        <f t="shared" si="0"/>
        <v>9.5</v>
      </c>
      <c r="W12" s="126" t="s">
        <v>124</v>
      </c>
      <c r="X12" s="128">
        <v>0</v>
      </c>
      <c r="Y12" s="128">
        <v>0</v>
      </c>
      <c r="Z12" s="128">
        <v>0</v>
      </c>
      <c r="AA12" s="128">
        <v>1185</v>
      </c>
      <c r="AB12" s="128">
        <v>796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42672764</v>
      </c>
      <c r="AH12" s="50">
        <f>IF(ISBLANK(AG12),"-",AG12-AG11)</f>
        <v>0</v>
      </c>
      <c r="AI12" s="51">
        <f t="shared" ref="AI12:AI34" si="8">AH12/T12</f>
        <v>0</v>
      </c>
      <c r="AJ12" s="108">
        <v>0</v>
      </c>
      <c r="AK12" s="108">
        <v>0</v>
      </c>
      <c r="AL12" s="108">
        <v>0</v>
      </c>
      <c r="AM12" s="108">
        <v>1</v>
      </c>
      <c r="AN12" s="108">
        <v>1</v>
      </c>
      <c r="AO12" s="108">
        <v>0.4</v>
      </c>
      <c r="AP12" s="128">
        <v>9889152</v>
      </c>
      <c r="AQ12" s="128">
        <f t="shared" si="1"/>
        <v>1165</v>
      </c>
      <c r="AR12" s="179">
        <v>1.17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19</v>
      </c>
      <c r="E13" s="42">
        <f t="shared" si="2"/>
        <v>13.380281690140846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91</v>
      </c>
      <c r="P13" s="124">
        <v>91</v>
      </c>
      <c r="Q13" s="124">
        <v>63418075</v>
      </c>
      <c r="R13" s="47">
        <f t="shared" si="5"/>
        <v>3413</v>
      </c>
      <c r="S13" s="48">
        <f t="shared" si="6"/>
        <v>81.912000000000006</v>
      </c>
      <c r="T13" s="48">
        <f t="shared" si="7"/>
        <v>3.4129999999999998</v>
      </c>
      <c r="U13" s="125">
        <v>9.5</v>
      </c>
      <c r="V13" s="125">
        <f t="shared" si="0"/>
        <v>9.5</v>
      </c>
      <c r="W13" s="126" t="s">
        <v>124</v>
      </c>
      <c r="X13" s="128">
        <v>0</v>
      </c>
      <c r="Y13" s="128">
        <v>0</v>
      </c>
      <c r="Z13" s="128">
        <v>0</v>
      </c>
      <c r="AA13" s="128">
        <v>1185</v>
      </c>
      <c r="AB13" s="128">
        <v>846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42672764</v>
      </c>
      <c r="AH13" s="50">
        <f>IF(ISBLANK(AG13),"-",AG13-AG12)</f>
        <v>0</v>
      </c>
      <c r="AI13" s="51">
        <f t="shared" si="8"/>
        <v>0</v>
      </c>
      <c r="AJ13" s="108">
        <v>0</v>
      </c>
      <c r="AK13" s="108">
        <v>0</v>
      </c>
      <c r="AL13" s="108">
        <v>0</v>
      </c>
      <c r="AM13" s="108">
        <v>1</v>
      </c>
      <c r="AN13" s="108">
        <v>1</v>
      </c>
      <c r="AO13" s="108">
        <v>0</v>
      </c>
      <c r="AP13" s="128">
        <v>9889152</v>
      </c>
      <c r="AQ13" s="128">
        <f t="shared" si="1"/>
        <v>0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19</v>
      </c>
      <c r="E14" s="42">
        <f t="shared" si="2"/>
        <v>13.380281690140846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92</v>
      </c>
      <c r="P14" s="124">
        <v>92</v>
      </c>
      <c r="Q14" s="124">
        <v>63421543</v>
      </c>
      <c r="R14" s="47">
        <f t="shared" si="5"/>
        <v>3468</v>
      </c>
      <c r="S14" s="48">
        <f t="shared" si="6"/>
        <v>83.231999999999999</v>
      </c>
      <c r="T14" s="48">
        <f t="shared" si="7"/>
        <v>3.468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0</v>
      </c>
      <c r="AA14" s="128">
        <v>1185</v>
      </c>
      <c r="AB14" s="128">
        <v>846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42672764</v>
      </c>
      <c r="AH14" s="50">
        <f t="shared" ref="AH14:AH34" si="9">IF(ISBLANK(AG14),"-",AG14-AG13)</f>
        <v>0</v>
      </c>
      <c r="AI14" s="51">
        <f t="shared" si="8"/>
        <v>0</v>
      </c>
      <c r="AJ14" s="108">
        <v>0</v>
      </c>
      <c r="AK14" s="108">
        <v>0</v>
      </c>
      <c r="AL14" s="108">
        <v>0</v>
      </c>
      <c r="AM14" s="108">
        <v>1</v>
      </c>
      <c r="AN14" s="108">
        <v>1</v>
      </c>
      <c r="AO14" s="108">
        <v>0</v>
      </c>
      <c r="AP14" s="128">
        <v>9889152</v>
      </c>
      <c r="AQ14" s="128">
        <f t="shared" si="1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18</v>
      </c>
      <c r="E15" s="42">
        <f t="shared" si="2"/>
        <v>12.67605633802817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101</v>
      </c>
      <c r="P15" s="124">
        <v>99</v>
      </c>
      <c r="Q15" s="124">
        <v>63425874</v>
      </c>
      <c r="R15" s="47">
        <f t="shared" si="5"/>
        <v>4331</v>
      </c>
      <c r="S15" s="48">
        <f t="shared" si="6"/>
        <v>103.944</v>
      </c>
      <c r="T15" s="48">
        <f t="shared" si="7"/>
        <v>4.3310000000000004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0</v>
      </c>
      <c r="AA15" s="128">
        <v>1185</v>
      </c>
      <c r="AB15" s="128">
        <v>937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42672764</v>
      </c>
      <c r="AH15" s="50">
        <f t="shared" si="9"/>
        <v>0</v>
      </c>
      <c r="AI15" s="51">
        <f t="shared" si="8"/>
        <v>0</v>
      </c>
      <c r="AJ15" s="108">
        <v>0</v>
      </c>
      <c r="AK15" s="108">
        <v>0</v>
      </c>
      <c r="AL15" s="108">
        <v>0</v>
      </c>
      <c r="AM15" s="108">
        <v>1</v>
      </c>
      <c r="AN15" s="108">
        <v>1</v>
      </c>
      <c r="AO15" s="108">
        <v>0</v>
      </c>
      <c r="AP15" s="128">
        <v>9889152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22</v>
      </c>
      <c r="E16" s="42">
        <f t="shared" si="2"/>
        <v>15.492957746478874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114</v>
      </c>
      <c r="P16" s="124">
        <v>109</v>
      </c>
      <c r="Q16" s="124">
        <v>63430279</v>
      </c>
      <c r="R16" s="47">
        <f t="shared" si="5"/>
        <v>4405</v>
      </c>
      <c r="S16" s="48">
        <f t="shared" si="6"/>
        <v>105.72</v>
      </c>
      <c r="T16" s="48">
        <f t="shared" si="7"/>
        <v>4.4050000000000002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0</v>
      </c>
      <c r="AA16" s="128">
        <v>1185</v>
      </c>
      <c r="AB16" s="128">
        <v>937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42672764</v>
      </c>
      <c r="AH16" s="50">
        <f t="shared" si="9"/>
        <v>0</v>
      </c>
      <c r="AI16" s="51">
        <f t="shared" si="8"/>
        <v>0</v>
      </c>
      <c r="AJ16" s="108">
        <v>0</v>
      </c>
      <c r="AK16" s="108">
        <v>0</v>
      </c>
      <c r="AL16" s="108">
        <v>0</v>
      </c>
      <c r="AM16" s="108">
        <v>1</v>
      </c>
      <c r="AN16" s="108">
        <v>1</v>
      </c>
      <c r="AO16" s="108">
        <v>0</v>
      </c>
      <c r="AP16" s="128">
        <v>9889152</v>
      </c>
      <c r="AQ16" s="128">
        <f t="shared" si="1"/>
        <v>0</v>
      </c>
      <c r="AR16" s="54">
        <v>1.21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12</v>
      </c>
      <c r="E17" s="42">
        <f t="shared" si="2"/>
        <v>8.4507042253521139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140</v>
      </c>
      <c r="P17" s="124">
        <v>141</v>
      </c>
      <c r="Q17" s="124">
        <v>63435627</v>
      </c>
      <c r="R17" s="47">
        <f t="shared" si="5"/>
        <v>5348</v>
      </c>
      <c r="S17" s="48">
        <f t="shared" si="6"/>
        <v>128.352</v>
      </c>
      <c r="T17" s="48">
        <f t="shared" si="7"/>
        <v>5.3479999999999999</v>
      </c>
      <c r="U17" s="125">
        <v>9.5</v>
      </c>
      <c r="V17" s="125">
        <f t="shared" si="0"/>
        <v>9.5</v>
      </c>
      <c r="W17" s="126" t="s">
        <v>131</v>
      </c>
      <c r="X17" s="128">
        <v>0</v>
      </c>
      <c r="Y17" s="128">
        <v>996</v>
      </c>
      <c r="Z17" s="128">
        <v>1148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42672764</v>
      </c>
      <c r="AH17" s="50">
        <f t="shared" si="9"/>
        <v>0</v>
      </c>
      <c r="AI17" s="51">
        <f t="shared" si="8"/>
        <v>0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9889152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2"/>
        <v>5.6338028169014089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138</v>
      </c>
      <c r="P18" s="124">
        <v>142</v>
      </c>
      <c r="Q18" s="124">
        <v>63441175</v>
      </c>
      <c r="R18" s="47">
        <f t="shared" si="5"/>
        <v>5548</v>
      </c>
      <c r="S18" s="48">
        <f t="shared" si="6"/>
        <v>133.15199999999999</v>
      </c>
      <c r="T18" s="48">
        <f t="shared" si="7"/>
        <v>5.548</v>
      </c>
      <c r="U18" s="125">
        <v>9.3000000000000007</v>
      </c>
      <c r="V18" s="125">
        <f t="shared" si="0"/>
        <v>9.3000000000000007</v>
      </c>
      <c r="W18" s="126" t="s">
        <v>131</v>
      </c>
      <c r="X18" s="128">
        <v>0</v>
      </c>
      <c r="Y18" s="128">
        <v>996</v>
      </c>
      <c r="Z18" s="128">
        <v>1148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42672764</v>
      </c>
      <c r="AH18" s="50">
        <f t="shared" si="9"/>
        <v>0</v>
      </c>
      <c r="AI18" s="51">
        <f t="shared" si="8"/>
        <v>0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9889152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136</v>
      </c>
      <c r="P19" s="124">
        <v>150</v>
      </c>
      <c r="Q19" s="124">
        <v>63447225</v>
      </c>
      <c r="R19" s="47">
        <f t="shared" si="5"/>
        <v>6050</v>
      </c>
      <c r="S19" s="48">
        <f t="shared" si="6"/>
        <v>145.19999999999999</v>
      </c>
      <c r="T19" s="48">
        <f t="shared" si="7"/>
        <v>6.05</v>
      </c>
      <c r="U19" s="125">
        <v>8.6999999999999993</v>
      </c>
      <c r="V19" s="125">
        <f t="shared" si="0"/>
        <v>8.6999999999999993</v>
      </c>
      <c r="W19" s="126" t="s">
        <v>131</v>
      </c>
      <c r="X19" s="128">
        <v>0</v>
      </c>
      <c r="Y19" s="128">
        <v>1048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42672764</v>
      </c>
      <c r="AH19" s="50">
        <f t="shared" si="9"/>
        <v>0</v>
      </c>
      <c r="AI19" s="51">
        <f t="shared" si="8"/>
        <v>0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9889152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134</v>
      </c>
      <c r="P20" s="124">
        <v>151</v>
      </c>
      <c r="Q20" s="124">
        <v>63453478</v>
      </c>
      <c r="R20" s="47">
        <f t="shared" si="5"/>
        <v>6253</v>
      </c>
      <c r="S20" s="48">
        <f t="shared" si="6"/>
        <v>150.072</v>
      </c>
      <c r="T20" s="48">
        <f t="shared" si="7"/>
        <v>6.2530000000000001</v>
      </c>
      <c r="U20" s="125">
        <v>8</v>
      </c>
      <c r="V20" s="125">
        <f t="shared" si="0"/>
        <v>8</v>
      </c>
      <c r="W20" s="126" t="s">
        <v>131</v>
      </c>
      <c r="X20" s="128">
        <v>0</v>
      </c>
      <c r="Y20" s="128">
        <v>1098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42672764</v>
      </c>
      <c r="AH20" s="50">
        <f t="shared" si="9"/>
        <v>0</v>
      </c>
      <c r="AI20" s="51">
        <f t="shared" si="8"/>
        <v>0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9889152</v>
      </c>
      <c r="AQ20" s="128">
        <f t="shared" si="1"/>
        <v>0</v>
      </c>
      <c r="AR20" s="54">
        <v>1.08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132</v>
      </c>
      <c r="P21" s="124">
        <v>149</v>
      </c>
      <c r="Q21" s="124">
        <v>63459680</v>
      </c>
      <c r="R21" s="47">
        <f t="shared" si="5"/>
        <v>6202</v>
      </c>
      <c r="S21" s="48">
        <f t="shared" si="6"/>
        <v>148.84800000000001</v>
      </c>
      <c r="T21" s="48">
        <f t="shared" si="7"/>
        <v>6.202</v>
      </c>
      <c r="U21" s="125">
        <v>7.2</v>
      </c>
      <c r="V21" s="125">
        <f t="shared" si="0"/>
        <v>7.2</v>
      </c>
      <c r="W21" s="126" t="s">
        <v>131</v>
      </c>
      <c r="X21" s="128">
        <v>0</v>
      </c>
      <c r="Y21" s="128">
        <v>1098</v>
      </c>
      <c r="Z21" s="128">
        <v>1186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42672764</v>
      </c>
      <c r="AH21" s="50">
        <f t="shared" si="9"/>
        <v>0</v>
      </c>
      <c r="AI21" s="51">
        <f t="shared" si="8"/>
        <v>0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9889152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132</v>
      </c>
      <c r="P22" s="124">
        <v>145</v>
      </c>
      <c r="Q22" s="124">
        <v>63465866</v>
      </c>
      <c r="R22" s="47">
        <f t="shared" si="5"/>
        <v>6186</v>
      </c>
      <c r="S22" s="48">
        <f t="shared" si="6"/>
        <v>148.464</v>
      </c>
      <c r="T22" s="48">
        <f t="shared" si="7"/>
        <v>6.1859999999999999</v>
      </c>
      <c r="U22" s="125">
        <v>6.5</v>
      </c>
      <c r="V22" s="125">
        <f t="shared" si="0"/>
        <v>6.5</v>
      </c>
      <c r="W22" s="126" t="s">
        <v>131</v>
      </c>
      <c r="X22" s="128">
        <v>0</v>
      </c>
      <c r="Y22" s="128">
        <v>1095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42672764</v>
      </c>
      <c r="AH22" s="50">
        <f t="shared" si="9"/>
        <v>0</v>
      </c>
      <c r="AI22" s="51">
        <f t="shared" si="8"/>
        <v>0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9889152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5</v>
      </c>
      <c r="E23" s="42">
        <f t="shared" si="2"/>
        <v>3.5211267605633805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129</v>
      </c>
      <c r="P23" s="124">
        <v>145</v>
      </c>
      <c r="Q23" s="124">
        <v>63471940</v>
      </c>
      <c r="R23" s="47">
        <f t="shared" si="5"/>
        <v>6074</v>
      </c>
      <c r="S23" s="48">
        <f t="shared" si="6"/>
        <v>145.77600000000001</v>
      </c>
      <c r="T23" s="48">
        <f t="shared" si="7"/>
        <v>6.0739999999999998</v>
      </c>
      <c r="U23" s="125">
        <v>5.7</v>
      </c>
      <c r="V23" s="125">
        <f t="shared" si="0"/>
        <v>5.7</v>
      </c>
      <c r="W23" s="126" t="s">
        <v>131</v>
      </c>
      <c r="X23" s="128">
        <v>0</v>
      </c>
      <c r="Y23" s="128">
        <v>1095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42672764</v>
      </c>
      <c r="AH23" s="50">
        <f t="shared" si="9"/>
        <v>0</v>
      </c>
      <c r="AI23" s="51">
        <f t="shared" si="8"/>
        <v>0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9889152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130</v>
      </c>
      <c r="P24" s="124">
        <v>146</v>
      </c>
      <c r="Q24" s="124">
        <v>63477996</v>
      </c>
      <c r="R24" s="47">
        <f t="shared" si="5"/>
        <v>6056</v>
      </c>
      <c r="S24" s="48">
        <f t="shared" si="6"/>
        <v>145.34399999999999</v>
      </c>
      <c r="T24" s="48">
        <f t="shared" si="7"/>
        <v>6.056</v>
      </c>
      <c r="U24" s="125">
        <v>5</v>
      </c>
      <c r="V24" s="125">
        <f t="shared" si="0"/>
        <v>5</v>
      </c>
      <c r="W24" s="126" t="s">
        <v>131</v>
      </c>
      <c r="X24" s="128">
        <v>0</v>
      </c>
      <c r="Y24" s="128">
        <v>1098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42672764</v>
      </c>
      <c r="AH24" s="50">
        <f>IF(ISBLANK(AG24),"-",AG24-AG23)</f>
        <v>0</v>
      </c>
      <c r="AI24" s="51">
        <f t="shared" si="8"/>
        <v>0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9889152</v>
      </c>
      <c r="AQ24" s="128">
        <f t="shared" si="1"/>
        <v>0</v>
      </c>
      <c r="AR24" s="54">
        <v>1.05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143</v>
      </c>
      <c r="Q25" s="124">
        <v>63483961</v>
      </c>
      <c r="R25" s="47">
        <f t="shared" si="5"/>
        <v>5965</v>
      </c>
      <c r="S25" s="48">
        <f t="shared" si="6"/>
        <v>143.16</v>
      </c>
      <c r="T25" s="48">
        <f t="shared" si="7"/>
        <v>5.9649999999999999</v>
      </c>
      <c r="U25" s="125">
        <v>4.4000000000000004</v>
      </c>
      <c r="V25" s="125">
        <f t="shared" si="0"/>
        <v>4.4000000000000004</v>
      </c>
      <c r="W25" s="126" t="s">
        <v>131</v>
      </c>
      <c r="X25" s="128">
        <v>0</v>
      </c>
      <c r="Y25" s="128">
        <v>1098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42672764</v>
      </c>
      <c r="AH25" s="50">
        <f t="shared" si="9"/>
        <v>0</v>
      </c>
      <c r="AI25" s="51">
        <f t="shared" si="8"/>
        <v>0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9889152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135</v>
      </c>
      <c r="P26" s="124">
        <v>138</v>
      </c>
      <c r="Q26" s="124">
        <v>63489777</v>
      </c>
      <c r="R26" s="47">
        <f t="shared" si="5"/>
        <v>5816</v>
      </c>
      <c r="S26" s="48">
        <f t="shared" si="6"/>
        <v>139.584</v>
      </c>
      <c r="T26" s="48">
        <f t="shared" si="7"/>
        <v>5.8159999999999998</v>
      </c>
      <c r="U26" s="125">
        <v>3.8</v>
      </c>
      <c r="V26" s="125">
        <f t="shared" si="0"/>
        <v>3.8</v>
      </c>
      <c r="W26" s="126" t="s">
        <v>131</v>
      </c>
      <c r="X26" s="128">
        <v>0</v>
      </c>
      <c r="Y26" s="128">
        <v>1015</v>
      </c>
      <c r="Z26" s="128">
        <v>1188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42672764</v>
      </c>
      <c r="AH26" s="50">
        <f t="shared" si="9"/>
        <v>0</v>
      </c>
      <c r="AI26" s="51">
        <f t="shared" si="8"/>
        <v>0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9889152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2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136</v>
      </c>
      <c r="P27" s="124">
        <v>138</v>
      </c>
      <c r="Q27" s="124">
        <v>63495430</v>
      </c>
      <c r="R27" s="47">
        <f t="shared" si="5"/>
        <v>5653</v>
      </c>
      <c r="S27" s="48">
        <f t="shared" si="6"/>
        <v>135.672</v>
      </c>
      <c r="T27" s="48">
        <f t="shared" si="7"/>
        <v>5.6529999999999996</v>
      </c>
      <c r="U27" s="125">
        <v>3.7</v>
      </c>
      <c r="V27" s="125">
        <f t="shared" si="0"/>
        <v>3.7</v>
      </c>
      <c r="W27" s="126" t="s">
        <v>131</v>
      </c>
      <c r="X27" s="128">
        <v>0</v>
      </c>
      <c r="Y27" s="128">
        <v>1015</v>
      </c>
      <c r="Z27" s="128">
        <v>1188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42672764</v>
      </c>
      <c r="AH27" s="50">
        <f t="shared" si="9"/>
        <v>0</v>
      </c>
      <c r="AI27" s="51">
        <f t="shared" si="8"/>
        <v>0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9889152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6</v>
      </c>
      <c r="E28" s="42">
        <f t="shared" si="2"/>
        <v>4.2253521126760569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132</v>
      </c>
      <c r="P28" s="124">
        <v>136</v>
      </c>
      <c r="Q28" s="124">
        <v>63501065</v>
      </c>
      <c r="R28" s="47">
        <f t="shared" si="5"/>
        <v>5635</v>
      </c>
      <c r="S28" s="48">
        <f t="shared" si="6"/>
        <v>135.24</v>
      </c>
      <c r="T28" s="48">
        <f t="shared" si="7"/>
        <v>5.6349999999999998</v>
      </c>
      <c r="U28" s="125">
        <v>3.6</v>
      </c>
      <c r="V28" s="125">
        <f t="shared" si="0"/>
        <v>3.6</v>
      </c>
      <c r="W28" s="126" t="s">
        <v>131</v>
      </c>
      <c r="X28" s="128">
        <v>0</v>
      </c>
      <c r="Y28" s="128">
        <v>1015</v>
      </c>
      <c r="Z28" s="128">
        <v>1188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42672764</v>
      </c>
      <c r="AH28" s="50">
        <f t="shared" si="9"/>
        <v>0</v>
      </c>
      <c r="AI28" s="51">
        <f t="shared" si="8"/>
        <v>0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9889152</v>
      </c>
      <c r="AQ28" s="128">
        <f t="shared" si="1"/>
        <v>0</v>
      </c>
      <c r="AR28" s="54">
        <v>1.2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7</v>
      </c>
      <c r="E29" s="42">
        <f t="shared" si="2"/>
        <v>4.9295774647887329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131</v>
      </c>
      <c r="P29" s="124">
        <v>145</v>
      </c>
      <c r="Q29" s="124">
        <v>63506477</v>
      </c>
      <c r="R29" s="47">
        <f t="shared" si="5"/>
        <v>5412</v>
      </c>
      <c r="S29" s="48">
        <f t="shared" si="6"/>
        <v>129.88800000000001</v>
      </c>
      <c r="T29" s="48">
        <f t="shared" si="7"/>
        <v>5.4119999999999999</v>
      </c>
      <c r="U29" s="125">
        <v>3.4</v>
      </c>
      <c r="V29" s="125">
        <f t="shared" si="0"/>
        <v>3.4</v>
      </c>
      <c r="W29" s="126" t="s">
        <v>131</v>
      </c>
      <c r="X29" s="128">
        <v>0</v>
      </c>
      <c r="Y29" s="128">
        <v>1015</v>
      </c>
      <c r="Z29" s="128">
        <v>1188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42672764</v>
      </c>
      <c r="AH29" s="50">
        <f t="shared" si="9"/>
        <v>0</v>
      </c>
      <c r="AI29" s="51">
        <f t="shared" si="8"/>
        <v>0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9889152</v>
      </c>
      <c r="AQ29" s="128">
        <f t="shared" si="1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9</v>
      </c>
      <c r="E30" s="42">
        <f t="shared" si="2"/>
        <v>6.3380281690140849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116</v>
      </c>
      <c r="P30" s="124">
        <v>123</v>
      </c>
      <c r="Q30" s="124">
        <v>63511789</v>
      </c>
      <c r="R30" s="47">
        <f t="shared" si="5"/>
        <v>5312</v>
      </c>
      <c r="S30" s="48">
        <f t="shared" si="6"/>
        <v>127.488</v>
      </c>
      <c r="T30" s="48">
        <f t="shared" si="7"/>
        <v>5.3120000000000003</v>
      </c>
      <c r="U30" s="125">
        <v>3.1</v>
      </c>
      <c r="V30" s="125">
        <f t="shared" si="0"/>
        <v>3.1</v>
      </c>
      <c r="W30" s="126" t="s">
        <v>131</v>
      </c>
      <c r="X30" s="128">
        <v>0</v>
      </c>
      <c r="Y30" s="128">
        <v>1047</v>
      </c>
      <c r="Z30" s="128">
        <v>0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42672764</v>
      </c>
      <c r="AH30" s="50">
        <f t="shared" si="9"/>
        <v>0</v>
      </c>
      <c r="AI30" s="51">
        <f t="shared" si="8"/>
        <v>0</v>
      </c>
      <c r="AJ30" s="108">
        <v>0</v>
      </c>
      <c r="AK30" s="108">
        <v>1</v>
      </c>
      <c r="AL30" s="108">
        <v>0</v>
      </c>
      <c r="AM30" s="108">
        <v>1</v>
      </c>
      <c r="AN30" s="108">
        <v>1</v>
      </c>
      <c r="AO30" s="108">
        <v>0</v>
      </c>
      <c r="AP30" s="128">
        <v>9889152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2"/>
        <v>7.042253521126761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116</v>
      </c>
      <c r="P31" s="124">
        <v>123</v>
      </c>
      <c r="Q31" s="124">
        <v>63516957</v>
      </c>
      <c r="R31" s="47">
        <f t="shared" si="5"/>
        <v>5168</v>
      </c>
      <c r="S31" s="48">
        <f t="shared" si="6"/>
        <v>124.032</v>
      </c>
      <c r="T31" s="48">
        <f t="shared" si="7"/>
        <v>5.1680000000000001</v>
      </c>
      <c r="U31" s="125">
        <v>2.5</v>
      </c>
      <c r="V31" s="125">
        <f t="shared" si="0"/>
        <v>2.5</v>
      </c>
      <c r="W31" s="126" t="s">
        <v>147</v>
      </c>
      <c r="X31" s="128">
        <v>0</v>
      </c>
      <c r="Y31" s="128">
        <v>1047</v>
      </c>
      <c r="Z31" s="128">
        <v>0</v>
      </c>
      <c r="AA31" s="128">
        <v>1185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42672764</v>
      </c>
      <c r="AH31" s="50">
        <f t="shared" si="9"/>
        <v>0</v>
      </c>
      <c r="AI31" s="51">
        <f t="shared" si="8"/>
        <v>0</v>
      </c>
      <c r="AJ31" s="108">
        <v>0</v>
      </c>
      <c r="AK31" s="108">
        <v>1</v>
      </c>
      <c r="AL31" s="108">
        <v>0</v>
      </c>
      <c r="AM31" s="108">
        <v>1</v>
      </c>
      <c r="AN31" s="108">
        <v>1</v>
      </c>
      <c r="AO31" s="108">
        <v>0</v>
      </c>
      <c r="AP31" s="128">
        <v>9889152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2"/>
        <v>8.4507042253521139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115</v>
      </c>
      <c r="P32" s="124">
        <v>135</v>
      </c>
      <c r="Q32" s="124">
        <v>63522053</v>
      </c>
      <c r="R32" s="47">
        <f t="shared" si="5"/>
        <v>5096</v>
      </c>
      <c r="S32" s="48">
        <f t="shared" si="6"/>
        <v>122.304</v>
      </c>
      <c r="T32" s="48">
        <f t="shared" si="7"/>
        <v>5.0960000000000001</v>
      </c>
      <c r="U32" s="125">
        <v>2.1</v>
      </c>
      <c r="V32" s="125">
        <f t="shared" si="0"/>
        <v>2.1</v>
      </c>
      <c r="W32" s="126" t="s">
        <v>147</v>
      </c>
      <c r="X32" s="128">
        <v>0</v>
      </c>
      <c r="Y32" s="128">
        <v>1047</v>
      </c>
      <c r="Z32" s="128">
        <v>0</v>
      </c>
      <c r="AA32" s="128">
        <v>1185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42672764</v>
      </c>
      <c r="AH32" s="50">
        <f t="shared" si="9"/>
        <v>0</v>
      </c>
      <c r="AI32" s="51">
        <f t="shared" si="8"/>
        <v>0</v>
      </c>
      <c r="AJ32" s="108">
        <v>0</v>
      </c>
      <c r="AK32" s="108">
        <v>1</v>
      </c>
      <c r="AL32" s="108">
        <v>0</v>
      </c>
      <c r="AM32" s="108">
        <v>1</v>
      </c>
      <c r="AN32" s="108">
        <v>1</v>
      </c>
      <c r="AO32" s="108">
        <v>0</v>
      </c>
      <c r="AP32" s="128">
        <v>9889152</v>
      </c>
      <c r="AQ32" s="128">
        <f t="shared" si="1"/>
        <v>0</v>
      </c>
      <c r="AR32" s="54">
        <v>1.1299999999999999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131</v>
      </c>
      <c r="P33" s="124">
        <v>102</v>
      </c>
      <c r="Q33" s="124">
        <v>63526815</v>
      </c>
      <c r="R33" s="47">
        <f t="shared" si="5"/>
        <v>4762</v>
      </c>
      <c r="S33" s="48">
        <f t="shared" si="6"/>
        <v>114.288</v>
      </c>
      <c r="T33" s="48">
        <f t="shared" si="7"/>
        <v>4.7619999999999996</v>
      </c>
      <c r="U33" s="125">
        <v>2.9</v>
      </c>
      <c r="V33" s="125">
        <f t="shared" si="0"/>
        <v>2.9</v>
      </c>
      <c r="W33" s="126" t="s">
        <v>124</v>
      </c>
      <c r="X33" s="128">
        <v>0</v>
      </c>
      <c r="Y33" s="128">
        <v>0</v>
      </c>
      <c r="Z33" s="128">
        <v>0</v>
      </c>
      <c r="AA33" s="128">
        <v>1185</v>
      </c>
      <c r="AB33" s="128">
        <v>1037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42672764</v>
      </c>
      <c r="AH33" s="50">
        <f t="shared" si="9"/>
        <v>0</v>
      </c>
      <c r="AI33" s="51">
        <f t="shared" si="8"/>
        <v>0</v>
      </c>
      <c r="AJ33" s="108">
        <v>0</v>
      </c>
      <c r="AK33" s="108">
        <v>0</v>
      </c>
      <c r="AL33" s="108">
        <v>0</v>
      </c>
      <c r="AM33" s="108">
        <v>1</v>
      </c>
      <c r="AN33" s="108">
        <v>1</v>
      </c>
      <c r="AO33" s="108">
        <v>0.35</v>
      </c>
      <c r="AP33" s="128">
        <v>9890074</v>
      </c>
      <c r="AQ33" s="128">
        <f t="shared" si="1"/>
        <v>922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2"/>
        <v>7.746478873239437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128</v>
      </c>
      <c r="P34" s="124">
        <v>101</v>
      </c>
      <c r="Q34" s="124">
        <v>63531162</v>
      </c>
      <c r="R34" s="47">
        <f t="shared" si="5"/>
        <v>4347</v>
      </c>
      <c r="S34" s="48">
        <f t="shared" si="6"/>
        <v>104.328</v>
      </c>
      <c r="T34" s="48">
        <f t="shared" si="7"/>
        <v>4.3470000000000004</v>
      </c>
      <c r="U34" s="125">
        <v>4.0999999999999996</v>
      </c>
      <c r="V34" s="125">
        <f t="shared" si="0"/>
        <v>4.0999999999999996</v>
      </c>
      <c r="W34" s="126" t="s">
        <v>124</v>
      </c>
      <c r="X34" s="128">
        <v>0</v>
      </c>
      <c r="Y34" s="128">
        <v>0</v>
      </c>
      <c r="Z34" s="128">
        <v>0</v>
      </c>
      <c r="AA34" s="128">
        <v>1185</v>
      </c>
      <c r="AB34" s="128">
        <v>996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42672764</v>
      </c>
      <c r="AH34" s="50">
        <f t="shared" si="9"/>
        <v>0</v>
      </c>
      <c r="AI34" s="51">
        <f t="shared" si="8"/>
        <v>0</v>
      </c>
      <c r="AJ34" s="108">
        <v>0</v>
      </c>
      <c r="AK34" s="108">
        <v>0</v>
      </c>
      <c r="AL34" s="108">
        <v>0</v>
      </c>
      <c r="AM34" s="108">
        <v>1</v>
      </c>
      <c r="AN34" s="108">
        <v>1</v>
      </c>
      <c r="AO34" s="108">
        <v>0.35</v>
      </c>
      <c r="AP34" s="128">
        <v>9891237</v>
      </c>
      <c r="AQ34" s="128">
        <f t="shared" si="1"/>
        <v>1163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123999</v>
      </c>
      <c r="S35" s="67">
        <f>AVERAGE(S11:S34)</f>
        <v>123.99900000000001</v>
      </c>
      <c r="T35" s="67">
        <f>SUM(T11:T34)</f>
        <v>123.99900000000002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127"/>
      <c r="AH35" s="69">
        <f>SUM(AH11:AH34)</f>
        <v>0</v>
      </c>
      <c r="AI35" s="70">
        <f>$AH$35/$T35</f>
        <v>0</v>
      </c>
      <c r="AJ35" s="99"/>
      <c r="AK35" s="100"/>
      <c r="AL35" s="100"/>
      <c r="AM35" s="100"/>
      <c r="AN35" s="101"/>
      <c r="AO35" s="71"/>
      <c r="AP35" s="72">
        <f>AP34-AP10</f>
        <v>4327</v>
      </c>
      <c r="AQ35" s="73">
        <f>SUM(AQ11:AQ34)</f>
        <v>4327</v>
      </c>
      <c r="AR35" s="74">
        <f>AVERAGE(AR11:AR34)</f>
        <v>1.1399999999999999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83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167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244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83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89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202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245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241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89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89" t="s">
        <v>141</v>
      </c>
      <c r="C48" s="118"/>
      <c r="D48" s="172"/>
      <c r="E48" s="118"/>
      <c r="F48" s="118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89" t="s">
        <v>142</v>
      </c>
      <c r="C49" s="205"/>
      <c r="D49" s="205"/>
      <c r="E49" s="205"/>
      <c r="F49" s="205"/>
      <c r="G49" s="205"/>
      <c r="H49" s="205"/>
      <c r="I49" s="206"/>
      <c r="J49" s="206"/>
      <c r="K49" s="206"/>
      <c r="L49" s="206"/>
      <c r="M49" s="206"/>
      <c r="N49" s="206"/>
      <c r="O49" s="206"/>
      <c r="P49" s="206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18" t="s">
        <v>237</v>
      </c>
      <c r="C50" s="205"/>
      <c r="D50" s="205"/>
      <c r="E50" s="205"/>
      <c r="F50" s="205"/>
      <c r="G50" s="205"/>
      <c r="H50" s="205"/>
      <c r="I50" s="206"/>
      <c r="J50" s="206"/>
      <c r="K50" s="206"/>
      <c r="L50" s="206"/>
      <c r="M50" s="206"/>
      <c r="N50" s="206"/>
      <c r="O50" s="206"/>
      <c r="P50" s="206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144</v>
      </c>
      <c r="C51" s="205"/>
      <c r="D51" s="205"/>
      <c r="E51" s="205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89" t="s">
        <v>145</v>
      </c>
      <c r="C52" s="205"/>
      <c r="D52" s="205"/>
      <c r="E52" s="205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246</v>
      </c>
      <c r="C53" s="205"/>
      <c r="D53" s="205"/>
      <c r="E53" s="205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209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205"/>
      <c r="D54" s="205"/>
      <c r="E54" s="204"/>
      <c r="F54" s="205"/>
      <c r="G54" s="205"/>
      <c r="H54" s="205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18"/>
      <c r="C55" s="205"/>
      <c r="D55" s="205"/>
      <c r="E55" s="205"/>
      <c r="F55" s="205"/>
      <c r="G55" s="205"/>
      <c r="H55" s="205"/>
      <c r="I55" s="205"/>
      <c r="J55" s="206"/>
      <c r="K55" s="206"/>
      <c r="L55" s="206"/>
      <c r="M55" s="206"/>
      <c r="N55" s="206"/>
      <c r="O55" s="206"/>
      <c r="P55" s="206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204"/>
      <c r="C56" s="205"/>
      <c r="D56" s="205"/>
      <c r="E56" s="205"/>
      <c r="F56" s="205"/>
      <c r="G56" s="205"/>
      <c r="H56" s="205"/>
      <c r="I56" s="205"/>
      <c r="J56" s="206"/>
      <c r="K56" s="206"/>
      <c r="L56" s="206"/>
      <c r="M56" s="206"/>
      <c r="N56" s="206"/>
      <c r="O56" s="206"/>
      <c r="P56" s="206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18"/>
      <c r="C57" s="202"/>
      <c r="D57" s="202"/>
      <c r="E57" s="202"/>
      <c r="F57" s="202"/>
      <c r="G57" s="202"/>
      <c r="H57" s="202"/>
      <c r="I57" s="203"/>
      <c r="J57" s="203"/>
      <c r="K57" s="203"/>
      <c r="L57" s="203"/>
      <c r="M57" s="203"/>
      <c r="N57" s="203"/>
      <c r="O57" s="203"/>
      <c r="P57" s="203"/>
      <c r="Q57" s="203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83"/>
      <c r="C58" s="202"/>
      <c r="D58" s="202"/>
      <c r="E58" s="202"/>
      <c r="F58" s="202"/>
      <c r="G58" s="202"/>
      <c r="H58" s="202"/>
      <c r="I58" s="203"/>
      <c r="J58" s="203"/>
      <c r="K58" s="203"/>
      <c r="L58" s="203"/>
      <c r="M58" s="203"/>
      <c r="N58" s="203"/>
      <c r="O58" s="203"/>
      <c r="P58" s="203"/>
      <c r="Q58" s="203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91"/>
      <c r="C59" s="202"/>
      <c r="D59" s="202"/>
      <c r="E59" s="202"/>
      <c r="F59" s="202"/>
      <c r="G59" s="202"/>
      <c r="H59" s="202"/>
      <c r="I59" s="203"/>
      <c r="J59" s="203"/>
      <c r="K59" s="203"/>
      <c r="L59" s="203"/>
      <c r="M59" s="203"/>
      <c r="N59" s="203"/>
      <c r="O59" s="203"/>
      <c r="P59" s="203"/>
      <c r="Q59" s="203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183"/>
      <c r="C60" s="118"/>
      <c r="D60" s="172"/>
      <c r="E60" s="118"/>
      <c r="F60" s="118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91"/>
      <c r="C61" s="118"/>
      <c r="D61" s="172"/>
      <c r="E61" s="118"/>
      <c r="F61" s="118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118"/>
      <c r="C62" s="118"/>
      <c r="D62" s="172"/>
      <c r="E62" s="118"/>
      <c r="F62" s="118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1:51" x14ac:dyDescent="0.25">
      <c r="B63" s="91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1:51" x14ac:dyDescent="0.25">
      <c r="A64" s="112"/>
      <c r="B64" s="118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AS64" s="107"/>
      <c r="AT64" s="107"/>
      <c r="AU64" s="107"/>
      <c r="AV64" s="107"/>
      <c r="AW64" s="107"/>
      <c r="AX64" s="107"/>
      <c r="AY64" s="107"/>
    </row>
    <row r="65" spans="1:51" x14ac:dyDescent="0.25">
      <c r="A65" s="112"/>
      <c r="B65" s="118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118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118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AS67" s="107"/>
      <c r="AT67" s="107"/>
      <c r="AU67" s="107"/>
      <c r="AV67" s="107"/>
      <c r="AW67" s="107"/>
      <c r="AX67" s="107"/>
      <c r="AY67" s="107"/>
    </row>
    <row r="68" spans="1:51" x14ac:dyDescent="0.25">
      <c r="O68" s="13"/>
      <c r="P68" s="109"/>
      <c r="Q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O69" s="13"/>
      <c r="P69" s="109"/>
      <c r="Q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O70" s="13"/>
      <c r="P70" s="109"/>
      <c r="Q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R73" s="109"/>
      <c r="S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R74" s="109"/>
      <c r="S74" s="109"/>
      <c r="T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R75" s="109"/>
      <c r="S75" s="109"/>
      <c r="T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T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09"/>
      <c r="Q77" s="109"/>
      <c r="R77" s="109"/>
      <c r="S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Q78" s="109"/>
      <c r="R78" s="109"/>
      <c r="S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Q79" s="109"/>
      <c r="R79" s="109"/>
      <c r="S79" s="109"/>
      <c r="T79" s="109"/>
      <c r="U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3"/>
      <c r="P80" s="109"/>
      <c r="T80" s="109"/>
      <c r="U80" s="109"/>
      <c r="AS80" s="107"/>
      <c r="AT80" s="107"/>
      <c r="AU80" s="107"/>
      <c r="AV80" s="107"/>
      <c r="AW80" s="107"/>
      <c r="AX80" s="107"/>
      <c r="AY80" s="107"/>
    </row>
    <row r="92" spans="45:51" x14ac:dyDescent="0.25">
      <c r="AS92" s="107"/>
      <c r="AT92" s="107"/>
      <c r="AU92" s="107"/>
      <c r="AV92" s="107"/>
      <c r="AW92" s="107"/>
      <c r="AX92" s="107"/>
      <c r="AY92" s="107"/>
    </row>
  </sheetData>
  <protectedRanges>
    <protectedRange sqref="S48:T67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63" name="Range2_2_1_10_1_1_1_2"/>
    <protectedRange sqref="N60:R67 R49:R59 N48:R48" name="Range2_12_1_6_1_1"/>
    <protectedRange sqref="L60:M67 L48:M48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5" name="Range1_16_3_1_1_4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0:K67 J48:K48" name="Range2_2_12_1_4_1_1_1_1_1_1_1_1_1_1_1_1_1_1_1"/>
    <protectedRange sqref="I60:I67 I48" name="Range2_2_12_1_7_1_1_2_2_1_2"/>
    <protectedRange sqref="F60:H67 H48" name="Range2_2_12_1_3_1_2_1_1_1_1_2_1_1_1_1_1_1_1_1_1_1_1"/>
    <protectedRange sqref="E60:E67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B61" name="Range2_12_5_1_1_1_2_2_1_1_1_1_1_1_1_1_1_1_1_1_1_1_1_1_1_1_1_1_1_1_1_1_1_1_1_1_1_1_1_1_1_1_1_1_1_1_1_1_1_1_1_1_1_1_1_1_1_2_1_1_1_1_1_1_1_1_1_1_1_2_1_1_1_1_1_2_1_1_1_1_1_1_1_1_1_1_1_1_1"/>
    <protectedRange sqref="Q57:Q59" name="Range2_12_1_6_1_1_1_2_3_1_1_3_1_1_1_1_1_1_1"/>
    <protectedRange sqref="N57:P59" name="Range2_12_1_2_3_1_1_1_2_3_1_1_3_1_1_1_1_1_1_1"/>
    <protectedRange sqref="J57:M59" name="Range2_2_12_1_4_3_1_1_1_3_3_1_1_3_1_1_1_1_1_1_1"/>
    <protectedRange sqref="Q53:Q54" name="Range2_12_5_1_1_3_1"/>
    <protectedRange sqref="P53:P54 Q52" name="Range2_12_4_1_1_1_4_2_2_2_1"/>
    <protectedRange sqref="N53:O54 O52:P52 Q49:Q51 Q55:Q56" name="Range2_12_1_6_1_1_1_2_3_2_1_1_3_1"/>
    <protectedRange sqref="K53:M54 L52:N52 N49:P51 N55:P56" name="Range2_12_1_2_3_1_1_1_2_3_2_1_1_3_1"/>
    <protectedRange sqref="H53:J53 I52:K52 I54:J54 K49:M51 K55:M56" name="Range2_2_12_1_4_3_1_1_1_3_3_2_1_1_3_1"/>
    <protectedRange sqref="G53 H52 J49:J51 J55:J56" name="Range2_2_12_1_4_3_1_1_1_3_2_1_2_2_1"/>
    <protectedRange sqref="D53:E53 E52:F52 G49:H51" name="Range2_2_12_1_3_1_2_1_1_1_2_1_1_1_1_1_1_2_1_1_1"/>
    <protectedRange sqref="C52 D49:E51" name="Range2_2_12_1_3_1_2_1_1_1_2_1_1_1_1_3_1_1_1_1_1"/>
    <protectedRange sqref="C53 D52 F49:F51" name="Range2_2_12_1_3_1_2_1_1_1_3_1_1_1_1_1_3_1_1_1_1_1"/>
    <protectedRange sqref="F53 G52 I49:I51" name="Range2_2_12_1_4_3_1_1_1_2_1_2_1_1_3_1_1_1_1_1_1_1"/>
    <protectedRange sqref="I55:I56" name="Range2_2_12_1_7_1_1_2_2_2"/>
    <protectedRange sqref="G54:H54" name="Range2_2_12_1_3_1_2_1_1_1_2_1_1_1_1_1_1_2_1_1_1_1_1_1_1_1"/>
    <protectedRange sqref="F54" name="Range2_2_12_1_3_1_2_1_1_1_3_1_1_1_1_1_3_1_1_1_1_1_1_1_2_1_1"/>
    <protectedRange sqref="F55:H56" name="Range2_2_12_1_3_1_2_1_1_1_1_2_1_1_1_1_1_1_2_1_1_1_1"/>
    <protectedRange sqref="D54" name="Range2_2_12_1_3_1_2_1_1_1_2_1_1_1_1_3_1_1_1_1_1_2_1_2_1"/>
    <protectedRange sqref="E55:E56" name="Range2_2_12_1_3_1_2_1_1_1_1_2_1_1_1_1_1_1_2_1_1_1"/>
    <protectedRange sqref="D55:D56" name="Range2_2_12_1_3_1_2_1_1_1_2_1_2_3_1_1_1_1_1_1_1_1"/>
    <protectedRange sqref="E54" name="Range2_12_5_1_1_1_1_1_2_1_1_1_1_1_1_1_1_1_1_1_1_1_1_1_1_1_1_1_1_2_1_1_1_1_1_1_1_1_1_1_1_1_1_3_1_1_1_2_1_1_1_1_1_1_1_1_1_1_1_1_2_1_1_1_2"/>
    <protectedRange sqref="G57:H59" name="Range2_2_12_1_3_1_2_1_1_1_2_1_1_1_1_1_1_2_1_1"/>
    <protectedRange sqref="D57:E59" name="Range2_2_12_1_3_1_2_1_1_1_2_1_1_1_1_3_1_1_1_1"/>
    <protectedRange sqref="F57:F59" name="Range2_2_12_1_3_1_2_1_1_1_3_1_1_1_1_1_3_1_1_1_1"/>
    <protectedRange sqref="I57:I59" name="Range2_2_12_1_4_3_1_1_1_2_1_2_1_1_3_1_1_1_1_1_1"/>
    <protectedRange sqref="B56" name="Range2_12_5_1_1_1_2_2_1_1_1_1_1_1_1_1_1_1_1_2_1_1_1_2_1_1_1_1_1_1_1_1_1_1_1_1_1_1_1_1_2_1_1_1_1_1_1_2"/>
    <protectedRange sqref="B57 B62" name="Range2_12_5_1_1_1_2_2_1_1_1_1_1_1_1_1_1_1_1_2_1_1_1_1_1_1_1_1_1_3_1_3_1_2_1_1_1_1_1_1_1_1_1_1_1_1_1_2_1_1_1_1_1_2_1_1_1_1_1_1_1_1_2_1_1_3_1_1_1_2_1_1_1_1_1_1_1_1_1_1_1_1_1_1_1_1_1_2_1_1_1_1_1_1_1_1_1_1_1_1_1_1_1_2_1_1_1_2_2_2_3_1_1_1_1_3_2"/>
    <protectedRange sqref="S47:T47" name="Range2_12_5_1_1_2"/>
    <protectedRange sqref="N47:R47" name="Range2_12_1_6_1_1_2"/>
    <protectedRange sqref="L47:M47" name="Range2_2_12_1_7_1_1_3"/>
    <protectedRange sqref="J47:K47" name="Range2_2_12_1_4_1_1_1_1_1_1_1_1_1_1_1_1_1_1_1_2"/>
    <protectedRange sqref="I47" name="Range2_2_12_1_7_1_1_2_2_1_2_2"/>
    <protectedRange sqref="F47:H47" name="Range2_2_12_1_3_1_2_1_1_1_1_2_1_1_1_1_1_1_1_1_1_1_1_2"/>
    <protectedRange sqref="E47" name="Range2_2_12_1_3_1_2_1_1_1_2_1_1_1_1_3_1_1_1_1_1_1_1_1_1_2"/>
    <protectedRange sqref="F48:G48" name="Range2_2_12_1_3_1_2_1_1_1_1_2_1_1_1_1_1_1_1_1_1_1_1_3"/>
    <protectedRange sqref="E48" name="Range2_2_12_1_3_1_2_1_1_1_2_1_1_1_1_3_1_1_1_1_1_1_1_1_1_3"/>
    <protectedRange sqref="P5:U5" name="Range1_16_1_1_1_1_1_1_2_2_2_2_2_2_2_2_2_2_2_2_2_2_2_2_2_2_2_2_2_2_2_1_2_2_2_2_2_2_2_2_2_2_2"/>
    <protectedRange sqref="T43" name="Range2_12_5_1_1_1_2_1_1_1_1_1_1_2_1"/>
    <protectedRange sqref="G43:H43" name="Range2_2_12_1_3_1_1_1_1_1_4_1_1_1_1_1_1_1_1_1_1_2_1"/>
    <protectedRange sqref="E43:F43" name="Range2_2_12_1_7_1_1_3_1_1_1_1_1_1_1_1_1_1_2_1"/>
    <protectedRange sqref="S43" name="Range2_12_5_1_1_2_3_1_1_1_1_1_1_1_1_1_2_1"/>
    <protectedRange sqref="Q43:R43" name="Range2_12_1_6_1_1_1_1_2_1_1_1_1_1_1_1_1_1_2_1"/>
    <protectedRange sqref="N43:P43" name="Range2_12_1_2_3_1_1_1_1_2_1_1_1_1_1_1_1_1_1_2_1"/>
    <protectedRange sqref="I43:M43" name="Range2_2_12_1_4_3_1_1_1_1_2_1_1_1_1_1_1_1_1_1_2_1"/>
    <protectedRange sqref="D43" name="Range2_2_12_1_3_1_2_1_1_1_2_1_2_1_1_1_1_1_1_1_1_1_2_1"/>
    <protectedRange sqref="T44" name="Range2_12_5_1_1_1_2_1_1_1_1_1_1_1_1_1"/>
    <protectedRange sqref="G44:H44" name="Range2_2_12_1_3_1_1_1_1_1_4_1_1_1_1_1_1_1_1_1_1_1_1_1"/>
    <protectedRange sqref="E44:F44" name="Range2_2_12_1_7_1_1_3_1_1_1_1_1_1_1_1_1_1_1_1_1"/>
    <protectedRange sqref="S44" name="Range2_12_5_1_1_2_3_1_1_1_1_1_1_1_1_1_1_1_1"/>
    <protectedRange sqref="Q44:R44" name="Range2_12_1_6_1_1_1_1_2_1_1_1_1_1_1_1_1_1_1_1_1"/>
    <protectedRange sqref="N44:P44" name="Range2_12_1_2_3_1_1_1_1_2_1_1_1_1_1_1_1_1_1_1_1_1"/>
    <protectedRange sqref="I44:M44" name="Range2_2_12_1_4_3_1_1_1_1_2_1_1_1_1_1_1_1_1_1_1_1_1"/>
    <protectedRange sqref="D44" name="Range2_2_12_1_3_1_2_1_1_1_2_1_2_1_1_1_1_1_1_1_1_1_1_1_1"/>
    <protectedRange sqref="T45" name="Range2_12_5_1_1_6_1_1_1_1_1_1_1_1_1_1_1_1_1_1_1_1_1_1"/>
    <protectedRange sqref="S45" name="Range2_12_5_1_1_5_3_1_1_1_1_1_1_1_1_1_1_1_1_1_1_1_1_1_1"/>
    <protectedRange sqref="Q45:R45" name="Range2_12_1_6_1_1_1_2_3_2_1_1_2_1_1_1_1_1_1_1_1_1_1_1_1_1_1_1_1_1"/>
    <protectedRange sqref="N45:P45" name="Range2_12_1_2_3_1_1_1_2_3_2_1_1_2_1_1_1_1_1_1_1_1_1_1_1_1_1_1_1_1_1"/>
    <protectedRange sqref="J45:M45" name="Range2_2_12_1_4_3_1_1_1_3_3_2_1_1_2_1_1_1_1_1_1_1_1_1_1_1_1_1_1_1_1_1"/>
    <protectedRange sqref="I45" name="Range2_2_12_1_4_3_1_1_1_2_1_2_2_1_2_1_1_1_1_1_1_1_1_1_1_1_1_1_1_1_1_1"/>
    <protectedRange sqref="G45:H45 D45:E45" name="Range2_2_12_1_3_1_2_1_1_1_2_1_3_2_1_2_1_1_1_1_1_1_1_1_1_1_1_1_1_1_1_1_1"/>
    <protectedRange sqref="F45" name="Range2_2_12_1_3_1_2_1_1_1_1_1_2_2_1_2_1_1_1_1_1_1_1_1_1_1_1_1_1_1_1_1_1"/>
    <protectedRange sqref="B43" name="Range2_12_5_1_1_1_2_1_1_1_1_1_1_1_1_1_1_1_2_1_1_1_1_1_1_1_1_1_1_1_1_1_1_1_1_1_1_1_1_1_1_2_1_1_1_1_1_1_1_1_1_1_1_2_1_1_1_1_2_1_1_1_1_1_1_1_1_1_1_1_2_1_1_1"/>
    <protectedRange sqref="B44" name="Range2_12_5_1_1_1_2_2_1_1_1_1_1_1_1_1_1_1_1_1_1_1_1_1_1_1_1_1_1_1_1_1_1_1_1_1_1_1_1_1_1_1_1_1_1_1_1_1_1_1_1_1_1_1_1_1_1_2_1_1_1_1_1_1_1_1_1_1_1_2_1_1_1_1_1_2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"/>
    <protectedRange sqref="T46" name="Range2_12_5_1_1_2_2_1_1_1_1_1_1_1_1_1_1_1_1_2_1_1"/>
    <protectedRange sqref="S46" name="Range2_12_4_1_1_1_4_2_2_2_2_1_1_1_1_1_1_1_1_1_1_1_2_1_1"/>
    <protectedRange sqref="Q46:R46" name="Range2_12_1_6_1_1_1_2_3_2_1_1_3_1_1_1_1_1_1_1_1_1_1_1_1_1_2_1_1"/>
    <protectedRange sqref="N46:P46" name="Range2_12_1_2_3_1_1_1_2_3_2_1_1_3_1_1_1_1_1_1_1_1_1_1_1_1_1_2_1_1"/>
    <protectedRange sqref="K46:M46" name="Range2_2_12_1_4_3_1_1_1_3_3_2_1_1_3_1_1_1_1_1_1_1_1_1_1_1_1_1_2_1_1"/>
    <protectedRange sqref="J46" name="Range2_2_12_1_4_3_1_1_1_3_2_1_2_2_1_1_1_1_1_1_1_1_1_1_1_1_1_2_1_1"/>
    <protectedRange sqref="E46:H46" name="Range2_2_12_1_3_1_2_1_1_1_1_2_1_1_1_1_1_1_1_1_1_1_2_1_1_1_1_1_1_1_1_2_1_1"/>
    <protectedRange sqref="D46" name="Range2_2_12_1_3_1_2_1_1_1_2_1_2_3_1_1_1_1_1_1_2_1_1_1_1_1_1_1_1_1_1_2_1_1"/>
    <protectedRange sqref="I46" name="Range2_2_12_1_4_2_1_1_1_4_1_2_1_1_1_2_2_1_1_1_1_1_1_1_1_1_1_1_1_1_1_2_1_1"/>
    <protectedRange sqref="B46" name="Range2_12_5_1_1_1_2_2_1_1_1_1_1_1_1_1_1_1_1_2_1_1_1_2_1_1_1_2_1_1_1_3_1_1_1_1_1_1_1_1_1_1_1_1_1_1_1_1_1_1_1_1_1_1_1_1_1_1_1_1_1_1_1_1_1_1_1_1_1_1_1_1_1_1_1_1_1_1_1_1_1_1_1_1_1_1_1_1_1_1_2_1_1_1_1_1_1_1_1_1_1_1_1_1_1_1_2_1_1"/>
    <protectedRange sqref="P4:U4" name="Range1_16_1_1_1_1_1_1_2_2_2_2_2_2_2_2_2_2_2_2_2_2_2_2_2_2_2_2_2_2_2_1_2_2_2_2_2_2_2_2_2_2_3"/>
    <protectedRange sqref="B47" name="Range2_12_5_1_1_1_2_1_1_1_1_1_1_1_1_1_1_1_2_1_2_1_1_1_1_1_1_1_1_1_2_1_1_1_1_1_1_1_1_1_1_1_1_1_1_1_1_1_1_1_1_1_1_1_1_1_1_1_1_1_1_1_1_1_1_1_1_1_1_1_1_1_1_1_2_1_1_1_1_1_1_1_1_1_2_1_2_1_1_1_1_1_2_1_1_1_1_1_1"/>
    <protectedRange sqref="B48" name="Range2_12_5_1_1_1_1_1_2_1_1_1_1_1_1_1_1_1_1_1_1_1_1_1_1_1_1_1_1_2_1_1_1_1_1_1_1_1_1_1_1_1_1_3_1_1_1_2_1_1_1_1_1_1_1_1_1_1_1_1_2_1_1_1_1_1_1_1_1_1_1_1_1_1_1_1_1_1_1_1_1_1_1_1_1_1_1"/>
    <protectedRange sqref="B49" name="Range2_12_5_1_1_1_1_1_2_1_1_2_1_1_1_1_1_1_1_1_1_1_1_1_1_1_1_1_1_2_1_1_1_1_1_1_1_1_1_1_1_1_1_1_3_1_1_1_2_1_1_1_1_1_1_1_1_1_2_1_1_1_1_1_1_1_1_1_1_1_1_1_1_1_1_1_1_1_1_1_1_1_1_1_1"/>
    <protectedRange sqref="B50" name="Range2_12_5_1_1_1_2_2_1_1_1_1_1_1_1_1_1_1_1_2_1_1_1_1_1_1_1_1_1_3_1_3_1_2_1_1_1_1_1_1_1_1_1_1_1_1_1_2_1_1_1_1_1_2_1_1_1_1_1_1_1_1_2_1_1_3_1_1_1_2_1_1_1_1_1_1_1_1_1_1_1_1_1_1_1_1_1_2_1_1_1_1_1_1_1_1_1_1_1_1_1_1_1_1_1_1"/>
    <protectedRange sqref="B54" name="Range2_12_5_1_1_1_2_2_1_1_1_1_1_1_1_1_1_1_1_1_1_1_1_1_1_1_1_1_1_1_1_1_1_1_1_1_1_1_1_1_1_1_1_1_1_1_1_1_1_1_1_1_1_1_1_1_1_2_1_1_1_1_1_1_1_1_1_1_1_2_1_1_1_1_1_2_1_1_1_1_1_1_1_1_1_1_1_1_1_1_2_1"/>
    <protectedRange sqref="B55" name="Range2_12_5_1_1_1_2_2_1_1_1_1_1_1_1_1_1_1_1_2_1_1_1_1_1_1_1_1_1_3_1_3_1_2_1_1_1_1_1_1_1_1_1_1_1_1_1_2_1_1_1_1_1_2_1_1_1_1_1_1_1_1_2_1_1_3_1_1_1_2_1_1_1_1_1_1_1_1_1_1_1_1_1_1_1_1_1_2_1_1_1_1_1_1_1_1_1_1_1_1_1_1_1_1_2_1"/>
    <protectedRange sqref="B51" name="Range2_12_5_1_1_1_2_2_1_1_1_1_1_1_1_1_1_1_1_2_1_1_1_2_1_1_1_1_1_1_1_1_1_1_1_1_1_1_1_1_2_1_1_1_1_1_1_1_1_1_2_1_1_3_1_1_1_3_1_1_1_1_1_1_1_1_1_1_1_1_1_1_1_1_1_1_1_1_1_1_2_1_1_1_1_1_1_1_1_1_1"/>
    <protectedRange sqref="B52" name="Range2_12_5_1_1_1_1_1_2_1_2_1_1_1_2_1_1_1_1_1_1_1_1_1_1_2_1_1_1_1_1_2_1_1_1_1_1_1_1_2_1_1_3_1_1_1_2_1_1_1_1_1_1_1_1_1_1_1_1_1_1_1_1_1_1_1_1_1_1_1_1_1_1_1_1_1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439" priority="21" operator="containsText" text="N/A">
      <formula>NOT(ISERROR(SEARCH("N/A",AC11)))</formula>
    </cfRule>
    <cfRule type="cellIs" dxfId="438" priority="35" operator="equal">
      <formula>0</formula>
    </cfRule>
  </conditionalFormatting>
  <conditionalFormatting sqref="AC11:AE34">
    <cfRule type="cellIs" dxfId="437" priority="34" operator="greaterThanOrEqual">
      <formula>1185</formula>
    </cfRule>
  </conditionalFormatting>
  <conditionalFormatting sqref="AC11:AE34">
    <cfRule type="cellIs" dxfId="436" priority="33" operator="between">
      <formula>0.1</formula>
      <formula>1184</formula>
    </cfRule>
  </conditionalFormatting>
  <conditionalFormatting sqref="X8">
    <cfRule type="cellIs" dxfId="435" priority="32" operator="equal">
      <formula>0</formula>
    </cfRule>
  </conditionalFormatting>
  <conditionalFormatting sqref="X8">
    <cfRule type="cellIs" dxfId="434" priority="31" operator="greaterThan">
      <formula>1179</formula>
    </cfRule>
  </conditionalFormatting>
  <conditionalFormatting sqref="X8">
    <cfRule type="cellIs" dxfId="433" priority="30" operator="greaterThan">
      <formula>99</formula>
    </cfRule>
  </conditionalFormatting>
  <conditionalFormatting sqref="X8">
    <cfRule type="cellIs" dxfId="432" priority="29" operator="greaterThan">
      <formula>0.99</formula>
    </cfRule>
  </conditionalFormatting>
  <conditionalFormatting sqref="AB8">
    <cfRule type="cellIs" dxfId="431" priority="28" operator="equal">
      <formula>0</formula>
    </cfRule>
  </conditionalFormatting>
  <conditionalFormatting sqref="AB8">
    <cfRule type="cellIs" dxfId="430" priority="27" operator="greaterThan">
      <formula>1179</formula>
    </cfRule>
  </conditionalFormatting>
  <conditionalFormatting sqref="AB8">
    <cfRule type="cellIs" dxfId="429" priority="26" operator="greaterThan">
      <formula>99</formula>
    </cfRule>
  </conditionalFormatting>
  <conditionalFormatting sqref="AB8">
    <cfRule type="cellIs" dxfId="428" priority="25" operator="greaterThan">
      <formula>0.99</formula>
    </cfRule>
  </conditionalFormatting>
  <conditionalFormatting sqref="AI11:AI34">
    <cfRule type="cellIs" dxfId="427" priority="24" operator="greaterThan">
      <formula>$AI$8</formula>
    </cfRule>
  </conditionalFormatting>
  <conditionalFormatting sqref="AH11:AH34">
    <cfRule type="cellIs" dxfId="426" priority="22" operator="greaterThan">
      <formula>$AH$8</formula>
    </cfRule>
    <cfRule type="cellIs" dxfId="425" priority="23" operator="greaterThan">
      <formula>$AH$8</formula>
    </cfRule>
  </conditionalFormatting>
  <conditionalFormatting sqref="X11:AA34">
    <cfRule type="containsText" dxfId="424" priority="17" operator="containsText" text="N/A">
      <formula>NOT(ISERROR(SEARCH("N/A",X11)))</formula>
    </cfRule>
    <cfRule type="cellIs" dxfId="423" priority="20" operator="equal">
      <formula>0</formula>
    </cfRule>
  </conditionalFormatting>
  <conditionalFormatting sqref="X11:AA34">
    <cfRule type="cellIs" dxfId="422" priority="19" operator="greaterThanOrEqual">
      <formula>1185</formula>
    </cfRule>
  </conditionalFormatting>
  <conditionalFormatting sqref="X11:AA34">
    <cfRule type="cellIs" dxfId="421" priority="18" operator="between">
      <formula>0.1</formula>
      <formula>1184</formula>
    </cfRule>
  </conditionalFormatting>
  <conditionalFormatting sqref="AB11:AB34">
    <cfRule type="containsText" dxfId="420" priority="13" operator="containsText" text="N/A">
      <formula>NOT(ISERROR(SEARCH("N/A",AB11)))</formula>
    </cfRule>
    <cfRule type="cellIs" dxfId="419" priority="16" operator="equal">
      <formula>0</formula>
    </cfRule>
  </conditionalFormatting>
  <conditionalFormatting sqref="AB11:AB34">
    <cfRule type="cellIs" dxfId="418" priority="15" operator="greaterThanOrEqual">
      <formula>1185</formula>
    </cfRule>
  </conditionalFormatting>
  <conditionalFormatting sqref="AB11:AB34">
    <cfRule type="cellIs" dxfId="417" priority="14" operator="between">
      <formula>0.1</formula>
      <formula>1184</formula>
    </cfRule>
  </conditionalFormatting>
  <conditionalFormatting sqref="AJ11:AO34">
    <cfRule type="cellIs" dxfId="416" priority="12" operator="equal">
      <formula>0</formula>
    </cfRule>
  </conditionalFormatting>
  <conditionalFormatting sqref="AJ11:AO34">
    <cfRule type="cellIs" dxfId="415" priority="11" operator="greaterThan">
      <formula>1179</formula>
    </cfRule>
  </conditionalFormatting>
  <conditionalFormatting sqref="AJ11:AO34">
    <cfRule type="cellIs" dxfId="414" priority="10" operator="greaterThan">
      <formula>99</formula>
    </cfRule>
  </conditionalFormatting>
  <conditionalFormatting sqref="AJ11:AO34">
    <cfRule type="cellIs" dxfId="413" priority="9" operator="greaterThan">
      <formula>0.99</formula>
    </cfRule>
  </conditionalFormatting>
  <conditionalFormatting sqref="AP11:AP34">
    <cfRule type="cellIs" dxfId="412" priority="8" operator="equal">
      <formula>0</formula>
    </cfRule>
  </conditionalFormatting>
  <conditionalFormatting sqref="AP11:AP34">
    <cfRule type="cellIs" dxfId="411" priority="7" operator="greaterThan">
      <formula>1179</formula>
    </cfRule>
  </conditionalFormatting>
  <conditionalFormatting sqref="AP11:AP34">
    <cfRule type="cellIs" dxfId="410" priority="6" operator="greaterThan">
      <formula>99</formula>
    </cfRule>
  </conditionalFormatting>
  <conditionalFormatting sqref="AP11:AP34">
    <cfRule type="cellIs" dxfId="409" priority="5" operator="greaterThan">
      <formula>0.99</formula>
    </cfRule>
  </conditionalFormatting>
  <conditionalFormatting sqref="AQ11:AQ34">
    <cfRule type="cellIs" dxfId="408" priority="4" operator="equal">
      <formula>0</formula>
    </cfRule>
  </conditionalFormatting>
  <conditionalFormatting sqref="AQ11:AQ34">
    <cfRule type="cellIs" dxfId="407" priority="3" operator="greaterThan">
      <formula>1179</formula>
    </cfRule>
  </conditionalFormatting>
  <conditionalFormatting sqref="AQ11:AQ34">
    <cfRule type="cellIs" dxfId="406" priority="2" operator="greaterThan">
      <formula>99</formula>
    </cfRule>
  </conditionalFormatting>
  <conditionalFormatting sqref="AQ11:AQ34">
    <cfRule type="cellIs" dxfId="40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3"/>
  <sheetViews>
    <sheetView topLeftCell="A22" zoomScaleNormal="100" workbookViewId="0">
      <selection activeCell="B49" sqref="B49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129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91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94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94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42359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92" t="s">
        <v>51</v>
      </c>
      <c r="V9" s="192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90" t="s">
        <v>55</v>
      </c>
      <c r="AG9" s="190" t="s">
        <v>56</v>
      </c>
      <c r="AH9" s="296" t="s">
        <v>57</v>
      </c>
      <c r="AI9" s="311" t="s">
        <v>58</v>
      </c>
      <c r="AJ9" s="192" t="s">
        <v>59</v>
      </c>
      <c r="AK9" s="192" t="s">
        <v>60</v>
      </c>
      <c r="AL9" s="192" t="s">
        <v>61</v>
      </c>
      <c r="AM9" s="192" t="s">
        <v>62</v>
      </c>
      <c r="AN9" s="192" t="s">
        <v>63</v>
      </c>
      <c r="AO9" s="192" t="s">
        <v>64</v>
      </c>
      <c r="AP9" s="192" t="s">
        <v>65</v>
      </c>
      <c r="AQ9" s="293" t="s">
        <v>66</v>
      </c>
      <c r="AR9" s="192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92" t="s">
        <v>72</v>
      </c>
      <c r="C10" s="192" t="s">
        <v>73</v>
      </c>
      <c r="D10" s="192" t="s">
        <v>74</v>
      </c>
      <c r="E10" s="192" t="s">
        <v>75</v>
      </c>
      <c r="F10" s="192" t="s">
        <v>74</v>
      </c>
      <c r="G10" s="192" t="s">
        <v>75</v>
      </c>
      <c r="H10" s="289"/>
      <c r="I10" s="192" t="s">
        <v>75</v>
      </c>
      <c r="J10" s="192" t="s">
        <v>75</v>
      </c>
      <c r="K10" s="192" t="s">
        <v>75</v>
      </c>
      <c r="L10" s="29" t="s">
        <v>29</v>
      </c>
      <c r="M10" s="292"/>
      <c r="N10" s="29" t="s">
        <v>29</v>
      </c>
      <c r="O10" s="294"/>
      <c r="P10" s="294"/>
      <c r="Q10" s="2">
        <f>'DEC 20'!Q34</f>
        <v>63531162</v>
      </c>
      <c r="R10" s="304"/>
      <c r="S10" s="305"/>
      <c r="T10" s="306"/>
      <c r="U10" s="192" t="s">
        <v>75</v>
      </c>
      <c r="V10" s="192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20'!AG34</f>
        <v>42672764</v>
      </c>
      <c r="AH10" s="296"/>
      <c r="AI10" s="312"/>
      <c r="AJ10" s="192" t="s">
        <v>84</v>
      </c>
      <c r="AK10" s="192" t="s">
        <v>84</v>
      </c>
      <c r="AL10" s="192" t="s">
        <v>84</v>
      </c>
      <c r="AM10" s="192" t="s">
        <v>84</v>
      </c>
      <c r="AN10" s="192" t="s">
        <v>84</v>
      </c>
      <c r="AO10" s="192" t="s">
        <v>84</v>
      </c>
      <c r="AP10" s="2">
        <f>'DEC 20'!AP34</f>
        <v>9891237</v>
      </c>
      <c r="AQ10" s="294"/>
      <c r="AR10" s="193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129</v>
      </c>
      <c r="P11" s="124">
        <v>120</v>
      </c>
      <c r="Q11" s="124">
        <v>63535113</v>
      </c>
      <c r="R11" s="47">
        <f>IF(ISBLANK(Q11),"-",Q11-Q10)</f>
        <v>3951</v>
      </c>
      <c r="S11" s="48">
        <f>R11*24/1000</f>
        <v>94.823999999999998</v>
      </c>
      <c r="T11" s="48">
        <f>R11/1000</f>
        <v>3.9510000000000001</v>
      </c>
      <c r="U11" s="125">
        <v>5.5</v>
      </c>
      <c r="V11" s="125">
        <f t="shared" ref="V11:V34" si="0">U11</f>
        <v>5.5</v>
      </c>
      <c r="W11" s="126" t="s">
        <v>124</v>
      </c>
      <c r="X11" s="128">
        <v>0</v>
      </c>
      <c r="Y11" s="128">
        <v>0</v>
      </c>
      <c r="Z11" s="128">
        <v>0</v>
      </c>
      <c r="AA11" s="128">
        <v>1185</v>
      </c>
      <c r="AB11" s="128">
        <v>977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42672764</v>
      </c>
      <c r="AH11" s="50">
        <f>IF(ISBLANK(AG11),"-",AG11-AG10)</f>
        <v>0</v>
      </c>
      <c r="AI11" s="51">
        <f>AH11/T11</f>
        <v>0</v>
      </c>
      <c r="AJ11" s="108">
        <v>0</v>
      </c>
      <c r="AK11" s="108">
        <v>0</v>
      </c>
      <c r="AL11" s="108">
        <v>0</v>
      </c>
      <c r="AM11" s="108">
        <v>1</v>
      </c>
      <c r="AN11" s="108">
        <v>1</v>
      </c>
      <c r="AO11" s="108">
        <v>0.4</v>
      </c>
      <c r="AP11" s="128">
        <v>9892470</v>
      </c>
      <c r="AQ11" s="128">
        <f t="shared" ref="AQ11:AQ34" si="1">AP11-AP10</f>
        <v>1233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13</v>
      </c>
      <c r="E12" s="42">
        <f t="shared" ref="E12:E34" si="2">D12/1.42</f>
        <v>9.1549295774647899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127</v>
      </c>
      <c r="P12" s="124">
        <v>90</v>
      </c>
      <c r="Q12" s="124">
        <v>63539018</v>
      </c>
      <c r="R12" s="47">
        <f t="shared" ref="R12:R34" si="5">IF(ISBLANK(Q12),"-",Q12-Q11)</f>
        <v>3905</v>
      </c>
      <c r="S12" s="48">
        <f t="shared" ref="S12:S34" si="6">R12*24/1000</f>
        <v>93.72</v>
      </c>
      <c r="T12" s="48">
        <f t="shared" ref="T12:T34" si="7">R12/1000</f>
        <v>3.9049999999999998</v>
      </c>
      <c r="U12" s="125">
        <v>6.9</v>
      </c>
      <c r="V12" s="125">
        <f t="shared" si="0"/>
        <v>6.9</v>
      </c>
      <c r="W12" s="126" t="s">
        <v>124</v>
      </c>
      <c r="X12" s="128">
        <v>0</v>
      </c>
      <c r="Y12" s="128">
        <v>0</v>
      </c>
      <c r="Z12" s="128">
        <v>0</v>
      </c>
      <c r="AA12" s="128">
        <v>1185</v>
      </c>
      <c r="AB12" s="128">
        <v>946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42672764</v>
      </c>
      <c r="AH12" s="50">
        <f>IF(ISBLANK(AG12),"-",AG12-AG11)</f>
        <v>0</v>
      </c>
      <c r="AI12" s="51">
        <f t="shared" ref="AI12:AI34" si="8">AH12/T12</f>
        <v>0</v>
      </c>
      <c r="AJ12" s="108">
        <v>0</v>
      </c>
      <c r="AK12" s="108">
        <v>0</v>
      </c>
      <c r="AL12" s="108">
        <v>0</v>
      </c>
      <c r="AM12" s="108">
        <v>1</v>
      </c>
      <c r="AN12" s="108">
        <v>1</v>
      </c>
      <c r="AO12" s="108">
        <v>0.4</v>
      </c>
      <c r="AP12" s="128">
        <v>9893820</v>
      </c>
      <c r="AQ12" s="128">
        <f t="shared" si="1"/>
        <v>1350</v>
      </c>
      <c r="AR12" s="179">
        <v>1.1000000000000001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2"/>
        <v>10.563380281690142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127</v>
      </c>
      <c r="P13" s="124">
        <v>91</v>
      </c>
      <c r="Q13" s="124">
        <v>63542796</v>
      </c>
      <c r="R13" s="47">
        <f t="shared" si="5"/>
        <v>3778</v>
      </c>
      <c r="S13" s="48">
        <f t="shared" si="6"/>
        <v>90.671999999999997</v>
      </c>
      <c r="T13" s="48">
        <f t="shared" si="7"/>
        <v>3.778</v>
      </c>
      <c r="U13" s="125">
        <v>8.4</v>
      </c>
      <c r="V13" s="125">
        <f t="shared" si="0"/>
        <v>8.4</v>
      </c>
      <c r="W13" s="126" t="s">
        <v>124</v>
      </c>
      <c r="X13" s="128">
        <v>0</v>
      </c>
      <c r="Y13" s="128">
        <v>0</v>
      </c>
      <c r="Z13" s="128">
        <v>0</v>
      </c>
      <c r="AA13" s="128">
        <v>1185</v>
      </c>
      <c r="AB13" s="128">
        <v>916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42672764</v>
      </c>
      <c r="AH13" s="50">
        <f>IF(ISBLANK(AG13),"-",AG13-AG12)</f>
        <v>0</v>
      </c>
      <c r="AI13" s="51">
        <f t="shared" si="8"/>
        <v>0</v>
      </c>
      <c r="AJ13" s="108">
        <v>0</v>
      </c>
      <c r="AK13" s="108">
        <v>0</v>
      </c>
      <c r="AL13" s="108">
        <v>0</v>
      </c>
      <c r="AM13" s="108">
        <v>1</v>
      </c>
      <c r="AN13" s="108">
        <v>1</v>
      </c>
      <c r="AO13" s="108">
        <v>0.4</v>
      </c>
      <c r="AP13" s="128">
        <v>9895272</v>
      </c>
      <c r="AQ13" s="128">
        <f t="shared" si="1"/>
        <v>1452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2"/>
        <v>11.971830985915494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94</v>
      </c>
      <c r="P14" s="124">
        <v>93</v>
      </c>
      <c r="Q14" s="124">
        <v>63546586</v>
      </c>
      <c r="R14" s="47">
        <f t="shared" si="5"/>
        <v>3790</v>
      </c>
      <c r="S14" s="48">
        <f t="shared" si="6"/>
        <v>90.96</v>
      </c>
      <c r="T14" s="48">
        <f t="shared" si="7"/>
        <v>3.79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0</v>
      </c>
      <c r="AA14" s="128">
        <v>1185</v>
      </c>
      <c r="AB14" s="128">
        <v>856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42672764</v>
      </c>
      <c r="AH14" s="50">
        <f t="shared" ref="AH14:AH34" si="9">IF(ISBLANK(AG14),"-",AG14-AG13)</f>
        <v>0</v>
      </c>
      <c r="AI14" s="51">
        <f t="shared" si="8"/>
        <v>0</v>
      </c>
      <c r="AJ14" s="108">
        <v>0</v>
      </c>
      <c r="AK14" s="108">
        <v>0</v>
      </c>
      <c r="AL14" s="108">
        <v>0</v>
      </c>
      <c r="AM14" s="108">
        <v>1</v>
      </c>
      <c r="AN14" s="108">
        <v>1</v>
      </c>
      <c r="AO14" s="108">
        <v>0.4</v>
      </c>
      <c r="AP14" s="128">
        <v>9896296</v>
      </c>
      <c r="AQ14" s="128">
        <f t="shared" si="1"/>
        <v>1024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20</v>
      </c>
      <c r="E15" s="42">
        <f t="shared" si="2"/>
        <v>14.084507042253522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103</v>
      </c>
      <c r="P15" s="124">
        <v>97</v>
      </c>
      <c r="Q15" s="124">
        <v>63550667</v>
      </c>
      <c r="R15" s="47">
        <f t="shared" si="5"/>
        <v>4081</v>
      </c>
      <c r="S15" s="48">
        <f t="shared" si="6"/>
        <v>97.944000000000003</v>
      </c>
      <c r="T15" s="48">
        <f t="shared" si="7"/>
        <v>4.0810000000000004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0</v>
      </c>
      <c r="AA15" s="128">
        <v>1185</v>
      </c>
      <c r="AB15" s="128">
        <v>856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42672764</v>
      </c>
      <c r="AH15" s="50">
        <f t="shared" si="9"/>
        <v>0</v>
      </c>
      <c r="AI15" s="51">
        <f t="shared" si="8"/>
        <v>0</v>
      </c>
      <c r="AJ15" s="108">
        <v>0</v>
      </c>
      <c r="AK15" s="108">
        <v>0</v>
      </c>
      <c r="AL15" s="108">
        <v>0</v>
      </c>
      <c r="AM15" s="108">
        <v>1</v>
      </c>
      <c r="AN15" s="108">
        <v>1</v>
      </c>
      <c r="AO15" s="108">
        <v>0</v>
      </c>
      <c r="AP15" s="128">
        <v>9896296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18</v>
      </c>
      <c r="E16" s="42">
        <f t="shared" si="2"/>
        <v>12.67605633802817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125</v>
      </c>
      <c r="P16" s="124">
        <v>122</v>
      </c>
      <c r="Q16" s="124">
        <v>63555496</v>
      </c>
      <c r="R16" s="47">
        <f t="shared" si="5"/>
        <v>4829</v>
      </c>
      <c r="S16" s="48">
        <f t="shared" si="6"/>
        <v>115.896</v>
      </c>
      <c r="T16" s="48">
        <f t="shared" si="7"/>
        <v>4.8289999999999997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0</v>
      </c>
      <c r="AA16" s="128">
        <v>1185</v>
      </c>
      <c r="AB16" s="128">
        <v>1118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42672764</v>
      </c>
      <c r="AH16" s="50">
        <f t="shared" si="9"/>
        <v>0</v>
      </c>
      <c r="AI16" s="51">
        <f t="shared" si="8"/>
        <v>0</v>
      </c>
      <c r="AJ16" s="108">
        <v>0</v>
      </c>
      <c r="AK16" s="108">
        <v>0</v>
      </c>
      <c r="AL16" s="108">
        <v>0</v>
      </c>
      <c r="AM16" s="108">
        <v>1</v>
      </c>
      <c r="AN16" s="108">
        <v>1</v>
      </c>
      <c r="AO16" s="108">
        <v>0</v>
      </c>
      <c r="AP16" s="128">
        <v>9896296</v>
      </c>
      <c r="AQ16" s="128">
        <f t="shared" si="1"/>
        <v>0</v>
      </c>
      <c r="AR16" s="54">
        <v>1.18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2"/>
        <v>4.9295774647887329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144</v>
      </c>
      <c r="P17" s="124">
        <v>141</v>
      </c>
      <c r="Q17" s="124">
        <v>63561196</v>
      </c>
      <c r="R17" s="47">
        <f t="shared" si="5"/>
        <v>5700</v>
      </c>
      <c r="S17" s="48">
        <f t="shared" si="6"/>
        <v>136.80000000000001</v>
      </c>
      <c r="T17" s="48">
        <f t="shared" si="7"/>
        <v>5.7</v>
      </c>
      <c r="U17" s="125">
        <v>9.5</v>
      </c>
      <c r="V17" s="125">
        <f t="shared" si="0"/>
        <v>9.5</v>
      </c>
      <c r="W17" s="126" t="s">
        <v>179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42672764</v>
      </c>
      <c r="AH17" s="50">
        <f t="shared" si="9"/>
        <v>0</v>
      </c>
      <c r="AI17" s="51">
        <f t="shared" si="8"/>
        <v>0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9896296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2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150</v>
      </c>
      <c r="Q18" s="124">
        <v>63567177</v>
      </c>
      <c r="R18" s="47">
        <f t="shared" si="5"/>
        <v>5981</v>
      </c>
      <c r="S18" s="48">
        <f t="shared" si="6"/>
        <v>143.54400000000001</v>
      </c>
      <c r="T18" s="48">
        <f t="shared" si="7"/>
        <v>5.9809999999999999</v>
      </c>
      <c r="U18" s="125">
        <v>9.3000000000000007</v>
      </c>
      <c r="V18" s="125">
        <f t="shared" si="0"/>
        <v>9.3000000000000007</v>
      </c>
      <c r="W18" s="126" t="s">
        <v>131</v>
      </c>
      <c r="X18" s="128">
        <v>1098</v>
      </c>
      <c r="Y18" s="128">
        <v>0</v>
      </c>
      <c r="Z18" s="128">
        <v>1187</v>
      </c>
      <c r="AA18" s="128">
        <v>1185</v>
      </c>
      <c r="AB18" s="128">
        <v>1186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42672764</v>
      </c>
      <c r="AH18" s="50">
        <f t="shared" si="9"/>
        <v>0</v>
      </c>
      <c r="AI18" s="51">
        <f t="shared" si="8"/>
        <v>0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9896296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133</v>
      </c>
      <c r="P19" s="124">
        <v>145</v>
      </c>
      <c r="Q19" s="124">
        <v>63573383</v>
      </c>
      <c r="R19" s="47">
        <f t="shared" si="5"/>
        <v>6206</v>
      </c>
      <c r="S19" s="48">
        <f t="shared" si="6"/>
        <v>148.94399999999999</v>
      </c>
      <c r="T19" s="48">
        <f t="shared" si="7"/>
        <v>6.2060000000000004</v>
      </c>
      <c r="U19" s="125">
        <v>8.4</v>
      </c>
      <c r="V19" s="125">
        <f t="shared" si="0"/>
        <v>8.4</v>
      </c>
      <c r="W19" s="126" t="s">
        <v>131</v>
      </c>
      <c r="X19" s="128">
        <v>1098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42672764</v>
      </c>
      <c r="AH19" s="50">
        <f t="shared" si="9"/>
        <v>0</v>
      </c>
      <c r="AI19" s="51">
        <f t="shared" si="8"/>
        <v>0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9896296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132</v>
      </c>
      <c r="P20" s="124">
        <v>146</v>
      </c>
      <c r="Q20" s="124">
        <v>63579603</v>
      </c>
      <c r="R20" s="47">
        <f t="shared" si="5"/>
        <v>6220</v>
      </c>
      <c r="S20" s="48">
        <f t="shared" si="6"/>
        <v>149.28</v>
      </c>
      <c r="T20" s="48">
        <f t="shared" si="7"/>
        <v>6.22</v>
      </c>
      <c r="U20" s="125">
        <v>7.6</v>
      </c>
      <c r="V20" s="125">
        <f t="shared" si="0"/>
        <v>7.6</v>
      </c>
      <c r="W20" s="126" t="s">
        <v>131</v>
      </c>
      <c r="X20" s="128">
        <v>1120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42672764</v>
      </c>
      <c r="AH20" s="50">
        <f t="shared" si="9"/>
        <v>0</v>
      </c>
      <c r="AI20" s="51">
        <f t="shared" si="8"/>
        <v>0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9896296</v>
      </c>
      <c r="AQ20" s="128">
        <f t="shared" si="1"/>
        <v>0</v>
      </c>
      <c r="AR20" s="54">
        <v>1.4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2"/>
        <v>4.9295774647887329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134</v>
      </c>
      <c r="P21" s="124">
        <v>149</v>
      </c>
      <c r="Q21" s="124">
        <v>63585879</v>
      </c>
      <c r="R21" s="47">
        <f t="shared" si="5"/>
        <v>6276</v>
      </c>
      <c r="S21" s="48">
        <f t="shared" si="6"/>
        <v>150.624</v>
      </c>
      <c r="T21" s="48">
        <f t="shared" si="7"/>
        <v>6.2759999999999998</v>
      </c>
      <c r="U21" s="125">
        <v>6.7</v>
      </c>
      <c r="V21" s="125">
        <f t="shared" si="0"/>
        <v>6.7</v>
      </c>
      <c r="W21" s="126" t="s">
        <v>131</v>
      </c>
      <c r="X21" s="128">
        <v>1117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42672764</v>
      </c>
      <c r="AH21" s="50">
        <f t="shared" si="9"/>
        <v>0</v>
      </c>
      <c r="AI21" s="51">
        <f t="shared" si="8"/>
        <v>0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9896296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5</v>
      </c>
      <c r="E22" s="42">
        <f t="shared" si="2"/>
        <v>3.5211267605633805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132</v>
      </c>
      <c r="P22" s="124">
        <v>147</v>
      </c>
      <c r="Q22" s="124">
        <v>63592148</v>
      </c>
      <c r="R22" s="47">
        <f t="shared" si="5"/>
        <v>6269</v>
      </c>
      <c r="S22" s="48">
        <f t="shared" si="6"/>
        <v>150.45599999999999</v>
      </c>
      <c r="T22" s="48">
        <f t="shared" si="7"/>
        <v>6.2690000000000001</v>
      </c>
      <c r="U22" s="125">
        <v>5.9</v>
      </c>
      <c r="V22" s="125">
        <f t="shared" si="0"/>
        <v>5.9</v>
      </c>
      <c r="W22" s="126" t="s">
        <v>131</v>
      </c>
      <c r="X22" s="128">
        <v>1118</v>
      </c>
      <c r="Y22" s="128">
        <v>0</v>
      </c>
      <c r="Z22" s="128">
        <v>1186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42672764</v>
      </c>
      <c r="AH22" s="50">
        <f t="shared" si="9"/>
        <v>0</v>
      </c>
      <c r="AI22" s="51">
        <f t="shared" si="8"/>
        <v>0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9896296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5</v>
      </c>
      <c r="E23" s="42">
        <f t="shared" si="2"/>
        <v>3.5211267605633805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130</v>
      </c>
      <c r="P23" s="124">
        <v>149</v>
      </c>
      <c r="Q23" s="124">
        <v>63598262</v>
      </c>
      <c r="R23" s="47">
        <f t="shared" si="5"/>
        <v>6114</v>
      </c>
      <c r="S23" s="48">
        <f t="shared" si="6"/>
        <v>146.73599999999999</v>
      </c>
      <c r="T23" s="48">
        <f t="shared" si="7"/>
        <v>6.1139999999999999</v>
      </c>
      <c r="U23" s="125">
        <v>5.0999999999999996</v>
      </c>
      <c r="V23" s="125">
        <f t="shared" si="0"/>
        <v>5.0999999999999996</v>
      </c>
      <c r="W23" s="126" t="s">
        <v>131</v>
      </c>
      <c r="X23" s="128">
        <v>1117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42672764</v>
      </c>
      <c r="AH23" s="50">
        <f t="shared" si="9"/>
        <v>0</v>
      </c>
      <c r="AI23" s="51">
        <f t="shared" si="8"/>
        <v>0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9896296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147</v>
      </c>
      <c r="Q24" s="124">
        <v>63604458</v>
      </c>
      <c r="R24" s="47">
        <f t="shared" si="5"/>
        <v>6196</v>
      </c>
      <c r="S24" s="48">
        <f t="shared" si="6"/>
        <v>148.70400000000001</v>
      </c>
      <c r="T24" s="48">
        <f t="shared" si="7"/>
        <v>6.1959999999999997</v>
      </c>
      <c r="U24" s="125">
        <v>4.3</v>
      </c>
      <c r="V24" s="125">
        <f t="shared" si="0"/>
        <v>4.3</v>
      </c>
      <c r="W24" s="126" t="s">
        <v>131</v>
      </c>
      <c r="X24" s="128">
        <v>1118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42672764</v>
      </c>
      <c r="AH24" s="50">
        <f>IF(ISBLANK(AG24),"-",AG24-AG23)</f>
        <v>0</v>
      </c>
      <c r="AI24" s="51">
        <f t="shared" si="8"/>
        <v>0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9896296</v>
      </c>
      <c r="AQ24" s="128">
        <f t="shared" si="1"/>
        <v>0</v>
      </c>
      <c r="AR24" s="54">
        <v>1.2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136</v>
      </c>
      <c r="P25" s="124">
        <v>141</v>
      </c>
      <c r="Q25" s="124">
        <v>63610390</v>
      </c>
      <c r="R25" s="47">
        <f t="shared" si="5"/>
        <v>5932</v>
      </c>
      <c r="S25" s="48">
        <f t="shared" si="6"/>
        <v>142.36799999999999</v>
      </c>
      <c r="T25" s="48">
        <f t="shared" si="7"/>
        <v>5.9320000000000004</v>
      </c>
      <c r="U25" s="125">
        <v>3.6</v>
      </c>
      <c r="V25" s="125">
        <f t="shared" si="0"/>
        <v>3.6</v>
      </c>
      <c r="W25" s="126" t="s">
        <v>131</v>
      </c>
      <c r="X25" s="128">
        <v>1035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42672764</v>
      </c>
      <c r="AH25" s="50">
        <f t="shared" si="9"/>
        <v>0</v>
      </c>
      <c r="AI25" s="51">
        <f t="shared" si="8"/>
        <v>0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9896296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2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136</v>
      </c>
      <c r="P26" s="124">
        <v>140</v>
      </c>
      <c r="Q26" s="124">
        <v>63616259</v>
      </c>
      <c r="R26" s="47">
        <f t="shared" si="5"/>
        <v>5869</v>
      </c>
      <c r="S26" s="48">
        <f t="shared" si="6"/>
        <v>140.85599999999999</v>
      </c>
      <c r="T26" s="48">
        <f t="shared" si="7"/>
        <v>5.8689999999999998</v>
      </c>
      <c r="U26" s="125">
        <v>3.4</v>
      </c>
      <c r="V26" s="125">
        <f t="shared" si="0"/>
        <v>3.4</v>
      </c>
      <c r="W26" s="126" t="s">
        <v>131</v>
      </c>
      <c r="X26" s="128">
        <v>1015</v>
      </c>
      <c r="Y26" s="128">
        <v>0</v>
      </c>
      <c r="Z26" s="128">
        <v>1188</v>
      </c>
      <c r="AA26" s="128">
        <v>1185</v>
      </c>
      <c r="AB26" s="128">
        <v>1186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42672764</v>
      </c>
      <c r="AH26" s="50">
        <f t="shared" si="9"/>
        <v>0</v>
      </c>
      <c r="AI26" s="51">
        <f t="shared" si="8"/>
        <v>0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9896296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137</v>
      </c>
      <c r="P27" s="124">
        <v>135</v>
      </c>
      <c r="Q27" s="124">
        <v>63621946</v>
      </c>
      <c r="R27" s="47">
        <f t="shared" si="5"/>
        <v>5687</v>
      </c>
      <c r="S27" s="48">
        <f t="shared" si="6"/>
        <v>136.488</v>
      </c>
      <c r="T27" s="48">
        <f t="shared" si="7"/>
        <v>5.6870000000000003</v>
      </c>
      <c r="U27" s="125">
        <v>3.2</v>
      </c>
      <c r="V27" s="125">
        <f t="shared" si="0"/>
        <v>3.2</v>
      </c>
      <c r="W27" s="126" t="s">
        <v>131</v>
      </c>
      <c r="X27" s="128">
        <v>1015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42672764</v>
      </c>
      <c r="AH27" s="50">
        <f t="shared" si="9"/>
        <v>0</v>
      </c>
      <c r="AI27" s="51">
        <f t="shared" si="8"/>
        <v>0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9896296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135</v>
      </c>
      <c r="P28" s="124">
        <v>141</v>
      </c>
      <c r="Q28" s="124">
        <v>63627657</v>
      </c>
      <c r="R28" s="47">
        <f t="shared" si="5"/>
        <v>5711</v>
      </c>
      <c r="S28" s="48">
        <f t="shared" si="6"/>
        <v>137.06399999999999</v>
      </c>
      <c r="T28" s="48">
        <f t="shared" si="7"/>
        <v>5.7110000000000003</v>
      </c>
      <c r="U28" s="125">
        <v>3.1</v>
      </c>
      <c r="V28" s="125">
        <f t="shared" si="0"/>
        <v>3.1</v>
      </c>
      <c r="W28" s="126" t="s">
        <v>131</v>
      </c>
      <c r="X28" s="128">
        <v>1015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42672764</v>
      </c>
      <c r="AH28" s="50">
        <f t="shared" si="9"/>
        <v>0</v>
      </c>
      <c r="AI28" s="51">
        <f t="shared" si="8"/>
        <v>0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9896296</v>
      </c>
      <c r="AQ28" s="128">
        <f t="shared" si="1"/>
        <v>0</v>
      </c>
      <c r="AR28" s="54">
        <v>1.27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127</v>
      </c>
      <c r="Q29" s="124">
        <v>63633195</v>
      </c>
      <c r="R29" s="47">
        <f t="shared" si="5"/>
        <v>5538</v>
      </c>
      <c r="S29" s="48">
        <f t="shared" si="6"/>
        <v>132.91200000000001</v>
      </c>
      <c r="T29" s="48">
        <f t="shared" si="7"/>
        <v>5.5380000000000003</v>
      </c>
      <c r="U29" s="125">
        <v>3</v>
      </c>
      <c r="V29" s="125">
        <f t="shared" si="0"/>
        <v>3</v>
      </c>
      <c r="W29" s="126" t="s">
        <v>131</v>
      </c>
      <c r="X29" s="128">
        <v>995</v>
      </c>
      <c r="Y29" s="128">
        <v>0</v>
      </c>
      <c r="Z29" s="128">
        <v>1147</v>
      </c>
      <c r="AA29" s="128">
        <v>1185</v>
      </c>
      <c r="AB29" s="128">
        <v>1147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42672764</v>
      </c>
      <c r="AH29" s="50">
        <f t="shared" si="9"/>
        <v>0</v>
      </c>
      <c r="AI29" s="51">
        <f t="shared" si="8"/>
        <v>0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9896296</v>
      </c>
      <c r="AQ29" s="128">
        <f t="shared" si="1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9</v>
      </c>
      <c r="E30" s="42">
        <f t="shared" si="2"/>
        <v>6.3380281690140849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117</v>
      </c>
      <c r="P30" s="124">
        <v>127</v>
      </c>
      <c r="Q30" s="124">
        <v>63638502</v>
      </c>
      <c r="R30" s="47">
        <f t="shared" si="5"/>
        <v>5307</v>
      </c>
      <c r="S30" s="48">
        <f t="shared" si="6"/>
        <v>127.36799999999999</v>
      </c>
      <c r="T30" s="48">
        <f t="shared" si="7"/>
        <v>5.3070000000000004</v>
      </c>
      <c r="U30" s="125">
        <v>2.8</v>
      </c>
      <c r="V30" s="125">
        <f t="shared" si="0"/>
        <v>2.8</v>
      </c>
      <c r="W30" s="126" t="s">
        <v>147</v>
      </c>
      <c r="X30" s="128">
        <v>1016</v>
      </c>
      <c r="Y30" s="128">
        <v>0</v>
      </c>
      <c r="Z30" s="128">
        <v>0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42672764</v>
      </c>
      <c r="AH30" s="50">
        <f t="shared" si="9"/>
        <v>0</v>
      </c>
      <c r="AI30" s="51">
        <f t="shared" si="8"/>
        <v>0</v>
      </c>
      <c r="AJ30" s="108">
        <v>1</v>
      </c>
      <c r="AK30" s="108">
        <v>0</v>
      </c>
      <c r="AL30" s="108">
        <v>0</v>
      </c>
      <c r="AM30" s="108">
        <v>1</v>
      </c>
      <c r="AN30" s="108">
        <v>1</v>
      </c>
      <c r="AO30" s="108">
        <v>0</v>
      </c>
      <c r="AP30" s="128">
        <v>9896296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2"/>
        <v>7.042253521126761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117</v>
      </c>
      <c r="P31" s="124">
        <v>124</v>
      </c>
      <c r="Q31" s="124">
        <v>63644041</v>
      </c>
      <c r="R31" s="47">
        <f t="shared" si="5"/>
        <v>5539</v>
      </c>
      <c r="S31" s="48">
        <f t="shared" si="6"/>
        <v>132.93600000000001</v>
      </c>
      <c r="T31" s="48">
        <f t="shared" si="7"/>
        <v>5.5389999999999997</v>
      </c>
      <c r="U31" s="125">
        <v>2.4</v>
      </c>
      <c r="V31" s="125">
        <f t="shared" si="0"/>
        <v>2.4</v>
      </c>
      <c r="W31" s="126" t="s">
        <v>147</v>
      </c>
      <c r="X31" s="128">
        <v>1015</v>
      </c>
      <c r="Y31" s="128">
        <v>0</v>
      </c>
      <c r="Z31" s="128">
        <v>0</v>
      </c>
      <c r="AA31" s="128">
        <v>1185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42672764</v>
      </c>
      <c r="AH31" s="50">
        <f t="shared" si="9"/>
        <v>0</v>
      </c>
      <c r="AI31" s="51">
        <f t="shared" si="8"/>
        <v>0</v>
      </c>
      <c r="AJ31" s="108">
        <v>1</v>
      </c>
      <c r="AK31" s="108">
        <v>0</v>
      </c>
      <c r="AL31" s="108">
        <v>0</v>
      </c>
      <c r="AM31" s="108">
        <v>1</v>
      </c>
      <c r="AN31" s="108">
        <v>1</v>
      </c>
      <c r="AO31" s="108">
        <v>0</v>
      </c>
      <c r="AP31" s="128">
        <v>9896296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2"/>
        <v>8.4507042253521139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119</v>
      </c>
      <c r="P32" s="124">
        <v>121</v>
      </c>
      <c r="Q32" s="124">
        <v>63648755</v>
      </c>
      <c r="R32" s="47">
        <f t="shared" si="5"/>
        <v>4714</v>
      </c>
      <c r="S32" s="48">
        <f t="shared" si="6"/>
        <v>113.136</v>
      </c>
      <c r="T32" s="48">
        <f t="shared" si="7"/>
        <v>4.7140000000000004</v>
      </c>
      <c r="U32" s="125">
        <v>2.2000000000000002</v>
      </c>
      <c r="V32" s="125">
        <f t="shared" si="0"/>
        <v>2.2000000000000002</v>
      </c>
      <c r="W32" s="126" t="s">
        <v>147</v>
      </c>
      <c r="X32" s="128">
        <v>1014</v>
      </c>
      <c r="Y32" s="128">
        <v>0</v>
      </c>
      <c r="Z32" s="128">
        <v>0</v>
      </c>
      <c r="AA32" s="128">
        <v>1185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42672764</v>
      </c>
      <c r="AH32" s="50">
        <f t="shared" si="9"/>
        <v>0</v>
      </c>
      <c r="AI32" s="51">
        <f t="shared" si="8"/>
        <v>0</v>
      </c>
      <c r="AJ32" s="108">
        <v>1</v>
      </c>
      <c r="AK32" s="108">
        <v>0</v>
      </c>
      <c r="AL32" s="108">
        <v>0</v>
      </c>
      <c r="AM32" s="108">
        <v>1</v>
      </c>
      <c r="AN32" s="108">
        <v>1</v>
      </c>
      <c r="AO32" s="108">
        <v>0</v>
      </c>
      <c r="AP32" s="128">
        <v>9896296</v>
      </c>
      <c r="AQ32" s="128">
        <f t="shared" si="1"/>
        <v>0</v>
      </c>
      <c r="AR32" s="54">
        <v>1.18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2"/>
        <v>6.3380281690140849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122</v>
      </c>
      <c r="P33" s="124">
        <v>96</v>
      </c>
      <c r="Q33" s="124">
        <v>63653033</v>
      </c>
      <c r="R33" s="47">
        <f t="shared" si="5"/>
        <v>4278</v>
      </c>
      <c r="S33" s="48">
        <f t="shared" si="6"/>
        <v>102.672</v>
      </c>
      <c r="T33" s="48">
        <f t="shared" si="7"/>
        <v>4.2779999999999996</v>
      </c>
      <c r="U33" s="125">
        <v>2.9</v>
      </c>
      <c r="V33" s="125">
        <f t="shared" si="0"/>
        <v>2.9</v>
      </c>
      <c r="W33" s="126" t="s">
        <v>124</v>
      </c>
      <c r="X33" s="128">
        <v>0</v>
      </c>
      <c r="Y33" s="128">
        <v>0</v>
      </c>
      <c r="Z33" s="128">
        <v>1007</v>
      </c>
      <c r="AA33" s="128">
        <v>1185</v>
      </c>
      <c r="AB33" s="128">
        <v>0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42672764</v>
      </c>
      <c r="AH33" s="50">
        <f t="shared" si="9"/>
        <v>0</v>
      </c>
      <c r="AI33" s="51">
        <f t="shared" si="8"/>
        <v>0</v>
      </c>
      <c r="AJ33" s="108">
        <v>0</v>
      </c>
      <c r="AK33" s="108">
        <v>0</v>
      </c>
      <c r="AL33" s="108">
        <v>1</v>
      </c>
      <c r="AM33" s="108">
        <v>1</v>
      </c>
      <c r="AN33" s="108">
        <v>0</v>
      </c>
      <c r="AO33" s="108">
        <v>0.3</v>
      </c>
      <c r="AP33" s="128">
        <v>9897087</v>
      </c>
      <c r="AQ33" s="128">
        <f t="shared" si="1"/>
        <v>791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2"/>
        <v>7.746478873239437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124</v>
      </c>
      <c r="P34" s="124">
        <v>99</v>
      </c>
      <c r="Q34" s="124">
        <v>63657233</v>
      </c>
      <c r="R34" s="47">
        <f t="shared" si="5"/>
        <v>4200</v>
      </c>
      <c r="S34" s="48">
        <f t="shared" si="6"/>
        <v>100.8</v>
      </c>
      <c r="T34" s="48">
        <f t="shared" si="7"/>
        <v>4.2</v>
      </c>
      <c r="U34" s="125">
        <v>3.8</v>
      </c>
      <c r="V34" s="125">
        <f t="shared" si="0"/>
        <v>3.8</v>
      </c>
      <c r="W34" s="126" t="s">
        <v>124</v>
      </c>
      <c r="X34" s="128">
        <v>0</v>
      </c>
      <c r="Y34" s="128">
        <v>0</v>
      </c>
      <c r="Z34" s="128">
        <v>997</v>
      </c>
      <c r="AA34" s="128">
        <v>1185</v>
      </c>
      <c r="AB34" s="128">
        <v>0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42672764</v>
      </c>
      <c r="AH34" s="50">
        <f t="shared" si="9"/>
        <v>0</v>
      </c>
      <c r="AI34" s="51">
        <f t="shared" si="8"/>
        <v>0</v>
      </c>
      <c r="AJ34" s="108">
        <v>0</v>
      </c>
      <c r="AK34" s="108">
        <v>0</v>
      </c>
      <c r="AL34" s="108">
        <v>1</v>
      </c>
      <c r="AM34" s="108">
        <v>1</v>
      </c>
      <c r="AN34" s="108">
        <v>0</v>
      </c>
      <c r="AO34" s="108">
        <v>0.3</v>
      </c>
      <c r="AP34" s="128">
        <v>9897997</v>
      </c>
      <c r="AQ34" s="128">
        <f t="shared" si="1"/>
        <v>910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126071</v>
      </c>
      <c r="S35" s="67">
        <f>AVERAGE(S11:S34)</f>
        <v>126.07099999999998</v>
      </c>
      <c r="T35" s="67">
        <f>SUM(T11:T34)</f>
        <v>126.071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127"/>
      <c r="AH35" s="69">
        <f>SUM(AH11:AH34)</f>
        <v>0</v>
      </c>
      <c r="AI35" s="70">
        <f>$AH$35/$T35</f>
        <v>0</v>
      </c>
      <c r="AJ35" s="99"/>
      <c r="AK35" s="100"/>
      <c r="AL35" s="100"/>
      <c r="AM35" s="100"/>
      <c r="AN35" s="101"/>
      <c r="AO35" s="71"/>
      <c r="AP35" s="72">
        <f>AP34-AP10</f>
        <v>6760</v>
      </c>
      <c r="AQ35" s="73">
        <f>SUM(AQ11:AQ34)</f>
        <v>6760</v>
      </c>
      <c r="AR35" s="74">
        <f>AVERAGE(AR11:AR34)</f>
        <v>1.2216666666666667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89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156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247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89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89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202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222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248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89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89" t="s">
        <v>141</v>
      </c>
      <c r="C48" s="118"/>
      <c r="D48" s="172"/>
      <c r="E48" s="118"/>
      <c r="F48" s="118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89" t="s">
        <v>142</v>
      </c>
      <c r="C49" s="205"/>
      <c r="D49" s="205"/>
      <c r="E49" s="205"/>
      <c r="F49" s="205"/>
      <c r="G49" s="205"/>
      <c r="H49" s="205"/>
      <c r="I49" s="206"/>
      <c r="J49" s="206"/>
      <c r="K49" s="206"/>
      <c r="L49" s="206"/>
      <c r="M49" s="206"/>
      <c r="N49" s="206"/>
      <c r="O49" s="206"/>
      <c r="P49" s="206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8" t="s">
        <v>237</v>
      </c>
      <c r="C50" s="205"/>
      <c r="D50" s="205"/>
      <c r="E50" s="205"/>
      <c r="F50" s="205"/>
      <c r="G50" s="205"/>
      <c r="H50" s="205"/>
      <c r="I50" s="206"/>
      <c r="J50" s="206"/>
      <c r="K50" s="206"/>
      <c r="L50" s="206"/>
      <c r="M50" s="206"/>
      <c r="N50" s="206"/>
      <c r="O50" s="206"/>
      <c r="P50" s="206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144</v>
      </c>
      <c r="C51" s="205"/>
      <c r="D51" s="205"/>
      <c r="E51" s="205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89" t="s">
        <v>145</v>
      </c>
      <c r="C52" s="205"/>
      <c r="D52" s="205"/>
      <c r="E52" s="205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250</v>
      </c>
      <c r="C53" s="205"/>
      <c r="D53" s="205"/>
      <c r="E53" s="205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209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8" t="s">
        <v>249</v>
      </c>
      <c r="C54" s="205"/>
      <c r="D54" s="205"/>
      <c r="E54" s="205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1"/>
      <c r="C55" s="205"/>
      <c r="D55" s="205"/>
      <c r="E55" s="204"/>
      <c r="F55" s="205"/>
      <c r="G55" s="205"/>
      <c r="H55" s="205"/>
      <c r="I55" s="206"/>
      <c r="J55" s="206"/>
      <c r="K55" s="206"/>
      <c r="L55" s="206"/>
      <c r="M55" s="206"/>
      <c r="N55" s="206"/>
      <c r="O55" s="206"/>
      <c r="P55" s="208"/>
      <c r="Q55" s="209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18"/>
      <c r="C56" s="205"/>
      <c r="D56" s="205"/>
      <c r="E56" s="205"/>
      <c r="F56" s="205"/>
      <c r="G56" s="205"/>
      <c r="H56" s="205"/>
      <c r="I56" s="205"/>
      <c r="J56" s="206"/>
      <c r="K56" s="206"/>
      <c r="L56" s="206"/>
      <c r="M56" s="206"/>
      <c r="N56" s="206"/>
      <c r="O56" s="206"/>
      <c r="P56" s="206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204"/>
      <c r="C57" s="205"/>
      <c r="D57" s="205"/>
      <c r="E57" s="205"/>
      <c r="F57" s="205"/>
      <c r="G57" s="205"/>
      <c r="H57" s="205"/>
      <c r="I57" s="205"/>
      <c r="J57" s="206"/>
      <c r="K57" s="206"/>
      <c r="L57" s="206"/>
      <c r="M57" s="206"/>
      <c r="N57" s="206"/>
      <c r="O57" s="206"/>
      <c r="P57" s="206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18"/>
      <c r="C58" s="202"/>
      <c r="D58" s="202"/>
      <c r="E58" s="202"/>
      <c r="F58" s="202"/>
      <c r="G58" s="202"/>
      <c r="H58" s="202"/>
      <c r="I58" s="203"/>
      <c r="J58" s="203"/>
      <c r="K58" s="203"/>
      <c r="L58" s="203"/>
      <c r="M58" s="203"/>
      <c r="N58" s="203"/>
      <c r="O58" s="203"/>
      <c r="P58" s="203"/>
      <c r="Q58" s="203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89"/>
      <c r="C59" s="202"/>
      <c r="D59" s="202"/>
      <c r="E59" s="202"/>
      <c r="F59" s="202"/>
      <c r="G59" s="202"/>
      <c r="H59" s="202"/>
      <c r="I59" s="203"/>
      <c r="J59" s="203"/>
      <c r="K59" s="203"/>
      <c r="L59" s="203"/>
      <c r="M59" s="203"/>
      <c r="N59" s="203"/>
      <c r="O59" s="203"/>
      <c r="P59" s="203"/>
      <c r="Q59" s="203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1"/>
      <c r="C60" s="202"/>
      <c r="D60" s="202"/>
      <c r="E60" s="202"/>
      <c r="F60" s="202"/>
      <c r="G60" s="202"/>
      <c r="H60" s="202"/>
      <c r="I60" s="203"/>
      <c r="J60" s="203"/>
      <c r="K60" s="203"/>
      <c r="L60" s="203"/>
      <c r="M60" s="203"/>
      <c r="N60" s="203"/>
      <c r="O60" s="203"/>
      <c r="P60" s="203"/>
      <c r="Q60" s="203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89"/>
      <c r="C61" s="118"/>
      <c r="D61" s="172"/>
      <c r="E61" s="118"/>
      <c r="F61" s="118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1"/>
      <c r="C62" s="118"/>
      <c r="D62" s="172"/>
      <c r="E62" s="118"/>
      <c r="F62" s="118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118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1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83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A65" s="112"/>
      <c r="B65" s="118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118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118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118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2"/>
      <c r="V68" s="82"/>
      <c r="AS68" s="107"/>
      <c r="AT68" s="107"/>
      <c r="AU68" s="107"/>
      <c r="AV68" s="107"/>
      <c r="AW68" s="107"/>
      <c r="AX68" s="107"/>
      <c r="AY68" s="107"/>
    </row>
    <row r="69" spans="1:51" x14ac:dyDescent="0.25">
      <c r="O69" s="13"/>
      <c r="P69" s="109"/>
      <c r="Q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O70" s="13"/>
      <c r="P70" s="109"/>
      <c r="Q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R74" s="109"/>
      <c r="S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R75" s="109"/>
      <c r="S75" s="109"/>
      <c r="T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Q76" s="109"/>
      <c r="R76" s="109"/>
      <c r="S76" s="109"/>
      <c r="T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T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09"/>
      <c r="Q78" s="109"/>
      <c r="R78" s="109"/>
      <c r="S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Q79" s="109"/>
      <c r="R79" s="109"/>
      <c r="S79" s="109"/>
      <c r="T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3"/>
      <c r="P80" s="109"/>
      <c r="Q80" s="109"/>
      <c r="R80" s="109"/>
      <c r="S80" s="109"/>
      <c r="T80" s="109"/>
      <c r="U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T81" s="109"/>
      <c r="U81" s="109"/>
      <c r="AS81" s="107"/>
      <c r="AT81" s="107"/>
      <c r="AU81" s="107"/>
      <c r="AV81" s="107"/>
      <c r="AW81" s="107"/>
      <c r="AX81" s="107"/>
      <c r="AY81" s="107"/>
    </row>
    <row r="93" spans="15:51" x14ac:dyDescent="0.25">
      <c r="AS93" s="107"/>
      <c r="AT93" s="107"/>
      <c r="AU93" s="107"/>
      <c r="AV93" s="107"/>
      <c r="AW93" s="107"/>
      <c r="AX93" s="107"/>
      <c r="AY93" s="107"/>
    </row>
  </sheetData>
  <protectedRanges>
    <protectedRange sqref="S48:T68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64" name="Range2_2_1_10_1_1_1_2"/>
    <protectedRange sqref="N61:R68 R49:R60 N48:R48" name="Range2_12_1_6_1_1"/>
    <protectedRange sqref="L61:M68 L48:M48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5" name="Range1_16_3_1_1_4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1:K68 J48:K48" name="Range2_2_12_1_4_1_1_1_1_1_1_1_1_1_1_1_1_1_1_1"/>
    <protectedRange sqref="I61:I68 I48" name="Range2_2_12_1_7_1_1_2_2_1_2"/>
    <protectedRange sqref="F61:H68 H48" name="Range2_2_12_1_3_1_2_1_1_1_1_2_1_1_1_1_1_1_1_1_1_1_1"/>
    <protectedRange sqref="E61:E68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B62" name="Range2_12_5_1_1_1_2_2_1_1_1_1_1_1_1_1_1_1_1_1_1_1_1_1_1_1_1_1_1_1_1_1_1_1_1_1_1_1_1_1_1_1_1_1_1_1_1_1_1_1_1_1_1_1_1_1_1_2_1_1_1_1_1_1_1_1_1_1_1_2_1_1_1_1_1_2_1_1_1_1_1_1_1_1_1_1_1_1_1"/>
    <protectedRange sqref="Q58:Q60" name="Range2_12_1_6_1_1_1_2_3_1_1_3_1_1_1_1_1_1_1"/>
    <protectedRange sqref="N58:P60" name="Range2_12_1_2_3_1_1_1_2_3_1_1_3_1_1_1_1_1_1_1"/>
    <protectedRange sqref="J58:M60" name="Range2_2_12_1_4_3_1_1_1_3_3_1_1_3_1_1_1_1_1_1_1"/>
    <protectedRange sqref="Q53:Q55" name="Range2_12_5_1_1_3_1"/>
    <protectedRange sqref="P53:P55 Q52" name="Range2_12_4_1_1_1_4_2_2_2_1"/>
    <protectedRange sqref="N53:O55 O52:P52 Q49:Q51 Q56:Q57" name="Range2_12_1_6_1_1_1_2_3_2_1_1_3_1"/>
    <protectedRange sqref="K53:M55 L52:N52 N49:P51 N56:P57" name="Range2_12_1_2_3_1_1_1_2_3_2_1_1_3_1"/>
    <protectedRange sqref="H53:J54 I52:K52 I55:J55 K49:M51 K56:M57" name="Range2_2_12_1_4_3_1_1_1_3_3_2_1_1_3_1"/>
    <protectedRange sqref="G53:G54 H52 J49:J51 J56:J57" name="Range2_2_12_1_4_3_1_1_1_3_2_1_2_2_1"/>
    <protectedRange sqref="D53:E54 E52:F52 G49:H51" name="Range2_2_12_1_3_1_2_1_1_1_2_1_1_1_1_1_1_2_1_1_1"/>
    <protectedRange sqref="C52 D49:E51" name="Range2_2_12_1_3_1_2_1_1_1_2_1_1_1_1_3_1_1_1_1_1"/>
    <protectedRange sqref="C53:C54 D52 F49:F51" name="Range2_2_12_1_3_1_2_1_1_1_3_1_1_1_1_1_3_1_1_1_1_1"/>
    <protectedRange sqref="F53:F54 G52 I49:I51" name="Range2_2_12_1_4_3_1_1_1_2_1_2_1_1_3_1_1_1_1_1_1_1"/>
    <protectedRange sqref="I56:I57" name="Range2_2_12_1_7_1_1_2_2_2"/>
    <protectedRange sqref="G55:H55" name="Range2_2_12_1_3_1_2_1_1_1_2_1_1_1_1_1_1_2_1_1_1_1_1_1_1_1"/>
    <protectedRange sqref="F55" name="Range2_2_12_1_3_1_2_1_1_1_3_1_1_1_1_1_3_1_1_1_1_1_1_1_2_1_1"/>
    <protectedRange sqref="F56:H57" name="Range2_2_12_1_3_1_2_1_1_1_1_2_1_1_1_1_1_1_2_1_1_1_1"/>
    <protectedRange sqref="D55" name="Range2_2_12_1_3_1_2_1_1_1_2_1_1_1_1_3_1_1_1_1_1_2_1_2_1"/>
    <protectedRange sqref="E56:E57" name="Range2_2_12_1_3_1_2_1_1_1_1_2_1_1_1_1_1_1_2_1_1_1"/>
    <protectedRange sqref="D56:D57" name="Range2_2_12_1_3_1_2_1_1_1_2_1_2_3_1_1_1_1_1_1_1_1"/>
    <protectedRange sqref="E55" name="Range2_12_5_1_1_1_1_1_2_1_1_1_1_1_1_1_1_1_1_1_1_1_1_1_1_1_1_1_1_2_1_1_1_1_1_1_1_1_1_1_1_1_1_3_1_1_1_2_1_1_1_1_1_1_1_1_1_1_1_1_2_1_1_1_2"/>
    <protectedRange sqref="G58:H60" name="Range2_2_12_1_3_1_2_1_1_1_2_1_1_1_1_1_1_2_1_1"/>
    <protectedRange sqref="D58:E60" name="Range2_2_12_1_3_1_2_1_1_1_2_1_1_1_1_3_1_1_1_1"/>
    <protectedRange sqref="F58:F60" name="Range2_2_12_1_3_1_2_1_1_1_3_1_1_1_1_1_3_1_1_1_1"/>
    <protectedRange sqref="I58:I60" name="Range2_2_12_1_4_3_1_1_1_2_1_2_1_1_3_1_1_1_1_1_1"/>
    <protectedRange sqref="B57" name="Range2_12_5_1_1_1_2_2_1_1_1_1_1_1_1_1_1_1_1_2_1_1_1_2_1_1_1_1_1_1_1_1_1_1_1_1_1_1_1_1_2_1_1_1_1_1_1_2"/>
    <protectedRange sqref="B58 B63" name="Range2_12_5_1_1_1_2_2_1_1_1_1_1_1_1_1_1_1_1_2_1_1_1_1_1_1_1_1_1_3_1_3_1_2_1_1_1_1_1_1_1_1_1_1_1_1_1_2_1_1_1_1_1_2_1_1_1_1_1_1_1_1_2_1_1_3_1_1_1_2_1_1_1_1_1_1_1_1_1_1_1_1_1_1_1_1_1_2_1_1_1_1_1_1_1_1_1_1_1_1_1_1_1_2_1_1_1_2_2_2_3_1_1_1_1_3_2"/>
    <protectedRange sqref="S47:T47" name="Range2_12_5_1_1_2"/>
    <protectedRange sqref="N47:R47" name="Range2_12_1_6_1_1_2"/>
    <protectedRange sqref="L47:M47" name="Range2_2_12_1_7_1_1_3"/>
    <protectedRange sqref="J47:K47" name="Range2_2_12_1_4_1_1_1_1_1_1_1_1_1_1_1_1_1_1_1_2"/>
    <protectedRange sqref="I47" name="Range2_2_12_1_7_1_1_2_2_1_2_2"/>
    <protectedRange sqref="F47:H47" name="Range2_2_12_1_3_1_2_1_1_1_1_2_1_1_1_1_1_1_1_1_1_1_1_2"/>
    <protectedRange sqref="E47" name="Range2_2_12_1_3_1_2_1_1_1_2_1_1_1_1_3_1_1_1_1_1_1_1_1_1_2"/>
    <protectedRange sqref="F48:G48" name="Range2_2_12_1_3_1_2_1_1_1_1_2_1_1_1_1_1_1_1_1_1_1_1_3"/>
    <protectedRange sqref="E48" name="Range2_2_12_1_3_1_2_1_1_1_2_1_1_1_1_3_1_1_1_1_1_1_1_1_1_3"/>
    <protectedRange sqref="P5:U5" name="Range1_16_1_1_1_1_1_1_2_2_2_2_2_2_2_2_2_2_2_2_2_2_2_2_2_2_2_2_2_2_2_1_2_2_2_2_2_2_2_2_2_2_2"/>
    <protectedRange sqref="T43" name="Range2_12_5_1_1_1_2_1_1_1_1_1_1_2_1"/>
    <protectedRange sqref="G43:H43" name="Range2_2_12_1_3_1_1_1_1_1_4_1_1_1_1_1_1_1_1_1_1_2_1"/>
    <protectedRange sqref="E43:F43" name="Range2_2_12_1_7_1_1_3_1_1_1_1_1_1_1_1_1_1_2_1"/>
    <protectedRange sqref="S43" name="Range2_12_5_1_1_2_3_1_1_1_1_1_1_1_1_1_2_1"/>
    <protectedRange sqref="Q43:R43" name="Range2_12_1_6_1_1_1_1_2_1_1_1_1_1_1_1_1_1_2_1"/>
    <protectedRange sqref="N43:P43" name="Range2_12_1_2_3_1_1_1_1_2_1_1_1_1_1_1_1_1_1_2_1"/>
    <protectedRange sqref="I43:M43" name="Range2_2_12_1_4_3_1_1_1_1_2_1_1_1_1_1_1_1_1_1_2_1"/>
    <protectedRange sqref="D43" name="Range2_2_12_1_3_1_2_1_1_1_2_1_2_1_1_1_1_1_1_1_1_1_2_1"/>
    <protectedRange sqref="T44" name="Range2_12_5_1_1_1_2_1_1_1_1_1_1_1_1_1"/>
    <protectedRange sqref="G44:H44" name="Range2_2_12_1_3_1_1_1_1_1_4_1_1_1_1_1_1_1_1_1_1_1_1_1"/>
    <protectedRange sqref="E44:F44" name="Range2_2_12_1_7_1_1_3_1_1_1_1_1_1_1_1_1_1_1_1_1"/>
    <protectedRange sqref="S44" name="Range2_12_5_1_1_2_3_1_1_1_1_1_1_1_1_1_1_1_1"/>
    <protectedRange sqref="Q44:R44" name="Range2_12_1_6_1_1_1_1_2_1_1_1_1_1_1_1_1_1_1_1_1"/>
    <protectedRange sqref="N44:P44" name="Range2_12_1_2_3_1_1_1_1_2_1_1_1_1_1_1_1_1_1_1_1_1"/>
    <protectedRange sqref="I44:M44" name="Range2_2_12_1_4_3_1_1_1_1_2_1_1_1_1_1_1_1_1_1_1_1_1"/>
    <protectedRange sqref="D44" name="Range2_2_12_1_3_1_2_1_1_1_2_1_2_1_1_1_1_1_1_1_1_1_1_1_1"/>
    <protectedRange sqref="T45" name="Range2_12_5_1_1_6_1_1_1_1_1_1_1_1_1_1_1_1_1_1_1_1_1_1"/>
    <protectedRange sqref="S45" name="Range2_12_5_1_1_5_3_1_1_1_1_1_1_1_1_1_1_1_1_1_1_1_1_1_1"/>
    <protectedRange sqref="Q45:R45" name="Range2_12_1_6_1_1_1_2_3_2_1_1_2_1_1_1_1_1_1_1_1_1_1_1_1_1_1_1_1_1"/>
    <protectedRange sqref="N45:P45" name="Range2_12_1_2_3_1_1_1_2_3_2_1_1_2_1_1_1_1_1_1_1_1_1_1_1_1_1_1_1_1_1"/>
    <protectedRange sqref="J45:M45" name="Range2_2_12_1_4_3_1_1_1_3_3_2_1_1_2_1_1_1_1_1_1_1_1_1_1_1_1_1_1_1_1_1"/>
    <protectedRange sqref="I45" name="Range2_2_12_1_4_3_1_1_1_2_1_2_2_1_2_1_1_1_1_1_1_1_1_1_1_1_1_1_1_1_1_1"/>
    <protectedRange sqref="G45:H45 D45:E45" name="Range2_2_12_1_3_1_2_1_1_1_2_1_3_2_1_2_1_1_1_1_1_1_1_1_1_1_1_1_1_1_1_1_1"/>
    <protectedRange sqref="F45" name="Range2_2_12_1_3_1_2_1_1_1_1_1_2_2_1_2_1_1_1_1_1_1_1_1_1_1_1_1_1_1_1_1_1"/>
    <protectedRange sqref="B43" name="Range2_12_5_1_1_1_2_1_1_1_1_1_1_1_1_1_1_1_2_1_1_1_1_1_1_1_1_1_1_1_1_1_1_1_1_1_1_1_1_1_1_2_1_1_1_1_1_1_1_1_1_1_1_2_1_1_1_1_2_1_1_1_1_1_1_1_1_1_1_1_2_1_1_1"/>
    <protectedRange sqref="B44" name="Range2_12_5_1_1_1_2_2_1_1_1_1_1_1_1_1_1_1_1_1_1_1_1_1_1_1_1_1_1_1_1_1_1_1_1_1_1_1_1_1_1_1_1_1_1_1_1_1_1_1_1_1_1_1_1_1_1_2_1_1_1_1_1_1_1_1_1_1_1_2_1_1_1_1_1_2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"/>
    <protectedRange sqref="T46" name="Range2_12_5_1_1_2_2_1_1_1_1_1_1_1_1_1_1_1_1_2_1_1"/>
    <protectedRange sqref="S46" name="Range2_12_4_1_1_1_4_2_2_2_2_1_1_1_1_1_1_1_1_1_1_1_2_1_1"/>
    <protectedRange sqref="Q46:R46" name="Range2_12_1_6_1_1_1_2_3_2_1_1_3_1_1_1_1_1_1_1_1_1_1_1_1_1_2_1_1"/>
    <protectedRange sqref="N46:P46" name="Range2_12_1_2_3_1_1_1_2_3_2_1_1_3_1_1_1_1_1_1_1_1_1_1_1_1_1_2_1_1"/>
    <protectedRange sqref="K46:M46" name="Range2_2_12_1_4_3_1_1_1_3_3_2_1_1_3_1_1_1_1_1_1_1_1_1_1_1_1_1_2_1_1"/>
    <protectedRange sqref="J46" name="Range2_2_12_1_4_3_1_1_1_3_2_1_2_2_1_1_1_1_1_1_1_1_1_1_1_1_1_2_1_1"/>
    <protectedRange sqref="E46:H46" name="Range2_2_12_1_3_1_2_1_1_1_1_2_1_1_1_1_1_1_1_1_1_1_2_1_1_1_1_1_1_1_1_2_1_1"/>
    <protectedRange sqref="D46" name="Range2_2_12_1_3_1_2_1_1_1_2_1_2_3_1_1_1_1_1_1_2_1_1_1_1_1_1_1_1_1_1_2_1_1"/>
    <protectedRange sqref="I46" name="Range2_2_12_1_4_2_1_1_1_4_1_2_1_1_1_2_2_1_1_1_1_1_1_1_1_1_1_1_1_1_1_2_1_1"/>
    <protectedRange sqref="B46" name="Range2_12_5_1_1_1_2_2_1_1_1_1_1_1_1_1_1_1_1_2_1_1_1_2_1_1_1_2_1_1_1_3_1_1_1_1_1_1_1_1_1_1_1_1_1_1_1_1_1_1_1_1_1_1_1_1_1_1_1_1_1_1_1_1_1_1_1_1_1_1_1_1_1_1_1_1_1_1_1_1_1_1_1_1_1_1_1_1_1_1_2_1_1_1_1_1_1_1_1_1_1_1_1_1_1_1_2_1_1"/>
    <protectedRange sqref="B55" name="Range2_12_5_1_1_1_2_2_1_1_1_1_1_1_1_1_1_1_1_1_1_1_1_1_1_1_1_1_1_1_1_1_1_1_1_1_1_1_1_1_1_1_1_1_1_1_1_1_1_1_1_1_1_1_1_1_1_2_1_1_1_1_1_1_1_1_1_1_1_2_1_1_1_1_1_2_1_1_1_1_1_1_1_1_1_1_1_1_1_1_2_1"/>
    <protectedRange sqref="B56" name="Range2_12_5_1_1_1_2_2_1_1_1_1_1_1_1_1_1_1_1_2_1_1_1_1_1_1_1_1_1_3_1_3_1_2_1_1_1_1_1_1_1_1_1_1_1_1_1_2_1_1_1_1_1_2_1_1_1_1_1_1_1_1_2_1_1_3_1_1_1_2_1_1_1_1_1_1_1_1_1_1_1_1_1_1_1_1_1_2_1_1_1_1_1_1_1_1_1_1_1_1_1_1_1_1_2_1"/>
    <protectedRange sqref="P4:U4" name="Range1_16_1_1_1_1_1_1_2_2_2_2_2_2_2_2_2_2_2_2_2_2_2_2_2_2_2_2_2_2_2_1_2_2_2_2_2_2_2_2_2_2_3_2"/>
    <protectedRange sqref="B47" name="Range2_12_5_1_1_1_2_1_1_1_1_1_1_1_1_1_1_1_2_1_2_1_1_1_1_1_1_1_1_1_2_1_1_1_1_1_1_1_1_1_1_1_1_1_1_1_1_1_1_1_1_1_1_1_1_1_1_1_1_1_1_1_1_1_1_1_1_1_1_1_1_1_1_1_2_1_1_1_1_1_1_1_1_1_2_1_2_1_1_1_1_1_2_1_1_1_1_1_1_1"/>
    <protectedRange sqref="B48" name="Range2_12_5_1_1_1_1_1_2_1_1_1_1_1_1_1_1_1_1_1_1_1_1_1_1_1_1_1_1_2_1_1_1_1_1_1_1_1_1_1_1_1_1_3_1_1_1_2_1_1_1_1_1_1_1_1_1_1_1_1_2_1_1_1_1_1_1_1_1_1_1_1_1_1_1_1_1_1_1_1_1_1_1_1_1_1_1_1"/>
    <protectedRange sqref="B49" name="Range2_12_5_1_1_1_1_1_2_1_1_2_1_1_1_1_1_1_1_1_1_1_1_1_1_1_1_1_1_2_1_1_1_1_1_1_1_1_1_1_1_1_1_1_3_1_1_1_2_1_1_1_1_1_1_1_1_1_2_1_1_1_1_1_1_1_1_1_1_1_1_1_1_1_1_1_1_1_1_1_1_1_1_1_1_1"/>
    <protectedRange sqref="B50 B54" name="Range2_12_5_1_1_1_2_2_1_1_1_1_1_1_1_1_1_1_1_2_1_1_1_1_1_1_1_1_1_3_1_3_1_2_1_1_1_1_1_1_1_1_1_1_1_1_1_2_1_1_1_1_1_2_1_1_1_1_1_1_1_1_2_1_1_3_1_1_1_2_1_1_1_1_1_1_1_1_1_1_1_1_1_1_1_1_1_2_1_1_1_1_1_1_1_1_1_1_1_1_1_1_1_1_1_1_1"/>
    <protectedRange sqref="B51" name="Range2_12_5_1_1_1_2_2_1_1_1_1_1_1_1_1_1_1_1_2_1_1_1_2_1_1_1_1_1_1_1_1_1_1_1_1_1_1_1_1_2_1_1_1_1_1_1_1_1_1_2_1_1_3_1_1_1_3_1_1_1_1_1_1_1_1_1_1_1_1_1_1_1_1_1_1_1_1_1_1_2_1_1_1_1_1_1_1_1_1_1_1"/>
    <protectedRange sqref="B52" name="Range2_12_5_1_1_1_1_1_2_1_2_1_1_1_2_1_1_1_1_1_1_1_1_1_1_2_1_1_1_1_1_2_1_1_1_1_1_1_1_2_1_1_3_1_1_1_2_1_1_1_1_1_1_1_1_1_1_1_1_1_1_1_1_1_1_1_1_1_1_1_1_1_1_1_1_1_1_1_1_1_1"/>
  </protectedRanges>
  <mergeCells count="42"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">
    <cfRule type="containsText" dxfId="404" priority="21" operator="containsText" text="N/A">
      <formula>NOT(ISERROR(SEARCH("N/A",AC11)))</formula>
    </cfRule>
    <cfRule type="cellIs" dxfId="403" priority="35" operator="equal">
      <formula>0</formula>
    </cfRule>
  </conditionalFormatting>
  <conditionalFormatting sqref="AC11:AE34">
    <cfRule type="cellIs" dxfId="402" priority="34" operator="greaterThanOrEqual">
      <formula>1185</formula>
    </cfRule>
  </conditionalFormatting>
  <conditionalFormatting sqref="AC11:AE34">
    <cfRule type="cellIs" dxfId="401" priority="33" operator="between">
      <formula>0.1</formula>
      <formula>1184</formula>
    </cfRule>
  </conditionalFormatting>
  <conditionalFormatting sqref="X8">
    <cfRule type="cellIs" dxfId="400" priority="32" operator="equal">
      <formula>0</formula>
    </cfRule>
  </conditionalFormatting>
  <conditionalFormatting sqref="X8">
    <cfRule type="cellIs" dxfId="399" priority="31" operator="greaterThan">
      <formula>1179</formula>
    </cfRule>
  </conditionalFormatting>
  <conditionalFormatting sqref="X8">
    <cfRule type="cellIs" dxfId="398" priority="30" operator="greaterThan">
      <formula>99</formula>
    </cfRule>
  </conditionalFormatting>
  <conditionalFormatting sqref="X8">
    <cfRule type="cellIs" dxfId="397" priority="29" operator="greaterThan">
      <formula>0.99</formula>
    </cfRule>
  </conditionalFormatting>
  <conditionalFormatting sqref="AB8">
    <cfRule type="cellIs" dxfId="396" priority="28" operator="equal">
      <formula>0</formula>
    </cfRule>
  </conditionalFormatting>
  <conditionalFormatting sqref="AB8">
    <cfRule type="cellIs" dxfId="395" priority="27" operator="greaterThan">
      <formula>1179</formula>
    </cfRule>
  </conditionalFormatting>
  <conditionalFormatting sqref="AB8">
    <cfRule type="cellIs" dxfId="394" priority="26" operator="greaterThan">
      <formula>99</formula>
    </cfRule>
  </conditionalFormatting>
  <conditionalFormatting sqref="AB8">
    <cfRule type="cellIs" dxfId="393" priority="25" operator="greaterThan">
      <formula>0.99</formula>
    </cfRule>
  </conditionalFormatting>
  <conditionalFormatting sqref="AI11:AI34">
    <cfRule type="cellIs" dxfId="392" priority="24" operator="greaterThan">
      <formula>$AI$8</formula>
    </cfRule>
  </conditionalFormatting>
  <conditionalFormatting sqref="AH11:AH34">
    <cfRule type="cellIs" dxfId="391" priority="22" operator="greaterThan">
      <formula>$AH$8</formula>
    </cfRule>
    <cfRule type="cellIs" dxfId="390" priority="23" operator="greaterThan">
      <formula>$AH$8</formula>
    </cfRule>
  </conditionalFormatting>
  <conditionalFormatting sqref="X11:AA34">
    <cfRule type="containsText" dxfId="389" priority="17" operator="containsText" text="N/A">
      <formula>NOT(ISERROR(SEARCH("N/A",X11)))</formula>
    </cfRule>
    <cfRule type="cellIs" dxfId="388" priority="20" operator="equal">
      <formula>0</formula>
    </cfRule>
  </conditionalFormatting>
  <conditionalFormatting sqref="X11:AA34">
    <cfRule type="cellIs" dxfId="387" priority="19" operator="greaterThanOrEqual">
      <formula>1185</formula>
    </cfRule>
  </conditionalFormatting>
  <conditionalFormatting sqref="X11:AA34">
    <cfRule type="cellIs" dxfId="386" priority="18" operator="between">
      <formula>0.1</formula>
      <formula>1184</formula>
    </cfRule>
  </conditionalFormatting>
  <conditionalFormatting sqref="AB11:AB34">
    <cfRule type="containsText" dxfId="385" priority="13" operator="containsText" text="N/A">
      <formula>NOT(ISERROR(SEARCH("N/A",AB11)))</formula>
    </cfRule>
    <cfRule type="cellIs" dxfId="384" priority="16" operator="equal">
      <formula>0</formula>
    </cfRule>
  </conditionalFormatting>
  <conditionalFormatting sqref="AB11:AB34">
    <cfRule type="cellIs" dxfId="383" priority="15" operator="greaterThanOrEqual">
      <formula>1185</formula>
    </cfRule>
  </conditionalFormatting>
  <conditionalFormatting sqref="AB11:AB34">
    <cfRule type="cellIs" dxfId="382" priority="14" operator="between">
      <formula>0.1</formula>
      <formula>1184</formula>
    </cfRule>
  </conditionalFormatting>
  <conditionalFormatting sqref="AJ11:AO34">
    <cfRule type="cellIs" dxfId="381" priority="12" operator="equal">
      <formula>0</formula>
    </cfRule>
  </conditionalFormatting>
  <conditionalFormatting sqref="AJ11:AO34">
    <cfRule type="cellIs" dxfId="380" priority="11" operator="greaterThan">
      <formula>1179</formula>
    </cfRule>
  </conditionalFormatting>
  <conditionalFormatting sqref="AJ11:AO34">
    <cfRule type="cellIs" dxfId="379" priority="10" operator="greaterThan">
      <formula>99</formula>
    </cfRule>
  </conditionalFormatting>
  <conditionalFormatting sqref="AJ11:AO34">
    <cfRule type="cellIs" dxfId="378" priority="9" operator="greaterThan">
      <formula>0.99</formula>
    </cfRule>
  </conditionalFormatting>
  <conditionalFormatting sqref="AP11:AP34">
    <cfRule type="cellIs" dxfId="377" priority="8" operator="equal">
      <formula>0</formula>
    </cfRule>
  </conditionalFormatting>
  <conditionalFormatting sqref="AP11:AP34">
    <cfRule type="cellIs" dxfId="376" priority="7" operator="greaterThan">
      <formula>1179</formula>
    </cfRule>
  </conditionalFormatting>
  <conditionalFormatting sqref="AP11:AP34">
    <cfRule type="cellIs" dxfId="375" priority="6" operator="greaterThan">
      <formula>99</formula>
    </cfRule>
  </conditionalFormatting>
  <conditionalFormatting sqref="AP11:AP34">
    <cfRule type="cellIs" dxfId="374" priority="5" operator="greaterThan">
      <formula>0.99</formula>
    </cfRule>
  </conditionalFormatting>
  <conditionalFormatting sqref="AQ11:AQ34">
    <cfRule type="cellIs" dxfId="373" priority="4" operator="equal">
      <formula>0</formula>
    </cfRule>
  </conditionalFormatting>
  <conditionalFormatting sqref="AQ11:AQ34">
    <cfRule type="cellIs" dxfId="372" priority="3" operator="greaterThan">
      <formula>1179</formula>
    </cfRule>
  </conditionalFormatting>
  <conditionalFormatting sqref="AQ11:AQ34">
    <cfRule type="cellIs" dxfId="371" priority="2" operator="greaterThan">
      <formula>99</formula>
    </cfRule>
  </conditionalFormatting>
  <conditionalFormatting sqref="AQ11:AQ34">
    <cfRule type="cellIs" dxfId="37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3"/>
  <sheetViews>
    <sheetView topLeftCell="R16" zoomScaleNormal="100" workbookViewId="0">
      <selection activeCell="B48" sqref="B48:B5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253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140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91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94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94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42360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92" t="s">
        <v>51</v>
      </c>
      <c r="V9" s="192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90" t="s">
        <v>55</v>
      </c>
      <c r="AG9" s="190" t="s">
        <v>56</v>
      </c>
      <c r="AH9" s="296" t="s">
        <v>57</v>
      </c>
      <c r="AI9" s="311" t="s">
        <v>58</v>
      </c>
      <c r="AJ9" s="192" t="s">
        <v>59</v>
      </c>
      <c r="AK9" s="192" t="s">
        <v>60</v>
      </c>
      <c r="AL9" s="192" t="s">
        <v>61</v>
      </c>
      <c r="AM9" s="192" t="s">
        <v>62</v>
      </c>
      <c r="AN9" s="192" t="s">
        <v>63</v>
      </c>
      <c r="AO9" s="192" t="s">
        <v>64</v>
      </c>
      <c r="AP9" s="192" t="s">
        <v>65</v>
      </c>
      <c r="AQ9" s="293" t="s">
        <v>66</v>
      </c>
      <c r="AR9" s="192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92" t="s">
        <v>72</v>
      </c>
      <c r="C10" s="192" t="s">
        <v>73</v>
      </c>
      <c r="D10" s="192" t="s">
        <v>74</v>
      </c>
      <c r="E10" s="192" t="s">
        <v>75</v>
      </c>
      <c r="F10" s="192" t="s">
        <v>74</v>
      </c>
      <c r="G10" s="192" t="s">
        <v>75</v>
      </c>
      <c r="H10" s="289"/>
      <c r="I10" s="192" t="s">
        <v>75</v>
      </c>
      <c r="J10" s="192" t="s">
        <v>75</v>
      </c>
      <c r="K10" s="192" t="s">
        <v>75</v>
      </c>
      <c r="L10" s="29" t="s">
        <v>29</v>
      </c>
      <c r="M10" s="292"/>
      <c r="N10" s="29" t="s">
        <v>29</v>
      </c>
      <c r="O10" s="294"/>
      <c r="P10" s="294"/>
      <c r="Q10" s="2">
        <f>'DEC 21'!Q34</f>
        <v>63657233</v>
      </c>
      <c r="R10" s="304"/>
      <c r="S10" s="305"/>
      <c r="T10" s="306"/>
      <c r="U10" s="192" t="s">
        <v>75</v>
      </c>
      <c r="V10" s="192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21'!AG34</f>
        <v>42672764</v>
      </c>
      <c r="AH10" s="296"/>
      <c r="AI10" s="312"/>
      <c r="AJ10" s="192" t="s">
        <v>84</v>
      </c>
      <c r="AK10" s="192" t="s">
        <v>84</v>
      </c>
      <c r="AL10" s="192" t="s">
        <v>84</v>
      </c>
      <c r="AM10" s="192" t="s">
        <v>84</v>
      </c>
      <c r="AN10" s="192" t="s">
        <v>84</v>
      </c>
      <c r="AO10" s="192" t="s">
        <v>84</v>
      </c>
      <c r="AP10" s="2">
        <f>'DEC 21'!AP34</f>
        <v>9897997</v>
      </c>
      <c r="AQ10" s="294"/>
      <c r="AR10" s="193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9</v>
      </c>
      <c r="E11" s="42">
        <f>D11/1.42</f>
        <v>6.3380281690140849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130</v>
      </c>
      <c r="P11" s="124">
        <v>97</v>
      </c>
      <c r="Q11" s="124">
        <v>63661107</v>
      </c>
      <c r="R11" s="47">
        <f>IF(ISBLANK(Q11),"-",Q11-Q10)</f>
        <v>3874</v>
      </c>
      <c r="S11" s="48">
        <f>R11*24/1000</f>
        <v>92.975999999999999</v>
      </c>
      <c r="T11" s="48">
        <f>R11/1000</f>
        <v>3.8740000000000001</v>
      </c>
      <c r="U11" s="125">
        <v>5.4</v>
      </c>
      <c r="V11" s="125">
        <f t="shared" ref="V11:V34" si="0">U11</f>
        <v>5.4</v>
      </c>
      <c r="W11" s="126" t="s">
        <v>124</v>
      </c>
      <c r="X11" s="128">
        <v>0</v>
      </c>
      <c r="Y11" s="128">
        <v>0</v>
      </c>
      <c r="Z11" s="128">
        <v>987</v>
      </c>
      <c r="AA11" s="128">
        <v>1185</v>
      </c>
      <c r="AB11" s="128">
        <v>0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42672764</v>
      </c>
      <c r="AH11" s="50">
        <f>IF(ISBLANK(AG11),"-",AG11-AG10)</f>
        <v>0</v>
      </c>
      <c r="AI11" s="51">
        <f>AH11/T11</f>
        <v>0</v>
      </c>
      <c r="AJ11" s="108">
        <v>0</v>
      </c>
      <c r="AK11" s="108">
        <v>0</v>
      </c>
      <c r="AL11" s="108">
        <v>1</v>
      </c>
      <c r="AM11" s="108">
        <v>1</v>
      </c>
      <c r="AN11" s="108">
        <v>0</v>
      </c>
      <c r="AO11" s="108">
        <v>0</v>
      </c>
      <c r="AP11" s="128">
        <v>9899366</v>
      </c>
      <c r="AQ11" s="128">
        <f t="shared" ref="AQ11:AQ34" si="1">AP11-AP10</f>
        <v>1369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11</v>
      </c>
      <c r="E12" s="42">
        <f t="shared" ref="E12:E34" si="2">D12/1.42</f>
        <v>7.746478873239437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132</v>
      </c>
      <c r="P12" s="124">
        <v>98</v>
      </c>
      <c r="Q12" s="124">
        <v>63665057</v>
      </c>
      <c r="R12" s="47">
        <f t="shared" ref="R12:R34" si="5">IF(ISBLANK(Q12),"-",Q12-Q11)</f>
        <v>3950</v>
      </c>
      <c r="S12" s="48">
        <f t="shared" ref="S12:S34" si="6">R12*24/1000</f>
        <v>94.8</v>
      </c>
      <c r="T12" s="48">
        <f t="shared" ref="T12:T34" si="7">R12/1000</f>
        <v>3.95</v>
      </c>
      <c r="U12" s="125">
        <v>7</v>
      </c>
      <c r="V12" s="125">
        <f t="shared" si="0"/>
        <v>7</v>
      </c>
      <c r="W12" s="126" t="s">
        <v>124</v>
      </c>
      <c r="X12" s="128">
        <v>0</v>
      </c>
      <c r="Y12" s="128">
        <v>0</v>
      </c>
      <c r="Z12" s="128">
        <v>966</v>
      </c>
      <c r="AA12" s="128">
        <v>1185</v>
      </c>
      <c r="AB12" s="128">
        <v>0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42672764</v>
      </c>
      <c r="AH12" s="50">
        <f>IF(ISBLANK(AG12),"-",AG12-AG11)</f>
        <v>0</v>
      </c>
      <c r="AI12" s="51">
        <f t="shared" ref="AI12:AI34" si="8">AH12/T12</f>
        <v>0</v>
      </c>
      <c r="AJ12" s="108">
        <v>0</v>
      </c>
      <c r="AK12" s="108">
        <v>0</v>
      </c>
      <c r="AL12" s="108">
        <v>1</v>
      </c>
      <c r="AM12" s="108">
        <v>1</v>
      </c>
      <c r="AN12" s="108">
        <v>0</v>
      </c>
      <c r="AO12" s="108">
        <v>0</v>
      </c>
      <c r="AP12" s="128">
        <v>9900865</v>
      </c>
      <c r="AQ12" s="128">
        <f t="shared" si="1"/>
        <v>1499</v>
      </c>
      <c r="AR12" s="179">
        <v>1.08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2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130</v>
      </c>
      <c r="P13" s="124">
        <v>83</v>
      </c>
      <c r="Q13" s="124">
        <v>63668906</v>
      </c>
      <c r="R13" s="47">
        <f t="shared" si="5"/>
        <v>3849</v>
      </c>
      <c r="S13" s="48">
        <f t="shared" si="6"/>
        <v>92.376000000000005</v>
      </c>
      <c r="T13" s="48">
        <f t="shared" si="7"/>
        <v>3.8490000000000002</v>
      </c>
      <c r="U13" s="125">
        <v>8.6</v>
      </c>
      <c r="V13" s="125">
        <f t="shared" si="0"/>
        <v>8.6</v>
      </c>
      <c r="W13" s="126" t="s">
        <v>124</v>
      </c>
      <c r="X13" s="128">
        <v>0</v>
      </c>
      <c r="Y13" s="128">
        <v>0</v>
      </c>
      <c r="Z13" s="128">
        <v>956</v>
      </c>
      <c r="AA13" s="128">
        <v>1185</v>
      </c>
      <c r="AB13" s="128">
        <v>0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42672764</v>
      </c>
      <c r="AH13" s="50">
        <f>IF(ISBLANK(AG13),"-",AG13-AG12)</f>
        <v>0</v>
      </c>
      <c r="AI13" s="51">
        <f t="shared" si="8"/>
        <v>0</v>
      </c>
      <c r="AJ13" s="108">
        <v>0</v>
      </c>
      <c r="AK13" s="108">
        <v>0</v>
      </c>
      <c r="AL13" s="108">
        <v>1</v>
      </c>
      <c r="AM13" s="108">
        <v>1</v>
      </c>
      <c r="AN13" s="108">
        <v>0</v>
      </c>
      <c r="AO13" s="108">
        <v>0</v>
      </c>
      <c r="AP13" s="128">
        <v>9902396</v>
      </c>
      <c r="AQ13" s="128">
        <f t="shared" si="1"/>
        <v>1531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16</v>
      </c>
      <c r="E14" s="42">
        <f t="shared" si="2"/>
        <v>11.267605633802818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98</v>
      </c>
      <c r="P14" s="124">
        <v>98</v>
      </c>
      <c r="Q14" s="124">
        <v>63672822</v>
      </c>
      <c r="R14" s="47">
        <f t="shared" si="5"/>
        <v>3916</v>
      </c>
      <c r="S14" s="48">
        <f t="shared" si="6"/>
        <v>93.983999999999995</v>
      </c>
      <c r="T14" s="48">
        <f t="shared" si="7"/>
        <v>3.9159999999999999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956</v>
      </c>
      <c r="AA14" s="128">
        <v>1185</v>
      </c>
      <c r="AB14" s="128">
        <v>0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42672764</v>
      </c>
      <c r="AH14" s="50">
        <f t="shared" ref="AH14:AH34" si="9">IF(ISBLANK(AG14),"-",AG14-AG13)</f>
        <v>0</v>
      </c>
      <c r="AI14" s="51">
        <f t="shared" si="8"/>
        <v>0</v>
      </c>
      <c r="AJ14" s="108">
        <v>0</v>
      </c>
      <c r="AK14" s="108">
        <v>0</v>
      </c>
      <c r="AL14" s="108">
        <v>1</v>
      </c>
      <c r="AM14" s="108">
        <v>1</v>
      </c>
      <c r="AN14" s="108">
        <v>0</v>
      </c>
      <c r="AO14" s="108">
        <v>0</v>
      </c>
      <c r="AP14" s="128">
        <v>9903225</v>
      </c>
      <c r="AQ14" s="128">
        <f t="shared" si="1"/>
        <v>829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2"/>
        <v>9.8591549295774659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102</v>
      </c>
      <c r="P15" s="124">
        <v>97</v>
      </c>
      <c r="Q15" s="124">
        <v>63676858</v>
      </c>
      <c r="R15" s="47">
        <f t="shared" si="5"/>
        <v>4036</v>
      </c>
      <c r="S15" s="48">
        <f t="shared" si="6"/>
        <v>96.864000000000004</v>
      </c>
      <c r="T15" s="48">
        <f t="shared" si="7"/>
        <v>4.0359999999999996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956</v>
      </c>
      <c r="AA15" s="128">
        <v>1185</v>
      </c>
      <c r="AB15" s="128">
        <v>0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42672764</v>
      </c>
      <c r="AH15" s="50">
        <f t="shared" si="9"/>
        <v>0</v>
      </c>
      <c r="AI15" s="51">
        <f t="shared" si="8"/>
        <v>0</v>
      </c>
      <c r="AJ15" s="108">
        <v>0</v>
      </c>
      <c r="AK15" s="108">
        <v>0</v>
      </c>
      <c r="AL15" s="108">
        <v>1</v>
      </c>
      <c r="AM15" s="108">
        <v>1</v>
      </c>
      <c r="AN15" s="108">
        <v>0</v>
      </c>
      <c r="AO15" s="108">
        <v>0</v>
      </c>
      <c r="AP15" s="128">
        <v>9903225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17</v>
      </c>
      <c r="E16" s="42">
        <f t="shared" si="2"/>
        <v>11.971830985915494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123</v>
      </c>
      <c r="P16" s="124">
        <v>120</v>
      </c>
      <c r="Q16" s="124">
        <v>63681658</v>
      </c>
      <c r="R16" s="47">
        <f t="shared" si="5"/>
        <v>4800</v>
      </c>
      <c r="S16" s="48">
        <f t="shared" si="6"/>
        <v>115.2</v>
      </c>
      <c r="T16" s="48">
        <f t="shared" si="7"/>
        <v>4.8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1138</v>
      </c>
      <c r="AA16" s="128">
        <v>1185</v>
      </c>
      <c r="AB16" s="128">
        <v>0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42672764</v>
      </c>
      <c r="AH16" s="50">
        <f t="shared" si="9"/>
        <v>0</v>
      </c>
      <c r="AI16" s="51">
        <f t="shared" si="8"/>
        <v>0</v>
      </c>
      <c r="AJ16" s="108">
        <v>0</v>
      </c>
      <c r="AK16" s="108">
        <v>0</v>
      </c>
      <c r="AL16" s="108">
        <v>1</v>
      </c>
      <c r="AM16" s="108">
        <v>1</v>
      </c>
      <c r="AN16" s="108">
        <v>0</v>
      </c>
      <c r="AO16" s="108">
        <v>0</v>
      </c>
      <c r="AP16" s="128">
        <v>9903225</v>
      </c>
      <c r="AQ16" s="128">
        <f t="shared" si="1"/>
        <v>0</v>
      </c>
      <c r="AR16" s="54">
        <v>1.19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2"/>
        <v>5.6338028169014089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142</v>
      </c>
      <c r="P17" s="124">
        <v>137</v>
      </c>
      <c r="Q17" s="124">
        <v>63687418</v>
      </c>
      <c r="R17" s="47">
        <f t="shared" si="5"/>
        <v>5760</v>
      </c>
      <c r="S17" s="48">
        <f t="shared" si="6"/>
        <v>138.24</v>
      </c>
      <c r="T17" s="48">
        <f t="shared" si="7"/>
        <v>5.76</v>
      </c>
      <c r="U17" s="125">
        <v>9.5</v>
      </c>
      <c r="V17" s="125">
        <f t="shared" si="0"/>
        <v>9.5</v>
      </c>
      <c r="W17" s="126" t="s">
        <v>179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42672764</v>
      </c>
      <c r="AH17" s="50">
        <f t="shared" si="9"/>
        <v>0</v>
      </c>
      <c r="AI17" s="51">
        <f t="shared" si="8"/>
        <v>0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9903225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2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144</v>
      </c>
      <c r="Q18" s="124">
        <v>63693339</v>
      </c>
      <c r="R18" s="47">
        <f t="shared" si="5"/>
        <v>5921</v>
      </c>
      <c r="S18" s="48">
        <f t="shared" si="6"/>
        <v>142.10400000000001</v>
      </c>
      <c r="T18" s="48">
        <f t="shared" si="7"/>
        <v>5.9210000000000003</v>
      </c>
      <c r="U18" s="125">
        <v>9.1999999999999993</v>
      </c>
      <c r="V18" s="125">
        <f t="shared" si="0"/>
        <v>9.1999999999999993</v>
      </c>
      <c r="W18" s="126" t="s">
        <v>131</v>
      </c>
      <c r="X18" s="128">
        <v>0</v>
      </c>
      <c r="Y18" s="128">
        <v>1047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42672764</v>
      </c>
      <c r="AH18" s="50">
        <f t="shared" si="9"/>
        <v>0</v>
      </c>
      <c r="AI18" s="51">
        <f t="shared" si="8"/>
        <v>0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9903225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135</v>
      </c>
      <c r="P19" s="124">
        <v>148</v>
      </c>
      <c r="Q19" s="124">
        <v>63699494</v>
      </c>
      <c r="R19" s="47">
        <f t="shared" si="5"/>
        <v>6155</v>
      </c>
      <c r="S19" s="48">
        <f t="shared" si="6"/>
        <v>147.72</v>
      </c>
      <c r="T19" s="48">
        <f t="shared" si="7"/>
        <v>6.1550000000000002</v>
      </c>
      <c r="U19" s="125">
        <v>8.6</v>
      </c>
      <c r="V19" s="125">
        <f t="shared" si="0"/>
        <v>8.6</v>
      </c>
      <c r="W19" s="126" t="s">
        <v>131</v>
      </c>
      <c r="X19" s="128">
        <v>0</v>
      </c>
      <c r="Y19" s="128">
        <v>1047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42672764</v>
      </c>
      <c r="AH19" s="50">
        <f t="shared" si="9"/>
        <v>0</v>
      </c>
      <c r="AI19" s="51">
        <f t="shared" si="8"/>
        <v>0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9903225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143</v>
      </c>
      <c r="Q20" s="124">
        <v>63705692</v>
      </c>
      <c r="R20" s="47">
        <f t="shared" si="5"/>
        <v>6198</v>
      </c>
      <c r="S20" s="48">
        <f t="shared" si="6"/>
        <v>148.75200000000001</v>
      </c>
      <c r="T20" s="48">
        <f t="shared" si="7"/>
        <v>6.1980000000000004</v>
      </c>
      <c r="U20" s="125">
        <v>7.9</v>
      </c>
      <c r="V20" s="125">
        <f t="shared" si="0"/>
        <v>7.9</v>
      </c>
      <c r="W20" s="126" t="s">
        <v>131</v>
      </c>
      <c r="X20" s="128">
        <v>0</v>
      </c>
      <c r="Y20" s="128">
        <v>1047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42672764</v>
      </c>
      <c r="AH20" s="50">
        <f t="shared" si="9"/>
        <v>0</v>
      </c>
      <c r="AI20" s="51">
        <f t="shared" si="8"/>
        <v>0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9903225</v>
      </c>
      <c r="AQ20" s="128">
        <f t="shared" si="1"/>
        <v>0</v>
      </c>
      <c r="AR20" s="54">
        <v>1.36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136</v>
      </c>
      <c r="P21" s="124">
        <v>145</v>
      </c>
      <c r="Q21" s="124">
        <v>63711979</v>
      </c>
      <c r="R21" s="47">
        <f t="shared" si="5"/>
        <v>6287</v>
      </c>
      <c r="S21" s="48">
        <f t="shared" si="6"/>
        <v>150.88800000000001</v>
      </c>
      <c r="T21" s="48">
        <f t="shared" si="7"/>
        <v>6.2869999999999999</v>
      </c>
      <c r="U21" s="125">
        <v>7.2</v>
      </c>
      <c r="V21" s="125">
        <f t="shared" si="0"/>
        <v>7.2</v>
      </c>
      <c r="W21" s="126" t="s">
        <v>131</v>
      </c>
      <c r="X21" s="128">
        <v>0</v>
      </c>
      <c r="Y21" s="128">
        <v>1068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42672764</v>
      </c>
      <c r="AH21" s="50">
        <f t="shared" si="9"/>
        <v>0</v>
      </c>
      <c r="AI21" s="51">
        <f t="shared" si="8"/>
        <v>0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9903225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135</v>
      </c>
      <c r="P22" s="124">
        <v>154</v>
      </c>
      <c r="Q22" s="124">
        <v>63718111</v>
      </c>
      <c r="R22" s="47">
        <f t="shared" si="5"/>
        <v>6132</v>
      </c>
      <c r="S22" s="48">
        <f t="shared" si="6"/>
        <v>147.16800000000001</v>
      </c>
      <c r="T22" s="48">
        <f t="shared" si="7"/>
        <v>6.1319999999999997</v>
      </c>
      <c r="U22" s="125">
        <v>6.5</v>
      </c>
      <c r="V22" s="125">
        <f t="shared" si="0"/>
        <v>6.5</v>
      </c>
      <c r="W22" s="126" t="s">
        <v>131</v>
      </c>
      <c r="X22" s="128">
        <v>0</v>
      </c>
      <c r="Y22" s="128">
        <v>1067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42672764</v>
      </c>
      <c r="AH22" s="50">
        <f t="shared" si="9"/>
        <v>0</v>
      </c>
      <c r="AI22" s="51">
        <f t="shared" si="8"/>
        <v>0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9903225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5</v>
      </c>
      <c r="E23" s="42">
        <f t="shared" si="2"/>
        <v>3.5211267605633805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147</v>
      </c>
      <c r="Q23" s="124">
        <v>63724207</v>
      </c>
      <c r="R23" s="47">
        <f t="shared" si="5"/>
        <v>6096</v>
      </c>
      <c r="S23" s="48">
        <f t="shared" si="6"/>
        <v>146.304</v>
      </c>
      <c r="T23" s="48">
        <f t="shared" si="7"/>
        <v>6.0960000000000001</v>
      </c>
      <c r="U23" s="125">
        <v>5.9</v>
      </c>
      <c r="V23" s="125">
        <f t="shared" si="0"/>
        <v>5.9</v>
      </c>
      <c r="W23" s="126" t="s">
        <v>131</v>
      </c>
      <c r="X23" s="128">
        <v>0</v>
      </c>
      <c r="Y23" s="128">
        <v>1067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42672764</v>
      </c>
      <c r="AH23" s="50">
        <f t="shared" si="9"/>
        <v>0</v>
      </c>
      <c r="AI23" s="51">
        <f t="shared" si="8"/>
        <v>0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9903225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143</v>
      </c>
      <c r="Q24" s="124">
        <v>63730221</v>
      </c>
      <c r="R24" s="47">
        <f t="shared" si="5"/>
        <v>6014</v>
      </c>
      <c r="S24" s="48">
        <f t="shared" si="6"/>
        <v>144.33600000000001</v>
      </c>
      <c r="T24" s="48">
        <f t="shared" si="7"/>
        <v>6.0140000000000002</v>
      </c>
      <c r="U24" s="125">
        <v>5.3</v>
      </c>
      <c r="V24" s="125">
        <f t="shared" si="0"/>
        <v>5.3</v>
      </c>
      <c r="W24" s="126" t="s">
        <v>131</v>
      </c>
      <c r="X24" s="128">
        <v>0</v>
      </c>
      <c r="Y24" s="128">
        <v>1066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42672764</v>
      </c>
      <c r="AH24" s="50">
        <f>IF(ISBLANK(AG24),"-",AG24-AG23)</f>
        <v>0</v>
      </c>
      <c r="AI24" s="51">
        <f t="shared" si="8"/>
        <v>0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9903225</v>
      </c>
      <c r="AQ24" s="128">
        <f t="shared" si="1"/>
        <v>0</v>
      </c>
      <c r="AR24" s="54">
        <v>1.21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134</v>
      </c>
      <c r="P25" s="124">
        <v>146</v>
      </c>
      <c r="Q25" s="124">
        <v>63736222</v>
      </c>
      <c r="R25" s="47">
        <f t="shared" si="5"/>
        <v>6001</v>
      </c>
      <c r="S25" s="48">
        <f t="shared" si="6"/>
        <v>144.024</v>
      </c>
      <c r="T25" s="48">
        <f t="shared" si="7"/>
        <v>6.0010000000000003</v>
      </c>
      <c r="U25" s="125">
        <v>4.8</v>
      </c>
      <c r="V25" s="125">
        <f t="shared" si="0"/>
        <v>4.8</v>
      </c>
      <c r="W25" s="126" t="s">
        <v>131</v>
      </c>
      <c r="X25" s="128">
        <v>0</v>
      </c>
      <c r="Y25" s="128">
        <v>1067</v>
      </c>
      <c r="Z25" s="128">
        <v>1187</v>
      </c>
      <c r="AA25" s="128">
        <v>1185</v>
      </c>
      <c r="AB25" s="128">
        <v>1186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42672764</v>
      </c>
      <c r="AH25" s="50">
        <f t="shared" si="9"/>
        <v>0</v>
      </c>
      <c r="AI25" s="51">
        <f t="shared" si="8"/>
        <v>0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9903225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2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136</v>
      </c>
      <c r="P26" s="124">
        <v>143</v>
      </c>
      <c r="Q26" s="124">
        <v>63742134</v>
      </c>
      <c r="R26" s="47">
        <f t="shared" si="5"/>
        <v>5912</v>
      </c>
      <c r="S26" s="48">
        <f t="shared" si="6"/>
        <v>141.88800000000001</v>
      </c>
      <c r="T26" s="48">
        <f t="shared" si="7"/>
        <v>5.9119999999999999</v>
      </c>
      <c r="U26" s="125">
        <v>4.3</v>
      </c>
      <c r="V26" s="125">
        <f t="shared" si="0"/>
        <v>4.3</v>
      </c>
      <c r="W26" s="126" t="s">
        <v>131</v>
      </c>
      <c r="X26" s="128">
        <v>0</v>
      </c>
      <c r="Y26" s="128">
        <v>1015</v>
      </c>
      <c r="Z26" s="128">
        <v>1186</v>
      </c>
      <c r="AA26" s="128">
        <v>1185</v>
      </c>
      <c r="AB26" s="128">
        <v>1186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42672764</v>
      </c>
      <c r="AH26" s="50">
        <f t="shared" si="9"/>
        <v>0</v>
      </c>
      <c r="AI26" s="51">
        <f t="shared" si="8"/>
        <v>0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9903225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135</v>
      </c>
      <c r="P27" s="124">
        <v>134</v>
      </c>
      <c r="Q27" s="124">
        <v>63747872</v>
      </c>
      <c r="R27" s="47">
        <f t="shared" si="5"/>
        <v>5738</v>
      </c>
      <c r="S27" s="48">
        <f t="shared" si="6"/>
        <v>137.71199999999999</v>
      </c>
      <c r="T27" s="48">
        <f t="shared" si="7"/>
        <v>5.7380000000000004</v>
      </c>
      <c r="U27" s="125">
        <v>4.0999999999999996</v>
      </c>
      <c r="V27" s="125">
        <f t="shared" si="0"/>
        <v>4.0999999999999996</v>
      </c>
      <c r="W27" s="126" t="s">
        <v>131</v>
      </c>
      <c r="X27" s="128">
        <v>0</v>
      </c>
      <c r="Y27" s="128">
        <v>1015</v>
      </c>
      <c r="Z27" s="128">
        <v>1186</v>
      </c>
      <c r="AA27" s="128">
        <v>1185</v>
      </c>
      <c r="AB27" s="128">
        <v>1186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42672764</v>
      </c>
      <c r="AH27" s="50">
        <f t="shared" si="9"/>
        <v>0</v>
      </c>
      <c r="AI27" s="51">
        <f t="shared" si="8"/>
        <v>0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9903225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136</v>
      </c>
      <c r="P28" s="124">
        <v>140</v>
      </c>
      <c r="Q28" s="124">
        <v>63753541</v>
      </c>
      <c r="R28" s="47">
        <f t="shared" si="5"/>
        <v>5669</v>
      </c>
      <c r="S28" s="48">
        <f t="shared" si="6"/>
        <v>136.05600000000001</v>
      </c>
      <c r="T28" s="48">
        <f t="shared" si="7"/>
        <v>5.6689999999999996</v>
      </c>
      <c r="U28" s="125">
        <v>3.9</v>
      </c>
      <c r="V28" s="125">
        <f t="shared" si="0"/>
        <v>3.9</v>
      </c>
      <c r="W28" s="126" t="s">
        <v>131</v>
      </c>
      <c r="X28" s="128">
        <v>0</v>
      </c>
      <c r="Y28" s="128">
        <v>1006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42672764</v>
      </c>
      <c r="AH28" s="50">
        <f t="shared" si="9"/>
        <v>0</v>
      </c>
      <c r="AI28" s="51">
        <f t="shared" si="8"/>
        <v>0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9903225</v>
      </c>
      <c r="AQ28" s="128">
        <f t="shared" si="1"/>
        <v>0</v>
      </c>
      <c r="AR28" s="54">
        <v>1.25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135</v>
      </c>
      <c r="P29" s="124">
        <v>140</v>
      </c>
      <c r="Q29" s="124">
        <v>63759210</v>
      </c>
      <c r="R29" s="47">
        <f t="shared" si="5"/>
        <v>5669</v>
      </c>
      <c r="S29" s="48">
        <f t="shared" si="6"/>
        <v>136.05600000000001</v>
      </c>
      <c r="T29" s="48">
        <f t="shared" si="7"/>
        <v>5.6689999999999996</v>
      </c>
      <c r="U29" s="125">
        <v>3.7</v>
      </c>
      <c r="V29" s="125">
        <f t="shared" si="0"/>
        <v>3.7</v>
      </c>
      <c r="W29" s="126" t="s">
        <v>131</v>
      </c>
      <c r="X29" s="128">
        <v>0</v>
      </c>
      <c r="Y29" s="128">
        <v>1006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42672764</v>
      </c>
      <c r="AH29" s="50">
        <f t="shared" si="9"/>
        <v>0</v>
      </c>
      <c r="AI29" s="51">
        <f t="shared" si="8"/>
        <v>0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9903225</v>
      </c>
      <c r="AQ29" s="128">
        <f t="shared" si="1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9</v>
      </c>
      <c r="E30" s="42">
        <f t="shared" si="2"/>
        <v>6.3380281690140849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114</v>
      </c>
      <c r="P30" s="124">
        <v>127</v>
      </c>
      <c r="Q30" s="124">
        <v>63764724</v>
      </c>
      <c r="R30" s="47">
        <f t="shared" si="5"/>
        <v>5514</v>
      </c>
      <c r="S30" s="48">
        <f t="shared" si="6"/>
        <v>132.33600000000001</v>
      </c>
      <c r="T30" s="48">
        <f t="shared" si="7"/>
        <v>5.5140000000000002</v>
      </c>
      <c r="U30" s="125">
        <v>3.2</v>
      </c>
      <c r="V30" s="125">
        <f t="shared" si="0"/>
        <v>3.2</v>
      </c>
      <c r="W30" s="126" t="s">
        <v>147</v>
      </c>
      <c r="X30" s="128">
        <v>0</v>
      </c>
      <c r="Y30" s="128">
        <v>1078</v>
      </c>
      <c r="Z30" s="128">
        <v>1188</v>
      </c>
      <c r="AA30" s="128">
        <v>1185</v>
      </c>
      <c r="AB30" s="128"/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42672764</v>
      </c>
      <c r="AH30" s="50">
        <f t="shared" si="9"/>
        <v>0</v>
      </c>
      <c r="AI30" s="51">
        <f t="shared" si="8"/>
        <v>0</v>
      </c>
      <c r="AJ30" s="108">
        <v>0</v>
      </c>
      <c r="AK30" s="108">
        <v>1</v>
      </c>
      <c r="AL30" s="108">
        <v>1</v>
      </c>
      <c r="AM30" s="108">
        <v>1</v>
      </c>
      <c r="AN30" s="108"/>
      <c r="AO30" s="108">
        <v>0</v>
      </c>
      <c r="AP30" s="128">
        <v>9903225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11</v>
      </c>
      <c r="E31" s="42">
        <f t="shared" si="2"/>
        <v>7.746478873239437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115</v>
      </c>
      <c r="P31" s="124">
        <v>127</v>
      </c>
      <c r="Q31" s="124">
        <v>63769922</v>
      </c>
      <c r="R31" s="47">
        <f t="shared" si="5"/>
        <v>5198</v>
      </c>
      <c r="S31" s="48">
        <f t="shared" si="6"/>
        <v>124.752</v>
      </c>
      <c r="T31" s="48">
        <f t="shared" si="7"/>
        <v>5.1980000000000004</v>
      </c>
      <c r="U31" s="125">
        <v>2.6</v>
      </c>
      <c r="V31" s="125">
        <f t="shared" si="0"/>
        <v>2.6</v>
      </c>
      <c r="W31" s="126" t="s">
        <v>147</v>
      </c>
      <c r="X31" s="128">
        <v>0</v>
      </c>
      <c r="Y31" s="128">
        <v>1078</v>
      </c>
      <c r="Z31" s="128">
        <v>1188</v>
      </c>
      <c r="AA31" s="128">
        <v>1185</v>
      </c>
      <c r="AB31" s="128"/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42672764</v>
      </c>
      <c r="AH31" s="50">
        <f t="shared" si="9"/>
        <v>0</v>
      </c>
      <c r="AI31" s="51">
        <f t="shared" si="8"/>
        <v>0</v>
      </c>
      <c r="AJ31" s="108">
        <v>0</v>
      </c>
      <c r="AK31" s="108">
        <v>1</v>
      </c>
      <c r="AL31" s="108">
        <v>1</v>
      </c>
      <c r="AM31" s="108">
        <v>1</v>
      </c>
      <c r="AN31" s="108"/>
      <c r="AO31" s="108">
        <v>0</v>
      </c>
      <c r="AP31" s="128">
        <v>9903225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13</v>
      </c>
      <c r="E32" s="42">
        <f t="shared" si="2"/>
        <v>9.1549295774647899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106</v>
      </c>
      <c r="P32" s="124">
        <v>117</v>
      </c>
      <c r="Q32" s="124">
        <v>63775047</v>
      </c>
      <c r="R32" s="47">
        <f t="shared" si="5"/>
        <v>5125</v>
      </c>
      <c r="S32" s="48">
        <f t="shared" si="6"/>
        <v>123</v>
      </c>
      <c r="T32" s="48">
        <f t="shared" si="7"/>
        <v>5.125</v>
      </c>
      <c r="U32" s="125">
        <v>2.1</v>
      </c>
      <c r="V32" s="125">
        <f t="shared" si="0"/>
        <v>2.1</v>
      </c>
      <c r="W32" s="126" t="s">
        <v>147</v>
      </c>
      <c r="X32" s="128">
        <v>0</v>
      </c>
      <c r="Y32" s="128">
        <v>1078</v>
      </c>
      <c r="Z32" s="128">
        <v>1188</v>
      </c>
      <c r="AA32" s="128">
        <v>1185</v>
      </c>
      <c r="AB32" s="128"/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42672764</v>
      </c>
      <c r="AH32" s="50">
        <f t="shared" si="9"/>
        <v>0</v>
      </c>
      <c r="AI32" s="51">
        <f t="shared" si="8"/>
        <v>0</v>
      </c>
      <c r="AJ32" s="108">
        <v>0</v>
      </c>
      <c r="AK32" s="108">
        <v>1</v>
      </c>
      <c r="AL32" s="108">
        <v>1</v>
      </c>
      <c r="AM32" s="108">
        <v>1</v>
      </c>
      <c r="AN32" s="108"/>
      <c r="AO32" s="108">
        <v>0</v>
      </c>
      <c r="AP32" s="128">
        <v>9903225</v>
      </c>
      <c r="AQ32" s="128">
        <f t="shared" si="1"/>
        <v>0</v>
      </c>
      <c r="AR32" s="54">
        <v>1.1499999999999999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7</v>
      </c>
      <c r="E33" s="42">
        <f t="shared" si="2"/>
        <v>4.9295774647887329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133</v>
      </c>
      <c r="P33" s="124">
        <v>102</v>
      </c>
      <c r="Q33" s="124">
        <v>63779413</v>
      </c>
      <c r="R33" s="47">
        <f t="shared" si="5"/>
        <v>4366</v>
      </c>
      <c r="S33" s="48">
        <f t="shared" si="6"/>
        <v>104.78400000000001</v>
      </c>
      <c r="T33" s="48">
        <f t="shared" si="7"/>
        <v>4.3659999999999997</v>
      </c>
      <c r="U33" s="125">
        <v>2.9</v>
      </c>
      <c r="V33" s="125">
        <f t="shared" si="0"/>
        <v>2.9</v>
      </c>
      <c r="W33" s="126" t="s">
        <v>124</v>
      </c>
      <c r="X33" s="128">
        <v>0</v>
      </c>
      <c r="Y33" s="128">
        <v>0</v>
      </c>
      <c r="Z33" s="128">
        <v>1057</v>
      </c>
      <c r="AA33" s="128">
        <v>1185</v>
      </c>
      <c r="AB33" s="128"/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42672764</v>
      </c>
      <c r="AH33" s="50">
        <f t="shared" si="9"/>
        <v>0</v>
      </c>
      <c r="AI33" s="51">
        <f t="shared" si="8"/>
        <v>0</v>
      </c>
      <c r="AJ33" s="108">
        <v>0</v>
      </c>
      <c r="AK33" s="108">
        <v>0</v>
      </c>
      <c r="AL33" s="108">
        <v>1</v>
      </c>
      <c r="AM33" s="108">
        <v>1</v>
      </c>
      <c r="AN33" s="108"/>
      <c r="AO33" s="108">
        <v>0.4</v>
      </c>
      <c r="AP33" s="128">
        <v>9904166</v>
      </c>
      <c r="AQ33" s="128">
        <f t="shared" si="1"/>
        <v>941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132</v>
      </c>
      <c r="P34" s="124">
        <v>152</v>
      </c>
      <c r="Q34" s="124">
        <v>63783526</v>
      </c>
      <c r="R34" s="47">
        <f t="shared" si="5"/>
        <v>4113</v>
      </c>
      <c r="S34" s="48">
        <f t="shared" si="6"/>
        <v>98.712000000000003</v>
      </c>
      <c r="T34" s="48">
        <f t="shared" si="7"/>
        <v>4.1130000000000004</v>
      </c>
      <c r="U34" s="125">
        <v>4.4000000000000004</v>
      </c>
      <c r="V34" s="125">
        <f t="shared" si="0"/>
        <v>4.4000000000000004</v>
      </c>
      <c r="W34" s="126" t="s">
        <v>124</v>
      </c>
      <c r="X34" s="128">
        <v>0</v>
      </c>
      <c r="Y34" s="128">
        <v>0</v>
      </c>
      <c r="Z34" s="128">
        <v>977</v>
      </c>
      <c r="AA34" s="128">
        <v>1185</v>
      </c>
      <c r="AB34" s="128"/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42672764</v>
      </c>
      <c r="AH34" s="50">
        <f t="shared" si="9"/>
        <v>0</v>
      </c>
      <c r="AI34" s="51">
        <f t="shared" si="8"/>
        <v>0</v>
      </c>
      <c r="AJ34" s="108">
        <v>0</v>
      </c>
      <c r="AK34" s="108">
        <v>0</v>
      </c>
      <c r="AL34" s="108">
        <v>1</v>
      </c>
      <c r="AM34" s="108">
        <v>1</v>
      </c>
      <c r="AN34" s="108"/>
      <c r="AO34" s="108">
        <v>0.4</v>
      </c>
      <c r="AP34" s="128">
        <v>9905500</v>
      </c>
      <c r="AQ34" s="128">
        <f t="shared" si="1"/>
        <v>1334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126293</v>
      </c>
      <c r="S35" s="67">
        <f>AVERAGE(S11:S34)</f>
        <v>126.29300000000002</v>
      </c>
      <c r="T35" s="67">
        <f>SUM(T11:T34)</f>
        <v>126.29299999999999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127"/>
      <c r="AH35" s="69">
        <f>SUM(AH11:AH34)</f>
        <v>0</v>
      </c>
      <c r="AI35" s="70">
        <f>$AH$35/$T35</f>
        <v>0</v>
      </c>
      <c r="AJ35" s="99"/>
      <c r="AK35" s="100"/>
      <c r="AL35" s="100"/>
      <c r="AM35" s="100"/>
      <c r="AN35" s="101"/>
      <c r="AO35" s="71"/>
      <c r="AP35" s="72">
        <f>AP34-AP10</f>
        <v>7503</v>
      </c>
      <c r="AQ35" s="73">
        <f>SUM(AQ11:AQ34)</f>
        <v>7503</v>
      </c>
      <c r="AR35" s="74">
        <f>AVERAGE(AR11:AR34)</f>
        <v>1.2066666666666668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89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176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251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89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89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208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180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252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89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89" t="s">
        <v>141</v>
      </c>
      <c r="C48" s="118"/>
      <c r="D48" s="172"/>
      <c r="E48" s="118"/>
      <c r="F48" s="118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8" t="s">
        <v>233</v>
      </c>
      <c r="C49" s="205"/>
      <c r="D49" s="205"/>
      <c r="E49" s="205"/>
      <c r="F49" s="205"/>
      <c r="G49" s="205"/>
      <c r="H49" s="205"/>
      <c r="I49" s="206"/>
      <c r="J49" s="206"/>
      <c r="K49" s="206"/>
      <c r="L49" s="206"/>
      <c r="M49" s="206"/>
      <c r="N49" s="206"/>
      <c r="O49" s="206"/>
      <c r="P49" s="206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89" t="s">
        <v>142</v>
      </c>
      <c r="C50" s="205"/>
      <c r="D50" s="205"/>
      <c r="E50" s="205"/>
      <c r="F50" s="205"/>
      <c r="G50" s="205"/>
      <c r="H50" s="205"/>
      <c r="I50" s="206"/>
      <c r="J50" s="206"/>
      <c r="K50" s="206"/>
      <c r="L50" s="206"/>
      <c r="M50" s="206"/>
      <c r="N50" s="206"/>
      <c r="O50" s="206"/>
      <c r="P50" s="206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144</v>
      </c>
      <c r="C51" s="205"/>
      <c r="D51" s="205"/>
      <c r="E51" s="205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89" t="s">
        <v>145</v>
      </c>
      <c r="C52" s="205"/>
      <c r="D52" s="205"/>
      <c r="E52" s="205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181</v>
      </c>
      <c r="C53" s="205"/>
      <c r="D53" s="205"/>
      <c r="E53" s="205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209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8"/>
      <c r="C54" s="205"/>
      <c r="D54" s="205"/>
      <c r="E54" s="205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1"/>
      <c r="C55" s="205"/>
      <c r="D55" s="205"/>
      <c r="E55" s="204"/>
      <c r="F55" s="205"/>
      <c r="G55" s="205"/>
      <c r="H55" s="205"/>
      <c r="I55" s="206"/>
      <c r="J55" s="206"/>
      <c r="K55" s="206"/>
      <c r="L55" s="206"/>
      <c r="M55" s="206"/>
      <c r="N55" s="206"/>
      <c r="O55" s="206"/>
      <c r="P55" s="208"/>
      <c r="Q55" s="209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18"/>
      <c r="C56" s="205"/>
      <c r="D56" s="205"/>
      <c r="E56" s="205"/>
      <c r="F56" s="205"/>
      <c r="G56" s="205"/>
      <c r="H56" s="205"/>
      <c r="I56" s="205"/>
      <c r="J56" s="206"/>
      <c r="K56" s="206"/>
      <c r="L56" s="206"/>
      <c r="M56" s="206"/>
      <c r="N56" s="206"/>
      <c r="O56" s="206"/>
      <c r="P56" s="206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204"/>
      <c r="C57" s="205"/>
      <c r="D57" s="205"/>
      <c r="E57" s="205"/>
      <c r="F57" s="205"/>
      <c r="G57" s="205"/>
      <c r="H57" s="205"/>
      <c r="I57" s="205"/>
      <c r="J57" s="206"/>
      <c r="K57" s="206"/>
      <c r="L57" s="206"/>
      <c r="M57" s="206"/>
      <c r="N57" s="206"/>
      <c r="O57" s="206"/>
      <c r="P57" s="206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18"/>
      <c r="C58" s="202"/>
      <c r="D58" s="202"/>
      <c r="E58" s="202"/>
      <c r="F58" s="202"/>
      <c r="G58" s="202"/>
      <c r="H58" s="202"/>
      <c r="I58" s="203"/>
      <c r="J58" s="203"/>
      <c r="K58" s="203"/>
      <c r="L58" s="203"/>
      <c r="M58" s="203"/>
      <c r="N58" s="203"/>
      <c r="O58" s="203"/>
      <c r="P58" s="203"/>
      <c r="Q58" s="203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89"/>
      <c r="C59" s="202"/>
      <c r="D59" s="202"/>
      <c r="E59" s="202"/>
      <c r="F59" s="202"/>
      <c r="G59" s="202"/>
      <c r="H59" s="202"/>
      <c r="I59" s="203"/>
      <c r="J59" s="203"/>
      <c r="K59" s="203"/>
      <c r="L59" s="203"/>
      <c r="M59" s="203"/>
      <c r="N59" s="203"/>
      <c r="O59" s="203"/>
      <c r="P59" s="203"/>
      <c r="Q59" s="203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1"/>
      <c r="C60" s="202"/>
      <c r="D60" s="202"/>
      <c r="E60" s="202"/>
      <c r="F60" s="202"/>
      <c r="G60" s="202"/>
      <c r="H60" s="202"/>
      <c r="I60" s="203"/>
      <c r="J60" s="203"/>
      <c r="K60" s="203"/>
      <c r="L60" s="203"/>
      <c r="M60" s="203"/>
      <c r="N60" s="203"/>
      <c r="O60" s="203"/>
      <c r="P60" s="203"/>
      <c r="Q60" s="203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89"/>
      <c r="C61" s="118"/>
      <c r="D61" s="172"/>
      <c r="E61" s="118"/>
      <c r="F61" s="118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1"/>
      <c r="C62" s="118"/>
      <c r="D62" s="172"/>
      <c r="E62" s="118"/>
      <c r="F62" s="118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118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1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83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A65" s="112"/>
      <c r="B65" s="118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118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118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118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2"/>
      <c r="V68" s="82"/>
      <c r="AS68" s="107"/>
      <c r="AT68" s="107"/>
      <c r="AU68" s="107"/>
      <c r="AV68" s="107"/>
      <c r="AW68" s="107"/>
      <c r="AX68" s="107"/>
      <c r="AY68" s="107"/>
    </row>
    <row r="69" spans="1:51" x14ac:dyDescent="0.25">
      <c r="O69" s="13"/>
      <c r="P69" s="109"/>
      <c r="Q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O70" s="13"/>
      <c r="P70" s="109"/>
      <c r="Q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R74" s="109"/>
      <c r="S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R75" s="109"/>
      <c r="S75" s="109"/>
      <c r="T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Q76" s="109"/>
      <c r="R76" s="109"/>
      <c r="S76" s="109"/>
      <c r="T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T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09"/>
      <c r="Q78" s="109"/>
      <c r="R78" s="109"/>
      <c r="S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Q79" s="109"/>
      <c r="R79" s="109"/>
      <c r="S79" s="109"/>
      <c r="T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3"/>
      <c r="P80" s="109"/>
      <c r="Q80" s="109"/>
      <c r="R80" s="109"/>
      <c r="S80" s="109"/>
      <c r="T80" s="109"/>
      <c r="U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T81" s="109"/>
      <c r="U81" s="109"/>
      <c r="AS81" s="107"/>
      <c r="AT81" s="107"/>
      <c r="AU81" s="107"/>
      <c r="AV81" s="107"/>
      <c r="AW81" s="107"/>
      <c r="AX81" s="107"/>
      <c r="AY81" s="107"/>
    </row>
    <row r="93" spans="15:51" x14ac:dyDescent="0.25">
      <c r="AS93" s="107"/>
      <c r="AT93" s="107"/>
      <c r="AU93" s="107"/>
      <c r="AV93" s="107"/>
      <c r="AW93" s="107"/>
      <c r="AX93" s="107"/>
      <c r="AY93" s="107"/>
    </row>
  </sheetData>
  <protectedRanges>
    <protectedRange sqref="S48:T68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64" name="Range2_2_1_10_1_1_1_2"/>
    <protectedRange sqref="N61:R68 R49:R60 N48:R48" name="Range2_12_1_6_1_1"/>
    <protectedRange sqref="L61:M68 L48:M48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5" name="Range1_16_3_1_1_4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1:K68 J48:K48" name="Range2_2_12_1_4_1_1_1_1_1_1_1_1_1_1_1_1_1_1_1"/>
    <protectedRange sqref="I61:I68 I48" name="Range2_2_12_1_7_1_1_2_2_1_2"/>
    <protectedRange sqref="F61:H68 H48" name="Range2_2_12_1_3_1_2_1_1_1_1_2_1_1_1_1_1_1_1_1_1_1_1"/>
    <protectedRange sqref="E61:E68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B62" name="Range2_12_5_1_1_1_2_2_1_1_1_1_1_1_1_1_1_1_1_1_1_1_1_1_1_1_1_1_1_1_1_1_1_1_1_1_1_1_1_1_1_1_1_1_1_1_1_1_1_1_1_1_1_1_1_1_1_2_1_1_1_1_1_1_1_1_1_1_1_2_1_1_1_1_1_2_1_1_1_1_1_1_1_1_1_1_1_1_1"/>
    <protectedRange sqref="Q58:Q60" name="Range2_12_1_6_1_1_1_2_3_1_1_3_1_1_1_1_1_1_1"/>
    <protectedRange sqref="N58:P60" name="Range2_12_1_2_3_1_1_1_2_3_1_1_3_1_1_1_1_1_1_1"/>
    <protectedRange sqref="J58:M60" name="Range2_2_12_1_4_3_1_1_1_3_3_1_1_3_1_1_1_1_1_1_1"/>
    <protectedRange sqref="Q53:Q55" name="Range2_12_5_1_1_3_1"/>
    <protectedRange sqref="P53:P55 Q52" name="Range2_12_4_1_1_1_4_2_2_2_1"/>
    <protectedRange sqref="N53:O55 O52:P52 Q49:Q51 Q56:Q57" name="Range2_12_1_6_1_1_1_2_3_2_1_1_3_1"/>
    <protectedRange sqref="K53:M55 L52:N52 N49:P51 N56:P57" name="Range2_12_1_2_3_1_1_1_2_3_2_1_1_3_1"/>
    <protectedRange sqref="H53:J54 I52:K52 I55:J55 K49:M51 K56:M57" name="Range2_2_12_1_4_3_1_1_1_3_3_2_1_1_3_1"/>
    <protectedRange sqref="G53:G54 H52 J49:J51 J56:J57" name="Range2_2_12_1_4_3_1_1_1_3_2_1_2_2_1"/>
    <protectedRange sqref="D53:E54 E52:F52 G49:H51" name="Range2_2_12_1_3_1_2_1_1_1_2_1_1_1_1_1_1_2_1_1_1"/>
    <protectedRange sqref="C52 D49:E51" name="Range2_2_12_1_3_1_2_1_1_1_2_1_1_1_1_3_1_1_1_1_1"/>
    <protectedRange sqref="C53:C54 D52 F49:F51" name="Range2_2_12_1_3_1_2_1_1_1_3_1_1_1_1_1_3_1_1_1_1_1"/>
    <protectedRange sqref="F53:F54 G52 I49:I51" name="Range2_2_12_1_4_3_1_1_1_2_1_2_1_1_3_1_1_1_1_1_1_1"/>
    <protectedRange sqref="I56:I57" name="Range2_2_12_1_7_1_1_2_2_2"/>
    <protectedRange sqref="G55:H55" name="Range2_2_12_1_3_1_2_1_1_1_2_1_1_1_1_1_1_2_1_1_1_1_1_1_1_1"/>
    <protectedRange sqref="F55" name="Range2_2_12_1_3_1_2_1_1_1_3_1_1_1_1_1_3_1_1_1_1_1_1_1_2_1_1"/>
    <protectedRange sqref="F56:H57" name="Range2_2_12_1_3_1_2_1_1_1_1_2_1_1_1_1_1_1_2_1_1_1_1"/>
    <protectedRange sqref="D55" name="Range2_2_12_1_3_1_2_1_1_1_2_1_1_1_1_3_1_1_1_1_1_2_1_2_1"/>
    <protectedRange sqref="E56:E57" name="Range2_2_12_1_3_1_2_1_1_1_1_2_1_1_1_1_1_1_2_1_1_1"/>
    <protectedRange sqref="D56:D57" name="Range2_2_12_1_3_1_2_1_1_1_2_1_2_3_1_1_1_1_1_1_1_1"/>
    <protectedRange sqref="E55" name="Range2_12_5_1_1_1_1_1_2_1_1_1_1_1_1_1_1_1_1_1_1_1_1_1_1_1_1_1_1_2_1_1_1_1_1_1_1_1_1_1_1_1_1_3_1_1_1_2_1_1_1_1_1_1_1_1_1_1_1_1_2_1_1_1_2"/>
    <protectedRange sqref="G58:H60" name="Range2_2_12_1_3_1_2_1_1_1_2_1_1_1_1_1_1_2_1_1"/>
    <protectedRange sqref="D58:E60" name="Range2_2_12_1_3_1_2_1_1_1_2_1_1_1_1_3_1_1_1_1"/>
    <protectedRange sqref="F58:F60" name="Range2_2_12_1_3_1_2_1_1_1_3_1_1_1_1_1_3_1_1_1_1"/>
    <protectedRange sqref="I58:I60" name="Range2_2_12_1_4_3_1_1_1_2_1_2_1_1_3_1_1_1_1_1_1"/>
    <protectedRange sqref="B57" name="Range2_12_5_1_1_1_2_2_1_1_1_1_1_1_1_1_1_1_1_2_1_1_1_2_1_1_1_1_1_1_1_1_1_1_1_1_1_1_1_1_2_1_1_1_1_1_1_2"/>
    <protectedRange sqref="B58 B63" name="Range2_12_5_1_1_1_2_2_1_1_1_1_1_1_1_1_1_1_1_2_1_1_1_1_1_1_1_1_1_3_1_3_1_2_1_1_1_1_1_1_1_1_1_1_1_1_1_2_1_1_1_1_1_2_1_1_1_1_1_1_1_1_2_1_1_3_1_1_1_2_1_1_1_1_1_1_1_1_1_1_1_1_1_1_1_1_1_2_1_1_1_1_1_1_1_1_1_1_1_1_1_1_1_2_1_1_1_2_2_2_3_1_1_1_1_3_2"/>
    <protectedRange sqref="S47:T47" name="Range2_12_5_1_1_2"/>
    <protectedRange sqref="N47:R47" name="Range2_12_1_6_1_1_2"/>
    <protectedRange sqref="L47:M47" name="Range2_2_12_1_7_1_1_3"/>
    <protectedRange sqref="J47:K47" name="Range2_2_12_1_4_1_1_1_1_1_1_1_1_1_1_1_1_1_1_1_2"/>
    <protectedRange sqref="I47" name="Range2_2_12_1_7_1_1_2_2_1_2_2"/>
    <protectedRange sqref="F47:H47" name="Range2_2_12_1_3_1_2_1_1_1_1_2_1_1_1_1_1_1_1_1_1_1_1_2"/>
    <protectedRange sqref="E47" name="Range2_2_12_1_3_1_2_1_1_1_2_1_1_1_1_3_1_1_1_1_1_1_1_1_1_2"/>
    <protectedRange sqref="F48:G48" name="Range2_2_12_1_3_1_2_1_1_1_1_2_1_1_1_1_1_1_1_1_1_1_1_3"/>
    <protectedRange sqref="E48" name="Range2_2_12_1_3_1_2_1_1_1_2_1_1_1_1_3_1_1_1_1_1_1_1_1_1_3"/>
    <protectedRange sqref="B55" name="Range2_12_5_1_1_1_2_2_1_1_1_1_1_1_1_1_1_1_1_1_1_1_1_1_1_1_1_1_1_1_1_1_1_1_1_1_1_1_1_1_1_1_1_1_1_1_1_1_1_1_1_1_1_1_1_1_1_2_1_1_1_1_1_1_1_1_1_1_1_2_1_1_1_1_1_2_1_1_1_1_1_1_1_1_1_1_1_1_1_1_2_1"/>
    <protectedRange sqref="B56" name="Range2_12_5_1_1_1_2_2_1_1_1_1_1_1_1_1_1_1_1_2_1_1_1_1_1_1_1_1_1_3_1_3_1_2_1_1_1_1_1_1_1_1_1_1_1_1_1_2_1_1_1_1_1_2_1_1_1_1_1_1_1_1_2_1_1_3_1_1_1_2_1_1_1_1_1_1_1_1_1_1_1_1_1_1_1_1_1_2_1_1_1_1_1_1_1_1_1_1_1_1_1_1_1_1_2_1"/>
    <protectedRange sqref="T43" name="Range2_12_5_1_1_1_2_1_1_1_1_1_1_2_1_1"/>
    <protectedRange sqref="G43:H43" name="Range2_2_12_1_3_1_1_1_1_1_4_1_1_1_1_1_1_1_1_1_1_2_1_1"/>
    <protectedRange sqref="E43:F43" name="Range2_2_12_1_7_1_1_3_1_1_1_1_1_1_1_1_1_1_2_1_1"/>
    <protectedRange sqref="S43" name="Range2_12_5_1_1_2_3_1_1_1_1_1_1_1_1_1_2_1_1"/>
    <protectedRange sqref="Q43:R43" name="Range2_12_1_6_1_1_1_1_2_1_1_1_1_1_1_1_1_1_2_1_1"/>
    <protectedRange sqref="N43:P43" name="Range2_12_1_2_3_1_1_1_1_2_1_1_1_1_1_1_1_1_1_2_1_1"/>
    <protectedRange sqref="I43:M43" name="Range2_2_12_1_4_3_1_1_1_1_2_1_1_1_1_1_1_1_1_1_2_1_1"/>
    <protectedRange sqref="D43" name="Range2_2_12_1_3_1_2_1_1_1_2_1_2_1_1_1_1_1_1_1_1_1_2_1_1"/>
    <protectedRange sqref="T44" name="Range2_12_5_1_1_1_2_1_1_1_1_1_1_1_1_1_1"/>
    <protectedRange sqref="G44:H44" name="Range2_2_12_1_3_1_1_1_1_1_4_1_1_1_1_1_1_1_1_1_1_1_1_1_1"/>
    <protectedRange sqref="E44:F44" name="Range2_2_12_1_7_1_1_3_1_1_1_1_1_1_1_1_1_1_1_1_1_1"/>
    <protectedRange sqref="S44" name="Range2_12_5_1_1_2_3_1_1_1_1_1_1_1_1_1_1_1_1_1"/>
    <protectedRange sqref="Q44:R44" name="Range2_12_1_6_1_1_1_1_2_1_1_1_1_1_1_1_1_1_1_1_1_1"/>
    <protectedRange sqref="N44:P44" name="Range2_12_1_2_3_1_1_1_1_2_1_1_1_1_1_1_1_1_1_1_1_1_1"/>
    <protectedRange sqref="I44:M44" name="Range2_2_12_1_4_3_1_1_1_1_2_1_1_1_1_1_1_1_1_1_1_1_1_1"/>
    <protectedRange sqref="D44" name="Range2_2_12_1_3_1_2_1_1_1_2_1_2_1_1_1_1_1_1_1_1_1_1_1_1_1"/>
    <protectedRange sqref="T45" name="Range2_12_5_1_1_6_1_1_1_1_1_1_1_1_1_1_1_1_1_1_1_1_1_1_1"/>
    <protectedRange sqref="S45" name="Range2_12_5_1_1_5_3_1_1_1_1_1_1_1_1_1_1_1_1_1_1_1_1_1_1_1"/>
    <protectedRange sqref="Q45:R45" name="Range2_12_1_6_1_1_1_2_3_2_1_1_2_1_1_1_1_1_1_1_1_1_1_1_1_1_1_1_1_1_1"/>
    <protectedRange sqref="N45:P45" name="Range2_12_1_2_3_1_1_1_2_3_2_1_1_2_1_1_1_1_1_1_1_1_1_1_1_1_1_1_1_1_1_1"/>
    <protectedRange sqref="J45:M45" name="Range2_2_12_1_4_3_1_1_1_3_3_2_1_1_2_1_1_1_1_1_1_1_1_1_1_1_1_1_1_1_1_1_1"/>
    <protectedRange sqref="I45" name="Range2_2_12_1_4_3_1_1_1_2_1_2_2_1_2_1_1_1_1_1_1_1_1_1_1_1_1_1_1_1_1_1_1"/>
    <protectedRange sqref="G45:H45 D45:E45" name="Range2_2_12_1_3_1_2_1_1_1_2_1_3_2_1_2_1_1_1_1_1_1_1_1_1_1_1_1_1_1_1_1_1_1"/>
    <protectedRange sqref="F45" name="Range2_2_12_1_3_1_2_1_1_1_1_1_2_2_1_2_1_1_1_1_1_1_1_1_1_1_1_1_1_1_1_1_1_1"/>
    <protectedRange sqref="B43" name="Range2_12_5_1_1_1_2_1_1_1_1_1_1_1_1_1_1_1_2_1_1_1_1_1_1_1_1_1_1_1_1_1_1_1_1_1_1_1_1_1_1_2_1_1_1_1_1_1_1_1_1_1_1_2_1_1_1_1_2_1_1_1_1_1_1_1_1_1_1_1_2_1_1_1_1"/>
    <protectedRange sqref="B44" name="Range2_12_5_1_1_1_2_2_1_1_1_1_1_1_1_1_1_1_1_1_1_1_1_1_1_1_1_1_1_1_1_1_1_1_1_1_1_1_1_1_1_1_1_1_1_1_1_1_1_1_1_1_1_1_1_1_1_2_1_1_1_1_1_1_1_1_1_1_1_2_1_1_1_1_1_2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"/>
    <protectedRange sqref="T46" name="Range2_12_5_1_1_2_2_1_1_1_1_1_1_1_1_1_1_1_1_2_1_1_1"/>
    <protectedRange sqref="S46" name="Range2_12_4_1_1_1_4_2_2_2_2_1_1_1_1_1_1_1_1_1_1_1_2_1_1_1"/>
    <protectedRange sqref="Q46:R46" name="Range2_12_1_6_1_1_1_2_3_2_1_1_3_1_1_1_1_1_1_1_1_1_1_1_1_1_2_1_1_1"/>
    <protectedRange sqref="N46:P46" name="Range2_12_1_2_3_1_1_1_2_3_2_1_1_3_1_1_1_1_1_1_1_1_1_1_1_1_1_2_1_1_1"/>
    <protectedRange sqref="K46:M46" name="Range2_2_12_1_4_3_1_1_1_3_3_2_1_1_3_1_1_1_1_1_1_1_1_1_1_1_1_1_2_1_1_1"/>
    <protectedRange sqref="J46" name="Range2_2_12_1_4_3_1_1_1_3_2_1_2_2_1_1_1_1_1_1_1_1_1_1_1_1_1_2_1_1_1"/>
    <protectedRange sqref="E46:H46" name="Range2_2_12_1_3_1_2_1_1_1_1_2_1_1_1_1_1_1_1_1_1_1_2_1_1_1_1_1_1_1_1_2_1_1_1"/>
    <protectedRange sqref="D46" name="Range2_2_12_1_3_1_2_1_1_1_2_1_2_3_1_1_1_1_1_1_2_1_1_1_1_1_1_1_1_1_1_2_1_1_1"/>
    <protectedRange sqref="I46" name="Range2_2_12_1_4_2_1_1_1_4_1_2_1_1_1_2_2_1_1_1_1_1_1_1_1_1_1_1_1_1_1_2_1_1_1"/>
    <protectedRange sqref="B46" name="Range2_12_5_1_1_1_2_2_1_1_1_1_1_1_1_1_1_1_1_2_1_1_1_2_1_1_1_2_1_1_1_3_1_1_1_1_1_1_1_1_1_1_1_1_1_1_1_1_1_1_1_1_1_1_1_1_1_1_1_1_1_1_1_1_1_1_1_1_1_1_1_1_1_1_1_1_1_1_1_1_1_1_1_1_1_1_1_1_1_1_2_1_1_1_1_1_1_1_1_1_1_1_1_1_1_1_2_1_1_1"/>
    <protectedRange sqref="B47" name="Range2_12_5_1_1_1_2_1_1_1_1_1_1_1_1_1_1_1_2_1_2_1_1_1_1_1_1_1_1_1_2_1_1_1_1_1_1_1_1_1_1_1_1_1_1_1_1_1_1_1_1_1_1_1_1_1_1_1_1_1_1_1_1_1_1_1_1_1_1_1_1_1_1_1_2_1_1_1_1_1_1_1_1_1_2_1_2_1_1_1_1_1_2_1_1_1_1_1_1_1_1"/>
    <protectedRange sqref="B48" name="Range2_12_5_1_1_1_1_1_2_1_1_1_1_1_1_1_1_1_1_1_1_1_1_1_1_1_1_1_1_2_1_1_1_1_1_1_1_1_1_1_1_1_1_3_1_1_1_2_1_1_1_1_1_1_1_1_1_1_1_1_2_1_1_1_1_1_1_1_1_1_1_1_1_1_1_1_1_1_1_1_1_1_1_1_1_1_1_1_1"/>
    <protectedRange sqref="P5:U5" name="Range1_16_1_1_1_1_1_1_2_2_2_2_2_2_2_2_2_2_2_2_2_2_2_2_2_2_2_2_2_2_2_1_2_2_2_2_2_2_2_2_2_2_3_2_2"/>
    <protectedRange sqref="P4:U4" name="Range1_16_1_1_1_1_1"/>
    <protectedRange sqref="B54 B49" name="Range2_12_5_1_1_1_2_2_1_1_1_1_1_1_1_1_1_1_1_2_1_1_1_1_1_1_1_1_1_3_1_3_1_2_1_1_1_1_1_1_1_1_1_1_1_1_1_2_1_1_1_1_1_2_1_1_1_1_1_1_1_1_2_1_1_3_1_1_1_2_1_1_1_1_1_1_1_1_1_1_1_1_1_1_1_1_1_2_1_1_1_1_1_1_1_1_1_1_1_1_1_1_1_1_1_1_1_2"/>
    <protectedRange sqref="B51" name="Range2_12_5_1_1_1_2_2_1_1_1_1_1_1_1_1_1_1_1_2_1_1_1_2_1_1_1_1_1_1_1_1_1_1_1_1_1_1_1_1_2_1_1_1_1_1_1_1_1_1_2_1_1_3_1_1_1_3_1_1_1_1_1_1_1_1_1_1_1_1_1_1_1_1_1_1_1_1_1_1_2_1_1_1_1_1_1_1_1_1_1_1_2"/>
    <protectedRange sqref="B52" name="Range2_12_5_1_1_1_1_1_2_1_2_1_1_1_2_1_1_1_1_1_1_1_1_1_1_2_1_1_1_1_1_2_1_1_1_1_1_1_1_2_1_1_3_1_1_1_2_1_1_1_1_1_1_1_1_1_1_1_1_1_1_1_1_1_1_1_1_1_1_1_1_1_1_1_1_1_1_1_1_1_1_2"/>
    <protectedRange sqref="B50" name="Range2_12_5_1_1_1_1_1_2_1_1_2_1_1_1_1_1_1_1_1_1_1_1_1_1_1_1_1_1_2_1_1_1_1_1_1_1_1_1_1_1_1_1_1_3_1_1_1_2_1_1_1_1_1_1_1_1_1_2_1_1_1_1_1_1_1_1_1_1_1_1_1_1_1_1_1_1_1_1_1_1_1_1_1_1_1_3"/>
  </protectedRanges>
  <mergeCells count="42"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">
    <cfRule type="containsText" dxfId="369" priority="21" operator="containsText" text="N/A">
      <formula>NOT(ISERROR(SEARCH("N/A",AC11)))</formula>
    </cfRule>
    <cfRule type="cellIs" dxfId="368" priority="35" operator="equal">
      <formula>0</formula>
    </cfRule>
  </conditionalFormatting>
  <conditionalFormatting sqref="AC11:AE34">
    <cfRule type="cellIs" dxfId="367" priority="34" operator="greaterThanOrEqual">
      <formula>1185</formula>
    </cfRule>
  </conditionalFormatting>
  <conditionalFormatting sqref="AC11:AE34">
    <cfRule type="cellIs" dxfId="366" priority="33" operator="between">
      <formula>0.1</formula>
      <formula>1184</formula>
    </cfRule>
  </conditionalFormatting>
  <conditionalFormatting sqref="X8">
    <cfRule type="cellIs" dxfId="365" priority="32" operator="equal">
      <formula>0</formula>
    </cfRule>
  </conditionalFormatting>
  <conditionalFormatting sqref="X8">
    <cfRule type="cellIs" dxfId="364" priority="31" operator="greaterThan">
      <formula>1179</formula>
    </cfRule>
  </conditionalFormatting>
  <conditionalFormatting sqref="X8">
    <cfRule type="cellIs" dxfId="363" priority="30" operator="greaterThan">
      <formula>99</formula>
    </cfRule>
  </conditionalFormatting>
  <conditionalFormatting sqref="X8">
    <cfRule type="cellIs" dxfId="362" priority="29" operator="greaterThan">
      <formula>0.99</formula>
    </cfRule>
  </conditionalFormatting>
  <conditionalFormatting sqref="AB8">
    <cfRule type="cellIs" dxfId="361" priority="28" operator="equal">
      <formula>0</formula>
    </cfRule>
  </conditionalFormatting>
  <conditionalFormatting sqref="AB8">
    <cfRule type="cellIs" dxfId="360" priority="27" operator="greaterThan">
      <formula>1179</formula>
    </cfRule>
  </conditionalFormatting>
  <conditionalFormatting sqref="AB8">
    <cfRule type="cellIs" dxfId="359" priority="26" operator="greaterThan">
      <formula>99</formula>
    </cfRule>
  </conditionalFormatting>
  <conditionalFormatting sqref="AB8">
    <cfRule type="cellIs" dxfId="358" priority="25" operator="greaterThan">
      <formula>0.99</formula>
    </cfRule>
  </conditionalFormatting>
  <conditionalFormatting sqref="AI11:AI34">
    <cfRule type="cellIs" dxfId="357" priority="24" operator="greaterThan">
      <formula>$AI$8</formula>
    </cfRule>
  </conditionalFormatting>
  <conditionalFormatting sqref="AH11:AH34">
    <cfRule type="cellIs" dxfId="356" priority="22" operator="greaterThan">
      <formula>$AH$8</formula>
    </cfRule>
    <cfRule type="cellIs" dxfId="355" priority="23" operator="greaterThan">
      <formula>$AH$8</formula>
    </cfRule>
  </conditionalFormatting>
  <conditionalFormatting sqref="X11:AA34">
    <cfRule type="containsText" dxfId="354" priority="17" operator="containsText" text="N/A">
      <formula>NOT(ISERROR(SEARCH("N/A",X11)))</formula>
    </cfRule>
    <cfRule type="cellIs" dxfId="353" priority="20" operator="equal">
      <formula>0</formula>
    </cfRule>
  </conditionalFormatting>
  <conditionalFormatting sqref="X11:AA34">
    <cfRule type="cellIs" dxfId="352" priority="19" operator="greaterThanOrEqual">
      <formula>1185</formula>
    </cfRule>
  </conditionalFormatting>
  <conditionalFormatting sqref="X11:AA34">
    <cfRule type="cellIs" dxfId="351" priority="18" operator="between">
      <formula>0.1</formula>
      <formula>1184</formula>
    </cfRule>
  </conditionalFormatting>
  <conditionalFormatting sqref="AB11:AB34">
    <cfRule type="containsText" dxfId="350" priority="13" operator="containsText" text="N/A">
      <formula>NOT(ISERROR(SEARCH("N/A",AB11)))</formula>
    </cfRule>
    <cfRule type="cellIs" dxfId="349" priority="16" operator="equal">
      <formula>0</formula>
    </cfRule>
  </conditionalFormatting>
  <conditionalFormatting sqref="AB11:AB34">
    <cfRule type="cellIs" dxfId="348" priority="15" operator="greaterThanOrEqual">
      <formula>1185</formula>
    </cfRule>
  </conditionalFormatting>
  <conditionalFormatting sqref="AB11:AB34">
    <cfRule type="cellIs" dxfId="347" priority="14" operator="between">
      <formula>0.1</formula>
      <formula>1184</formula>
    </cfRule>
  </conditionalFormatting>
  <conditionalFormatting sqref="AJ11:AO34">
    <cfRule type="cellIs" dxfId="346" priority="12" operator="equal">
      <formula>0</formula>
    </cfRule>
  </conditionalFormatting>
  <conditionalFormatting sqref="AJ11:AO34">
    <cfRule type="cellIs" dxfId="345" priority="11" operator="greaterThan">
      <formula>1179</formula>
    </cfRule>
  </conditionalFormatting>
  <conditionalFormatting sqref="AJ11:AO34">
    <cfRule type="cellIs" dxfId="344" priority="10" operator="greaterThan">
      <formula>99</formula>
    </cfRule>
  </conditionalFormatting>
  <conditionalFormatting sqref="AJ11:AO34">
    <cfRule type="cellIs" dxfId="343" priority="9" operator="greaterThan">
      <formula>0.99</formula>
    </cfRule>
  </conditionalFormatting>
  <conditionalFormatting sqref="AP11:AP34">
    <cfRule type="cellIs" dxfId="342" priority="8" operator="equal">
      <formula>0</formula>
    </cfRule>
  </conditionalFormatting>
  <conditionalFormatting sqref="AP11:AP34">
    <cfRule type="cellIs" dxfId="341" priority="7" operator="greaterThan">
      <formula>1179</formula>
    </cfRule>
  </conditionalFormatting>
  <conditionalFormatting sqref="AP11:AP34">
    <cfRule type="cellIs" dxfId="340" priority="6" operator="greaterThan">
      <formula>99</formula>
    </cfRule>
  </conditionalFormatting>
  <conditionalFormatting sqref="AP11:AP34">
    <cfRule type="cellIs" dxfId="339" priority="5" operator="greaterThan">
      <formula>0.99</formula>
    </cfRule>
  </conditionalFormatting>
  <conditionalFormatting sqref="AQ11:AQ34">
    <cfRule type="cellIs" dxfId="338" priority="4" operator="equal">
      <formula>0</formula>
    </cfRule>
  </conditionalFormatting>
  <conditionalFormatting sqref="AQ11:AQ34">
    <cfRule type="cellIs" dxfId="337" priority="3" operator="greaterThan">
      <formula>1179</formula>
    </cfRule>
  </conditionalFormatting>
  <conditionalFormatting sqref="AQ11:AQ34">
    <cfRule type="cellIs" dxfId="336" priority="2" operator="greaterThan">
      <formula>99</formula>
    </cfRule>
  </conditionalFormatting>
  <conditionalFormatting sqref="AQ11:AQ34">
    <cfRule type="cellIs" dxfId="33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4"/>
  <sheetViews>
    <sheetView topLeftCell="Q20" zoomScaleNormal="100" workbookViewId="0">
      <selection activeCell="AF35" sqref="AF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140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91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94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94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42361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10368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92" t="s">
        <v>51</v>
      </c>
      <c r="V9" s="192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90" t="s">
        <v>55</v>
      </c>
      <c r="AG9" s="190" t="s">
        <v>56</v>
      </c>
      <c r="AH9" s="296" t="s">
        <v>57</v>
      </c>
      <c r="AI9" s="311" t="s">
        <v>58</v>
      </c>
      <c r="AJ9" s="192" t="s">
        <v>59</v>
      </c>
      <c r="AK9" s="192" t="s">
        <v>60</v>
      </c>
      <c r="AL9" s="192" t="s">
        <v>61</v>
      </c>
      <c r="AM9" s="192" t="s">
        <v>62</v>
      </c>
      <c r="AN9" s="192" t="s">
        <v>63</v>
      </c>
      <c r="AO9" s="192" t="s">
        <v>64</v>
      </c>
      <c r="AP9" s="192" t="s">
        <v>65</v>
      </c>
      <c r="AQ9" s="293" t="s">
        <v>66</v>
      </c>
      <c r="AR9" s="192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92" t="s">
        <v>72</v>
      </c>
      <c r="C10" s="192" t="s">
        <v>73</v>
      </c>
      <c r="D10" s="192" t="s">
        <v>74</v>
      </c>
      <c r="E10" s="192" t="s">
        <v>75</v>
      </c>
      <c r="F10" s="192" t="s">
        <v>74</v>
      </c>
      <c r="G10" s="192" t="s">
        <v>75</v>
      </c>
      <c r="H10" s="289"/>
      <c r="I10" s="192" t="s">
        <v>75</v>
      </c>
      <c r="J10" s="192" t="s">
        <v>75</v>
      </c>
      <c r="K10" s="192" t="s">
        <v>75</v>
      </c>
      <c r="L10" s="29" t="s">
        <v>29</v>
      </c>
      <c r="M10" s="292"/>
      <c r="N10" s="29" t="s">
        <v>29</v>
      </c>
      <c r="O10" s="294"/>
      <c r="P10" s="294"/>
      <c r="Q10" s="2">
        <f>'DEC 22'!Q34</f>
        <v>63783526</v>
      </c>
      <c r="R10" s="304"/>
      <c r="S10" s="305"/>
      <c r="T10" s="306"/>
      <c r="U10" s="192" t="s">
        <v>75</v>
      </c>
      <c r="V10" s="192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22'!AG34</f>
        <v>42672764</v>
      </c>
      <c r="AH10" s="296"/>
      <c r="AI10" s="312"/>
      <c r="AJ10" s="192" t="s">
        <v>84</v>
      </c>
      <c r="AK10" s="192" t="s">
        <v>84</v>
      </c>
      <c r="AL10" s="192" t="s">
        <v>84</v>
      </c>
      <c r="AM10" s="192" t="s">
        <v>84</v>
      </c>
      <c r="AN10" s="192" t="s">
        <v>84</v>
      </c>
      <c r="AO10" s="192" t="s">
        <v>84</v>
      </c>
      <c r="AP10" s="2">
        <f>'DEC 22'!AP34</f>
        <v>9905500</v>
      </c>
      <c r="AQ10" s="294"/>
      <c r="AR10" s="193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 t="shared" ref="E11:E34" si="0"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126</v>
      </c>
      <c r="P11" s="124">
        <v>91</v>
      </c>
      <c r="Q11" s="124">
        <v>63787483</v>
      </c>
      <c r="R11" s="47">
        <f>IF(ISBLANK(Q11),"-",Q11-Q10)</f>
        <v>3957</v>
      </c>
      <c r="S11" s="48">
        <f>R11*24/1000</f>
        <v>94.968000000000004</v>
      </c>
      <c r="T11" s="48">
        <f>R11/1000</f>
        <v>3.9569999999999999</v>
      </c>
      <c r="U11" s="125">
        <v>5.7</v>
      </c>
      <c r="V11" s="125">
        <f t="shared" ref="V11:V34" si="1">U11</f>
        <v>5.7</v>
      </c>
      <c r="W11" s="126" t="s">
        <v>124</v>
      </c>
      <c r="X11" s="128">
        <v>0</v>
      </c>
      <c r="Y11" s="128">
        <v>0</v>
      </c>
      <c r="Z11" s="128">
        <v>976</v>
      </c>
      <c r="AA11" s="128">
        <v>1185</v>
      </c>
      <c r="AB11" s="128">
        <v>0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42672764</v>
      </c>
      <c r="AH11" s="50">
        <f>IF(ISBLANK(AG11),"-",AG11-AG10)</f>
        <v>0</v>
      </c>
      <c r="AI11" s="51">
        <f>AH11/T11</f>
        <v>0</v>
      </c>
      <c r="AJ11" s="108">
        <v>0</v>
      </c>
      <c r="AK11" s="108">
        <v>0</v>
      </c>
      <c r="AL11" s="108">
        <v>1</v>
      </c>
      <c r="AM11" s="108">
        <v>1</v>
      </c>
      <c r="AN11" s="108">
        <v>0</v>
      </c>
      <c r="AO11" s="108">
        <v>0</v>
      </c>
      <c r="AP11" s="128">
        <v>9906673</v>
      </c>
      <c r="AQ11" s="128">
        <f t="shared" ref="AQ11:AQ34" si="2">AP11-AP10</f>
        <v>1173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si="0"/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123</v>
      </c>
      <c r="P12" s="124">
        <v>92</v>
      </c>
      <c r="Q12" s="124">
        <v>63791260</v>
      </c>
      <c r="R12" s="47">
        <f t="shared" ref="R12:R34" si="5">IF(ISBLANK(Q12),"-",Q12-Q11)</f>
        <v>3777</v>
      </c>
      <c r="S12" s="48">
        <f t="shared" ref="S12:S34" si="6">R12*24/1000</f>
        <v>90.647999999999996</v>
      </c>
      <c r="T12" s="48">
        <f t="shared" ref="T12:T34" si="7">R12/1000</f>
        <v>3.7770000000000001</v>
      </c>
      <c r="U12" s="125">
        <v>6.9</v>
      </c>
      <c r="V12" s="125">
        <f t="shared" si="1"/>
        <v>6.9</v>
      </c>
      <c r="W12" s="126" t="s">
        <v>124</v>
      </c>
      <c r="X12" s="128">
        <v>0</v>
      </c>
      <c r="Y12" s="128">
        <v>0</v>
      </c>
      <c r="Z12" s="128">
        <v>926</v>
      </c>
      <c r="AA12" s="128">
        <v>1185</v>
      </c>
      <c r="AB12" s="128">
        <v>0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42672764</v>
      </c>
      <c r="AH12" s="50">
        <f>IF(ISBLANK(AG12),"-",AG12-AG11)</f>
        <v>0</v>
      </c>
      <c r="AI12" s="51">
        <f t="shared" ref="AI12:AI34" si="8">AH12/T12</f>
        <v>0</v>
      </c>
      <c r="AJ12" s="108">
        <v>0</v>
      </c>
      <c r="AK12" s="108">
        <v>0</v>
      </c>
      <c r="AL12" s="108">
        <v>1</v>
      </c>
      <c r="AM12" s="108">
        <v>1</v>
      </c>
      <c r="AN12" s="108">
        <v>0</v>
      </c>
      <c r="AO12" s="108">
        <v>0</v>
      </c>
      <c r="AP12" s="128">
        <v>9907913</v>
      </c>
      <c r="AQ12" s="128">
        <f t="shared" si="2"/>
        <v>1240</v>
      </c>
      <c r="AR12" s="179">
        <v>1.0900000000000001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0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121</v>
      </c>
      <c r="P13" s="124">
        <v>88</v>
      </c>
      <c r="Q13" s="124">
        <v>63795307</v>
      </c>
      <c r="R13" s="47">
        <f t="shared" si="5"/>
        <v>4047</v>
      </c>
      <c r="S13" s="48">
        <f t="shared" si="6"/>
        <v>97.128</v>
      </c>
      <c r="T13" s="48">
        <f t="shared" si="7"/>
        <v>4.0469999999999997</v>
      </c>
      <c r="U13" s="125">
        <v>8.5</v>
      </c>
      <c r="V13" s="125">
        <f t="shared" si="1"/>
        <v>8.5</v>
      </c>
      <c r="W13" s="126" t="s">
        <v>124</v>
      </c>
      <c r="X13" s="128">
        <v>0</v>
      </c>
      <c r="Y13" s="128">
        <v>0</v>
      </c>
      <c r="Z13" s="128">
        <v>897</v>
      </c>
      <c r="AA13" s="128">
        <v>1185</v>
      </c>
      <c r="AB13" s="128">
        <v>0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42672764</v>
      </c>
      <c r="AH13" s="50">
        <f>IF(ISBLANK(AG13),"-",AG13-AG12)</f>
        <v>0</v>
      </c>
      <c r="AI13" s="51">
        <f t="shared" si="8"/>
        <v>0</v>
      </c>
      <c r="AJ13" s="108">
        <v>0</v>
      </c>
      <c r="AK13" s="108">
        <v>0</v>
      </c>
      <c r="AL13" s="108">
        <v>1</v>
      </c>
      <c r="AM13" s="108">
        <v>1</v>
      </c>
      <c r="AN13" s="108">
        <v>0</v>
      </c>
      <c r="AO13" s="108">
        <v>0</v>
      </c>
      <c r="AP13" s="128">
        <v>9909289</v>
      </c>
      <c r="AQ13" s="128">
        <f t="shared" si="2"/>
        <v>1376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13</v>
      </c>
      <c r="E14" s="42">
        <f t="shared" si="0"/>
        <v>9.1549295774647899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116</v>
      </c>
      <c r="P14" s="124">
        <v>91</v>
      </c>
      <c r="Q14" s="124">
        <v>63798728</v>
      </c>
      <c r="R14" s="47">
        <f t="shared" si="5"/>
        <v>3421</v>
      </c>
      <c r="S14" s="48">
        <f t="shared" si="6"/>
        <v>82.103999999999999</v>
      </c>
      <c r="T14" s="48">
        <f t="shared" si="7"/>
        <v>3.4209999999999998</v>
      </c>
      <c r="U14" s="125">
        <v>9.3000000000000007</v>
      </c>
      <c r="V14" s="125">
        <f t="shared" si="1"/>
        <v>9.3000000000000007</v>
      </c>
      <c r="W14" s="126" t="s">
        <v>124</v>
      </c>
      <c r="X14" s="128">
        <v>0</v>
      </c>
      <c r="Y14" s="128">
        <v>0</v>
      </c>
      <c r="Z14" s="128">
        <v>915</v>
      </c>
      <c r="AA14" s="128">
        <v>1185</v>
      </c>
      <c r="AB14" s="128">
        <v>0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42672764</v>
      </c>
      <c r="AH14" s="50">
        <f t="shared" ref="AH14:AH34" si="9">IF(ISBLANK(AG14),"-",AG14-AG13)</f>
        <v>0</v>
      </c>
      <c r="AI14" s="51">
        <f t="shared" si="8"/>
        <v>0</v>
      </c>
      <c r="AJ14" s="108">
        <v>0</v>
      </c>
      <c r="AK14" s="108">
        <v>0</v>
      </c>
      <c r="AL14" s="108">
        <v>1</v>
      </c>
      <c r="AM14" s="108">
        <v>1</v>
      </c>
      <c r="AN14" s="108">
        <v>0</v>
      </c>
      <c r="AO14" s="108">
        <v>0</v>
      </c>
      <c r="AP14" s="128">
        <v>9910208</v>
      </c>
      <c r="AQ14" s="128">
        <f t="shared" si="2"/>
        <v>919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19</v>
      </c>
      <c r="E15" s="42">
        <f t="shared" si="0"/>
        <v>13.380281690140846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101</v>
      </c>
      <c r="P15" s="124">
        <v>95</v>
      </c>
      <c r="Q15" s="124">
        <v>63802740</v>
      </c>
      <c r="R15" s="47">
        <f t="shared" si="5"/>
        <v>4012</v>
      </c>
      <c r="S15" s="48">
        <f t="shared" si="6"/>
        <v>96.287999999999997</v>
      </c>
      <c r="T15" s="48">
        <f t="shared" si="7"/>
        <v>4.0119999999999996</v>
      </c>
      <c r="U15" s="125">
        <v>9.5</v>
      </c>
      <c r="V15" s="125">
        <f t="shared" si="1"/>
        <v>9.5</v>
      </c>
      <c r="W15" s="126" t="s">
        <v>124</v>
      </c>
      <c r="X15" s="128">
        <v>0</v>
      </c>
      <c r="Y15" s="128">
        <v>0</v>
      </c>
      <c r="Z15" s="128">
        <v>846</v>
      </c>
      <c r="AA15" s="128">
        <v>1185</v>
      </c>
      <c r="AB15" s="128">
        <v>0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42672764</v>
      </c>
      <c r="AH15" s="50">
        <f t="shared" si="9"/>
        <v>0</v>
      </c>
      <c r="AI15" s="51">
        <f t="shared" si="8"/>
        <v>0</v>
      </c>
      <c r="AJ15" s="108">
        <v>0</v>
      </c>
      <c r="AK15" s="108">
        <v>0</v>
      </c>
      <c r="AL15" s="108">
        <v>1</v>
      </c>
      <c r="AM15" s="108">
        <v>1</v>
      </c>
      <c r="AN15" s="108">
        <v>0</v>
      </c>
      <c r="AO15" s="108">
        <v>0</v>
      </c>
      <c r="AP15" s="128">
        <v>9910208</v>
      </c>
      <c r="AQ15" s="128">
        <f t="shared" si="2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18</v>
      </c>
      <c r="E16" s="42">
        <f t="shared" si="0"/>
        <v>12.67605633802817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118</v>
      </c>
      <c r="P16" s="124">
        <v>116</v>
      </c>
      <c r="Q16" s="124">
        <v>63807333</v>
      </c>
      <c r="R16" s="47">
        <f t="shared" si="5"/>
        <v>4593</v>
      </c>
      <c r="S16" s="48">
        <f t="shared" si="6"/>
        <v>110.232</v>
      </c>
      <c r="T16" s="48">
        <f t="shared" si="7"/>
        <v>4.593</v>
      </c>
      <c r="U16" s="125">
        <v>9.5</v>
      </c>
      <c r="V16" s="125">
        <f t="shared" si="1"/>
        <v>9.5</v>
      </c>
      <c r="W16" s="126" t="s">
        <v>124</v>
      </c>
      <c r="X16" s="128">
        <v>0</v>
      </c>
      <c r="Y16" s="128">
        <v>0</v>
      </c>
      <c r="Z16" s="128">
        <v>1017</v>
      </c>
      <c r="AA16" s="128">
        <v>1185</v>
      </c>
      <c r="AB16" s="128">
        <v>0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42672764</v>
      </c>
      <c r="AH16" s="50">
        <f t="shared" si="9"/>
        <v>0</v>
      </c>
      <c r="AI16" s="51">
        <f t="shared" si="8"/>
        <v>0</v>
      </c>
      <c r="AJ16" s="108">
        <v>0</v>
      </c>
      <c r="AK16" s="108">
        <v>0</v>
      </c>
      <c r="AL16" s="108">
        <v>1</v>
      </c>
      <c r="AM16" s="108">
        <v>1</v>
      </c>
      <c r="AN16" s="108">
        <v>0</v>
      </c>
      <c r="AO16" s="108">
        <v>0</v>
      </c>
      <c r="AP16" s="128">
        <v>9910208</v>
      </c>
      <c r="AQ16" s="128">
        <f t="shared" si="2"/>
        <v>0</v>
      </c>
      <c r="AR16" s="54">
        <v>1.2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0"/>
        <v>5.6338028169014089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144</v>
      </c>
      <c r="P17" s="124">
        <v>141</v>
      </c>
      <c r="Q17" s="124">
        <v>63812988</v>
      </c>
      <c r="R17" s="47">
        <f t="shared" si="5"/>
        <v>5655</v>
      </c>
      <c r="S17" s="48">
        <f t="shared" si="6"/>
        <v>135.72</v>
      </c>
      <c r="T17" s="48">
        <f t="shared" si="7"/>
        <v>5.6550000000000002</v>
      </c>
      <c r="U17" s="125">
        <v>9.5</v>
      </c>
      <c r="V17" s="125">
        <f t="shared" si="1"/>
        <v>9.5</v>
      </c>
      <c r="W17" s="126" t="s">
        <v>179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42672764</v>
      </c>
      <c r="AH17" s="50">
        <f t="shared" si="9"/>
        <v>0</v>
      </c>
      <c r="AI17" s="51">
        <f t="shared" si="8"/>
        <v>0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9910208</v>
      </c>
      <c r="AQ17" s="128">
        <f t="shared" si="2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0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137</v>
      </c>
      <c r="P18" s="124">
        <v>144</v>
      </c>
      <c r="Q18" s="124">
        <v>63819012</v>
      </c>
      <c r="R18" s="47">
        <f t="shared" si="5"/>
        <v>6024</v>
      </c>
      <c r="S18" s="48">
        <f t="shared" si="6"/>
        <v>144.57599999999999</v>
      </c>
      <c r="T18" s="48">
        <f t="shared" si="7"/>
        <v>6.024</v>
      </c>
      <c r="U18" s="125">
        <v>9.3000000000000007</v>
      </c>
      <c r="V18" s="125">
        <f t="shared" si="1"/>
        <v>9.3000000000000007</v>
      </c>
      <c r="W18" s="126" t="s">
        <v>131</v>
      </c>
      <c r="X18" s="128">
        <v>1006</v>
      </c>
      <c r="Y18" s="128">
        <v>0</v>
      </c>
      <c r="Z18" s="128">
        <v>1186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42672764</v>
      </c>
      <c r="AH18" s="50">
        <f t="shared" si="9"/>
        <v>0</v>
      </c>
      <c r="AI18" s="51">
        <f t="shared" si="8"/>
        <v>0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9910208</v>
      </c>
      <c r="AQ18" s="128">
        <f t="shared" si="2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0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138</v>
      </c>
      <c r="P19" s="124">
        <v>144</v>
      </c>
      <c r="Q19" s="124">
        <v>63825019</v>
      </c>
      <c r="R19" s="47">
        <f t="shared" si="5"/>
        <v>6007</v>
      </c>
      <c r="S19" s="48">
        <f t="shared" si="6"/>
        <v>144.16800000000001</v>
      </c>
      <c r="T19" s="48">
        <f t="shared" si="7"/>
        <v>6.0069999999999997</v>
      </c>
      <c r="U19" s="125">
        <v>8.9</v>
      </c>
      <c r="V19" s="125">
        <f t="shared" si="1"/>
        <v>8.9</v>
      </c>
      <c r="W19" s="126" t="s">
        <v>131</v>
      </c>
      <c r="X19" s="128">
        <v>1008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42672764</v>
      </c>
      <c r="AH19" s="50">
        <f t="shared" si="9"/>
        <v>0</v>
      </c>
      <c r="AI19" s="51">
        <f t="shared" si="8"/>
        <v>0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9910208</v>
      </c>
      <c r="AQ19" s="128">
        <f t="shared" si="2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0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133</v>
      </c>
      <c r="P20" s="124">
        <v>149</v>
      </c>
      <c r="Q20" s="124">
        <v>63831214</v>
      </c>
      <c r="R20" s="47">
        <f t="shared" si="5"/>
        <v>6195</v>
      </c>
      <c r="S20" s="48">
        <f t="shared" si="6"/>
        <v>148.68</v>
      </c>
      <c r="T20" s="48">
        <f t="shared" si="7"/>
        <v>6.1950000000000003</v>
      </c>
      <c r="U20" s="125">
        <v>8.4</v>
      </c>
      <c r="V20" s="125">
        <f t="shared" si="1"/>
        <v>8.4</v>
      </c>
      <c r="W20" s="126" t="s">
        <v>131</v>
      </c>
      <c r="X20" s="128">
        <v>1097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42672764</v>
      </c>
      <c r="AH20" s="50">
        <f t="shared" si="9"/>
        <v>0</v>
      </c>
      <c r="AI20" s="51">
        <f t="shared" si="8"/>
        <v>0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9910208</v>
      </c>
      <c r="AQ20" s="128">
        <f t="shared" si="2"/>
        <v>0</v>
      </c>
      <c r="AR20" s="54">
        <v>1.36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0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133</v>
      </c>
      <c r="P21" s="124">
        <v>150</v>
      </c>
      <c r="Q21" s="124">
        <v>63837420</v>
      </c>
      <c r="R21" s="47">
        <f t="shared" si="5"/>
        <v>6206</v>
      </c>
      <c r="S21" s="48">
        <f t="shared" si="6"/>
        <v>148.94399999999999</v>
      </c>
      <c r="T21" s="48">
        <f t="shared" si="7"/>
        <v>6.2060000000000004</v>
      </c>
      <c r="U21" s="125">
        <v>7.6</v>
      </c>
      <c r="V21" s="125">
        <f t="shared" si="1"/>
        <v>7.6</v>
      </c>
      <c r="W21" s="126" t="s">
        <v>131</v>
      </c>
      <c r="X21" s="128">
        <v>1098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42672764</v>
      </c>
      <c r="AH21" s="50">
        <f t="shared" si="9"/>
        <v>0</v>
      </c>
      <c r="AI21" s="51">
        <f t="shared" si="8"/>
        <v>0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9910208</v>
      </c>
      <c r="AQ21" s="128">
        <f t="shared" si="2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0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133</v>
      </c>
      <c r="P22" s="124">
        <v>146</v>
      </c>
      <c r="Q22" s="124">
        <v>63843808</v>
      </c>
      <c r="R22" s="47">
        <f t="shared" si="5"/>
        <v>6388</v>
      </c>
      <c r="S22" s="48">
        <f t="shared" si="6"/>
        <v>153.31200000000001</v>
      </c>
      <c r="T22" s="48">
        <f t="shared" si="7"/>
        <v>6.3879999999999999</v>
      </c>
      <c r="U22" s="125">
        <v>6.8</v>
      </c>
      <c r="V22" s="125">
        <f t="shared" si="1"/>
        <v>6.8</v>
      </c>
      <c r="W22" s="126" t="s">
        <v>131</v>
      </c>
      <c r="X22" s="128">
        <v>1098</v>
      </c>
      <c r="Y22" s="128">
        <v>0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42672764</v>
      </c>
      <c r="AH22" s="50">
        <f t="shared" si="9"/>
        <v>0</v>
      </c>
      <c r="AI22" s="51">
        <f t="shared" si="8"/>
        <v>0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9910208</v>
      </c>
      <c r="AQ22" s="128">
        <f t="shared" si="2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3</v>
      </c>
      <c r="E23" s="42">
        <f t="shared" si="0"/>
        <v>2.1126760563380285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129</v>
      </c>
      <c r="P23" s="124">
        <v>147</v>
      </c>
      <c r="Q23" s="124">
        <v>63850332</v>
      </c>
      <c r="R23" s="47">
        <f t="shared" si="5"/>
        <v>6524</v>
      </c>
      <c r="S23" s="48">
        <f t="shared" si="6"/>
        <v>156.57599999999999</v>
      </c>
      <c r="T23" s="48">
        <f t="shared" si="7"/>
        <v>6.524</v>
      </c>
      <c r="U23" s="125">
        <v>6</v>
      </c>
      <c r="V23" s="125">
        <f t="shared" si="1"/>
        <v>6</v>
      </c>
      <c r="W23" s="126" t="s">
        <v>131</v>
      </c>
      <c r="X23" s="128">
        <v>1098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42672764</v>
      </c>
      <c r="AH23" s="50">
        <f t="shared" si="9"/>
        <v>0</v>
      </c>
      <c r="AI23" s="51">
        <f t="shared" si="8"/>
        <v>0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9910208</v>
      </c>
      <c r="AQ23" s="128">
        <f t="shared" si="2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0"/>
        <v>2.8169014084507045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140</v>
      </c>
      <c r="Q24" s="124">
        <v>63855460</v>
      </c>
      <c r="R24" s="47">
        <f t="shared" si="5"/>
        <v>5128</v>
      </c>
      <c r="S24" s="48">
        <f t="shared" si="6"/>
        <v>123.072</v>
      </c>
      <c r="T24" s="48">
        <f t="shared" si="7"/>
        <v>5.1280000000000001</v>
      </c>
      <c r="U24" s="125">
        <v>5.4</v>
      </c>
      <c r="V24" s="125">
        <f t="shared" si="1"/>
        <v>5.4</v>
      </c>
      <c r="W24" s="126" t="s">
        <v>131</v>
      </c>
      <c r="X24" s="128">
        <v>1057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42672764</v>
      </c>
      <c r="AH24" s="50">
        <f>IF(ISBLANK(AG24),"-",AG24-AG23)</f>
        <v>0</v>
      </c>
      <c r="AI24" s="51">
        <f t="shared" si="8"/>
        <v>0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9910208</v>
      </c>
      <c r="AQ24" s="128">
        <f t="shared" si="2"/>
        <v>0</v>
      </c>
      <c r="AR24" s="54">
        <v>1.25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0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142</v>
      </c>
      <c r="P25" s="124">
        <v>149</v>
      </c>
      <c r="Q25" s="124">
        <v>63860687</v>
      </c>
      <c r="R25" s="47">
        <f t="shared" si="5"/>
        <v>5227</v>
      </c>
      <c r="S25" s="48">
        <f t="shared" si="6"/>
        <v>125.44799999999999</v>
      </c>
      <c r="T25" s="48">
        <f t="shared" si="7"/>
        <v>5.2270000000000003</v>
      </c>
      <c r="U25" s="125">
        <v>5</v>
      </c>
      <c r="V25" s="125">
        <f t="shared" si="1"/>
        <v>5</v>
      </c>
      <c r="W25" s="126" t="s">
        <v>131</v>
      </c>
      <c r="X25" s="128">
        <v>1057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42673884</v>
      </c>
      <c r="AH25" s="50">
        <f t="shared" si="9"/>
        <v>1120</v>
      </c>
      <c r="AI25" s="51">
        <f t="shared" si="8"/>
        <v>214.27204897646831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9910208</v>
      </c>
      <c r="AQ25" s="128">
        <f t="shared" si="2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0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132</v>
      </c>
      <c r="P26" s="124">
        <v>134</v>
      </c>
      <c r="Q26" s="124">
        <v>63866012</v>
      </c>
      <c r="R26" s="47">
        <f t="shared" si="5"/>
        <v>5325</v>
      </c>
      <c r="S26" s="48">
        <f t="shared" si="6"/>
        <v>127.8</v>
      </c>
      <c r="T26" s="48">
        <f t="shared" si="7"/>
        <v>5.3250000000000002</v>
      </c>
      <c r="U26" s="125">
        <v>4.7</v>
      </c>
      <c r="V26" s="125">
        <f t="shared" si="1"/>
        <v>4.7</v>
      </c>
      <c r="W26" s="126" t="s">
        <v>131</v>
      </c>
      <c r="X26" s="128">
        <v>1025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42675004</v>
      </c>
      <c r="AH26" s="50">
        <f t="shared" si="9"/>
        <v>1120</v>
      </c>
      <c r="AI26" s="51">
        <f t="shared" si="8"/>
        <v>210.32863849765258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9910208</v>
      </c>
      <c r="AQ26" s="128">
        <f t="shared" si="2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0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134</v>
      </c>
      <c r="Q27" s="124">
        <v>63871245</v>
      </c>
      <c r="R27" s="47">
        <f t="shared" si="5"/>
        <v>5233</v>
      </c>
      <c r="S27" s="48">
        <f t="shared" si="6"/>
        <v>125.592</v>
      </c>
      <c r="T27" s="48">
        <f t="shared" si="7"/>
        <v>5.2329999999999997</v>
      </c>
      <c r="U27" s="125">
        <v>4.5999999999999996</v>
      </c>
      <c r="V27" s="125">
        <f t="shared" si="1"/>
        <v>4.5999999999999996</v>
      </c>
      <c r="W27" s="126" t="s">
        <v>131</v>
      </c>
      <c r="X27" s="128">
        <v>1016</v>
      </c>
      <c r="Y27" s="128">
        <v>0</v>
      </c>
      <c r="Z27" s="128">
        <v>1187</v>
      </c>
      <c r="AA27" s="128">
        <v>1185</v>
      </c>
      <c r="AB27" s="128">
        <v>1186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42676108</v>
      </c>
      <c r="AH27" s="50">
        <f t="shared" si="9"/>
        <v>1104</v>
      </c>
      <c r="AI27" s="51">
        <f t="shared" si="8"/>
        <v>210.96885151920506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9910208</v>
      </c>
      <c r="AQ27" s="128">
        <f t="shared" si="2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6</v>
      </c>
      <c r="E28" s="42">
        <f t="shared" si="0"/>
        <v>4.2253521126760569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126</v>
      </c>
      <c r="P28" s="124">
        <v>129</v>
      </c>
      <c r="Q28" s="124">
        <v>63876436</v>
      </c>
      <c r="R28" s="47">
        <f t="shared" si="5"/>
        <v>5191</v>
      </c>
      <c r="S28" s="48">
        <f t="shared" si="6"/>
        <v>124.584</v>
      </c>
      <c r="T28" s="48">
        <f t="shared" si="7"/>
        <v>5.1909999999999998</v>
      </c>
      <c r="U28" s="125">
        <v>4.4000000000000004</v>
      </c>
      <c r="V28" s="125">
        <f t="shared" si="1"/>
        <v>4.4000000000000004</v>
      </c>
      <c r="W28" s="126" t="s">
        <v>131</v>
      </c>
      <c r="X28" s="128">
        <v>1016</v>
      </c>
      <c r="Y28" s="128">
        <v>0</v>
      </c>
      <c r="Z28" s="128">
        <v>1136</v>
      </c>
      <c r="AA28" s="128">
        <v>1185</v>
      </c>
      <c r="AB28" s="128">
        <v>1137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42677308</v>
      </c>
      <c r="AH28" s="50">
        <f t="shared" si="9"/>
        <v>1200</v>
      </c>
      <c r="AI28" s="51">
        <f t="shared" si="8"/>
        <v>231.16933153534964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9910208</v>
      </c>
      <c r="AQ28" s="128">
        <f t="shared" si="2"/>
        <v>0</v>
      </c>
      <c r="AR28" s="54">
        <v>1.27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8</v>
      </c>
      <c r="E29" s="42">
        <f t="shared" si="0"/>
        <v>5.6338028169014089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126</v>
      </c>
      <c r="P29" s="124">
        <v>128</v>
      </c>
      <c r="Q29" s="124">
        <v>63881921</v>
      </c>
      <c r="R29" s="47">
        <f t="shared" si="5"/>
        <v>5485</v>
      </c>
      <c r="S29" s="48">
        <f t="shared" si="6"/>
        <v>131.63999999999999</v>
      </c>
      <c r="T29" s="48">
        <f t="shared" si="7"/>
        <v>5.4850000000000003</v>
      </c>
      <c r="U29" s="125">
        <v>4</v>
      </c>
      <c r="V29" s="125">
        <f t="shared" si="1"/>
        <v>4</v>
      </c>
      <c r="W29" s="126" t="s">
        <v>131</v>
      </c>
      <c r="X29" s="128">
        <v>1015</v>
      </c>
      <c r="Y29" s="128">
        <v>0</v>
      </c>
      <c r="Z29" s="128">
        <v>1137</v>
      </c>
      <c r="AA29" s="128">
        <v>1185</v>
      </c>
      <c r="AB29" s="128">
        <v>1137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42678563</v>
      </c>
      <c r="AH29" s="50">
        <f t="shared" si="9"/>
        <v>1255</v>
      </c>
      <c r="AI29" s="51">
        <f t="shared" si="8"/>
        <v>228.80583409298083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9910208</v>
      </c>
      <c r="AQ29" s="128">
        <f t="shared" si="2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10</v>
      </c>
      <c r="E30" s="42">
        <f t="shared" si="0"/>
        <v>7.042253521126761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111</v>
      </c>
      <c r="P30" s="124">
        <v>131</v>
      </c>
      <c r="Q30" s="124">
        <v>63887550</v>
      </c>
      <c r="R30" s="47">
        <f t="shared" si="5"/>
        <v>5629</v>
      </c>
      <c r="S30" s="48">
        <f t="shared" si="6"/>
        <v>135.096</v>
      </c>
      <c r="T30" s="48">
        <f t="shared" si="7"/>
        <v>5.6289999999999996</v>
      </c>
      <c r="U30" s="125">
        <v>3.5</v>
      </c>
      <c r="V30" s="125">
        <f t="shared" si="1"/>
        <v>3.5</v>
      </c>
      <c r="W30" s="126" t="s">
        <v>147</v>
      </c>
      <c r="X30" s="128">
        <v>1046</v>
      </c>
      <c r="Y30" s="128">
        <v>0</v>
      </c>
      <c r="Z30" s="128">
        <v>1158</v>
      </c>
      <c r="AA30" s="128">
        <v>1185</v>
      </c>
      <c r="AB30" s="128">
        <v>0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42679652</v>
      </c>
      <c r="AH30" s="50">
        <f t="shared" si="9"/>
        <v>1089</v>
      </c>
      <c r="AI30" s="51">
        <f t="shared" si="8"/>
        <v>193.46242671877778</v>
      </c>
      <c r="AJ30" s="108">
        <v>1</v>
      </c>
      <c r="AK30" s="108">
        <v>0</v>
      </c>
      <c r="AL30" s="108">
        <v>1</v>
      </c>
      <c r="AM30" s="108">
        <v>1</v>
      </c>
      <c r="AN30" s="108">
        <v>0</v>
      </c>
      <c r="AO30" s="108">
        <v>0</v>
      </c>
      <c r="AP30" s="128">
        <v>9910208</v>
      </c>
      <c r="AQ30" s="128">
        <f t="shared" si="2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0"/>
        <v>7.042253521126761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111</v>
      </c>
      <c r="P31" s="124">
        <v>116</v>
      </c>
      <c r="Q31" s="124">
        <v>63893123</v>
      </c>
      <c r="R31" s="47">
        <f t="shared" si="5"/>
        <v>5573</v>
      </c>
      <c r="S31" s="48">
        <f t="shared" si="6"/>
        <v>133.75200000000001</v>
      </c>
      <c r="T31" s="48">
        <f t="shared" si="7"/>
        <v>5.5730000000000004</v>
      </c>
      <c r="U31" s="125">
        <v>2.9</v>
      </c>
      <c r="V31" s="125">
        <f t="shared" si="1"/>
        <v>2.9</v>
      </c>
      <c r="W31" s="126" t="s">
        <v>147</v>
      </c>
      <c r="X31" s="128">
        <v>1046</v>
      </c>
      <c r="Y31" s="128">
        <v>0</v>
      </c>
      <c r="Z31" s="128">
        <v>1158</v>
      </c>
      <c r="AA31" s="128">
        <v>1185</v>
      </c>
      <c r="AB31" s="128">
        <v>0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42680816</v>
      </c>
      <c r="AH31" s="50">
        <f t="shared" si="9"/>
        <v>1164</v>
      </c>
      <c r="AI31" s="51">
        <f t="shared" si="8"/>
        <v>208.86416651713617</v>
      </c>
      <c r="AJ31" s="108">
        <v>1</v>
      </c>
      <c r="AK31" s="108">
        <v>0</v>
      </c>
      <c r="AL31" s="108">
        <v>1</v>
      </c>
      <c r="AM31" s="108">
        <v>1</v>
      </c>
      <c r="AN31" s="108">
        <v>0</v>
      </c>
      <c r="AO31" s="108">
        <v>0</v>
      </c>
      <c r="AP31" s="128">
        <v>9910208</v>
      </c>
      <c r="AQ31" s="128">
        <f t="shared" si="2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0"/>
        <v>8.4507042253521139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112</v>
      </c>
      <c r="P32" s="124">
        <v>120</v>
      </c>
      <c r="Q32" s="124">
        <v>63897645</v>
      </c>
      <c r="R32" s="47">
        <f t="shared" si="5"/>
        <v>4522</v>
      </c>
      <c r="S32" s="48">
        <f t="shared" si="6"/>
        <v>108.52800000000001</v>
      </c>
      <c r="T32" s="48">
        <f t="shared" si="7"/>
        <v>4.5220000000000002</v>
      </c>
      <c r="U32" s="125">
        <v>2.5</v>
      </c>
      <c r="V32" s="125">
        <f t="shared" si="1"/>
        <v>2.5</v>
      </c>
      <c r="W32" s="126" t="s">
        <v>147</v>
      </c>
      <c r="X32" s="128">
        <v>1046</v>
      </c>
      <c r="Y32" s="128">
        <v>0</v>
      </c>
      <c r="Z32" s="128">
        <v>1158</v>
      </c>
      <c r="AA32" s="128">
        <v>1185</v>
      </c>
      <c r="AB32" s="128">
        <v>0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42681565</v>
      </c>
      <c r="AH32" s="50">
        <f t="shared" si="9"/>
        <v>749</v>
      </c>
      <c r="AI32" s="51">
        <f t="shared" si="8"/>
        <v>165.63467492260062</v>
      </c>
      <c r="AJ32" s="108">
        <v>1</v>
      </c>
      <c r="AK32" s="108">
        <v>0</v>
      </c>
      <c r="AL32" s="108">
        <v>1</v>
      </c>
      <c r="AM32" s="108">
        <v>1</v>
      </c>
      <c r="AN32" s="108">
        <v>0</v>
      </c>
      <c r="AO32" s="108">
        <v>0</v>
      </c>
      <c r="AP32" s="128">
        <v>9910208</v>
      </c>
      <c r="AQ32" s="128">
        <f t="shared" si="2"/>
        <v>0</v>
      </c>
      <c r="AR32" s="54">
        <v>1.18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0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129</v>
      </c>
      <c r="P33" s="124">
        <v>105</v>
      </c>
      <c r="Q33" s="124">
        <v>63901706</v>
      </c>
      <c r="R33" s="47">
        <f t="shared" si="5"/>
        <v>4061</v>
      </c>
      <c r="S33" s="48">
        <f t="shared" si="6"/>
        <v>97.463999999999999</v>
      </c>
      <c r="T33" s="48">
        <f t="shared" si="7"/>
        <v>4.0609999999999999</v>
      </c>
      <c r="U33" s="125">
        <v>3.3</v>
      </c>
      <c r="V33" s="125">
        <f t="shared" si="1"/>
        <v>3.3</v>
      </c>
      <c r="W33" s="126" t="s">
        <v>124</v>
      </c>
      <c r="X33" s="128"/>
      <c r="Y33" s="128">
        <v>0</v>
      </c>
      <c r="Z33" s="128">
        <v>1158</v>
      </c>
      <c r="AA33" s="128">
        <v>1185</v>
      </c>
      <c r="AB33" s="128">
        <v>0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42682396</v>
      </c>
      <c r="AH33" s="50">
        <f t="shared" si="9"/>
        <v>831</v>
      </c>
      <c r="AI33" s="51">
        <f t="shared" si="8"/>
        <v>204.62940162521548</v>
      </c>
      <c r="AJ33" s="108">
        <v>0</v>
      </c>
      <c r="AK33" s="108">
        <v>0</v>
      </c>
      <c r="AL33" s="108">
        <v>1</v>
      </c>
      <c r="AM33" s="108">
        <v>1</v>
      </c>
      <c r="AN33" s="108">
        <v>0</v>
      </c>
      <c r="AO33" s="108">
        <v>0.4</v>
      </c>
      <c r="AP33" s="128">
        <v>9911413</v>
      </c>
      <c r="AQ33" s="128">
        <f t="shared" si="2"/>
        <v>1205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0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130</v>
      </c>
      <c r="P34" s="124">
        <v>98</v>
      </c>
      <c r="Q34" s="124">
        <v>63905852</v>
      </c>
      <c r="R34" s="47">
        <f t="shared" si="5"/>
        <v>4146</v>
      </c>
      <c r="S34" s="48">
        <f t="shared" si="6"/>
        <v>99.504000000000005</v>
      </c>
      <c r="T34" s="48">
        <f t="shared" si="7"/>
        <v>4.1459999999999999</v>
      </c>
      <c r="U34" s="125">
        <v>4.5999999999999996</v>
      </c>
      <c r="V34" s="125">
        <f t="shared" si="1"/>
        <v>4.5999999999999996</v>
      </c>
      <c r="W34" s="126" t="s">
        <v>124</v>
      </c>
      <c r="X34" s="128"/>
      <c r="Y34" s="128">
        <v>0</v>
      </c>
      <c r="Z34" s="128">
        <v>997</v>
      </c>
      <c r="AA34" s="128">
        <v>1185</v>
      </c>
      <c r="AB34" s="128">
        <v>0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42683132</v>
      </c>
      <c r="AH34" s="50">
        <f t="shared" si="9"/>
        <v>736</v>
      </c>
      <c r="AI34" s="51">
        <f t="shared" si="8"/>
        <v>177.52050168837434</v>
      </c>
      <c r="AJ34" s="108">
        <v>0</v>
      </c>
      <c r="AK34" s="108">
        <v>0</v>
      </c>
      <c r="AL34" s="108">
        <v>1</v>
      </c>
      <c r="AM34" s="108">
        <v>1</v>
      </c>
      <c r="AN34" s="108">
        <v>0</v>
      </c>
      <c r="AO34" s="108">
        <v>0.4</v>
      </c>
      <c r="AP34" s="128">
        <v>9912525</v>
      </c>
      <c r="AQ34" s="128">
        <f t="shared" si="2"/>
        <v>1112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122326</v>
      </c>
      <c r="S35" s="67">
        <f>AVERAGE(S11:S34)</f>
        <v>122.32599999999998</v>
      </c>
      <c r="T35" s="67">
        <f>SUM(T11:T34)</f>
        <v>122.32600000000001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10368</v>
      </c>
      <c r="AH35" s="69">
        <f>SUM(AH11:AH34)</f>
        <v>10368</v>
      </c>
      <c r="AI35" s="70">
        <f>$AH$35/$T35</f>
        <v>84.757124405277693</v>
      </c>
      <c r="AJ35" s="99"/>
      <c r="AK35" s="100"/>
      <c r="AL35" s="100"/>
      <c r="AM35" s="100"/>
      <c r="AN35" s="101"/>
      <c r="AO35" s="71"/>
      <c r="AP35" s="72">
        <f>AP34-AP10</f>
        <v>7025</v>
      </c>
      <c r="AQ35" s="73">
        <f>SUM(AQ11:AQ34)</f>
        <v>7025</v>
      </c>
      <c r="AR35" s="74">
        <f>AVERAGE(AR11:AR34)</f>
        <v>1.2249999999999999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89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156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254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89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89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208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222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255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212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222" t="s">
        <v>256</v>
      </c>
      <c r="C48" s="223"/>
      <c r="D48" s="223"/>
      <c r="E48" s="223"/>
      <c r="F48" s="224"/>
      <c r="G48" s="205"/>
      <c r="H48" s="205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222" t="s">
        <v>258</v>
      </c>
      <c r="C49" s="225"/>
      <c r="D49" s="225"/>
      <c r="E49" s="225"/>
      <c r="F49" s="224"/>
      <c r="G49" s="205"/>
      <c r="H49" s="205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95" t="s">
        <v>257</v>
      </c>
      <c r="C50" s="196"/>
      <c r="D50" s="196"/>
      <c r="E50" s="196"/>
      <c r="F50" s="196"/>
      <c r="G50" s="205"/>
      <c r="H50" s="205"/>
      <c r="I50" s="206"/>
      <c r="J50" s="206"/>
      <c r="K50" s="206"/>
      <c r="L50" s="206"/>
      <c r="M50" s="206"/>
      <c r="N50" s="206"/>
      <c r="O50" s="206"/>
      <c r="P50" s="206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95" t="s">
        <v>294</v>
      </c>
      <c r="C51" s="196"/>
      <c r="D51" s="196"/>
      <c r="E51" s="196"/>
      <c r="F51" s="196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95" t="s">
        <v>295</v>
      </c>
      <c r="C52" s="196"/>
      <c r="D52" s="196"/>
      <c r="E52" s="196"/>
      <c r="F52" s="196"/>
      <c r="G52" s="205"/>
      <c r="H52" s="205"/>
      <c r="I52" s="206"/>
      <c r="J52" s="206"/>
      <c r="K52" s="206"/>
      <c r="L52" s="206"/>
      <c r="M52" s="206"/>
      <c r="N52" s="206"/>
      <c r="O52" s="206"/>
      <c r="P52" s="206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95" t="s">
        <v>296</v>
      </c>
      <c r="C53" s="196"/>
      <c r="D53" s="196"/>
      <c r="E53" s="196"/>
      <c r="F53" s="19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95" t="s">
        <v>297</v>
      </c>
      <c r="C54" s="196"/>
      <c r="D54" s="196"/>
      <c r="E54" s="196"/>
      <c r="F54" s="197"/>
      <c r="G54" s="206"/>
      <c r="H54" s="206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95" t="s">
        <v>298</v>
      </c>
      <c r="C55" s="196"/>
      <c r="D55" s="196"/>
      <c r="E55" s="196"/>
      <c r="F55" s="197"/>
      <c r="G55" s="206"/>
      <c r="H55" s="206"/>
      <c r="I55" s="206"/>
      <c r="J55" s="206"/>
      <c r="K55" s="206"/>
      <c r="L55" s="206"/>
      <c r="M55" s="206"/>
      <c r="N55" s="206"/>
      <c r="O55" s="206"/>
      <c r="P55" s="208"/>
      <c r="Q55" s="209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212" t="s">
        <v>141</v>
      </c>
      <c r="C56" s="205"/>
      <c r="D56" s="205"/>
      <c r="E56" s="204"/>
      <c r="F56" s="205"/>
      <c r="G56" s="205"/>
      <c r="H56" s="205"/>
      <c r="I56" s="206"/>
      <c r="J56" s="206"/>
      <c r="K56" s="206"/>
      <c r="L56" s="206"/>
      <c r="M56" s="206"/>
      <c r="N56" s="206"/>
      <c r="O56" s="206"/>
      <c r="P56" s="208"/>
      <c r="Q56" s="209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18" t="s">
        <v>233</v>
      </c>
      <c r="C57" s="205"/>
      <c r="D57" s="205"/>
      <c r="E57" s="205"/>
      <c r="F57" s="205"/>
      <c r="G57" s="205"/>
      <c r="H57" s="205"/>
      <c r="I57" s="205"/>
      <c r="J57" s="206"/>
      <c r="K57" s="206"/>
      <c r="L57" s="206"/>
      <c r="M57" s="206"/>
      <c r="N57" s="206"/>
      <c r="O57" s="206"/>
      <c r="P57" s="206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212" t="s">
        <v>142</v>
      </c>
      <c r="C58" s="205"/>
      <c r="D58" s="205"/>
      <c r="E58" s="205"/>
      <c r="F58" s="205"/>
      <c r="G58" s="205"/>
      <c r="H58" s="205"/>
      <c r="I58" s="205"/>
      <c r="J58" s="206"/>
      <c r="K58" s="206"/>
      <c r="L58" s="206"/>
      <c r="M58" s="206"/>
      <c r="N58" s="206"/>
      <c r="O58" s="206"/>
      <c r="P58" s="206"/>
      <c r="Q58" s="117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1" t="s">
        <v>149</v>
      </c>
      <c r="C59" s="202"/>
      <c r="D59" s="202"/>
      <c r="E59" s="202"/>
      <c r="F59" s="202"/>
      <c r="G59" s="202"/>
      <c r="H59" s="202"/>
      <c r="I59" s="203"/>
      <c r="J59" s="203"/>
      <c r="K59" s="203"/>
      <c r="L59" s="203"/>
      <c r="M59" s="203"/>
      <c r="N59" s="203"/>
      <c r="O59" s="203"/>
      <c r="P59" s="203"/>
      <c r="Q59" s="203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212" t="s">
        <v>145</v>
      </c>
      <c r="C60" s="202"/>
      <c r="D60" s="202"/>
      <c r="E60" s="202"/>
      <c r="F60" s="202"/>
      <c r="G60" s="202"/>
      <c r="H60" s="202"/>
      <c r="I60" s="203"/>
      <c r="J60" s="203"/>
      <c r="K60" s="203"/>
      <c r="L60" s="203"/>
      <c r="M60" s="203"/>
      <c r="N60" s="203"/>
      <c r="O60" s="203"/>
      <c r="P60" s="203"/>
      <c r="Q60" s="203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1" t="s">
        <v>175</v>
      </c>
      <c r="C61" s="202"/>
      <c r="D61" s="202"/>
      <c r="E61" s="202"/>
      <c r="F61" s="202"/>
      <c r="G61" s="202"/>
      <c r="H61" s="202"/>
      <c r="I61" s="203"/>
      <c r="J61" s="203"/>
      <c r="K61" s="203"/>
      <c r="L61" s="203"/>
      <c r="M61" s="203"/>
      <c r="N61" s="203"/>
      <c r="O61" s="203"/>
      <c r="P61" s="203"/>
      <c r="Q61" s="203"/>
      <c r="R61" s="117"/>
      <c r="S61" s="117"/>
      <c r="T61" s="120"/>
      <c r="U61" s="82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89"/>
      <c r="C62" s="118"/>
      <c r="D62" s="172"/>
      <c r="E62" s="118"/>
      <c r="F62" s="118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1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118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83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1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83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A66" s="112"/>
      <c r="B66" s="118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118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118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2"/>
      <c r="V68" s="82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118"/>
      <c r="C69" s="118"/>
      <c r="D69" s="172"/>
      <c r="E69" s="118"/>
      <c r="F69" s="118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2"/>
      <c r="V69" s="82"/>
      <c r="AS69" s="107"/>
      <c r="AT69" s="107"/>
      <c r="AU69" s="107"/>
      <c r="AV69" s="107"/>
      <c r="AW69" s="107"/>
      <c r="AX69" s="107"/>
      <c r="AY69" s="107"/>
    </row>
    <row r="70" spans="1:51" x14ac:dyDescent="0.25">
      <c r="O70" s="13"/>
      <c r="P70" s="109"/>
      <c r="Q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R75" s="109"/>
      <c r="S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Q76" s="109"/>
      <c r="R76" s="109"/>
      <c r="S76" s="109"/>
      <c r="T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Q77" s="109"/>
      <c r="R77" s="109"/>
      <c r="S77" s="109"/>
      <c r="T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09"/>
      <c r="Q79" s="109"/>
      <c r="R79" s="109"/>
      <c r="S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3"/>
      <c r="P80" s="109"/>
      <c r="Q80" s="109"/>
      <c r="R80" s="109"/>
      <c r="S80" s="109"/>
      <c r="T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U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T82" s="109"/>
      <c r="U82" s="109"/>
      <c r="AS82" s="107"/>
      <c r="AT82" s="107"/>
      <c r="AU82" s="107"/>
      <c r="AV82" s="107"/>
      <c r="AW82" s="107"/>
      <c r="AX82" s="107"/>
      <c r="AY82" s="107"/>
    </row>
    <row r="94" spans="15:51" x14ac:dyDescent="0.25">
      <c r="AS94" s="107"/>
      <c r="AT94" s="107"/>
      <c r="AU94" s="107"/>
      <c r="AV94" s="107"/>
      <c r="AW94" s="107"/>
      <c r="AX94" s="107"/>
      <c r="AY94" s="107"/>
    </row>
  </sheetData>
  <protectedRanges>
    <protectedRange sqref="S48:T69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65" name="Range2_2_1_10_1_1_1_2"/>
    <protectedRange sqref="N62:R69 R50:R61 N48:R49" name="Range2_12_1_6_1_1"/>
    <protectedRange sqref="L62:M69 L48:M49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2:K69 J48:K49" name="Range2_2_12_1_4_1_1_1_1_1_1_1_1_1_1_1_1_1_1_1"/>
    <protectedRange sqref="I62:I69 I48:I49" name="Range2_2_12_1_7_1_1_2_2_1_2"/>
    <protectedRange sqref="F62:H69" name="Range2_2_12_1_3_1_2_1_1_1_1_2_1_1_1_1_1_1_1_1_1_1_1"/>
    <protectedRange sqref="E62:E69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B63" name="Range2_12_5_1_1_1_2_2_1_1_1_1_1_1_1_1_1_1_1_1_1_1_1_1_1_1_1_1_1_1_1_1_1_1_1_1_1_1_1_1_1_1_1_1_1_1_1_1_1_1_1_1_1_1_1_1_1_2_1_1_1_1_1_1_1_1_1_1_1_2_1_1_1_1_1_2_1_1_1_1_1_1_1_1_1_1_1_1_1"/>
    <protectedRange sqref="Q59:Q61" name="Range2_12_1_6_1_1_1_2_3_1_1_3_1_1_1_1_1_1_1"/>
    <protectedRange sqref="N59:P61" name="Range2_12_1_2_3_1_1_1_2_3_1_1_3_1_1_1_1_1_1_1"/>
    <protectedRange sqref="J59:M61" name="Range2_2_12_1_4_3_1_1_1_3_3_1_1_3_1_1_1_1_1_1_1"/>
    <protectedRange sqref="Q54:Q56" name="Range2_12_5_1_1_3_1"/>
    <protectedRange sqref="P54:P56 Q53" name="Range2_12_4_1_1_1_4_2_2_2_1"/>
    <protectedRange sqref="N54:O56 O53:P53 Q50:Q52 Q57:Q58" name="Range2_12_1_6_1_1_1_2_3_2_1_1_3_1"/>
    <protectedRange sqref="K54:M56 L53:N53 N50:P52 N57:P58" name="Range2_12_1_2_3_1_1_1_2_3_2_1_1_3_1"/>
    <protectedRange sqref="H54:J55 I53:K53 I56:J56 K50:M52 K57:M58" name="Range2_2_12_1_4_3_1_1_1_3_3_2_1_1_3_1"/>
    <protectedRange sqref="G54:G55 H53 J50:J52 J57:J58" name="Range2_2_12_1_4_3_1_1_1_3_2_1_2_2_1"/>
    <protectedRange sqref="E53:F53 G48:H52 D54:E55" name="Range2_2_12_1_3_1_2_1_1_1_2_1_1_1_1_1_1_2_1_1_1"/>
    <protectedRange sqref="C53 D50:E52" name="Range2_2_12_1_3_1_2_1_1_1_2_1_1_1_1_3_1_1_1_1_1"/>
    <protectedRange sqref="D53 F48:F52 C54:C55" name="Range2_2_12_1_3_1_2_1_1_1_3_1_1_1_1_1_3_1_1_1_1_1"/>
    <protectedRange sqref="G53 I50:I52 F54:F55" name="Range2_2_12_1_4_3_1_1_1_2_1_2_1_1_3_1_1_1_1_1_1_1"/>
    <protectedRange sqref="I57:I58" name="Range2_2_12_1_7_1_1_2_2_2"/>
    <protectedRange sqref="G56:H56" name="Range2_2_12_1_3_1_2_1_1_1_2_1_1_1_1_1_1_2_1_1_1_1_1_1_1_1"/>
    <protectedRange sqref="F56" name="Range2_2_12_1_3_1_2_1_1_1_3_1_1_1_1_1_3_1_1_1_1_1_1_1_2_1_1"/>
    <protectedRange sqref="F57:H58" name="Range2_2_12_1_3_1_2_1_1_1_1_2_1_1_1_1_1_1_2_1_1_1_1"/>
    <protectedRange sqref="D56" name="Range2_2_12_1_3_1_2_1_1_1_2_1_1_1_1_3_1_1_1_1_1_2_1_2_1"/>
    <protectedRange sqref="E57:E58" name="Range2_2_12_1_3_1_2_1_1_1_1_2_1_1_1_1_1_1_2_1_1_1"/>
    <protectedRange sqref="D57:D58" name="Range2_2_12_1_3_1_2_1_1_1_2_1_2_3_1_1_1_1_1_1_1_1"/>
    <protectedRange sqref="E56" name="Range2_12_5_1_1_1_1_1_2_1_1_1_1_1_1_1_1_1_1_1_1_1_1_1_1_1_1_1_1_2_1_1_1_1_1_1_1_1_1_1_1_1_1_3_1_1_1_2_1_1_1_1_1_1_1_1_1_1_1_1_2_1_1_1_2"/>
    <protectedRange sqref="G59:H61" name="Range2_2_12_1_3_1_2_1_1_1_2_1_1_1_1_1_1_2_1_1"/>
    <protectedRange sqref="D59:E61" name="Range2_2_12_1_3_1_2_1_1_1_2_1_1_1_1_3_1_1_1_1"/>
    <protectedRange sqref="F59:F61" name="Range2_2_12_1_3_1_2_1_1_1_3_1_1_1_1_1_3_1_1_1_1"/>
    <protectedRange sqref="I59:I61" name="Range2_2_12_1_4_3_1_1_1_2_1_2_1_1_3_1_1_1_1_1_1"/>
    <protectedRange sqref="B64" name="Range2_12_5_1_1_1_2_2_1_1_1_1_1_1_1_1_1_1_1_2_1_1_1_1_1_1_1_1_1_3_1_3_1_2_1_1_1_1_1_1_1_1_1_1_1_1_1_2_1_1_1_1_1_2_1_1_1_1_1_1_1_1_2_1_1_3_1_1_1_2_1_1_1_1_1_1_1_1_1_1_1_1_1_1_1_1_1_2_1_1_1_1_1_1_1_1_1_1_1_1_1_1_1_2_1_1_1_2_2_2_3_1_1_1_1_3_2"/>
    <protectedRange sqref="S47:T47" name="Range2_12_5_1_1_2"/>
    <protectedRange sqref="N47:R47" name="Range2_12_1_6_1_1_2"/>
    <protectedRange sqref="L47:M47" name="Range2_2_12_1_7_1_1_3"/>
    <protectedRange sqref="J47:K47" name="Range2_2_12_1_4_1_1_1_1_1_1_1_1_1_1_1_1_1_1_1_2"/>
    <protectedRange sqref="I47" name="Range2_2_12_1_7_1_1_2_2_1_2_2"/>
    <protectedRange sqref="G47:H47" name="Range2_2_12_1_3_1_2_1_1_1_1_2_1_1_1_1_1_1_1_1_1_1_1_2"/>
    <protectedRange sqref="T43" name="Range2_12_5_1_1_1_2_1_1_1_1_1_1_2_1_1"/>
    <protectedRange sqref="G43:H43" name="Range2_2_12_1_3_1_1_1_1_1_4_1_1_1_1_1_1_1_1_1_1_2_1_1"/>
    <protectedRange sqref="E43:F43" name="Range2_2_12_1_7_1_1_3_1_1_1_1_1_1_1_1_1_1_2_1_1"/>
    <protectedRange sqref="S43" name="Range2_12_5_1_1_2_3_1_1_1_1_1_1_1_1_1_2_1_1"/>
    <protectedRange sqref="Q43:R43" name="Range2_12_1_6_1_1_1_1_2_1_1_1_1_1_1_1_1_1_2_1_1"/>
    <protectedRange sqref="N43:P43" name="Range2_12_1_2_3_1_1_1_1_2_1_1_1_1_1_1_1_1_1_2_1_1"/>
    <protectedRange sqref="I43:M43" name="Range2_2_12_1_4_3_1_1_1_1_2_1_1_1_1_1_1_1_1_1_2_1_1"/>
    <protectedRange sqref="D43" name="Range2_2_12_1_3_1_2_1_1_1_2_1_2_1_1_1_1_1_1_1_1_1_2_1_1"/>
    <protectedRange sqref="T44" name="Range2_12_5_1_1_1_2_1_1_1_1_1_1_1_1_1_1"/>
    <protectedRange sqref="G44:H44" name="Range2_2_12_1_3_1_1_1_1_1_4_1_1_1_1_1_1_1_1_1_1_1_1_1_1"/>
    <protectedRange sqref="E44:F44" name="Range2_2_12_1_7_1_1_3_1_1_1_1_1_1_1_1_1_1_1_1_1_1"/>
    <protectedRange sqref="S44" name="Range2_12_5_1_1_2_3_1_1_1_1_1_1_1_1_1_1_1_1_1"/>
    <protectedRange sqref="Q44:R44" name="Range2_12_1_6_1_1_1_1_2_1_1_1_1_1_1_1_1_1_1_1_1_1"/>
    <protectedRange sqref="N44:P44" name="Range2_12_1_2_3_1_1_1_1_2_1_1_1_1_1_1_1_1_1_1_1_1_1"/>
    <protectedRange sqref="I44:M44" name="Range2_2_12_1_4_3_1_1_1_1_2_1_1_1_1_1_1_1_1_1_1_1_1_1"/>
    <protectedRange sqref="D44" name="Range2_2_12_1_3_1_2_1_1_1_2_1_2_1_1_1_1_1_1_1_1_1_1_1_1_1"/>
    <protectedRange sqref="T45" name="Range2_12_5_1_1_6_1_1_1_1_1_1_1_1_1_1_1_1_1_1_1_1_1_1_1"/>
    <protectedRange sqref="S45" name="Range2_12_5_1_1_5_3_1_1_1_1_1_1_1_1_1_1_1_1_1_1_1_1_1_1_1"/>
    <protectedRange sqref="Q45:R45" name="Range2_12_1_6_1_1_1_2_3_2_1_1_2_1_1_1_1_1_1_1_1_1_1_1_1_1_1_1_1_1_1"/>
    <protectedRange sqref="N45:P45" name="Range2_12_1_2_3_1_1_1_2_3_2_1_1_2_1_1_1_1_1_1_1_1_1_1_1_1_1_1_1_1_1_1"/>
    <protectedRange sqref="J45:M45" name="Range2_2_12_1_4_3_1_1_1_3_3_2_1_1_2_1_1_1_1_1_1_1_1_1_1_1_1_1_1_1_1_1_1"/>
    <protectedRange sqref="I45" name="Range2_2_12_1_4_3_1_1_1_2_1_2_2_1_2_1_1_1_1_1_1_1_1_1_1_1_1_1_1_1_1_1_1"/>
    <protectedRange sqref="G45:H45 D45:E45" name="Range2_2_12_1_3_1_2_1_1_1_2_1_3_2_1_2_1_1_1_1_1_1_1_1_1_1_1_1_1_1_1_1_1_1"/>
    <protectedRange sqref="F45" name="Range2_2_12_1_3_1_2_1_1_1_1_1_2_2_1_2_1_1_1_1_1_1_1_1_1_1_1_1_1_1_1_1_1_1"/>
    <protectedRange sqref="B43" name="Range2_12_5_1_1_1_2_1_1_1_1_1_1_1_1_1_1_1_2_1_1_1_1_1_1_1_1_1_1_1_1_1_1_1_1_1_1_1_1_1_1_2_1_1_1_1_1_1_1_1_1_1_1_2_1_1_1_1_2_1_1_1_1_1_1_1_1_1_1_1_2_1_1_1_1"/>
    <protectedRange sqref="B44" name="Range2_12_5_1_1_1_2_2_1_1_1_1_1_1_1_1_1_1_1_1_1_1_1_1_1_1_1_1_1_1_1_1_1_1_1_1_1_1_1_1_1_1_1_1_1_1_1_1_1_1_1_1_1_1_1_1_1_2_1_1_1_1_1_1_1_1_1_1_1_2_1_1_1_1_1_2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"/>
    <protectedRange sqref="T46" name="Range2_12_5_1_1_2_2_1_1_1_1_1_1_1_1_1_1_1_1_2_1_1_1"/>
    <protectedRange sqref="S46" name="Range2_12_4_1_1_1_4_2_2_2_2_1_1_1_1_1_1_1_1_1_1_1_2_1_1_1"/>
    <protectedRange sqref="Q46:R46" name="Range2_12_1_6_1_1_1_2_3_2_1_1_3_1_1_1_1_1_1_1_1_1_1_1_1_1_2_1_1_1"/>
    <protectedRange sqref="N46:P46" name="Range2_12_1_2_3_1_1_1_2_3_2_1_1_3_1_1_1_1_1_1_1_1_1_1_1_1_1_2_1_1_1"/>
    <protectedRange sqref="K46:M46" name="Range2_2_12_1_4_3_1_1_1_3_3_2_1_1_3_1_1_1_1_1_1_1_1_1_1_1_1_1_2_1_1_1"/>
    <protectedRange sqref="J46" name="Range2_2_12_1_4_3_1_1_1_3_2_1_2_2_1_1_1_1_1_1_1_1_1_1_1_1_1_2_1_1_1"/>
    <protectedRange sqref="E46:H46" name="Range2_2_12_1_3_1_2_1_1_1_1_2_1_1_1_1_1_1_1_1_1_1_2_1_1_1_1_1_1_1_1_2_1_1_1"/>
    <protectedRange sqref="D46" name="Range2_2_12_1_3_1_2_1_1_1_2_1_2_3_1_1_1_1_1_1_2_1_1_1_1_1_1_1_1_1_1_2_1_1_1"/>
    <protectedRange sqref="I46" name="Range2_2_12_1_4_2_1_1_1_4_1_2_1_1_1_2_2_1_1_1_1_1_1_1_1_1_1_1_1_1_1_2_1_1_1"/>
    <protectedRange sqref="B46" name="Range2_12_5_1_1_1_2_2_1_1_1_1_1_1_1_1_1_1_1_2_1_1_1_2_1_1_1_2_1_1_1_3_1_1_1_1_1_1_1_1_1_1_1_1_1_1_1_1_1_1_1_1_1_1_1_1_1_1_1_1_1_1_1_1_1_1_1_1_1_1_1_1_1_1_1_1_1_1_1_1_1_1_1_1_1_1_1_1_1_1_2_1_1_1_1_1_1_1_1_1_1_1_1_1_1_1_2_1_1_1"/>
    <protectedRange sqref="B48:E49" name="Range2_12_5_1_1_1_1_1_2_1_1_1_1_1_1_1_1_1_1_1_1_1_1_1_1_1_1_1_1_2_1_1_1_1_1_1_1_1_1_1_1_1_1_3_1_1_1_2_1_1_1_1_1_1_1_1_1_1_1_1_2_1_1_1_1_1_1_1_1_1_1_1_1_1_1_1_1_1_1_1_1_1_1_1_1_1_1_1_1"/>
    <protectedRange sqref="P5:U5" name="Range1_16_1_1_1_1_1_1_2_2_2_2_2_2_2_2_2_2_2_2_2_2_2_2_2_2_2_2_2_2_2_1_2_2_2_2_2_2_2_2_2_2_3_2_2"/>
    <protectedRange sqref="P4:U4" name="Range1_16_1_1_1_1_1"/>
    <protectedRange sqref="B50 B55" name="Range2_12_5_1_1_1_2_2_1_1_1_1_1_1_1_1_1_1_1_2_1_1_1_1_1_1_1_1_1_3_1_3_1_2_1_1_1_1_1_1_1_1_1_1_1_1_1_2_1_1_1_1_1_2_1_1_1_1_1_1_1_1_2_1_1_3_1_1_1_2_1_1_1_1_1_1_1_1_1_1_1_1_1_1_1_1_1_2_1_1_1_1_1_1_1_1_1_1_1_1_1_1_1_1_1_1_1_2"/>
    <protectedRange sqref="B51:B54" name="Range2_12_5_1_1_1_1_1_2_1_1_2_1_1_1_1_1_1_1_1_1_1_1_1_1_1_1_1_1_2_1_1_1_1_1_1_1_1_1_1_1_1_1_1_3_1_1_1_2_1_1_1_1_1_1_1_1_1_2_1_1_1_1_1_1_1_1_1_1_1_1_1_1_1_1_1_1_1_1_1_1_1_1_1_1_1_3"/>
    <protectedRange sqref="F47" name="Range2_2_12_1_3_1_2_1_1_1_1_2_1_1_1_1_1_1_1_1_1_1_1_2_2"/>
    <protectedRange sqref="E47" name="Range2_2_12_1_3_1_2_1_1_1_2_1_1_1_1_3_1_1_1_1_1_1_1_1_1_2_2"/>
    <protectedRange sqref="B47" name="Range2_12_5_1_1_1_2_1_1_1_1_1_1_1_1_1_1_1_2_1_2_1_1_1_1_1_1_1_1_1_2_1_1_1_1_1_1_1_1_1_1_1_1_1_1_1_1_1_1_1_1_1_1_1_1_1_1_1_1_1_1_1_1_1_1_1_1_1_1_1_1_1_1_1_2_1_1_1_1_1_1_1_1_1_2_1_2_1_1_1_1_1_2_1_1_1_1_1_1_1_1_2"/>
    <protectedRange sqref="B56" name="Range2_12_5_1_1_1_1_1_2_1_1_1_1_1_1_1_1_1_1_1_1_1_1_1_1_1_1_1_1_2_1_1_1_1_1_1_1_1_1_1_1_1_1_3_1_1_1_2_1_1_1_1_1_1_1_1_1_1_1_1_2_1_1_1_1_1_1_1_1_1_1_1_1_1_1_1_1_1_1_1_1_1_1_1_1_1_1_1_1_1"/>
    <protectedRange sqref="B57" name="Range2_12_5_1_1_1_2_2_1_1_1_1_1_1_1_1_1_1_1_2_1_1_1_1_1_1_1_1_1_3_1_3_1_2_1_1_1_1_1_1_1_1_1_1_1_1_1_2_1_1_1_1_1_2_1_1_1_1_1_1_1_1_2_1_1_3_1_1_1_2_1_1_1_1_1_1_1_1_1_1_1_1_1_1_1_1_1_2_1_1_1_1_1_1_1_1_1_1_1_1_1_1_1_1_1_1_1_2_1"/>
    <protectedRange sqref="B59" name="Range2_12_5_1_1_1_2_2_1_1_1_1_1_1_1_1_1_1_1_2_1_1_1_2_1_1_1_1_1_1_1_1_1_1_1_1_1_1_1_1_2_1_1_1_1_1_1_1_1_1_2_1_1_3_1_1_1_3_1_1_1_1_1_1_1_1_1_1_1_1_1_1_1_1_1_1_1_1_1_1_2_1_1_1_1_1_1_1_1_1_1_1_2_1"/>
    <protectedRange sqref="B60" name="Range2_12_5_1_1_1_1_1_2_1_2_1_1_1_2_1_1_1_1_1_1_1_1_1_1_2_1_1_1_1_1_2_1_1_1_1_1_1_1_2_1_1_3_1_1_1_2_1_1_1_1_1_1_1_1_1_1_1_1_1_1_1_1_1_1_1_1_1_1_1_1_1_1_1_1_1_1_1_1_1_1_2_1"/>
    <protectedRange sqref="B58" name="Range2_12_5_1_1_1_1_1_2_1_1_2_1_1_1_1_1_1_1_1_1_1_1_1_1_1_1_1_1_2_1_1_1_1_1_1_1_1_1_1_1_1_1_1_3_1_1_1_2_1_1_1_1_1_1_1_1_1_2_1_1_1_1_1_1_1_1_1_1_1_1_1_1_1_1_1_1_1_1_1_1_1_1_1_1_1_3_1"/>
  </protectedRanges>
  <mergeCells count="42"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">
    <cfRule type="containsText" dxfId="334" priority="21" operator="containsText" text="N/A">
      <formula>NOT(ISERROR(SEARCH("N/A",AC11)))</formula>
    </cfRule>
    <cfRule type="cellIs" dxfId="333" priority="35" operator="equal">
      <formula>0</formula>
    </cfRule>
  </conditionalFormatting>
  <conditionalFormatting sqref="AC11:AE34">
    <cfRule type="cellIs" dxfId="332" priority="34" operator="greaterThanOrEqual">
      <formula>1185</formula>
    </cfRule>
  </conditionalFormatting>
  <conditionalFormatting sqref="AC11:AE34">
    <cfRule type="cellIs" dxfId="331" priority="33" operator="between">
      <formula>0.1</formula>
      <formula>1184</formula>
    </cfRule>
  </conditionalFormatting>
  <conditionalFormatting sqref="X8">
    <cfRule type="cellIs" dxfId="330" priority="32" operator="equal">
      <formula>0</formula>
    </cfRule>
  </conditionalFormatting>
  <conditionalFormatting sqref="X8">
    <cfRule type="cellIs" dxfId="329" priority="31" operator="greaterThan">
      <formula>1179</formula>
    </cfRule>
  </conditionalFormatting>
  <conditionalFormatting sqref="X8">
    <cfRule type="cellIs" dxfId="328" priority="30" operator="greaterThan">
      <formula>99</formula>
    </cfRule>
  </conditionalFormatting>
  <conditionalFormatting sqref="X8">
    <cfRule type="cellIs" dxfId="327" priority="29" operator="greaterThan">
      <formula>0.99</formula>
    </cfRule>
  </conditionalFormatting>
  <conditionalFormatting sqref="AB8">
    <cfRule type="cellIs" dxfId="326" priority="28" operator="equal">
      <formula>0</formula>
    </cfRule>
  </conditionalFormatting>
  <conditionalFormatting sqref="AB8">
    <cfRule type="cellIs" dxfId="325" priority="27" operator="greaterThan">
      <formula>1179</formula>
    </cfRule>
  </conditionalFormatting>
  <conditionalFormatting sqref="AB8">
    <cfRule type="cellIs" dxfId="324" priority="26" operator="greaterThan">
      <formula>99</formula>
    </cfRule>
  </conditionalFormatting>
  <conditionalFormatting sqref="AB8">
    <cfRule type="cellIs" dxfId="323" priority="25" operator="greaterThan">
      <formula>0.99</formula>
    </cfRule>
  </conditionalFormatting>
  <conditionalFormatting sqref="AI11:AI34">
    <cfRule type="cellIs" dxfId="322" priority="24" operator="greaterThan">
      <formula>$AI$8</formula>
    </cfRule>
  </conditionalFormatting>
  <conditionalFormatting sqref="AH11:AH34">
    <cfRule type="cellIs" dxfId="321" priority="22" operator="greaterThan">
      <formula>$AH$8</formula>
    </cfRule>
    <cfRule type="cellIs" dxfId="320" priority="23" operator="greaterThan">
      <formula>$AH$8</formula>
    </cfRule>
  </conditionalFormatting>
  <conditionalFormatting sqref="X11:AA34">
    <cfRule type="containsText" dxfId="319" priority="17" operator="containsText" text="N/A">
      <formula>NOT(ISERROR(SEARCH("N/A",X11)))</formula>
    </cfRule>
    <cfRule type="cellIs" dxfId="318" priority="20" operator="equal">
      <formula>0</formula>
    </cfRule>
  </conditionalFormatting>
  <conditionalFormatting sqref="X11:AA34">
    <cfRule type="cellIs" dxfId="317" priority="19" operator="greaterThanOrEqual">
      <formula>1185</formula>
    </cfRule>
  </conditionalFormatting>
  <conditionalFormatting sqref="X11:AA34">
    <cfRule type="cellIs" dxfId="316" priority="18" operator="between">
      <formula>0.1</formula>
      <formula>1184</formula>
    </cfRule>
  </conditionalFormatting>
  <conditionalFormatting sqref="AB11:AB34">
    <cfRule type="containsText" dxfId="315" priority="13" operator="containsText" text="N/A">
      <formula>NOT(ISERROR(SEARCH("N/A",AB11)))</formula>
    </cfRule>
    <cfRule type="cellIs" dxfId="314" priority="16" operator="equal">
      <formula>0</formula>
    </cfRule>
  </conditionalFormatting>
  <conditionalFormatting sqref="AB11:AB34">
    <cfRule type="cellIs" dxfId="313" priority="15" operator="greaterThanOrEqual">
      <formula>1185</formula>
    </cfRule>
  </conditionalFormatting>
  <conditionalFormatting sqref="AB11:AB34">
    <cfRule type="cellIs" dxfId="312" priority="14" operator="between">
      <formula>0.1</formula>
      <formula>1184</formula>
    </cfRule>
  </conditionalFormatting>
  <conditionalFormatting sqref="AJ11:AO34">
    <cfRule type="cellIs" dxfId="311" priority="12" operator="equal">
      <formula>0</formula>
    </cfRule>
  </conditionalFormatting>
  <conditionalFormatting sqref="AJ11:AO34">
    <cfRule type="cellIs" dxfId="310" priority="11" operator="greaterThan">
      <formula>1179</formula>
    </cfRule>
  </conditionalFormatting>
  <conditionalFormatting sqref="AJ11:AO34">
    <cfRule type="cellIs" dxfId="309" priority="10" operator="greaterThan">
      <formula>99</formula>
    </cfRule>
  </conditionalFormatting>
  <conditionalFormatting sqref="AJ11:AO34">
    <cfRule type="cellIs" dxfId="308" priority="9" operator="greaterThan">
      <formula>0.99</formula>
    </cfRule>
  </conditionalFormatting>
  <conditionalFormatting sqref="AP11:AP34">
    <cfRule type="cellIs" dxfId="307" priority="8" operator="equal">
      <formula>0</formula>
    </cfRule>
  </conditionalFormatting>
  <conditionalFormatting sqref="AP11:AP34">
    <cfRule type="cellIs" dxfId="306" priority="7" operator="greaterThan">
      <formula>1179</formula>
    </cfRule>
  </conditionalFormatting>
  <conditionalFormatting sqref="AP11:AP34">
    <cfRule type="cellIs" dxfId="305" priority="6" operator="greaterThan">
      <formula>99</formula>
    </cfRule>
  </conditionalFormatting>
  <conditionalFormatting sqref="AP11:AP34">
    <cfRule type="cellIs" dxfId="304" priority="5" operator="greaterThan">
      <formula>0.99</formula>
    </cfRule>
  </conditionalFormatting>
  <conditionalFormatting sqref="AQ11:AQ34">
    <cfRule type="cellIs" dxfId="303" priority="4" operator="equal">
      <formula>0</formula>
    </cfRule>
  </conditionalFormatting>
  <conditionalFormatting sqref="AQ11:AQ34">
    <cfRule type="cellIs" dxfId="302" priority="3" operator="greaterThan">
      <formula>1179</formula>
    </cfRule>
  </conditionalFormatting>
  <conditionalFormatting sqref="AQ11:AQ34">
    <cfRule type="cellIs" dxfId="301" priority="2" operator="greaterThan">
      <formula>99</formula>
    </cfRule>
  </conditionalFormatting>
  <conditionalFormatting sqref="AQ11:AQ34">
    <cfRule type="cellIs" dxfId="30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4"/>
  <sheetViews>
    <sheetView topLeftCell="R20" zoomScaleNormal="100" workbookViewId="0">
      <selection activeCell="AG35" sqref="AG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129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/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21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21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21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42362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25568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215" t="s">
        <v>51</v>
      </c>
      <c r="V9" s="21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213" t="s">
        <v>55</v>
      </c>
      <c r="AG9" s="213" t="s">
        <v>56</v>
      </c>
      <c r="AH9" s="296" t="s">
        <v>57</v>
      </c>
      <c r="AI9" s="311" t="s">
        <v>58</v>
      </c>
      <c r="AJ9" s="215" t="s">
        <v>59</v>
      </c>
      <c r="AK9" s="215" t="s">
        <v>60</v>
      </c>
      <c r="AL9" s="215" t="s">
        <v>61</v>
      </c>
      <c r="AM9" s="215" t="s">
        <v>62</v>
      </c>
      <c r="AN9" s="215" t="s">
        <v>63</v>
      </c>
      <c r="AO9" s="215" t="s">
        <v>64</v>
      </c>
      <c r="AP9" s="215" t="s">
        <v>65</v>
      </c>
      <c r="AQ9" s="293" t="s">
        <v>66</v>
      </c>
      <c r="AR9" s="21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15" t="s">
        <v>72</v>
      </c>
      <c r="C10" s="215" t="s">
        <v>73</v>
      </c>
      <c r="D10" s="215" t="s">
        <v>74</v>
      </c>
      <c r="E10" s="215" t="s">
        <v>75</v>
      </c>
      <c r="F10" s="215" t="s">
        <v>74</v>
      </c>
      <c r="G10" s="215" t="s">
        <v>75</v>
      </c>
      <c r="H10" s="289"/>
      <c r="I10" s="215" t="s">
        <v>75</v>
      </c>
      <c r="J10" s="215" t="s">
        <v>75</v>
      </c>
      <c r="K10" s="215" t="s">
        <v>75</v>
      </c>
      <c r="L10" s="29" t="s">
        <v>29</v>
      </c>
      <c r="M10" s="292"/>
      <c r="N10" s="29" t="s">
        <v>29</v>
      </c>
      <c r="O10" s="294"/>
      <c r="P10" s="294"/>
      <c r="Q10" s="2">
        <f>'DEC 23'!Q34</f>
        <v>63905852</v>
      </c>
      <c r="R10" s="304"/>
      <c r="S10" s="305"/>
      <c r="T10" s="306"/>
      <c r="U10" s="215" t="s">
        <v>75</v>
      </c>
      <c r="V10" s="21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23'!AG34</f>
        <v>42683132</v>
      </c>
      <c r="AH10" s="296"/>
      <c r="AI10" s="312"/>
      <c r="AJ10" s="215" t="s">
        <v>84</v>
      </c>
      <c r="AK10" s="215" t="s">
        <v>84</v>
      </c>
      <c r="AL10" s="215" t="s">
        <v>84</v>
      </c>
      <c r="AM10" s="215" t="s">
        <v>84</v>
      </c>
      <c r="AN10" s="215" t="s">
        <v>84</v>
      </c>
      <c r="AO10" s="215" t="s">
        <v>84</v>
      </c>
      <c r="AP10" s="2">
        <f>'DEC 23'!AP34</f>
        <v>9912525</v>
      </c>
      <c r="AQ10" s="294"/>
      <c r="AR10" s="21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 t="shared" ref="E11:E34" si="0"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125</v>
      </c>
      <c r="P11" s="124">
        <v>93</v>
      </c>
      <c r="Q11" s="124">
        <v>63909888</v>
      </c>
      <c r="R11" s="47">
        <f>IF(ISBLANK(Q11),"-",Q11-Q10)</f>
        <v>4036</v>
      </c>
      <c r="S11" s="48">
        <f>R11*24/1000</f>
        <v>96.864000000000004</v>
      </c>
      <c r="T11" s="48">
        <f>R11/1000</f>
        <v>4.0359999999999996</v>
      </c>
      <c r="U11" s="125">
        <v>5.6</v>
      </c>
      <c r="V11" s="125">
        <f t="shared" ref="V11:V34" si="1">U11</f>
        <v>5.6</v>
      </c>
      <c r="W11" s="126" t="s">
        <v>124</v>
      </c>
      <c r="X11" s="128">
        <v>0</v>
      </c>
      <c r="Y11" s="128">
        <v>0</v>
      </c>
      <c r="Z11" s="128">
        <v>977</v>
      </c>
      <c r="AA11" s="128">
        <v>1185</v>
      </c>
      <c r="AB11" s="128">
        <v>0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42683844</v>
      </c>
      <c r="AH11" s="50">
        <f>IF(ISBLANK(AG11),"-",AG11-AG10)</f>
        <v>712</v>
      </c>
      <c r="AI11" s="51">
        <f>AH11/T11</f>
        <v>176.41228939544104</v>
      </c>
      <c r="AJ11" s="108">
        <v>0</v>
      </c>
      <c r="AK11" s="108">
        <v>0</v>
      </c>
      <c r="AL11" s="108">
        <v>1</v>
      </c>
      <c r="AM11" s="108">
        <v>1</v>
      </c>
      <c r="AN11" s="108">
        <v>0</v>
      </c>
      <c r="AO11" s="108">
        <v>0</v>
      </c>
      <c r="AP11" s="128">
        <v>9913586</v>
      </c>
      <c r="AQ11" s="128">
        <f t="shared" ref="AQ11:AQ34" si="2">AP11-AP10</f>
        <v>1061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13</v>
      </c>
      <c r="E12" s="42">
        <f t="shared" si="0"/>
        <v>9.1549295774647899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123</v>
      </c>
      <c r="P12" s="124">
        <v>90</v>
      </c>
      <c r="Q12" s="124">
        <v>63913921</v>
      </c>
      <c r="R12" s="47">
        <f t="shared" ref="R12:R34" si="5">IF(ISBLANK(Q12),"-",Q12-Q11)</f>
        <v>4033</v>
      </c>
      <c r="S12" s="48">
        <f t="shared" ref="S12:S34" si="6">R12*24/1000</f>
        <v>96.792000000000002</v>
      </c>
      <c r="T12" s="48">
        <f t="shared" ref="T12:T34" si="7">R12/1000</f>
        <v>4.0330000000000004</v>
      </c>
      <c r="U12" s="125">
        <v>7</v>
      </c>
      <c r="V12" s="125">
        <f t="shared" si="1"/>
        <v>7</v>
      </c>
      <c r="W12" s="126" t="s">
        <v>124</v>
      </c>
      <c r="X12" s="128">
        <v>0</v>
      </c>
      <c r="Y12" s="128">
        <v>0</v>
      </c>
      <c r="Z12" s="128">
        <v>947</v>
      </c>
      <c r="AA12" s="128">
        <v>1185</v>
      </c>
      <c r="AB12" s="128">
        <v>0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42684556</v>
      </c>
      <c r="AH12" s="50">
        <f>IF(ISBLANK(AG12),"-",AG12-AG11)</f>
        <v>712</v>
      </c>
      <c r="AI12" s="51">
        <f t="shared" ref="AI12:AI34" si="8">AH12/T12</f>
        <v>176.54351599305727</v>
      </c>
      <c r="AJ12" s="108">
        <v>0</v>
      </c>
      <c r="AK12" s="108">
        <v>0</v>
      </c>
      <c r="AL12" s="108">
        <v>1</v>
      </c>
      <c r="AM12" s="108">
        <v>1</v>
      </c>
      <c r="AN12" s="108">
        <v>0</v>
      </c>
      <c r="AO12" s="108">
        <v>0</v>
      </c>
      <c r="AP12" s="128">
        <v>9914774</v>
      </c>
      <c r="AQ12" s="128">
        <f t="shared" si="2"/>
        <v>1188</v>
      </c>
      <c r="AR12" s="179">
        <v>1.07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0"/>
        <v>11.267605633802818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130</v>
      </c>
      <c r="P13" s="124">
        <v>95</v>
      </c>
      <c r="Q13" s="124">
        <v>63917705</v>
      </c>
      <c r="R13" s="47">
        <f t="shared" si="5"/>
        <v>3784</v>
      </c>
      <c r="S13" s="48">
        <f t="shared" si="6"/>
        <v>90.816000000000003</v>
      </c>
      <c r="T13" s="48">
        <f t="shared" si="7"/>
        <v>3.7839999999999998</v>
      </c>
      <c r="U13" s="125">
        <v>8.1999999999999993</v>
      </c>
      <c r="V13" s="125">
        <f t="shared" si="1"/>
        <v>8.1999999999999993</v>
      </c>
      <c r="W13" s="126" t="s">
        <v>124</v>
      </c>
      <c r="X13" s="128">
        <v>0</v>
      </c>
      <c r="Y13" s="128">
        <v>0</v>
      </c>
      <c r="Z13" s="128">
        <v>946</v>
      </c>
      <c r="AA13" s="128">
        <v>1185</v>
      </c>
      <c r="AB13" s="128">
        <v>0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42685216</v>
      </c>
      <c r="AH13" s="50">
        <f>IF(ISBLANK(AG13),"-",AG13-AG12)</f>
        <v>660</v>
      </c>
      <c r="AI13" s="51">
        <f t="shared" si="8"/>
        <v>174.41860465116281</v>
      </c>
      <c r="AJ13" s="108">
        <v>0</v>
      </c>
      <c r="AK13" s="108">
        <v>0</v>
      </c>
      <c r="AL13" s="108">
        <v>1</v>
      </c>
      <c r="AM13" s="108">
        <v>1</v>
      </c>
      <c r="AN13" s="108">
        <v>0</v>
      </c>
      <c r="AO13" s="108">
        <v>0</v>
      </c>
      <c r="AP13" s="128">
        <v>9915952</v>
      </c>
      <c r="AQ13" s="128">
        <f t="shared" si="2"/>
        <v>1178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15</v>
      </c>
      <c r="E14" s="42">
        <f t="shared" si="0"/>
        <v>10.563380281690142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122</v>
      </c>
      <c r="P14" s="124">
        <v>96</v>
      </c>
      <c r="Q14" s="124">
        <v>63921491</v>
      </c>
      <c r="R14" s="47">
        <f t="shared" si="5"/>
        <v>3786</v>
      </c>
      <c r="S14" s="48">
        <f t="shared" si="6"/>
        <v>90.864000000000004</v>
      </c>
      <c r="T14" s="48">
        <f t="shared" si="7"/>
        <v>3.786</v>
      </c>
      <c r="U14" s="125">
        <v>9.5</v>
      </c>
      <c r="V14" s="125">
        <f t="shared" si="1"/>
        <v>9.5</v>
      </c>
      <c r="W14" s="126" t="s">
        <v>124</v>
      </c>
      <c r="X14" s="128">
        <v>0</v>
      </c>
      <c r="Y14" s="128">
        <v>0</v>
      </c>
      <c r="Z14" s="128">
        <v>946</v>
      </c>
      <c r="AA14" s="128">
        <v>1185</v>
      </c>
      <c r="AB14" s="128">
        <v>0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42685868</v>
      </c>
      <c r="AH14" s="50">
        <f t="shared" ref="AH14:AH34" si="9">IF(ISBLANK(AG14),"-",AG14-AG13)</f>
        <v>652</v>
      </c>
      <c r="AI14" s="51">
        <f t="shared" si="8"/>
        <v>172.21341785525621</v>
      </c>
      <c r="AJ14" s="108">
        <v>0</v>
      </c>
      <c r="AK14" s="108">
        <v>0</v>
      </c>
      <c r="AL14" s="108">
        <v>1</v>
      </c>
      <c r="AM14" s="108">
        <v>1</v>
      </c>
      <c r="AN14" s="108">
        <v>0</v>
      </c>
      <c r="AO14" s="108">
        <v>0</v>
      </c>
      <c r="AP14" s="128">
        <v>9917114</v>
      </c>
      <c r="AQ14" s="128">
        <f t="shared" si="2"/>
        <v>1162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18</v>
      </c>
      <c r="E15" s="42">
        <f t="shared" si="0"/>
        <v>12.67605633802817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120</v>
      </c>
      <c r="P15" s="124">
        <v>102</v>
      </c>
      <c r="Q15" s="124">
        <v>63925721</v>
      </c>
      <c r="R15" s="47">
        <f t="shared" si="5"/>
        <v>4230</v>
      </c>
      <c r="S15" s="48">
        <f t="shared" si="6"/>
        <v>101.52</v>
      </c>
      <c r="T15" s="48">
        <f t="shared" si="7"/>
        <v>4.2300000000000004</v>
      </c>
      <c r="U15" s="125">
        <v>9.5</v>
      </c>
      <c r="V15" s="125">
        <f t="shared" si="1"/>
        <v>9.5</v>
      </c>
      <c r="W15" s="126" t="s">
        <v>124</v>
      </c>
      <c r="X15" s="128">
        <v>0</v>
      </c>
      <c r="Y15" s="128">
        <v>0</v>
      </c>
      <c r="Z15" s="128">
        <v>946</v>
      </c>
      <c r="AA15" s="128">
        <v>1185</v>
      </c>
      <c r="AB15" s="128">
        <v>0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42686528</v>
      </c>
      <c r="AH15" s="50">
        <f t="shared" si="9"/>
        <v>660</v>
      </c>
      <c r="AI15" s="51">
        <f t="shared" si="8"/>
        <v>156.02836879432621</v>
      </c>
      <c r="AJ15" s="108">
        <v>0</v>
      </c>
      <c r="AK15" s="108">
        <v>0</v>
      </c>
      <c r="AL15" s="108">
        <v>1</v>
      </c>
      <c r="AM15" s="108">
        <v>1</v>
      </c>
      <c r="AN15" s="108">
        <v>0</v>
      </c>
      <c r="AO15" s="108">
        <v>0</v>
      </c>
      <c r="AP15" s="128">
        <v>9917114</v>
      </c>
      <c r="AQ15" s="128">
        <f t="shared" si="2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21</v>
      </c>
      <c r="E16" s="42">
        <f t="shared" si="0"/>
        <v>14.788732394366198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118</v>
      </c>
      <c r="P16" s="124">
        <v>111</v>
      </c>
      <c r="Q16" s="124">
        <v>63929956</v>
      </c>
      <c r="R16" s="47">
        <f t="shared" si="5"/>
        <v>4235</v>
      </c>
      <c r="S16" s="48">
        <f t="shared" si="6"/>
        <v>101.64</v>
      </c>
      <c r="T16" s="48">
        <f t="shared" si="7"/>
        <v>4.2350000000000003</v>
      </c>
      <c r="U16" s="125">
        <v>9.5</v>
      </c>
      <c r="V16" s="125">
        <f t="shared" si="1"/>
        <v>9.5</v>
      </c>
      <c r="W16" s="126" t="s">
        <v>124</v>
      </c>
      <c r="X16" s="128">
        <v>0</v>
      </c>
      <c r="Y16" s="128">
        <v>0</v>
      </c>
      <c r="Z16" s="128">
        <v>1027</v>
      </c>
      <c r="AA16" s="128">
        <v>1185</v>
      </c>
      <c r="AB16" s="128">
        <v>0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42687200</v>
      </c>
      <c r="AH16" s="50">
        <f t="shared" si="9"/>
        <v>672</v>
      </c>
      <c r="AI16" s="51">
        <f t="shared" si="8"/>
        <v>158.67768595041321</v>
      </c>
      <c r="AJ16" s="108">
        <v>0</v>
      </c>
      <c r="AK16" s="108">
        <v>0</v>
      </c>
      <c r="AL16" s="108">
        <v>1</v>
      </c>
      <c r="AM16" s="108">
        <v>1</v>
      </c>
      <c r="AN16" s="108">
        <v>0</v>
      </c>
      <c r="AO16" s="108">
        <v>0</v>
      </c>
      <c r="AP16" s="128">
        <v>9917114</v>
      </c>
      <c r="AQ16" s="128">
        <f t="shared" si="2"/>
        <v>0</v>
      </c>
      <c r="AR16" s="54">
        <v>1.21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12</v>
      </c>
      <c r="E17" s="42">
        <f t="shared" si="0"/>
        <v>8.4507042253521139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121</v>
      </c>
      <c r="P17" s="124">
        <v>135</v>
      </c>
      <c r="Q17" s="124">
        <v>63935461</v>
      </c>
      <c r="R17" s="47">
        <f t="shared" si="5"/>
        <v>5505</v>
      </c>
      <c r="S17" s="48">
        <f t="shared" si="6"/>
        <v>132.12</v>
      </c>
      <c r="T17" s="48">
        <f t="shared" si="7"/>
        <v>5.5049999999999999</v>
      </c>
      <c r="U17" s="125">
        <v>9.5</v>
      </c>
      <c r="V17" s="125">
        <f t="shared" si="1"/>
        <v>9.5</v>
      </c>
      <c r="W17" s="126" t="s">
        <v>179</v>
      </c>
      <c r="X17" s="128">
        <v>0</v>
      </c>
      <c r="Y17" s="128">
        <v>0</v>
      </c>
      <c r="Z17" s="128">
        <v>1157</v>
      </c>
      <c r="AA17" s="128">
        <v>1185</v>
      </c>
      <c r="AB17" s="128">
        <v>1158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42688308</v>
      </c>
      <c r="AH17" s="50">
        <f t="shared" si="9"/>
        <v>1108</v>
      </c>
      <c r="AI17" s="51">
        <f t="shared" si="8"/>
        <v>201.27157129881925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9917114</v>
      </c>
      <c r="AQ17" s="128">
        <f t="shared" si="2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0"/>
        <v>5.6338028169014089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143</v>
      </c>
      <c r="P18" s="124">
        <v>139</v>
      </c>
      <c r="Q18" s="124">
        <v>63941264</v>
      </c>
      <c r="R18" s="47">
        <f t="shared" si="5"/>
        <v>5803</v>
      </c>
      <c r="S18" s="48">
        <f t="shared" si="6"/>
        <v>139.27199999999999</v>
      </c>
      <c r="T18" s="48">
        <f t="shared" si="7"/>
        <v>5.8029999999999999</v>
      </c>
      <c r="U18" s="125">
        <v>9.5</v>
      </c>
      <c r="V18" s="125">
        <f t="shared" si="1"/>
        <v>9.5</v>
      </c>
      <c r="W18" s="126" t="s">
        <v>179</v>
      </c>
      <c r="X18" s="128">
        <v>0</v>
      </c>
      <c r="Y18" s="128">
        <v>0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42689572</v>
      </c>
      <c r="AH18" s="50">
        <f t="shared" si="9"/>
        <v>1264</v>
      </c>
      <c r="AI18" s="51">
        <f t="shared" si="8"/>
        <v>217.81836980871964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9917114</v>
      </c>
      <c r="AQ18" s="128">
        <f t="shared" si="2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0"/>
        <v>4.9295774647887329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136</v>
      </c>
      <c r="P19" s="124">
        <v>134</v>
      </c>
      <c r="Q19" s="124">
        <v>63947300</v>
      </c>
      <c r="R19" s="47">
        <f t="shared" si="5"/>
        <v>6036</v>
      </c>
      <c r="S19" s="48">
        <f t="shared" si="6"/>
        <v>144.864</v>
      </c>
      <c r="T19" s="48">
        <f t="shared" si="7"/>
        <v>6.0359999999999996</v>
      </c>
      <c r="U19" s="125">
        <v>9.1999999999999993</v>
      </c>
      <c r="V19" s="125">
        <f t="shared" si="1"/>
        <v>9.1999999999999993</v>
      </c>
      <c r="W19" s="126" t="s">
        <v>131</v>
      </c>
      <c r="X19" s="128">
        <v>0</v>
      </c>
      <c r="Y19" s="128">
        <v>1036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42690932</v>
      </c>
      <c r="AH19" s="50">
        <f t="shared" si="9"/>
        <v>1360</v>
      </c>
      <c r="AI19" s="51">
        <f t="shared" si="8"/>
        <v>225.31477799867463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9917114</v>
      </c>
      <c r="AQ19" s="128">
        <f t="shared" si="2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0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135</v>
      </c>
      <c r="P20" s="124">
        <v>132</v>
      </c>
      <c r="Q20" s="124">
        <v>63953402</v>
      </c>
      <c r="R20" s="47">
        <f t="shared" si="5"/>
        <v>6102</v>
      </c>
      <c r="S20" s="48">
        <f t="shared" si="6"/>
        <v>146.44800000000001</v>
      </c>
      <c r="T20" s="48">
        <f t="shared" si="7"/>
        <v>6.1020000000000003</v>
      </c>
      <c r="U20" s="125">
        <v>8.6</v>
      </c>
      <c r="V20" s="125">
        <f t="shared" si="1"/>
        <v>8.6</v>
      </c>
      <c r="W20" s="126" t="s">
        <v>131</v>
      </c>
      <c r="X20" s="128">
        <v>0</v>
      </c>
      <c r="Y20" s="128">
        <v>1036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42692311</v>
      </c>
      <c r="AH20" s="50">
        <f t="shared" si="9"/>
        <v>1379</v>
      </c>
      <c r="AI20" s="51">
        <f t="shared" si="8"/>
        <v>225.99147820386759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9917114</v>
      </c>
      <c r="AQ20" s="128">
        <f t="shared" si="2"/>
        <v>0</v>
      </c>
      <c r="AR20" s="54">
        <v>1.29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0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135</v>
      </c>
      <c r="P21" s="124">
        <v>147</v>
      </c>
      <c r="Q21" s="124">
        <v>63959451</v>
      </c>
      <c r="R21" s="47">
        <f t="shared" si="5"/>
        <v>6049</v>
      </c>
      <c r="S21" s="48">
        <f t="shared" si="6"/>
        <v>145.17599999999999</v>
      </c>
      <c r="T21" s="48">
        <f t="shared" si="7"/>
        <v>6.0490000000000004</v>
      </c>
      <c r="U21" s="125">
        <v>8</v>
      </c>
      <c r="V21" s="125">
        <f t="shared" si="1"/>
        <v>8</v>
      </c>
      <c r="W21" s="126" t="s">
        <v>131</v>
      </c>
      <c r="X21" s="128">
        <v>0</v>
      </c>
      <c r="Y21" s="128">
        <v>1048</v>
      </c>
      <c r="Z21" s="128">
        <v>1187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42693676</v>
      </c>
      <c r="AH21" s="50">
        <f t="shared" si="9"/>
        <v>1365</v>
      </c>
      <c r="AI21" s="51">
        <f t="shared" si="8"/>
        <v>225.65713341048107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9917114</v>
      </c>
      <c r="AQ21" s="128">
        <f t="shared" si="2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0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135</v>
      </c>
      <c r="P22" s="124">
        <v>150</v>
      </c>
      <c r="Q22" s="124">
        <v>63965573</v>
      </c>
      <c r="R22" s="47">
        <f t="shared" si="5"/>
        <v>6122</v>
      </c>
      <c r="S22" s="48">
        <f t="shared" si="6"/>
        <v>146.928</v>
      </c>
      <c r="T22" s="48">
        <f t="shared" si="7"/>
        <v>6.1219999999999999</v>
      </c>
      <c r="U22" s="125">
        <v>7.4</v>
      </c>
      <c r="V22" s="125">
        <f t="shared" si="1"/>
        <v>7.4</v>
      </c>
      <c r="W22" s="126" t="s">
        <v>131</v>
      </c>
      <c r="X22" s="128">
        <v>0</v>
      </c>
      <c r="Y22" s="128">
        <v>1048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42695056</v>
      </c>
      <c r="AH22" s="50">
        <f t="shared" si="9"/>
        <v>1380</v>
      </c>
      <c r="AI22" s="51">
        <f t="shared" si="8"/>
        <v>225.41653054557335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9917114</v>
      </c>
      <c r="AQ22" s="128">
        <f t="shared" si="2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f t="shared" si="0"/>
        <v>4.2253521126760569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133</v>
      </c>
      <c r="P23" s="124">
        <v>142</v>
      </c>
      <c r="Q23" s="124">
        <v>63971515</v>
      </c>
      <c r="R23" s="47">
        <f t="shared" si="5"/>
        <v>5942</v>
      </c>
      <c r="S23" s="48">
        <f t="shared" si="6"/>
        <v>142.608</v>
      </c>
      <c r="T23" s="48">
        <f t="shared" si="7"/>
        <v>5.9420000000000002</v>
      </c>
      <c r="U23" s="125">
        <v>6.9</v>
      </c>
      <c r="V23" s="125">
        <f t="shared" si="1"/>
        <v>6.9</v>
      </c>
      <c r="W23" s="126" t="s">
        <v>131</v>
      </c>
      <c r="X23" s="128">
        <v>0</v>
      </c>
      <c r="Y23" s="128">
        <v>1048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42696412</v>
      </c>
      <c r="AH23" s="50">
        <f t="shared" si="9"/>
        <v>1356</v>
      </c>
      <c r="AI23" s="51">
        <f t="shared" si="8"/>
        <v>228.2059912487378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9917114</v>
      </c>
      <c r="AQ23" s="128">
        <f t="shared" si="2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0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133</v>
      </c>
      <c r="P24" s="124">
        <v>139</v>
      </c>
      <c r="Q24" s="124">
        <v>63977548</v>
      </c>
      <c r="R24" s="47">
        <f t="shared" si="5"/>
        <v>6033</v>
      </c>
      <c r="S24" s="48">
        <f t="shared" si="6"/>
        <v>144.792</v>
      </c>
      <c r="T24" s="48">
        <f t="shared" si="7"/>
        <v>6.0330000000000004</v>
      </c>
      <c r="U24" s="125">
        <v>6.4</v>
      </c>
      <c r="V24" s="125">
        <f t="shared" si="1"/>
        <v>6.4</v>
      </c>
      <c r="W24" s="126" t="s">
        <v>131</v>
      </c>
      <c r="X24" s="128">
        <v>0</v>
      </c>
      <c r="Y24" s="128">
        <v>1047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42697754</v>
      </c>
      <c r="AH24" s="50">
        <f>IF(ISBLANK(AG24),"-",AG24-AG23)</f>
        <v>1342</v>
      </c>
      <c r="AI24" s="51">
        <f t="shared" si="8"/>
        <v>222.44322890767444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9917114</v>
      </c>
      <c r="AQ24" s="128">
        <f t="shared" si="2"/>
        <v>0</v>
      </c>
      <c r="AR24" s="54">
        <v>1.2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0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134</v>
      </c>
      <c r="P25" s="124">
        <v>139</v>
      </c>
      <c r="Q25" s="124">
        <v>63983230</v>
      </c>
      <c r="R25" s="47">
        <f t="shared" si="5"/>
        <v>5682</v>
      </c>
      <c r="S25" s="48">
        <f t="shared" si="6"/>
        <v>136.36799999999999</v>
      </c>
      <c r="T25" s="48">
        <f t="shared" si="7"/>
        <v>5.6820000000000004</v>
      </c>
      <c r="U25" s="125">
        <v>6</v>
      </c>
      <c r="V25" s="125">
        <f t="shared" si="1"/>
        <v>6</v>
      </c>
      <c r="W25" s="126" t="s">
        <v>131</v>
      </c>
      <c r="X25" s="128">
        <v>0</v>
      </c>
      <c r="Y25" s="128">
        <v>1035</v>
      </c>
      <c r="Z25" s="128">
        <v>1187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42699076</v>
      </c>
      <c r="AH25" s="50">
        <f t="shared" si="9"/>
        <v>1322</v>
      </c>
      <c r="AI25" s="51">
        <f t="shared" si="8"/>
        <v>232.6645547342485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9917114</v>
      </c>
      <c r="AQ25" s="128">
        <f t="shared" si="2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0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133</v>
      </c>
      <c r="Q26" s="124">
        <v>63989144</v>
      </c>
      <c r="R26" s="47">
        <f t="shared" si="5"/>
        <v>5914</v>
      </c>
      <c r="S26" s="48">
        <f t="shared" si="6"/>
        <v>141.93600000000001</v>
      </c>
      <c r="T26" s="48">
        <f t="shared" si="7"/>
        <v>5.9139999999999997</v>
      </c>
      <c r="U26" s="125">
        <v>5.6</v>
      </c>
      <c r="V26" s="125">
        <f t="shared" si="1"/>
        <v>5.6</v>
      </c>
      <c r="W26" s="126" t="s">
        <v>131</v>
      </c>
      <c r="X26" s="128">
        <v>0</v>
      </c>
      <c r="Y26" s="128">
        <v>1036</v>
      </c>
      <c r="Z26" s="128">
        <v>1177</v>
      </c>
      <c r="AA26" s="128">
        <v>1185</v>
      </c>
      <c r="AB26" s="128">
        <v>1178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42700440</v>
      </c>
      <c r="AH26" s="50">
        <f t="shared" si="9"/>
        <v>1364</v>
      </c>
      <c r="AI26" s="51">
        <f t="shared" si="8"/>
        <v>230.63916131214069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9917114</v>
      </c>
      <c r="AQ26" s="128">
        <f t="shared" si="2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7</v>
      </c>
      <c r="E27" s="42">
        <f t="shared" si="0"/>
        <v>4.9295774647887329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129</v>
      </c>
      <c r="P27" s="124">
        <v>135</v>
      </c>
      <c r="Q27" s="124">
        <v>63995242</v>
      </c>
      <c r="R27" s="47">
        <f t="shared" si="5"/>
        <v>6098</v>
      </c>
      <c r="S27" s="48">
        <f t="shared" si="6"/>
        <v>146.352</v>
      </c>
      <c r="T27" s="48">
        <f t="shared" si="7"/>
        <v>6.0979999999999999</v>
      </c>
      <c r="U27" s="125">
        <v>5.2</v>
      </c>
      <c r="V27" s="125">
        <f t="shared" si="1"/>
        <v>5.2</v>
      </c>
      <c r="W27" s="126" t="s">
        <v>131</v>
      </c>
      <c r="X27" s="128">
        <v>0</v>
      </c>
      <c r="Y27" s="128">
        <v>1036</v>
      </c>
      <c r="Z27" s="128">
        <v>1168</v>
      </c>
      <c r="AA27" s="128">
        <v>1185</v>
      </c>
      <c r="AB27" s="128">
        <v>1167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42701828</v>
      </c>
      <c r="AH27" s="50">
        <f t="shared" si="9"/>
        <v>1388</v>
      </c>
      <c r="AI27" s="51">
        <f t="shared" si="8"/>
        <v>227.61561167595934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9917114</v>
      </c>
      <c r="AQ27" s="128">
        <f t="shared" si="2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6</v>
      </c>
      <c r="E28" s="42">
        <f t="shared" si="0"/>
        <v>4.2253521126760569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125</v>
      </c>
      <c r="P28" s="124">
        <v>133</v>
      </c>
      <c r="Q28" s="124">
        <v>64000451</v>
      </c>
      <c r="R28" s="47">
        <f t="shared" si="5"/>
        <v>5209</v>
      </c>
      <c r="S28" s="48">
        <f t="shared" si="6"/>
        <v>125.01600000000001</v>
      </c>
      <c r="T28" s="48">
        <f t="shared" si="7"/>
        <v>5.2089999999999996</v>
      </c>
      <c r="U28" s="125">
        <v>4.9000000000000004</v>
      </c>
      <c r="V28" s="125">
        <f t="shared" si="1"/>
        <v>4.9000000000000004</v>
      </c>
      <c r="W28" s="126" t="s">
        <v>131</v>
      </c>
      <c r="X28" s="128">
        <v>0</v>
      </c>
      <c r="Y28" s="128">
        <v>1037</v>
      </c>
      <c r="Z28" s="128">
        <v>1137</v>
      </c>
      <c r="AA28" s="128">
        <v>1185</v>
      </c>
      <c r="AB28" s="128">
        <v>1137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42703004</v>
      </c>
      <c r="AH28" s="50">
        <f t="shared" si="9"/>
        <v>1176</v>
      </c>
      <c r="AI28" s="51">
        <f t="shared" si="8"/>
        <v>225.76310232290268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9917114</v>
      </c>
      <c r="AQ28" s="128">
        <f t="shared" si="2"/>
        <v>0</v>
      </c>
      <c r="AR28" s="54">
        <v>1.21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7</v>
      </c>
      <c r="E29" s="42">
        <f t="shared" si="0"/>
        <v>4.9295774647887329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121</v>
      </c>
      <c r="P29" s="124">
        <v>129</v>
      </c>
      <c r="Q29" s="124">
        <v>64005928</v>
      </c>
      <c r="R29" s="47">
        <f t="shared" si="5"/>
        <v>5477</v>
      </c>
      <c r="S29" s="48">
        <f t="shared" si="6"/>
        <v>131.44800000000001</v>
      </c>
      <c r="T29" s="48">
        <f t="shared" si="7"/>
        <v>5.4770000000000003</v>
      </c>
      <c r="U29" s="125">
        <v>4.5</v>
      </c>
      <c r="V29" s="125">
        <f t="shared" si="1"/>
        <v>4.5</v>
      </c>
      <c r="W29" s="126" t="s">
        <v>131</v>
      </c>
      <c r="X29" s="128">
        <v>0</v>
      </c>
      <c r="Y29" s="128">
        <v>1036</v>
      </c>
      <c r="Z29" s="128">
        <v>1117</v>
      </c>
      <c r="AA29" s="128">
        <v>1185</v>
      </c>
      <c r="AB29" s="128">
        <v>1136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42704232</v>
      </c>
      <c r="AH29" s="50">
        <f t="shared" si="9"/>
        <v>1228</v>
      </c>
      <c r="AI29" s="51">
        <f t="shared" si="8"/>
        <v>224.2103341245207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9917114</v>
      </c>
      <c r="AQ29" s="128">
        <f t="shared" si="2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10</v>
      </c>
      <c r="E30" s="42">
        <f t="shared" si="0"/>
        <v>7.042253521126761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108</v>
      </c>
      <c r="P30" s="124">
        <v>126</v>
      </c>
      <c r="Q30" s="124">
        <v>64011272</v>
      </c>
      <c r="R30" s="47">
        <f t="shared" si="5"/>
        <v>5344</v>
      </c>
      <c r="S30" s="48">
        <f t="shared" si="6"/>
        <v>128.256</v>
      </c>
      <c r="T30" s="48">
        <f t="shared" si="7"/>
        <v>5.3440000000000003</v>
      </c>
      <c r="U30" s="125">
        <v>3.7</v>
      </c>
      <c r="V30" s="125">
        <f t="shared" si="1"/>
        <v>3.7</v>
      </c>
      <c r="W30" s="126" t="s">
        <v>147</v>
      </c>
      <c r="X30" s="128">
        <v>0</v>
      </c>
      <c r="Y30" s="128">
        <v>1067</v>
      </c>
      <c r="Z30" s="128">
        <v>0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42705316</v>
      </c>
      <c r="AH30" s="50">
        <f t="shared" si="9"/>
        <v>1084</v>
      </c>
      <c r="AI30" s="51">
        <f t="shared" si="8"/>
        <v>202.8443113772455</v>
      </c>
      <c r="AJ30" s="108">
        <v>0</v>
      </c>
      <c r="AK30" s="108">
        <v>1</v>
      </c>
      <c r="AL30" s="108">
        <v>0</v>
      </c>
      <c r="AM30" s="108">
        <v>1</v>
      </c>
      <c r="AN30" s="108">
        <v>1</v>
      </c>
      <c r="AO30" s="108">
        <v>0</v>
      </c>
      <c r="AP30" s="128">
        <v>9917114</v>
      </c>
      <c r="AQ30" s="128">
        <f t="shared" si="2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16</v>
      </c>
      <c r="E31" s="42">
        <f t="shared" si="0"/>
        <v>11.267605633802818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107</v>
      </c>
      <c r="P31" s="124">
        <v>123</v>
      </c>
      <c r="Q31" s="124">
        <v>64016466</v>
      </c>
      <c r="R31" s="47">
        <f t="shared" si="5"/>
        <v>5194</v>
      </c>
      <c r="S31" s="48">
        <f t="shared" si="6"/>
        <v>124.65600000000001</v>
      </c>
      <c r="T31" s="48">
        <f t="shared" si="7"/>
        <v>5.194</v>
      </c>
      <c r="U31" s="125">
        <v>3</v>
      </c>
      <c r="V31" s="125">
        <f t="shared" si="1"/>
        <v>3</v>
      </c>
      <c r="W31" s="126" t="s">
        <v>147</v>
      </c>
      <c r="X31" s="128">
        <v>0</v>
      </c>
      <c r="Y31" s="128">
        <v>1108</v>
      </c>
      <c r="Z31" s="128">
        <v>0</v>
      </c>
      <c r="AA31" s="128">
        <v>1185</v>
      </c>
      <c r="AB31" s="128">
        <v>1047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42706292</v>
      </c>
      <c r="AH31" s="50">
        <f t="shared" si="9"/>
        <v>976</v>
      </c>
      <c r="AI31" s="51">
        <f t="shared" si="8"/>
        <v>187.90912591451675</v>
      </c>
      <c r="AJ31" s="108">
        <v>0</v>
      </c>
      <c r="AK31" s="108">
        <v>1</v>
      </c>
      <c r="AL31" s="108">
        <v>0</v>
      </c>
      <c r="AM31" s="108">
        <v>1</v>
      </c>
      <c r="AN31" s="108">
        <v>1</v>
      </c>
      <c r="AO31" s="108">
        <v>0</v>
      </c>
      <c r="AP31" s="128">
        <v>9917114</v>
      </c>
      <c r="AQ31" s="128">
        <f t="shared" si="2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17</v>
      </c>
      <c r="E32" s="42">
        <f t="shared" si="0"/>
        <v>11.971830985915494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100</v>
      </c>
      <c r="P32" s="124">
        <v>117</v>
      </c>
      <c r="Q32" s="124">
        <v>64021546</v>
      </c>
      <c r="R32" s="47">
        <f t="shared" si="5"/>
        <v>5080</v>
      </c>
      <c r="S32" s="48">
        <f t="shared" si="6"/>
        <v>121.92</v>
      </c>
      <c r="T32" s="48">
        <f t="shared" si="7"/>
        <v>5.08</v>
      </c>
      <c r="U32" s="125">
        <v>2.2000000000000002</v>
      </c>
      <c r="V32" s="125">
        <f t="shared" si="1"/>
        <v>2.2000000000000002</v>
      </c>
      <c r="W32" s="126" t="s">
        <v>147</v>
      </c>
      <c r="X32" s="128">
        <v>0</v>
      </c>
      <c r="Y32" s="128">
        <v>1108</v>
      </c>
      <c r="Z32" s="128">
        <v>0</v>
      </c>
      <c r="AA32" s="128">
        <v>1185</v>
      </c>
      <c r="AB32" s="128">
        <v>1017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42707228</v>
      </c>
      <c r="AH32" s="50">
        <f t="shared" si="9"/>
        <v>936</v>
      </c>
      <c r="AI32" s="51">
        <f t="shared" si="8"/>
        <v>184.25196850393701</v>
      </c>
      <c r="AJ32" s="108">
        <v>0</v>
      </c>
      <c r="AK32" s="108">
        <v>1</v>
      </c>
      <c r="AL32" s="108">
        <v>0</v>
      </c>
      <c r="AM32" s="108">
        <v>1</v>
      </c>
      <c r="AN32" s="108">
        <v>1</v>
      </c>
      <c r="AO32" s="108">
        <v>0</v>
      </c>
      <c r="AP32" s="128">
        <v>9917114</v>
      </c>
      <c r="AQ32" s="128">
        <f t="shared" si="2"/>
        <v>0</v>
      </c>
      <c r="AR32" s="54">
        <v>1.1599999999999999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0"/>
        <v>7.042253521126761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139</v>
      </c>
      <c r="P33" s="124">
        <v>105</v>
      </c>
      <c r="Q33" s="124">
        <v>64025730</v>
      </c>
      <c r="R33" s="47">
        <f t="shared" si="5"/>
        <v>4184</v>
      </c>
      <c r="S33" s="48">
        <f t="shared" si="6"/>
        <v>100.416</v>
      </c>
      <c r="T33" s="48">
        <f t="shared" si="7"/>
        <v>4.1840000000000002</v>
      </c>
      <c r="U33" s="125">
        <v>3.4</v>
      </c>
      <c r="V33" s="125">
        <f t="shared" si="1"/>
        <v>3.4</v>
      </c>
      <c r="W33" s="126" t="s">
        <v>124</v>
      </c>
      <c r="X33" s="128">
        <v>0</v>
      </c>
      <c r="Y33" s="128">
        <v>0</v>
      </c>
      <c r="Z33" s="128">
        <v>0</v>
      </c>
      <c r="AA33" s="128">
        <v>1185</v>
      </c>
      <c r="AB33" s="128">
        <v>997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42707964</v>
      </c>
      <c r="AH33" s="50">
        <f t="shared" si="9"/>
        <v>736</v>
      </c>
      <c r="AI33" s="51">
        <f t="shared" si="8"/>
        <v>175.90822179732314</v>
      </c>
      <c r="AJ33" s="108">
        <v>0</v>
      </c>
      <c r="AK33" s="108">
        <v>0</v>
      </c>
      <c r="AL33" s="108">
        <v>0</v>
      </c>
      <c r="AM33" s="108">
        <v>1</v>
      </c>
      <c r="AN33" s="108">
        <v>1</v>
      </c>
      <c r="AO33" s="108">
        <v>0.4</v>
      </c>
      <c r="AP33" s="128">
        <v>9918415</v>
      </c>
      <c r="AQ33" s="128">
        <f t="shared" si="2"/>
        <v>1301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0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134</v>
      </c>
      <c r="P34" s="124">
        <v>106</v>
      </c>
      <c r="Q34" s="124">
        <v>64029945</v>
      </c>
      <c r="R34" s="47">
        <f t="shared" si="5"/>
        <v>4215</v>
      </c>
      <c r="S34" s="48">
        <f t="shared" si="6"/>
        <v>101.16</v>
      </c>
      <c r="T34" s="48">
        <f t="shared" si="7"/>
        <v>4.2149999999999999</v>
      </c>
      <c r="U34" s="125">
        <v>4.9000000000000004</v>
      </c>
      <c r="V34" s="125">
        <f t="shared" si="1"/>
        <v>4.9000000000000004</v>
      </c>
      <c r="W34" s="126" t="s">
        <v>124</v>
      </c>
      <c r="X34" s="128">
        <v>0</v>
      </c>
      <c r="Y34" s="128">
        <v>0</v>
      </c>
      <c r="Z34" s="128">
        <v>0</v>
      </c>
      <c r="AA34" s="128">
        <v>1185</v>
      </c>
      <c r="AB34" s="128">
        <v>997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42708700</v>
      </c>
      <c r="AH34" s="50">
        <f t="shared" si="9"/>
        <v>736</v>
      </c>
      <c r="AI34" s="51">
        <f t="shared" si="8"/>
        <v>174.61447212336893</v>
      </c>
      <c r="AJ34" s="108">
        <v>0</v>
      </c>
      <c r="AK34" s="108">
        <v>0</v>
      </c>
      <c r="AL34" s="108">
        <v>0</v>
      </c>
      <c r="AM34" s="108">
        <v>1</v>
      </c>
      <c r="AN34" s="108">
        <v>1</v>
      </c>
      <c r="AO34" s="108">
        <v>0.4</v>
      </c>
      <c r="AP34" s="128">
        <v>9919725</v>
      </c>
      <c r="AQ34" s="128">
        <f t="shared" si="2"/>
        <v>1310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124093</v>
      </c>
      <c r="S35" s="67">
        <f>AVERAGE(S11:S34)</f>
        <v>124.09299999999998</v>
      </c>
      <c r="T35" s="67">
        <f>SUM(T11:T34)</f>
        <v>124.093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25568</v>
      </c>
      <c r="AH35" s="69">
        <f>SUM(AH11:AH34)</f>
        <v>25568</v>
      </c>
      <c r="AI35" s="70">
        <f>$AH$35/$T35</f>
        <v>206.03901912275469</v>
      </c>
      <c r="AJ35" s="99"/>
      <c r="AK35" s="100"/>
      <c r="AL35" s="100"/>
      <c r="AM35" s="100"/>
      <c r="AN35" s="101"/>
      <c r="AO35" s="71"/>
      <c r="AP35" s="72">
        <f>AP34-AP10</f>
        <v>7200</v>
      </c>
      <c r="AQ35" s="73">
        <f>SUM(AQ11:AQ34)</f>
        <v>7200</v>
      </c>
      <c r="AR35" s="74">
        <f>AVERAGE(AR11:AR34)</f>
        <v>1.1900000000000002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21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167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259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212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212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208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260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261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212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212" t="s">
        <v>141</v>
      </c>
      <c r="C48" s="205"/>
      <c r="D48" s="205"/>
      <c r="E48" s="204"/>
      <c r="F48" s="205"/>
      <c r="G48" s="205"/>
      <c r="H48" s="205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8" t="s">
        <v>237</v>
      </c>
      <c r="C49" s="205"/>
      <c r="D49" s="205"/>
      <c r="E49" s="205"/>
      <c r="F49" s="205"/>
      <c r="G49" s="205"/>
      <c r="H49" s="205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212" t="s">
        <v>142</v>
      </c>
      <c r="C50" s="205"/>
      <c r="D50" s="205"/>
      <c r="E50" s="205"/>
      <c r="F50" s="205"/>
      <c r="G50" s="205"/>
      <c r="H50" s="205"/>
      <c r="I50" s="206"/>
      <c r="J50" s="206"/>
      <c r="K50" s="206"/>
      <c r="L50" s="206"/>
      <c r="M50" s="206"/>
      <c r="N50" s="206"/>
      <c r="O50" s="206"/>
      <c r="P50" s="206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144</v>
      </c>
      <c r="C51" s="202"/>
      <c r="D51" s="202"/>
      <c r="E51" s="202"/>
      <c r="F51" s="202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212" t="s">
        <v>145</v>
      </c>
      <c r="C52" s="202"/>
      <c r="D52" s="202"/>
      <c r="E52" s="202"/>
      <c r="F52" s="202"/>
      <c r="G52" s="205"/>
      <c r="H52" s="205"/>
      <c r="I52" s="206"/>
      <c r="J52" s="206"/>
      <c r="K52" s="206"/>
      <c r="L52" s="206"/>
      <c r="M52" s="206"/>
      <c r="N52" s="206"/>
      <c r="O52" s="206"/>
      <c r="P52" s="206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181</v>
      </c>
      <c r="C53" s="202"/>
      <c r="D53" s="202"/>
      <c r="E53" s="202"/>
      <c r="F53" s="202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8"/>
      <c r="C54" s="118"/>
      <c r="D54" s="172"/>
      <c r="E54" s="118"/>
      <c r="F54" s="118"/>
      <c r="G54" s="206"/>
      <c r="H54" s="206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212"/>
      <c r="C55" s="205"/>
      <c r="D55" s="205"/>
      <c r="E55" s="204"/>
      <c r="F55" s="205"/>
      <c r="G55" s="206"/>
      <c r="H55" s="206"/>
      <c r="I55" s="206"/>
      <c r="J55" s="206"/>
      <c r="K55" s="206"/>
      <c r="L55" s="206"/>
      <c r="M55" s="206"/>
      <c r="N55" s="206"/>
      <c r="O55" s="206"/>
      <c r="P55" s="208"/>
      <c r="Q55" s="209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18"/>
      <c r="C56" s="205"/>
      <c r="D56" s="205"/>
      <c r="E56" s="205"/>
      <c r="F56" s="205"/>
      <c r="G56" s="205"/>
      <c r="H56" s="205"/>
      <c r="I56" s="206"/>
      <c r="J56" s="206"/>
      <c r="K56" s="206"/>
      <c r="L56" s="206"/>
      <c r="M56" s="206"/>
      <c r="N56" s="206"/>
      <c r="O56" s="206"/>
      <c r="P56" s="208"/>
      <c r="Q56" s="209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18"/>
      <c r="C57" s="205"/>
      <c r="D57" s="205"/>
      <c r="E57" s="205"/>
      <c r="F57" s="205"/>
      <c r="G57" s="205"/>
      <c r="H57" s="205"/>
      <c r="I57" s="205"/>
      <c r="J57" s="206"/>
      <c r="K57" s="206"/>
      <c r="L57" s="206"/>
      <c r="M57" s="206"/>
      <c r="N57" s="206"/>
      <c r="O57" s="206"/>
      <c r="P57" s="206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212"/>
      <c r="C58" s="205"/>
      <c r="D58" s="205"/>
      <c r="E58" s="205"/>
      <c r="F58" s="205"/>
      <c r="G58" s="205"/>
      <c r="H58" s="205"/>
      <c r="I58" s="205"/>
      <c r="J58" s="206"/>
      <c r="K58" s="206"/>
      <c r="L58" s="206"/>
      <c r="M58" s="206"/>
      <c r="N58" s="206"/>
      <c r="O58" s="206"/>
      <c r="P58" s="206"/>
      <c r="Q58" s="117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1"/>
      <c r="C59" s="202"/>
      <c r="D59" s="202"/>
      <c r="E59" s="202"/>
      <c r="F59" s="202"/>
      <c r="G59" s="202"/>
      <c r="H59" s="202"/>
      <c r="I59" s="203"/>
      <c r="J59" s="203"/>
      <c r="K59" s="203"/>
      <c r="L59" s="203"/>
      <c r="M59" s="203"/>
      <c r="N59" s="203"/>
      <c r="O59" s="203"/>
      <c r="P59" s="203"/>
      <c r="Q59" s="203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212"/>
      <c r="C60" s="202"/>
      <c r="D60" s="202"/>
      <c r="E60" s="202"/>
      <c r="F60" s="202"/>
      <c r="G60" s="202"/>
      <c r="H60" s="202"/>
      <c r="I60" s="203"/>
      <c r="J60" s="203"/>
      <c r="K60" s="203"/>
      <c r="L60" s="203"/>
      <c r="M60" s="203"/>
      <c r="N60" s="203"/>
      <c r="O60" s="203"/>
      <c r="P60" s="203"/>
      <c r="Q60" s="203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1"/>
      <c r="C61" s="202"/>
      <c r="D61" s="202"/>
      <c r="E61" s="202"/>
      <c r="F61" s="202"/>
      <c r="G61" s="202"/>
      <c r="H61" s="202"/>
      <c r="I61" s="203"/>
      <c r="J61" s="203"/>
      <c r="K61" s="203"/>
      <c r="L61" s="203"/>
      <c r="M61" s="203"/>
      <c r="N61" s="203"/>
      <c r="O61" s="203"/>
      <c r="P61" s="203"/>
      <c r="Q61" s="203"/>
      <c r="R61" s="117"/>
      <c r="S61" s="117"/>
      <c r="T61" s="120"/>
      <c r="U61" s="82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212"/>
      <c r="C62" s="118"/>
      <c r="D62" s="172"/>
      <c r="E62" s="118"/>
      <c r="F62" s="118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1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118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83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1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83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A66" s="112"/>
      <c r="B66" s="118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118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118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2"/>
      <c r="V68" s="82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118"/>
      <c r="C69" s="118"/>
      <c r="D69" s="172"/>
      <c r="E69" s="118"/>
      <c r="F69" s="118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2"/>
      <c r="V69" s="82"/>
      <c r="AS69" s="107"/>
      <c r="AT69" s="107"/>
      <c r="AU69" s="107"/>
      <c r="AV69" s="107"/>
      <c r="AW69" s="107"/>
      <c r="AX69" s="107"/>
      <c r="AY69" s="107"/>
    </row>
    <row r="70" spans="1:51" x14ac:dyDescent="0.25">
      <c r="O70" s="13"/>
      <c r="P70" s="109"/>
      <c r="Q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R75" s="109"/>
      <c r="S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Q76" s="109"/>
      <c r="R76" s="109"/>
      <c r="S76" s="109"/>
      <c r="T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Q77" s="109"/>
      <c r="R77" s="109"/>
      <c r="S77" s="109"/>
      <c r="T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09"/>
      <c r="Q79" s="109"/>
      <c r="R79" s="109"/>
      <c r="S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3"/>
      <c r="P80" s="109"/>
      <c r="Q80" s="109"/>
      <c r="R80" s="109"/>
      <c r="S80" s="109"/>
      <c r="T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U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T82" s="109"/>
      <c r="U82" s="109"/>
      <c r="AS82" s="107"/>
      <c r="AT82" s="107"/>
      <c r="AU82" s="107"/>
      <c r="AV82" s="107"/>
      <c r="AW82" s="107"/>
      <c r="AX82" s="107"/>
      <c r="AY82" s="107"/>
    </row>
    <row r="94" spans="15:51" x14ac:dyDescent="0.25">
      <c r="AS94" s="107"/>
      <c r="AT94" s="107"/>
      <c r="AU94" s="107"/>
      <c r="AV94" s="107"/>
      <c r="AW94" s="107"/>
      <c r="AX94" s="107"/>
      <c r="AY94" s="107"/>
    </row>
  </sheetData>
  <protectedRanges>
    <protectedRange sqref="S48:T69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65" name="Range2_2_1_10_1_1_1_2"/>
    <protectedRange sqref="N62:R69 R50:R61 N48:R49" name="Range2_12_1_6_1_1"/>
    <protectedRange sqref="L62:M69 L48:M49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2:K69 J48:K49" name="Range2_2_12_1_4_1_1_1_1_1_1_1_1_1_1_1_1_1_1_1"/>
    <protectedRange sqref="I62:I69 I48:I49" name="Range2_2_12_1_7_1_1_2_2_1_2"/>
    <protectedRange sqref="F62:H69 F54" name="Range2_2_12_1_3_1_2_1_1_1_1_2_1_1_1_1_1_1_1_1_1_1_1"/>
    <protectedRange sqref="E62:E69 E54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B63" name="Range2_12_5_1_1_1_2_2_1_1_1_1_1_1_1_1_1_1_1_1_1_1_1_1_1_1_1_1_1_1_1_1_1_1_1_1_1_1_1_1_1_1_1_1_1_1_1_1_1_1_1_1_1_1_1_1_1_2_1_1_1_1_1_1_1_1_1_1_1_2_1_1_1_1_1_2_1_1_1_1_1_1_1_1_1_1_1_1_1"/>
    <protectedRange sqref="Q59:Q61" name="Range2_12_1_6_1_1_1_2_3_1_1_3_1_1_1_1_1_1_1"/>
    <protectedRange sqref="N59:P61" name="Range2_12_1_2_3_1_1_1_2_3_1_1_3_1_1_1_1_1_1_1"/>
    <protectedRange sqref="J59:M61" name="Range2_2_12_1_4_3_1_1_1_3_3_1_1_3_1_1_1_1_1_1_1"/>
    <protectedRange sqref="Q54:Q56" name="Range2_12_5_1_1_3_1"/>
    <protectedRange sqref="P54:P56 Q53" name="Range2_12_4_1_1_1_4_2_2_2_1"/>
    <protectedRange sqref="N54:O56 O53:P53 Q50:Q52 Q57:Q58" name="Range2_12_1_6_1_1_1_2_3_2_1_1_3_1"/>
    <protectedRange sqref="K54:M56 L53:N53 N50:P52 N57:P58" name="Range2_12_1_2_3_1_1_1_2_3_2_1_1_3_1"/>
    <protectedRange sqref="H54:J55 I53:K53 I56:J56 K50:M52 K57:M58" name="Range2_2_12_1_4_3_1_1_1_3_3_2_1_1_3_1"/>
    <protectedRange sqref="G54:G55 H53 J50:J52 J57:J58" name="Range2_2_12_1_4_3_1_1_1_3_2_1_2_2_1"/>
    <protectedRange sqref="G48:H52" name="Range2_2_12_1_3_1_2_1_1_1_2_1_1_1_1_1_1_2_1_1_1"/>
    <protectedRange sqref="G53 I50:I52" name="Range2_2_12_1_4_3_1_1_1_2_1_2_1_1_3_1_1_1_1_1_1_1"/>
    <protectedRange sqref="I57:I58" name="Range2_2_12_1_7_1_1_2_2_2"/>
    <protectedRange sqref="G56:H56" name="Range2_2_12_1_3_1_2_1_1_1_2_1_1_1_1_1_1_2_1_1_1_1_1_1_1_1"/>
    <protectedRange sqref="F48 F55" name="Range2_2_12_1_3_1_2_1_1_1_3_1_1_1_1_1_3_1_1_1_1_1_1_1_2_1_1"/>
    <protectedRange sqref="F57:H58 F49:F50 F56" name="Range2_2_12_1_3_1_2_1_1_1_1_2_1_1_1_1_1_1_2_1_1_1_1"/>
    <protectedRange sqref="D48 D55" name="Range2_2_12_1_3_1_2_1_1_1_2_1_1_1_1_3_1_1_1_1_1_2_1_2_1"/>
    <protectedRange sqref="E49:E50 E56:E58" name="Range2_2_12_1_3_1_2_1_1_1_1_2_1_1_1_1_1_1_2_1_1_1"/>
    <protectedRange sqref="D49:D50 D56:D58" name="Range2_2_12_1_3_1_2_1_1_1_2_1_2_3_1_1_1_1_1_1_1_1"/>
    <protectedRange sqref="E48 E55" name="Range2_12_5_1_1_1_1_1_2_1_1_1_1_1_1_1_1_1_1_1_1_1_1_1_1_1_1_1_1_2_1_1_1_1_1_1_1_1_1_1_1_1_1_3_1_1_1_2_1_1_1_1_1_1_1_1_1_1_1_1_2_1_1_1_2"/>
    <protectedRange sqref="G59:H61" name="Range2_2_12_1_3_1_2_1_1_1_2_1_1_1_1_1_1_2_1_1"/>
    <protectedRange sqref="D59:E61 D51:E53" name="Range2_2_12_1_3_1_2_1_1_1_2_1_1_1_1_3_1_1_1_1"/>
    <protectedRange sqref="F59:F61 F51:F53" name="Range2_2_12_1_3_1_2_1_1_1_3_1_1_1_1_1_3_1_1_1_1"/>
    <protectedRange sqref="I59:I61" name="Range2_2_12_1_4_3_1_1_1_2_1_2_1_1_3_1_1_1_1_1_1"/>
    <protectedRange sqref="B64" name="Range2_12_5_1_1_1_2_2_1_1_1_1_1_1_1_1_1_1_1_2_1_1_1_1_1_1_1_1_1_3_1_3_1_2_1_1_1_1_1_1_1_1_1_1_1_1_1_2_1_1_1_1_1_2_1_1_1_1_1_1_1_1_2_1_1_3_1_1_1_2_1_1_1_1_1_1_1_1_1_1_1_1_1_1_1_1_1_2_1_1_1_1_1_1_1_1_1_1_1_1_1_1_1_2_1_1_1_2_2_2_3_1_1_1_1_3_2"/>
    <protectedRange sqref="T43" name="Range2_12_5_1_1_1_2_1_1_1_1_1_1_2_1_1"/>
    <protectedRange sqref="G43:H43" name="Range2_2_12_1_3_1_1_1_1_1_4_1_1_1_1_1_1_1_1_1_1_2_1_1"/>
    <protectedRange sqref="E43:F43" name="Range2_2_12_1_7_1_1_3_1_1_1_1_1_1_1_1_1_1_2_1_1"/>
    <protectedRange sqref="S43" name="Range2_12_5_1_1_2_3_1_1_1_1_1_1_1_1_1_2_1_1"/>
    <protectedRange sqref="Q43:R43" name="Range2_12_1_6_1_1_1_1_2_1_1_1_1_1_1_1_1_1_2_1_1"/>
    <protectedRange sqref="N43:P43" name="Range2_12_1_2_3_1_1_1_1_2_1_1_1_1_1_1_1_1_1_2_1_1"/>
    <protectedRange sqref="I43:M43" name="Range2_2_12_1_4_3_1_1_1_1_2_1_1_1_1_1_1_1_1_1_2_1_1"/>
    <protectedRange sqref="D43" name="Range2_2_12_1_3_1_2_1_1_1_2_1_2_1_1_1_1_1_1_1_1_1_2_1_1"/>
    <protectedRange sqref="T44" name="Range2_12_5_1_1_1_2_1_1_1_1_1_1_1_1_1_1"/>
    <protectedRange sqref="G44:H44" name="Range2_2_12_1_3_1_1_1_1_1_4_1_1_1_1_1_1_1_1_1_1_1_1_1_1"/>
    <protectedRange sqref="E44:F44" name="Range2_2_12_1_7_1_1_3_1_1_1_1_1_1_1_1_1_1_1_1_1_1"/>
    <protectedRange sqref="S44" name="Range2_12_5_1_1_2_3_1_1_1_1_1_1_1_1_1_1_1_1_1"/>
    <protectedRange sqref="Q44:R44" name="Range2_12_1_6_1_1_1_1_2_1_1_1_1_1_1_1_1_1_1_1_1_1"/>
    <protectedRange sqref="N44:P44" name="Range2_12_1_2_3_1_1_1_1_2_1_1_1_1_1_1_1_1_1_1_1_1_1"/>
    <protectedRange sqref="I44:M44" name="Range2_2_12_1_4_3_1_1_1_1_2_1_1_1_1_1_1_1_1_1_1_1_1_1"/>
    <protectedRange sqref="D44" name="Range2_2_12_1_3_1_2_1_1_1_2_1_2_1_1_1_1_1_1_1_1_1_1_1_1_1"/>
    <protectedRange sqref="T45" name="Range2_12_5_1_1_6_1_1_1_1_1_1_1_1_1_1_1_1_1_1_1_1_1_1_1"/>
    <protectedRange sqref="S45" name="Range2_12_5_1_1_5_3_1_1_1_1_1_1_1_1_1_1_1_1_1_1_1_1_1_1_1"/>
    <protectedRange sqref="Q45:R45" name="Range2_12_1_6_1_1_1_2_3_2_1_1_2_1_1_1_1_1_1_1_1_1_1_1_1_1_1_1_1_1_1"/>
    <protectedRange sqref="N45:P45" name="Range2_12_1_2_3_1_1_1_2_3_2_1_1_2_1_1_1_1_1_1_1_1_1_1_1_1_1_1_1_1_1_1"/>
    <protectedRange sqref="J45:M45" name="Range2_2_12_1_4_3_1_1_1_3_3_2_1_1_2_1_1_1_1_1_1_1_1_1_1_1_1_1_1_1_1_1_1"/>
    <protectedRange sqref="I45" name="Range2_2_12_1_4_3_1_1_1_2_1_2_2_1_2_1_1_1_1_1_1_1_1_1_1_1_1_1_1_1_1_1_1"/>
    <protectedRange sqref="G45:H45 D45:E45" name="Range2_2_12_1_3_1_2_1_1_1_2_1_3_2_1_2_1_1_1_1_1_1_1_1_1_1_1_1_1_1_1_1_1_1"/>
    <protectedRange sqref="F45" name="Range2_2_12_1_3_1_2_1_1_1_1_1_2_2_1_2_1_1_1_1_1_1_1_1_1_1_1_1_1_1_1_1_1_1"/>
    <protectedRange sqref="P5:U5" name="Range1_16_1_1_1_1_1_1_2_2_2_2_2_2_2_2_2_2_2_2_2_2_2_2_2_2_2_2_2_2_2_1_2_2_2_2_2_2_2_2_2_2_3_2_2"/>
    <protectedRange sqref="P4:U4" name="Range1_16_1_1_1_1_1"/>
    <protectedRange sqref="B55" name="Range2_12_5_1_1_1_1_1_2_1_1_1_1_1_1_1_1_1_1_1_1_1_1_1_1_1_1_1_1_2_1_1_1_1_1_1_1_1_1_1_1_1_1_3_1_1_1_2_1_1_1_1_1_1_1_1_1_1_1_1_2_1_1_1_1_1_1_1_1_1_1_1_1_1_1_1_1_1_1_1_1_1_1_1_1_1_1_1_1_1"/>
    <protectedRange sqref="B56:B57" name="Range2_12_5_1_1_1_2_2_1_1_1_1_1_1_1_1_1_1_1_2_1_1_1_1_1_1_1_1_1_3_1_3_1_2_1_1_1_1_1_1_1_1_1_1_1_1_1_2_1_1_1_1_1_2_1_1_1_1_1_1_1_1_2_1_1_3_1_1_1_2_1_1_1_1_1_1_1_1_1_1_1_1_1_1_1_1_1_2_1_1_1_1_1_1_1_1_1_1_1_1_1_1_1_1_1_1_1_2_1"/>
    <protectedRange sqref="B59" name="Range2_12_5_1_1_1_2_2_1_1_1_1_1_1_1_1_1_1_1_2_1_1_1_2_1_1_1_1_1_1_1_1_1_1_1_1_1_1_1_1_2_1_1_1_1_1_1_1_1_1_2_1_1_3_1_1_1_3_1_1_1_1_1_1_1_1_1_1_1_1_1_1_1_1_1_1_1_1_1_1_2_1_1_1_1_1_1_1_1_1_1_1_2_1"/>
    <protectedRange sqref="B60" name="Range2_12_5_1_1_1_1_1_2_1_2_1_1_1_2_1_1_1_1_1_1_1_1_1_1_2_1_1_1_1_1_2_1_1_1_1_1_1_1_2_1_1_3_1_1_1_2_1_1_1_1_1_1_1_1_1_1_1_1_1_1_1_1_1_1_1_1_1_1_1_1_1_1_1_1_1_1_1_1_1_1_2_1"/>
    <protectedRange sqref="B58" name="Range2_12_5_1_1_1_1_1_2_1_1_2_1_1_1_1_1_1_1_1_1_1_1_1_1_1_1_1_1_2_1_1_1_1_1_1_1_1_1_1_1_1_1_1_3_1_1_1_2_1_1_1_1_1_1_1_1_1_2_1_1_1_1_1_1_1_1_1_1_1_1_1_1_1_1_1_1_1_1_1_1_1_1_1_1_1_3_1"/>
    <protectedRange sqref="B43" name="Range2_12_5_1_1_1_2_1_1_1_1_1_1_1_1_1_1_1_2_1_1_1_1_1_1_1_1_1_1_1_1_1_1_1_1_1_1_1_1_1_1_2_1_1_1_1_1_1_1_1_1_1_1_2_1_1_1_1_2_1_1_1_1_1_1_1_1_1_1_1_2_1_1_1_1_1"/>
    <protectedRange sqref="B44" name="Range2_12_5_1_1_1_2_2_1_1_1_1_1_1_1_1_1_1_1_1_1_1_1_1_1_1_1_1_1_1_1_1_1_1_1_1_1_1_1_1_1_1_1_1_1_1_1_1_1_1_1_1_1_1_1_1_1_2_1_1_1_1_1_1_1_1_1_1_1_2_1_1_1_1_1_2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"/>
    <protectedRange sqref="S47:T47" name="Range2_12_5_1_1_2_1"/>
    <protectedRange sqref="N47:R47" name="Range2_12_1_6_1_1_2_1"/>
    <protectedRange sqref="L47:M47" name="Range2_2_12_1_7_1_1_3_1"/>
    <protectedRange sqref="J47:K47" name="Range2_2_12_1_4_1_1_1_1_1_1_1_1_1_1_1_1_1_1_1_2_1"/>
    <protectedRange sqref="I47" name="Range2_2_12_1_7_1_1_2_2_1_2_2_1"/>
    <protectedRange sqref="G47:H47" name="Range2_2_12_1_3_1_2_1_1_1_1_2_1_1_1_1_1_1_1_1_1_1_1_2_1"/>
    <protectedRange sqref="T46" name="Range2_12_5_1_1_2_2_1_1_1_1_1_1_1_1_1_1_1_1_2_1_1_1_1"/>
    <protectedRange sqref="S46" name="Range2_12_4_1_1_1_4_2_2_2_2_1_1_1_1_1_1_1_1_1_1_1_2_1_1_1_1"/>
    <protectedRange sqref="Q46:R46" name="Range2_12_1_6_1_1_1_2_3_2_1_1_3_1_1_1_1_1_1_1_1_1_1_1_1_1_2_1_1_1_1"/>
    <protectedRange sqref="N46:P46" name="Range2_12_1_2_3_1_1_1_2_3_2_1_1_3_1_1_1_1_1_1_1_1_1_1_1_1_1_2_1_1_1_1"/>
    <protectedRange sqref="K46:M46" name="Range2_2_12_1_4_3_1_1_1_3_3_2_1_1_3_1_1_1_1_1_1_1_1_1_1_1_1_1_2_1_1_1_1"/>
    <protectedRange sqref="J46" name="Range2_2_12_1_4_3_1_1_1_3_2_1_2_2_1_1_1_1_1_1_1_1_1_1_1_1_1_2_1_1_1_1"/>
    <protectedRange sqref="E46:H46" name="Range2_2_12_1_3_1_2_1_1_1_1_2_1_1_1_1_1_1_1_1_1_1_2_1_1_1_1_1_1_1_1_2_1_1_1_1"/>
    <protectedRange sqref="D46" name="Range2_2_12_1_3_1_2_1_1_1_2_1_2_3_1_1_1_1_1_1_2_1_1_1_1_1_1_1_1_1_1_2_1_1_1_1"/>
    <protectedRange sqref="I46" name="Range2_2_12_1_4_2_1_1_1_4_1_2_1_1_1_2_2_1_1_1_1_1_1_1_1_1_1_1_1_1_1_2_1_1_1_1"/>
    <protectedRange sqref="B46" name="Range2_12_5_1_1_1_2_2_1_1_1_1_1_1_1_1_1_1_1_2_1_1_1_2_1_1_1_2_1_1_1_3_1_1_1_1_1_1_1_1_1_1_1_1_1_1_1_1_1_1_1_1_1_1_1_1_1_1_1_1_1_1_1_1_1_1_1_1_1_1_1_1_1_1_1_1_1_1_1_1_1_1_1_1_1_1_1_1_1_1_2_1_1_1_1_1_1_1_1_1_1_1_1_1_1_1_2_1_1_1_1"/>
    <protectedRange sqref="F47" name="Range2_2_12_1_3_1_2_1_1_1_1_2_1_1_1_1_1_1_1_1_1_1_1_2_2_1"/>
    <protectedRange sqref="E47" name="Range2_2_12_1_3_1_2_1_1_1_2_1_1_1_1_3_1_1_1_1_1_1_1_1_1_2_2_1"/>
    <protectedRange sqref="B47" name="Range2_12_5_1_1_1_2_1_1_1_1_1_1_1_1_1_1_1_2_1_2_1_1_1_1_1_1_1_1_1_2_1_1_1_1_1_1_1_1_1_1_1_1_1_1_1_1_1_1_1_1_1_1_1_1_1_1_1_1_1_1_1_1_1_1_1_1_1_1_1_1_1_1_1_2_1_1_1_1_1_1_1_1_1_2_1_2_1_1_1_1_1_2_1_1_1_1_1_1_1_1_2_1"/>
    <protectedRange sqref="B48" name="Range2_12_5_1_1_1_1_1_2_1_1_1_1_1_1_1_1_1_1_1_1_1_1_1_1_1_1_1_1_2_1_1_1_1_1_1_1_1_1_1_1_1_1_3_1_1_1_2_1_1_1_1_1_1_1_1_1_1_1_1_2_1_1_1_1_1_1_1_1_1_1_1_1_1_1_1_1_1_1_1_1_1_1_1_1_1_1_1_1_3"/>
    <protectedRange sqref="B54 B49" name="Range2_12_5_1_1_1_2_2_1_1_1_1_1_1_1_1_1_1_1_2_1_1_1_1_1_1_1_1_1_3_1_3_1_2_1_1_1_1_1_1_1_1_1_1_1_1_1_2_1_1_1_1_1_2_1_1_1_1_1_1_1_1_2_1_1_3_1_1_1_2_1_1_1_1_1_1_1_1_1_1_1_1_1_1_1_1_1_2_1_1_1_1_1_1_1_1_1_1_1_1_1_1_1_1_1_1_1_2_3"/>
    <protectedRange sqref="B51" name="Range2_12_5_1_1_1_2_2_1_1_1_1_1_1_1_1_1_1_1_2_1_1_1_2_1_1_1_1_1_1_1_1_1_1_1_1_1_1_1_1_2_1_1_1_1_1_1_1_1_1_2_1_1_3_1_1_1_3_1_1_1_1_1_1_1_1_1_1_1_1_1_1_1_1_1_1_1_1_1_1_2_1_1_1_1_1_1_1_1_1_1_1_2_2"/>
    <protectedRange sqref="B52" name="Range2_12_5_1_1_1_1_1_2_1_2_1_1_1_2_1_1_1_1_1_1_1_1_1_1_2_1_1_1_1_1_2_1_1_1_1_1_1_1_2_1_1_3_1_1_1_2_1_1_1_1_1_1_1_1_1_1_1_1_1_1_1_1_1_1_1_1_1_1_1_1_1_1_1_1_1_1_1_1_1_1_2_2"/>
    <protectedRange sqref="B50" name="Range2_12_5_1_1_1_1_1_2_1_1_2_1_1_1_1_1_1_1_1_1_1_1_1_1_1_1_1_1_2_1_1_1_1_1_1_1_1_1_1_1_1_1_1_3_1_1_1_2_1_1_1_1_1_1_1_1_1_2_1_1_1_1_1_1_1_1_1_1_1_1_1_1_1_1_1_1_1_1_1_1_1_1_1_1_1_3_3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299" priority="21" operator="containsText" text="N/A">
      <formula>NOT(ISERROR(SEARCH("N/A",AC11)))</formula>
    </cfRule>
    <cfRule type="cellIs" dxfId="298" priority="35" operator="equal">
      <formula>0</formula>
    </cfRule>
  </conditionalFormatting>
  <conditionalFormatting sqref="AC11:AE34">
    <cfRule type="cellIs" dxfId="297" priority="34" operator="greaterThanOrEqual">
      <formula>1185</formula>
    </cfRule>
  </conditionalFormatting>
  <conditionalFormatting sqref="AC11:AE34">
    <cfRule type="cellIs" dxfId="296" priority="33" operator="between">
      <formula>0.1</formula>
      <formula>1184</formula>
    </cfRule>
  </conditionalFormatting>
  <conditionalFormatting sqref="X8">
    <cfRule type="cellIs" dxfId="295" priority="32" operator="equal">
      <formula>0</formula>
    </cfRule>
  </conditionalFormatting>
  <conditionalFormatting sqref="X8">
    <cfRule type="cellIs" dxfId="294" priority="31" operator="greaterThan">
      <formula>1179</formula>
    </cfRule>
  </conditionalFormatting>
  <conditionalFormatting sqref="X8">
    <cfRule type="cellIs" dxfId="293" priority="30" operator="greaterThan">
      <formula>99</formula>
    </cfRule>
  </conditionalFormatting>
  <conditionalFormatting sqref="X8">
    <cfRule type="cellIs" dxfId="292" priority="29" operator="greaterThan">
      <formula>0.99</formula>
    </cfRule>
  </conditionalFormatting>
  <conditionalFormatting sqref="AB8">
    <cfRule type="cellIs" dxfId="291" priority="28" operator="equal">
      <formula>0</formula>
    </cfRule>
  </conditionalFormatting>
  <conditionalFormatting sqref="AB8">
    <cfRule type="cellIs" dxfId="290" priority="27" operator="greaterThan">
      <formula>1179</formula>
    </cfRule>
  </conditionalFormatting>
  <conditionalFormatting sqref="AB8">
    <cfRule type="cellIs" dxfId="289" priority="26" operator="greaterThan">
      <formula>99</formula>
    </cfRule>
  </conditionalFormatting>
  <conditionalFormatting sqref="AB8">
    <cfRule type="cellIs" dxfId="288" priority="25" operator="greaterThan">
      <formula>0.99</formula>
    </cfRule>
  </conditionalFormatting>
  <conditionalFormatting sqref="AI11:AI34">
    <cfRule type="cellIs" dxfId="287" priority="24" operator="greaterThan">
      <formula>$AI$8</formula>
    </cfRule>
  </conditionalFormatting>
  <conditionalFormatting sqref="AH11:AH34">
    <cfRule type="cellIs" dxfId="286" priority="22" operator="greaterThan">
      <formula>$AH$8</formula>
    </cfRule>
    <cfRule type="cellIs" dxfId="285" priority="23" operator="greaterThan">
      <formula>$AH$8</formula>
    </cfRule>
  </conditionalFormatting>
  <conditionalFormatting sqref="X11:AA34">
    <cfRule type="containsText" dxfId="284" priority="17" operator="containsText" text="N/A">
      <formula>NOT(ISERROR(SEARCH("N/A",X11)))</formula>
    </cfRule>
    <cfRule type="cellIs" dxfId="283" priority="20" operator="equal">
      <formula>0</formula>
    </cfRule>
  </conditionalFormatting>
  <conditionalFormatting sqref="X11:AA34">
    <cfRule type="cellIs" dxfId="282" priority="19" operator="greaterThanOrEqual">
      <formula>1185</formula>
    </cfRule>
  </conditionalFormatting>
  <conditionalFormatting sqref="X11:AA34">
    <cfRule type="cellIs" dxfId="281" priority="18" operator="between">
      <formula>0.1</formula>
      <formula>1184</formula>
    </cfRule>
  </conditionalFormatting>
  <conditionalFormatting sqref="AB11:AB34">
    <cfRule type="containsText" dxfId="280" priority="13" operator="containsText" text="N/A">
      <formula>NOT(ISERROR(SEARCH("N/A",AB11)))</formula>
    </cfRule>
    <cfRule type="cellIs" dxfId="279" priority="16" operator="equal">
      <formula>0</formula>
    </cfRule>
  </conditionalFormatting>
  <conditionalFormatting sqref="AB11:AB34">
    <cfRule type="cellIs" dxfId="278" priority="15" operator="greaterThanOrEqual">
      <formula>1185</formula>
    </cfRule>
  </conditionalFormatting>
  <conditionalFormatting sqref="AB11:AB34">
    <cfRule type="cellIs" dxfId="277" priority="14" operator="between">
      <formula>0.1</formula>
      <formula>1184</formula>
    </cfRule>
  </conditionalFormatting>
  <conditionalFormatting sqref="AJ11:AO34">
    <cfRule type="cellIs" dxfId="276" priority="12" operator="equal">
      <formula>0</formula>
    </cfRule>
  </conditionalFormatting>
  <conditionalFormatting sqref="AJ11:AO34">
    <cfRule type="cellIs" dxfId="275" priority="11" operator="greaterThan">
      <formula>1179</formula>
    </cfRule>
  </conditionalFormatting>
  <conditionalFormatting sqref="AJ11:AO34">
    <cfRule type="cellIs" dxfId="274" priority="10" operator="greaterThan">
      <formula>99</formula>
    </cfRule>
  </conditionalFormatting>
  <conditionalFormatting sqref="AJ11:AO34">
    <cfRule type="cellIs" dxfId="273" priority="9" operator="greaterThan">
      <formula>0.99</formula>
    </cfRule>
  </conditionalFormatting>
  <conditionalFormatting sqref="AP11:AP34">
    <cfRule type="cellIs" dxfId="272" priority="8" operator="equal">
      <formula>0</formula>
    </cfRule>
  </conditionalFormatting>
  <conditionalFormatting sqref="AP11:AP34">
    <cfRule type="cellIs" dxfId="271" priority="7" operator="greaterThan">
      <formula>1179</formula>
    </cfRule>
  </conditionalFormatting>
  <conditionalFormatting sqref="AP11:AP34">
    <cfRule type="cellIs" dxfId="270" priority="6" operator="greaterThan">
      <formula>99</formula>
    </cfRule>
  </conditionalFormatting>
  <conditionalFormatting sqref="AP11:AP34">
    <cfRule type="cellIs" dxfId="269" priority="5" operator="greaterThan">
      <formula>0.99</formula>
    </cfRule>
  </conditionalFormatting>
  <conditionalFormatting sqref="AQ11:AQ34">
    <cfRule type="cellIs" dxfId="268" priority="4" operator="equal">
      <formula>0</formula>
    </cfRule>
  </conditionalFormatting>
  <conditionalFormatting sqref="AQ11:AQ34">
    <cfRule type="cellIs" dxfId="267" priority="3" operator="greaterThan">
      <formula>1179</formula>
    </cfRule>
  </conditionalFormatting>
  <conditionalFormatting sqref="AQ11:AQ34">
    <cfRule type="cellIs" dxfId="266" priority="2" operator="greaterThan">
      <formula>99</formula>
    </cfRule>
  </conditionalFormatting>
  <conditionalFormatting sqref="AQ11:AQ34">
    <cfRule type="cellIs" dxfId="26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6"/>
  <sheetViews>
    <sheetView topLeftCell="T25" zoomScaleNormal="100" workbookViewId="0">
      <selection activeCell="AG35" sqref="AG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140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129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21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21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21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42363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22024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215" t="s">
        <v>51</v>
      </c>
      <c r="V9" s="21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213" t="s">
        <v>55</v>
      </c>
      <c r="AG9" s="213" t="s">
        <v>56</v>
      </c>
      <c r="AH9" s="296" t="s">
        <v>57</v>
      </c>
      <c r="AI9" s="311" t="s">
        <v>58</v>
      </c>
      <c r="AJ9" s="215" t="s">
        <v>59</v>
      </c>
      <c r="AK9" s="215" t="s">
        <v>60</v>
      </c>
      <c r="AL9" s="215" t="s">
        <v>61</v>
      </c>
      <c r="AM9" s="215" t="s">
        <v>62</v>
      </c>
      <c r="AN9" s="215" t="s">
        <v>63</v>
      </c>
      <c r="AO9" s="215" t="s">
        <v>64</v>
      </c>
      <c r="AP9" s="215" t="s">
        <v>65</v>
      </c>
      <c r="AQ9" s="293" t="s">
        <v>66</v>
      </c>
      <c r="AR9" s="21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15" t="s">
        <v>72</v>
      </c>
      <c r="C10" s="215" t="s">
        <v>73</v>
      </c>
      <c r="D10" s="215" t="s">
        <v>74</v>
      </c>
      <c r="E10" s="215" t="s">
        <v>75</v>
      </c>
      <c r="F10" s="215" t="s">
        <v>74</v>
      </c>
      <c r="G10" s="215" t="s">
        <v>75</v>
      </c>
      <c r="H10" s="289"/>
      <c r="I10" s="215" t="s">
        <v>75</v>
      </c>
      <c r="J10" s="215" t="s">
        <v>75</v>
      </c>
      <c r="K10" s="215" t="s">
        <v>75</v>
      </c>
      <c r="L10" s="29" t="s">
        <v>29</v>
      </c>
      <c r="M10" s="292"/>
      <c r="N10" s="29" t="s">
        <v>29</v>
      </c>
      <c r="O10" s="294"/>
      <c r="P10" s="294"/>
      <c r="Q10" s="2">
        <f>'DEC 24'!Q34</f>
        <v>64029945</v>
      </c>
      <c r="R10" s="304"/>
      <c r="S10" s="305"/>
      <c r="T10" s="306"/>
      <c r="U10" s="215" t="s">
        <v>75</v>
      </c>
      <c r="V10" s="21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24'!AG34</f>
        <v>42708700</v>
      </c>
      <c r="AH10" s="296"/>
      <c r="AI10" s="312"/>
      <c r="AJ10" s="215" t="s">
        <v>84</v>
      </c>
      <c r="AK10" s="215" t="s">
        <v>84</v>
      </c>
      <c r="AL10" s="215" t="s">
        <v>84</v>
      </c>
      <c r="AM10" s="215" t="s">
        <v>84</v>
      </c>
      <c r="AN10" s="215" t="s">
        <v>84</v>
      </c>
      <c r="AO10" s="215" t="s">
        <v>84</v>
      </c>
      <c r="AP10" s="2">
        <f>'DEC 24'!AP34</f>
        <v>9919725</v>
      </c>
      <c r="AQ10" s="294"/>
      <c r="AR10" s="21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 t="shared" ref="E11:E34" si="0"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127</v>
      </c>
      <c r="P11" s="124">
        <v>97</v>
      </c>
      <c r="Q11" s="124">
        <v>64034123</v>
      </c>
      <c r="R11" s="47">
        <f>IF(ISBLANK(Q11),"-",Q11-Q10)</f>
        <v>4178</v>
      </c>
      <c r="S11" s="48">
        <f>R11*24/1000</f>
        <v>100.27200000000001</v>
      </c>
      <c r="T11" s="48">
        <f>R11/1000</f>
        <v>4.1779999999999999</v>
      </c>
      <c r="U11" s="125">
        <v>6.1</v>
      </c>
      <c r="V11" s="125">
        <f t="shared" ref="V11:V34" si="1">U11</f>
        <v>6.1</v>
      </c>
      <c r="W11" s="126" t="s">
        <v>124</v>
      </c>
      <c r="X11" s="128">
        <v>0</v>
      </c>
      <c r="Y11" s="128">
        <v>0</v>
      </c>
      <c r="Z11" s="128">
        <v>0</v>
      </c>
      <c r="AA11" s="128">
        <v>1185</v>
      </c>
      <c r="AB11" s="128">
        <v>997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42709420</v>
      </c>
      <c r="AH11" s="50">
        <f>IF(ISBLANK(AG11),"-",AG11-AG10)</f>
        <v>720</v>
      </c>
      <c r="AI11" s="51">
        <f>AH11/T11</f>
        <v>172.33125897558639</v>
      </c>
      <c r="AJ11" s="108">
        <v>0</v>
      </c>
      <c r="AK11" s="108">
        <v>0</v>
      </c>
      <c r="AL11" s="108">
        <v>0</v>
      </c>
      <c r="AM11" s="108">
        <v>1</v>
      </c>
      <c r="AN11" s="108">
        <v>1</v>
      </c>
      <c r="AO11" s="108">
        <v>0.4</v>
      </c>
      <c r="AP11" s="128">
        <v>9920904</v>
      </c>
      <c r="AQ11" s="128">
        <f t="shared" ref="AQ11:AQ34" si="2">AP11-AP10</f>
        <v>1179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11</v>
      </c>
      <c r="E12" s="42">
        <f t="shared" si="0"/>
        <v>7.746478873239437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130</v>
      </c>
      <c r="P12" s="124">
        <v>110</v>
      </c>
      <c r="Q12" s="124">
        <v>64038250</v>
      </c>
      <c r="R12" s="47">
        <f t="shared" ref="R12:R34" si="5">IF(ISBLANK(Q12),"-",Q12-Q11)</f>
        <v>4127</v>
      </c>
      <c r="S12" s="48">
        <f t="shared" ref="S12:S34" si="6">R12*24/1000</f>
        <v>99.048000000000002</v>
      </c>
      <c r="T12" s="48">
        <f t="shared" ref="T12:T34" si="7">R12/1000</f>
        <v>4.1269999999999998</v>
      </c>
      <c r="U12" s="125">
        <v>7.3</v>
      </c>
      <c r="V12" s="125">
        <f t="shared" si="1"/>
        <v>7.3</v>
      </c>
      <c r="W12" s="126" t="s">
        <v>124</v>
      </c>
      <c r="X12" s="128">
        <v>0</v>
      </c>
      <c r="Y12" s="128">
        <v>0</v>
      </c>
      <c r="Z12" s="128">
        <v>0</v>
      </c>
      <c r="AA12" s="128">
        <v>1185</v>
      </c>
      <c r="AB12" s="128">
        <v>977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42710140</v>
      </c>
      <c r="AH12" s="50">
        <f>IF(ISBLANK(AG12),"-",AG12-AG11)</f>
        <v>720</v>
      </c>
      <c r="AI12" s="51">
        <f t="shared" ref="AI12:AI34" si="8">AH12/T12</f>
        <v>174.4608674582021</v>
      </c>
      <c r="AJ12" s="108">
        <v>0</v>
      </c>
      <c r="AK12" s="108">
        <v>0</v>
      </c>
      <c r="AL12" s="108">
        <v>0</v>
      </c>
      <c r="AM12" s="108">
        <v>1</v>
      </c>
      <c r="AN12" s="108">
        <v>1</v>
      </c>
      <c r="AO12" s="108">
        <v>0.45</v>
      </c>
      <c r="AP12" s="128">
        <v>9922034</v>
      </c>
      <c r="AQ12" s="128">
        <f t="shared" si="2"/>
        <v>1130</v>
      </c>
      <c r="AR12" s="179">
        <v>1.05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0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127</v>
      </c>
      <c r="P13" s="124">
        <v>93</v>
      </c>
      <c r="Q13" s="124">
        <v>64042165</v>
      </c>
      <c r="R13" s="47">
        <f t="shared" si="5"/>
        <v>3915</v>
      </c>
      <c r="S13" s="48">
        <f t="shared" si="6"/>
        <v>93.96</v>
      </c>
      <c r="T13" s="48">
        <f t="shared" si="7"/>
        <v>3.915</v>
      </c>
      <c r="U13" s="125">
        <v>8.6999999999999993</v>
      </c>
      <c r="V13" s="125">
        <f t="shared" si="1"/>
        <v>8.6999999999999993</v>
      </c>
      <c r="W13" s="126" t="s">
        <v>124</v>
      </c>
      <c r="X13" s="128">
        <v>0</v>
      </c>
      <c r="Y13" s="128">
        <v>0</v>
      </c>
      <c r="Z13" s="128">
        <v>0</v>
      </c>
      <c r="AA13" s="128">
        <v>1185</v>
      </c>
      <c r="AB13" s="128">
        <v>926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42710832</v>
      </c>
      <c r="AH13" s="50">
        <f>IF(ISBLANK(AG13),"-",AG13-AG12)</f>
        <v>692</v>
      </c>
      <c r="AI13" s="51">
        <f t="shared" si="8"/>
        <v>176.75606641123883</v>
      </c>
      <c r="AJ13" s="108">
        <v>0</v>
      </c>
      <c r="AK13" s="108">
        <v>0</v>
      </c>
      <c r="AL13" s="108">
        <v>0</v>
      </c>
      <c r="AM13" s="108">
        <v>1</v>
      </c>
      <c r="AN13" s="108">
        <v>1</v>
      </c>
      <c r="AO13" s="108">
        <v>0.45</v>
      </c>
      <c r="AP13" s="128">
        <v>9923339</v>
      </c>
      <c r="AQ13" s="128">
        <f t="shared" si="2"/>
        <v>1305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0"/>
        <v>11.971830985915494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97</v>
      </c>
      <c r="P14" s="124">
        <v>96</v>
      </c>
      <c r="Q14" s="124">
        <v>64046052</v>
      </c>
      <c r="R14" s="47">
        <f t="shared" si="5"/>
        <v>3887</v>
      </c>
      <c r="S14" s="48">
        <f t="shared" si="6"/>
        <v>93.287999999999997</v>
      </c>
      <c r="T14" s="48">
        <f t="shared" si="7"/>
        <v>3.887</v>
      </c>
      <c r="U14" s="125">
        <v>9.5</v>
      </c>
      <c r="V14" s="125">
        <f t="shared" si="1"/>
        <v>9.5</v>
      </c>
      <c r="W14" s="126" t="s">
        <v>124</v>
      </c>
      <c r="X14" s="128">
        <v>0</v>
      </c>
      <c r="Y14" s="128">
        <v>0</v>
      </c>
      <c r="Z14" s="128">
        <v>0</v>
      </c>
      <c r="AA14" s="128">
        <v>1185</v>
      </c>
      <c r="AB14" s="128">
        <v>926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42711504</v>
      </c>
      <c r="AH14" s="50">
        <f t="shared" ref="AH14:AH34" si="9">IF(ISBLANK(AG14),"-",AG14-AG13)</f>
        <v>672</v>
      </c>
      <c r="AI14" s="51">
        <f t="shared" si="8"/>
        <v>172.88397221507589</v>
      </c>
      <c r="AJ14" s="108">
        <v>0</v>
      </c>
      <c r="AK14" s="108">
        <v>0</v>
      </c>
      <c r="AL14" s="108">
        <v>0</v>
      </c>
      <c r="AM14" s="108">
        <v>1</v>
      </c>
      <c r="AN14" s="108">
        <v>1</v>
      </c>
      <c r="AO14" s="108">
        <v>0.45</v>
      </c>
      <c r="AP14" s="128">
        <v>9924042</v>
      </c>
      <c r="AQ14" s="128">
        <f t="shared" si="2"/>
        <v>703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21</v>
      </c>
      <c r="E15" s="42">
        <f t="shared" si="0"/>
        <v>14.788732394366198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101</v>
      </c>
      <c r="P15" s="124">
        <v>97</v>
      </c>
      <c r="Q15" s="124">
        <v>64050117</v>
      </c>
      <c r="R15" s="47">
        <f t="shared" si="5"/>
        <v>4065</v>
      </c>
      <c r="S15" s="48">
        <f t="shared" si="6"/>
        <v>97.56</v>
      </c>
      <c r="T15" s="48">
        <f t="shared" si="7"/>
        <v>4.0650000000000004</v>
      </c>
      <c r="U15" s="125">
        <v>9.5</v>
      </c>
      <c r="V15" s="125">
        <f t="shared" si="1"/>
        <v>9.5</v>
      </c>
      <c r="W15" s="126" t="s">
        <v>124</v>
      </c>
      <c r="X15" s="128">
        <v>0</v>
      </c>
      <c r="Y15" s="128">
        <v>0</v>
      </c>
      <c r="Z15" s="128">
        <v>0</v>
      </c>
      <c r="AA15" s="128">
        <v>1185</v>
      </c>
      <c r="AB15" s="128">
        <v>926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42712192</v>
      </c>
      <c r="AH15" s="50">
        <f t="shared" si="9"/>
        <v>688</v>
      </c>
      <c r="AI15" s="51">
        <f t="shared" si="8"/>
        <v>169.24969249692495</v>
      </c>
      <c r="AJ15" s="108">
        <v>0</v>
      </c>
      <c r="AK15" s="108">
        <v>0</v>
      </c>
      <c r="AL15" s="108">
        <v>0</v>
      </c>
      <c r="AM15" s="108">
        <v>1</v>
      </c>
      <c r="AN15" s="108">
        <v>1</v>
      </c>
      <c r="AO15" s="108">
        <v>0</v>
      </c>
      <c r="AP15" s="128">
        <v>9924042</v>
      </c>
      <c r="AQ15" s="128">
        <f t="shared" si="2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26</v>
      </c>
      <c r="E16" s="42">
        <f t="shared" si="0"/>
        <v>18.30985915492958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105</v>
      </c>
      <c r="P16" s="124">
        <v>105</v>
      </c>
      <c r="Q16" s="124">
        <v>64054436</v>
      </c>
      <c r="R16" s="47">
        <f t="shared" si="5"/>
        <v>4319</v>
      </c>
      <c r="S16" s="48">
        <f t="shared" si="6"/>
        <v>103.65600000000001</v>
      </c>
      <c r="T16" s="48">
        <f t="shared" si="7"/>
        <v>4.319</v>
      </c>
      <c r="U16" s="125">
        <v>9.5</v>
      </c>
      <c r="V16" s="125">
        <f t="shared" si="1"/>
        <v>9.5</v>
      </c>
      <c r="W16" s="126" t="s">
        <v>124</v>
      </c>
      <c r="X16" s="128">
        <v>0</v>
      </c>
      <c r="Y16" s="128">
        <v>0</v>
      </c>
      <c r="Z16" s="128">
        <v>0</v>
      </c>
      <c r="AA16" s="128">
        <v>1185</v>
      </c>
      <c r="AB16" s="128">
        <v>897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42712872</v>
      </c>
      <c r="AH16" s="50">
        <f t="shared" si="9"/>
        <v>680</v>
      </c>
      <c r="AI16" s="51">
        <f t="shared" si="8"/>
        <v>157.44385274369068</v>
      </c>
      <c r="AJ16" s="108">
        <v>0</v>
      </c>
      <c r="AK16" s="108">
        <v>0</v>
      </c>
      <c r="AL16" s="108">
        <v>0</v>
      </c>
      <c r="AM16" s="108">
        <v>1</v>
      </c>
      <c r="AN16" s="108">
        <v>1</v>
      </c>
      <c r="AO16" s="108">
        <v>0</v>
      </c>
      <c r="AP16" s="128">
        <v>9924042</v>
      </c>
      <c r="AQ16" s="128">
        <f t="shared" si="2"/>
        <v>0</v>
      </c>
      <c r="AR16" s="54">
        <v>1.18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16</v>
      </c>
      <c r="E17" s="42">
        <f t="shared" si="0"/>
        <v>11.267605633802818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126</v>
      </c>
      <c r="P17" s="124">
        <v>126</v>
      </c>
      <c r="Q17" s="124">
        <v>64059255</v>
      </c>
      <c r="R17" s="47">
        <f t="shared" si="5"/>
        <v>4819</v>
      </c>
      <c r="S17" s="48">
        <f t="shared" si="6"/>
        <v>115.65600000000001</v>
      </c>
      <c r="T17" s="48">
        <f t="shared" si="7"/>
        <v>4.819</v>
      </c>
      <c r="U17" s="125">
        <v>9.5</v>
      </c>
      <c r="V17" s="125">
        <f t="shared" si="1"/>
        <v>9.5</v>
      </c>
      <c r="W17" s="126" t="s">
        <v>124</v>
      </c>
      <c r="X17" s="128">
        <v>0</v>
      </c>
      <c r="Y17" s="128">
        <v>0</v>
      </c>
      <c r="Z17" s="128">
        <v>0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42713740</v>
      </c>
      <c r="AH17" s="50">
        <f t="shared" si="9"/>
        <v>868</v>
      </c>
      <c r="AI17" s="51">
        <f t="shared" si="8"/>
        <v>180.12035692052294</v>
      </c>
      <c r="AJ17" s="108">
        <v>0</v>
      </c>
      <c r="AK17" s="108">
        <v>0</v>
      </c>
      <c r="AL17" s="108">
        <v>0</v>
      </c>
      <c r="AM17" s="108">
        <v>1</v>
      </c>
      <c r="AN17" s="108">
        <v>1</v>
      </c>
      <c r="AO17" s="108">
        <v>0</v>
      </c>
      <c r="AP17" s="128">
        <v>9924042</v>
      </c>
      <c r="AQ17" s="128">
        <f t="shared" si="2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10</v>
      </c>
      <c r="E18" s="42">
        <f t="shared" si="0"/>
        <v>7.042253521126761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140</v>
      </c>
      <c r="P18" s="124">
        <v>136</v>
      </c>
      <c r="Q18" s="124">
        <v>64064852</v>
      </c>
      <c r="R18" s="47">
        <f t="shared" si="5"/>
        <v>5597</v>
      </c>
      <c r="S18" s="48">
        <f t="shared" si="6"/>
        <v>134.328</v>
      </c>
      <c r="T18" s="48">
        <f t="shared" si="7"/>
        <v>5.5970000000000004</v>
      </c>
      <c r="U18" s="125">
        <v>9.5</v>
      </c>
      <c r="V18" s="125">
        <f t="shared" si="1"/>
        <v>9.5</v>
      </c>
      <c r="W18" s="126" t="s">
        <v>179</v>
      </c>
      <c r="X18" s="128">
        <v>0</v>
      </c>
      <c r="Y18" s="128">
        <v>0</v>
      </c>
      <c r="Z18" s="128">
        <v>1168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42714924</v>
      </c>
      <c r="AH18" s="50">
        <f t="shared" si="9"/>
        <v>1184</v>
      </c>
      <c r="AI18" s="51">
        <f t="shared" si="8"/>
        <v>211.54189744505985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9924042</v>
      </c>
      <c r="AQ18" s="128">
        <f t="shared" si="2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8</v>
      </c>
      <c r="E19" s="42">
        <f t="shared" si="0"/>
        <v>5.6338028169014089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143</v>
      </c>
      <c r="P19" s="124">
        <v>140</v>
      </c>
      <c r="Q19" s="124">
        <v>64070641</v>
      </c>
      <c r="R19" s="47">
        <f t="shared" si="5"/>
        <v>5789</v>
      </c>
      <c r="S19" s="48">
        <f t="shared" si="6"/>
        <v>138.93600000000001</v>
      </c>
      <c r="T19" s="48">
        <f t="shared" si="7"/>
        <v>5.7889999999999997</v>
      </c>
      <c r="U19" s="125">
        <v>9.5</v>
      </c>
      <c r="V19" s="125">
        <f t="shared" si="1"/>
        <v>9.5</v>
      </c>
      <c r="W19" s="126" t="s">
        <v>179</v>
      </c>
      <c r="X19" s="128">
        <v>0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42716188</v>
      </c>
      <c r="AH19" s="50">
        <f t="shared" si="9"/>
        <v>1264</v>
      </c>
      <c r="AI19" s="51">
        <f t="shared" si="8"/>
        <v>218.34513732941787</v>
      </c>
      <c r="AJ19" s="108">
        <v>0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9924042</v>
      </c>
      <c r="AQ19" s="128">
        <f t="shared" si="2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8</v>
      </c>
      <c r="E20" s="42">
        <f t="shared" si="0"/>
        <v>5.6338028169014089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142</v>
      </c>
      <c r="P20" s="124">
        <v>140</v>
      </c>
      <c r="Q20" s="124">
        <v>64076520</v>
      </c>
      <c r="R20" s="47">
        <f t="shared" si="5"/>
        <v>5879</v>
      </c>
      <c r="S20" s="48">
        <f t="shared" si="6"/>
        <v>141.096</v>
      </c>
      <c r="T20" s="48">
        <f t="shared" si="7"/>
        <v>5.8789999999999996</v>
      </c>
      <c r="U20" s="125">
        <v>9.5</v>
      </c>
      <c r="V20" s="125">
        <f t="shared" si="1"/>
        <v>9.5</v>
      </c>
      <c r="W20" s="126" t="s">
        <v>179</v>
      </c>
      <c r="X20" s="128">
        <v>0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42717468</v>
      </c>
      <c r="AH20" s="50">
        <f t="shared" si="9"/>
        <v>1280</v>
      </c>
      <c r="AI20" s="51">
        <f t="shared" si="8"/>
        <v>217.72410273856099</v>
      </c>
      <c r="AJ20" s="108">
        <v>0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9924042</v>
      </c>
      <c r="AQ20" s="128">
        <f t="shared" si="2"/>
        <v>0</v>
      </c>
      <c r="AR20" s="54">
        <v>1.25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10</v>
      </c>
      <c r="E21" s="42">
        <f t="shared" si="0"/>
        <v>7.042253521126761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134</v>
      </c>
      <c r="P21" s="124">
        <v>145</v>
      </c>
      <c r="Q21" s="124">
        <v>64082374</v>
      </c>
      <c r="R21" s="47">
        <f t="shared" si="5"/>
        <v>5854</v>
      </c>
      <c r="S21" s="48">
        <f t="shared" si="6"/>
        <v>140.49600000000001</v>
      </c>
      <c r="T21" s="48">
        <f t="shared" si="7"/>
        <v>5.8540000000000001</v>
      </c>
      <c r="U21" s="125">
        <v>8.9</v>
      </c>
      <c r="V21" s="125">
        <f t="shared" si="1"/>
        <v>8.9</v>
      </c>
      <c r="W21" s="126" t="s">
        <v>131</v>
      </c>
      <c r="X21" s="128">
        <v>1037</v>
      </c>
      <c r="Y21" s="128">
        <v>0</v>
      </c>
      <c r="Z21" s="128">
        <v>1158</v>
      </c>
      <c r="AA21" s="128">
        <v>1185</v>
      </c>
      <c r="AB21" s="128">
        <v>1158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42718756</v>
      </c>
      <c r="AH21" s="50">
        <f t="shared" si="9"/>
        <v>1288</v>
      </c>
      <c r="AI21" s="51">
        <f t="shared" si="8"/>
        <v>220.02049880423641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9924042</v>
      </c>
      <c r="AQ21" s="128">
        <f t="shared" si="2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11</v>
      </c>
      <c r="E22" s="42">
        <f t="shared" si="0"/>
        <v>7.746478873239437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135</v>
      </c>
      <c r="P22" s="124">
        <v>144</v>
      </c>
      <c r="Q22" s="124">
        <v>64088327</v>
      </c>
      <c r="R22" s="47">
        <f t="shared" si="5"/>
        <v>5953</v>
      </c>
      <c r="S22" s="48">
        <f t="shared" si="6"/>
        <v>142.87200000000001</v>
      </c>
      <c r="T22" s="48">
        <f t="shared" si="7"/>
        <v>5.9530000000000003</v>
      </c>
      <c r="U22" s="125">
        <v>8.5</v>
      </c>
      <c r="V22" s="125">
        <f t="shared" si="1"/>
        <v>8.5</v>
      </c>
      <c r="W22" s="126" t="s">
        <v>131</v>
      </c>
      <c r="X22" s="128">
        <v>1026</v>
      </c>
      <c r="Y22" s="128">
        <v>0</v>
      </c>
      <c r="Z22" s="128">
        <v>1157</v>
      </c>
      <c r="AA22" s="128">
        <v>1185</v>
      </c>
      <c r="AB22" s="128">
        <v>1157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42720068</v>
      </c>
      <c r="AH22" s="50">
        <f t="shared" si="9"/>
        <v>1312</v>
      </c>
      <c r="AI22" s="51">
        <f t="shared" si="8"/>
        <v>220.39307911977153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9924042</v>
      </c>
      <c r="AQ22" s="128">
        <f t="shared" si="2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13</v>
      </c>
      <c r="E23" s="42">
        <f t="shared" si="0"/>
        <v>9.1549295774647899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127</v>
      </c>
      <c r="P23" s="124">
        <v>136</v>
      </c>
      <c r="Q23" s="124">
        <v>64094122</v>
      </c>
      <c r="R23" s="47">
        <f t="shared" si="5"/>
        <v>5795</v>
      </c>
      <c r="S23" s="48">
        <f t="shared" si="6"/>
        <v>139.08000000000001</v>
      </c>
      <c r="T23" s="48">
        <f t="shared" si="7"/>
        <v>5.7949999999999999</v>
      </c>
      <c r="U23" s="125">
        <v>8.1</v>
      </c>
      <c r="V23" s="125">
        <f t="shared" si="1"/>
        <v>8.1</v>
      </c>
      <c r="W23" s="126" t="s">
        <v>131</v>
      </c>
      <c r="X23" s="128">
        <v>1048</v>
      </c>
      <c r="Y23" s="128">
        <v>0</v>
      </c>
      <c r="Z23" s="128">
        <v>1097</v>
      </c>
      <c r="AA23" s="128">
        <v>1185</v>
      </c>
      <c r="AB23" s="128">
        <v>1098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42721320</v>
      </c>
      <c r="AH23" s="50">
        <f t="shared" si="9"/>
        <v>1252</v>
      </c>
      <c r="AI23" s="51">
        <f t="shared" si="8"/>
        <v>216.04831751509923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9924042</v>
      </c>
      <c r="AQ23" s="128">
        <f t="shared" si="2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13</v>
      </c>
      <c r="E24" s="42">
        <f t="shared" si="0"/>
        <v>9.1549295774647899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128</v>
      </c>
      <c r="P24" s="124">
        <v>136</v>
      </c>
      <c r="Q24" s="124">
        <v>64099786</v>
      </c>
      <c r="R24" s="47">
        <f t="shared" si="5"/>
        <v>5664</v>
      </c>
      <c r="S24" s="48">
        <f t="shared" si="6"/>
        <v>135.93600000000001</v>
      </c>
      <c r="T24" s="48">
        <f t="shared" si="7"/>
        <v>5.6639999999999997</v>
      </c>
      <c r="U24" s="125">
        <v>7.8</v>
      </c>
      <c r="V24" s="125">
        <f t="shared" si="1"/>
        <v>7.8</v>
      </c>
      <c r="W24" s="126" t="s">
        <v>131</v>
      </c>
      <c r="X24" s="128">
        <v>1048</v>
      </c>
      <c r="Y24" s="128">
        <v>0</v>
      </c>
      <c r="Z24" s="128">
        <v>1097</v>
      </c>
      <c r="AA24" s="128">
        <v>1185</v>
      </c>
      <c r="AB24" s="128">
        <v>1098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42722563</v>
      </c>
      <c r="AH24" s="50">
        <f>IF(ISBLANK(AG24),"-",AG24-AG23)</f>
        <v>1243</v>
      </c>
      <c r="AI24" s="51">
        <f t="shared" si="8"/>
        <v>219.45621468926555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9924042</v>
      </c>
      <c r="AQ24" s="128">
        <f t="shared" si="2"/>
        <v>0</v>
      </c>
      <c r="AR24" s="54">
        <v>1.19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16</v>
      </c>
      <c r="E25" s="42">
        <f t="shared" si="0"/>
        <v>11.267605633802818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125</v>
      </c>
      <c r="P25" s="124">
        <v>126</v>
      </c>
      <c r="Q25" s="124">
        <v>64105304</v>
      </c>
      <c r="R25" s="47">
        <f t="shared" si="5"/>
        <v>5518</v>
      </c>
      <c r="S25" s="48">
        <f t="shared" si="6"/>
        <v>132.43199999999999</v>
      </c>
      <c r="T25" s="48">
        <f t="shared" si="7"/>
        <v>5.5179999999999998</v>
      </c>
      <c r="U25" s="125">
        <v>7.3</v>
      </c>
      <c r="V25" s="125">
        <f t="shared" si="1"/>
        <v>7.3</v>
      </c>
      <c r="W25" s="126" t="s">
        <v>131</v>
      </c>
      <c r="X25" s="128">
        <v>995</v>
      </c>
      <c r="Y25" s="128">
        <v>0</v>
      </c>
      <c r="Z25" s="128">
        <v>996</v>
      </c>
      <c r="AA25" s="128">
        <v>1185</v>
      </c>
      <c r="AB25" s="128">
        <v>1098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42723668</v>
      </c>
      <c r="AH25" s="50">
        <f t="shared" si="9"/>
        <v>1105</v>
      </c>
      <c r="AI25" s="51">
        <f t="shared" si="8"/>
        <v>200.2537151141718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9924042</v>
      </c>
      <c r="AQ25" s="128">
        <f t="shared" si="2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17</v>
      </c>
      <c r="E26" s="42">
        <f t="shared" si="0"/>
        <v>11.971830985915494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120</v>
      </c>
      <c r="P26" s="124">
        <v>126</v>
      </c>
      <c r="Q26" s="124">
        <v>64110629</v>
      </c>
      <c r="R26" s="47">
        <f t="shared" si="5"/>
        <v>5325</v>
      </c>
      <c r="S26" s="48">
        <f t="shared" si="6"/>
        <v>127.8</v>
      </c>
      <c r="T26" s="48">
        <f t="shared" si="7"/>
        <v>5.3250000000000002</v>
      </c>
      <c r="U26" s="125">
        <v>7</v>
      </c>
      <c r="V26" s="125">
        <f t="shared" si="1"/>
        <v>7</v>
      </c>
      <c r="W26" s="126" t="s">
        <v>131</v>
      </c>
      <c r="X26" s="128">
        <v>1015</v>
      </c>
      <c r="Y26" s="128">
        <v>0</v>
      </c>
      <c r="Z26" s="128">
        <v>1027</v>
      </c>
      <c r="AA26" s="128">
        <v>1185</v>
      </c>
      <c r="AB26" s="128">
        <v>1027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42724764</v>
      </c>
      <c r="AH26" s="50">
        <f t="shared" si="9"/>
        <v>1096</v>
      </c>
      <c r="AI26" s="51">
        <f t="shared" si="8"/>
        <v>205.82159624413146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9924042</v>
      </c>
      <c r="AQ26" s="128">
        <f t="shared" si="2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15</v>
      </c>
      <c r="E27" s="42">
        <f t="shared" si="0"/>
        <v>10.563380281690142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118</v>
      </c>
      <c r="P27" s="124">
        <v>129</v>
      </c>
      <c r="Q27" s="124">
        <v>64115966</v>
      </c>
      <c r="R27" s="47">
        <f t="shared" si="5"/>
        <v>5337</v>
      </c>
      <c r="S27" s="48">
        <f t="shared" si="6"/>
        <v>128.08799999999999</v>
      </c>
      <c r="T27" s="48">
        <f t="shared" si="7"/>
        <v>5.3369999999999997</v>
      </c>
      <c r="U27" s="125">
        <v>6.5</v>
      </c>
      <c r="V27" s="125">
        <f t="shared" si="1"/>
        <v>6.5</v>
      </c>
      <c r="W27" s="126" t="s">
        <v>131</v>
      </c>
      <c r="X27" s="128">
        <v>1047</v>
      </c>
      <c r="Y27" s="128">
        <v>0</v>
      </c>
      <c r="Z27" s="128">
        <v>1036</v>
      </c>
      <c r="AA27" s="128">
        <v>1185</v>
      </c>
      <c r="AB27" s="128">
        <v>1036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42725844</v>
      </c>
      <c r="AH27" s="50">
        <f t="shared" si="9"/>
        <v>1080</v>
      </c>
      <c r="AI27" s="51">
        <f t="shared" si="8"/>
        <v>202.36087689713324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9924042</v>
      </c>
      <c r="AQ27" s="128">
        <f t="shared" si="2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13</v>
      </c>
      <c r="E28" s="42">
        <f t="shared" si="0"/>
        <v>9.1549295774647899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111</v>
      </c>
      <c r="P28" s="124">
        <v>127</v>
      </c>
      <c r="Q28" s="124">
        <v>64121305</v>
      </c>
      <c r="R28" s="47">
        <f t="shared" si="5"/>
        <v>5339</v>
      </c>
      <c r="S28" s="48">
        <f t="shared" si="6"/>
        <v>128.136</v>
      </c>
      <c r="T28" s="48">
        <f t="shared" si="7"/>
        <v>5.3390000000000004</v>
      </c>
      <c r="U28" s="125">
        <v>6</v>
      </c>
      <c r="V28" s="125">
        <f t="shared" si="1"/>
        <v>6</v>
      </c>
      <c r="W28" s="126" t="s">
        <v>131</v>
      </c>
      <c r="X28" s="128">
        <v>1047</v>
      </c>
      <c r="Y28" s="128">
        <v>0</v>
      </c>
      <c r="Z28" s="128">
        <v>1027</v>
      </c>
      <c r="AA28" s="128">
        <v>1185</v>
      </c>
      <c r="AB28" s="128">
        <v>1026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42726940</v>
      </c>
      <c r="AH28" s="50">
        <f t="shared" si="9"/>
        <v>1096</v>
      </c>
      <c r="AI28" s="51">
        <f t="shared" si="8"/>
        <v>205.28188799400635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9924042</v>
      </c>
      <c r="AQ28" s="128">
        <f t="shared" si="2"/>
        <v>0</v>
      </c>
      <c r="AR28" s="54">
        <v>1.2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12</v>
      </c>
      <c r="E29" s="42">
        <f t="shared" si="0"/>
        <v>8.4507042253521139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111</v>
      </c>
      <c r="P29" s="124">
        <v>123</v>
      </c>
      <c r="Q29" s="124">
        <v>64126509</v>
      </c>
      <c r="R29" s="47">
        <f t="shared" si="5"/>
        <v>5204</v>
      </c>
      <c r="S29" s="48">
        <f t="shared" si="6"/>
        <v>124.896</v>
      </c>
      <c r="T29" s="48">
        <f t="shared" si="7"/>
        <v>5.2039999999999997</v>
      </c>
      <c r="U29" s="125">
        <v>5.4</v>
      </c>
      <c r="V29" s="125">
        <f t="shared" si="1"/>
        <v>5.4</v>
      </c>
      <c r="W29" s="126" t="s">
        <v>131</v>
      </c>
      <c r="X29" s="128">
        <v>1047</v>
      </c>
      <c r="Y29" s="128">
        <v>0</v>
      </c>
      <c r="Z29" s="128">
        <v>1026</v>
      </c>
      <c r="AA29" s="128">
        <v>1185</v>
      </c>
      <c r="AB29" s="128">
        <v>1026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42728020</v>
      </c>
      <c r="AH29" s="50">
        <f t="shared" si="9"/>
        <v>1080</v>
      </c>
      <c r="AI29" s="51">
        <f t="shared" si="8"/>
        <v>207.53266717909301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9924042</v>
      </c>
      <c r="AQ29" s="128">
        <f t="shared" si="2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15</v>
      </c>
      <c r="E30" s="42">
        <f t="shared" si="0"/>
        <v>10.563380281690142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97</v>
      </c>
      <c r="P30" s="124">
        <v>115</v>
      </c>
      <c r="Q30" s="124">
        <v>64131408</v>
      </c>
      <c r="R30" s="47">
        <f t="shared" si="5"/>
        <v>4899</v>
      </c>
      <c r="S30" s="48">
        <f t="shared" si="6"/>
        <v>117.57599999999999</v>
      </c>
      <c r="T30" s="48">
        <f t="shared" si="7"/>
        <v>4.899</v>
      </c>
      <c r="U30" s="125">
        <v>4.5999999999999996</v>
      </c>
      <c r="V30" s="125">
        <f t="shared" si="1"/>
        <v>4.5999999999999996</v>
      </c>
      <c r="W30" s="126" t="s">
        <v>147</v>
      </c>
      <c r="X30" s="128">
        <v>1118</v>
      </c>
      <c r="Y30" s="128">
        <v>0</v>
      </c>
      <c r="Z30" s="128">
        <v>1068</v>
      </c>
      <c r="AA30" s="128">
        <v>0</v>
      </c>
      <c r="AB30" s="128">
        <v>1067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42728900</v>
      </c>
      <c r="AH30" s="50">
        <f t="shared" si="9"/>
        <v>880</v>
      </c>
      <c r="AI30" s="51">
        <f t="shared" si="8"/>
        <v>179.62849561134925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9924042</v>
      </c>
      <c r="AQ30" s="128">
        <f t="shared" si="2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13</v>
      </c>
      <c r="E31" s="42">
        <f t="shared" si="0"/>
        <v>9.1549295774647899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114</v>
      </c>
      <c r="P31" s="124">
        <v>117</v>
      </c>
      <c r="Q31" s="124">
        <v>64136471</v>
      </c>
      <c r="R31" s="47">
        <f t="shared" si="5"/>
        <v>5063</v>
      </c>
      <c r="S31" s="48">
        <f t="shared" si="6"/>
        <v>121.512</v>
      </c>
      <c r="T31" s="48">
        <f t="shared" si="7"/>
        <v>5.0629999999999997</v>
      </c>
      <c r="U31" s="125">
        <v>3.9</v>
      </c>
      <c r="V31" s="125">
        <f t="shared" si="1"/>
        <v>3.9</v>
      </c>
      <c r="W31" s="126" t="s">
        <v>147</v>
      </c>
      <c r="X31" s="128">
        <v>1016</v>
      </c>
      <c r="Y31" s="128">
        <v>0</v>
      </c>
      <c r="Z31" s="128">
        <v>1157</v>
      </c>
      <c r="AA31" s="128">
        <v>0</v>
      </c>
      <c r="AB31" s="128">
        <v>1158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42729852</v>
      </c>
      <c r="AH31" s="50">
        <f t="shared" si="9"/>
        <v>952</v>
      </c>
      <c r="AI31" s="51">
        <f t="shared" si="8"/>
        <v>188.03081177167689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9924042</v>
      </c>
      <c r="AQ31" s="128">
        <f t="shared" si="2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18</v>
      </c>
      <c r="E32" s="42">
        <f t="shared" si="0"/>
        <v>12.67605633802817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110</v>
      </c>
      <c r="P32" s="124">
        <v>117</v>
      </c>
      <c r="Q32" s="124">
        <v>64141209</v>
      </c>
      <c r="R32" s="47">
        <f t="shared" si="5"/>
        <v>4738</v>
      </c>
      <c r="S32" s="48">
        <f t="shared" si="6"/>
        <v>113.712</v>
      </c>
      <c r="T32" s="48">
        <f t="shared" si="7"/>
        <v>4.7380000000000004</v>
      </c>
      <c r="U32" s="125">
        <v>3.6</v>
      </c>
      <c r="V32" s="125">
        <f t="shared" si="1"/>
        <v>3.6</v>
      </c>
      <c r="W32" s="126" t="s">
        <v>147</v>
      </c>
      <c r="X32" s="128">
        <v>1006</v>
      </c>
      <c r="Y32" s="128">
        <v>0</v>
      </c>
      <c r="Z32" s="128">
        <v>1098</v>
      </c>
      <c r="AA32" s="128">
        <v>0</v>
      </c>
      <c r="AB32" s="128">
        <v>1097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42730724</v>
      </c>
      <c r="AH32" s="50">
        <f t="shared" si="9"/>
        <v>872</v>
      </c>
      <c r="AI32" s="51">
        <f t="shared" si="8"/>
        <v>184.04390037990711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9924042</v>
      </c>
      <c r="AQ32" s="128">
        <f t="shared" si="2"/>
        <v>0</v>
      </c>
      <c r="AR32" s="54">
        <v>1.1399999999999999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12</v>
      </c>
      <c r="E33" s="42">
        <f t="shared" si="0"/>
        <v>8.4507042253521139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136</v>
      </c>
      <c r="P33" s="124">
        <v>99</v>
      </c>
      <c r="Q33" s="124">
        <v>64145785</v>
      </c>
      <c r="R33" s="47">
        <f t="shared" si="5"/>
        <v>4576</v>
      </c>
      <c r="S33" s="48">
        <f t="shared" si="6"/>
        <v>109.824</v>
      </c>
      <c r="T33" s="48">
        <f t="shared" si="7"/>
        <v>4.5759999999999996</v>
      </c>
      <c r="U33" s="125">
        <v>5.3</v>
      </c>
      <c r="V33" s="125">
        <f t="shared" si="1"/>
        <v>5.3</v>
      </c>
      <c r="W33" s="126" t="s">
        <v>124</v>
      </c>
      <c r="X33" s="128">
        <v>0</v>
      </c>
      <c r="Y33" s="128">
        <v>0</v>
      </c>
      <c r="Z33" s="128">
        <v>976</v>
      </c>
      <c r="AA33" s="128">
        <v>1185</v>
      </c>
      <c r="AB33" s="128">
        <v>0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42730724</v>
      </c>
      <c r="AH33" s="50">
        <f t="shared" si="9"/>
        <v>0</v>
      </c>
      <c r="AI33" s="51">
        <f t="shared" si="8"/>
        <v>0</v>
      </c>
      <c r="AJ33" s="108">
        <v>0</v>
      </c>
      <c r="AK33" s="108">
        <v>0</v>
      </c>
      <c r="AL33" s="108">
        <v>1</v>
      </c>
      <c r="AM33" s="108">
        <v>1</v>
      </c>
      <c r="AN33" s="108">
        <v>0</v>
      </c>
      <c r="AO33" s="108">
        <v>0.38</v>
      </c>
      <c r="AP33" s="128">
        <v>9925336</v>
      </c>
      <c r="AQ33" s="128">
        <f t="shared" si="2"/>
        <v>1294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14</v>
      </c>
      <c r="E34" s="42">
        <f t="shared" si="0"/>
        <v>9.8591549295774659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133</v>
      </c>
      <c r="P34" s="124">
        <v>95</v>
      </c>
      <c r="Q34" s="124">
        <v>64149261</v>
      </c>
      <c r="R34" s="47">
        <f t="shared" si="5"/>
        <v>3476</v>
      </c>
      <c r="S34" s="48">
        <f t="shared" si="6"/>
        <v>83.424000000000007</v>
      </c>
      <c r="T34" s="48">
        <f t="shared" si="7"/>
        <v>3.476</v>
      </c>
      <c r="U34" s="125">
        <v>6.6</v>
      </c>
      <c r="V34" s="125">
        <f t="shared" si="1"/>
        <v>6.6</v>
      </c>
      <c r="W34" s="126" t="s">
        <v>124</v>
      </c>
      <c r="X34" s="128">
        <v>0</v>
      </c>
      <c r="Y34" s="128">
        <v>0</v>
      </c>
      <c r="Z34" s="128">
        <v>956</v>
      </c>
      <c r="AA34" s="128">
        <v>1185</v>
      </c>
      <c r="AB34" s="128">
        <v>0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42730724</v>
      </c>
      <c r="AH34" s="50">
        <f t="shared" si="9"/>
        <v>0</v>
      </c>
      <c r="AI34" s="51">
        <f t="shared" si="8"/>
        <v>0</v>
      </c>
      <c r="AJ34" s="108">
        <v>0</v>
      </c>
      <c r="AK34" s="108">
        <v>0</v>
      </c>
      <c r="AL34" s="108">
        <v>1</v>
      </c>
      <c r="AM34" s="108">
        <v>1</v>
      </c>
      <c r="AN34" s="108">
        <v>0</v>
      </c>
      <c r="AO34" s="108">
        <v>0.38</v>
      </c>
      <c r="AP34" s="128">
        <v>9926716</v>
      </c>
      <c r="AQ34" s="128">
        <f t="shared" si="2"/>
        <v>1380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119316</v>
      </c>
      <c r="S35" s="67">
        <f>AVERAGE(S11:S34)</f>
        <v>119.31600000000003</v>
      </c>
      <c r="T35" s="67">
        <f>SUM(T11:T34)</f>
        <v>119.31599999999999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22024</v>
      </c>
      <c r="AH35" s="69">
        <f>SUM(AH11:AH34)</f>
        <v>22024</v>
      </c>
      <c r="AI35" s="70">
        <f>$AH$35/$T35</f>
        <v>184.5854705152704</v>
      </c>
      <c r="AJ35" s="99"/>
      <c r="AK35" s="100"/>
      <c r="AL35" s="100"/>
      <c r="AM35" s="100"/>
      <c r="AN35" s="101"/>
      <c r="AO35" s="71"/>
      <c r="AP35" s="72">
        <f>AP34-AP10</f>
        <v>6991</v>
      </c>
      <c r="AQ35" s="73">
        <f>SUM(AQ11:AQ34)</f>
        <v>6991</v>
      </c>
      <c r="AR35" s="74">
        <f>AVERAGE(AR11:AR34)</f>
        <v>1.1683333333333332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21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262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263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212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212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264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265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266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212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212" t="s">
        <v>141</v>
      </c>
      <c r="C48" s="205"/>
      <c r="D48" s="205"/>
      <c r="E48" s="204"/>
      <c r="F48" s="205"/>
      <c r="G48" s="205"/>
      <c r="H48" s="205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148</v>
      </c>
      <c r="C49" s="205"/>
      <c r="D49" s="205"/>
      <c r="E49" s="205"/>
      <c r="F49" s="205"/>
      <c r="G49" s="205"/>
      <c r="H49" s="205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212" t="s">
        <v>142</v>
      </c>
      <c r="C50" s="205"/>
      <c r="D50" s="205"/>
      <c r="E50" s="205"/>
      <c r="F50" s="205"/>
      <c r="G50" s="205"/>
      <c r="H50" s="205"/>
      <c r="I50" s="206"/>
      <c r="J50" s="206"/>
      <c r="K50" s="206"/>
      <c r="L50" s="206"/>
      <c r="M50" s="206"/>
      <c r="N50" s="206"/>
      <c r="O50" s="206"/>
      <c r="P50" s="206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216" t="s">
        <v>145</v>
      </c>
      <c r="C51" s="205"/>
      <c r="D51" s="205"/>
      <c r="E51" s="205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A52" s="227"/>
      <c r="B52" s="188" t="s">
        <v>267</v>
      </c>
      <c r="C52" s="228"/>
      <c r="D52" s="228"/>
      <c r="E52" s="229"/>
      <c r="F52" s="229"/>
      <c r="G52" s="196"/>
      <c r="H52" s="205"/>
      <c r="I52" s="206"/>
      <c r="J52" s="206"/>
      <c r="K52" s="206"/>
      <c r="L52" s="206"/>
      <c r="M52" s="206"/>
      <c r="N52" s="206"/>
      <c r="O52" s="206"/>
      <c r="P52" s="206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188" t="s">
        <v>268</v>
      </c>
      <c r="C53" s="229"/>
      <c r="D53" s="229"/>
      <c r="E53" s="229"/>
      <c r="F53" s="229"/>
      <c r="G53" s="196"/>
      <c r="H53" s="205"/>
      <c r="I53" s="206"/>
      <c r="J53" s="206"/>
      <c r="K53" s="206"/>
      <c r="L53" s="206"/>
      <c r="M53" s="206"/>
      <c r="N53" s="206"/>
      <c r="O53" s="206"/>
      <c r="P53" s="206"/>
      <c r="Q53" s="11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188" t="s">
        <v>269</v>
      </c>
      <c r="C54" s="229"/>
      <c r="D54" s="229"/>
      <c r="E54" s="229"/>
      <c r="F54" s="229"/>
      <c r="G54" s="196"/>
      <c r="H54" s="205"/>
      <c r="I54" s="206"/>
      <c r="J54" s="206"/>
      <c r="K54" s="206"/>
      <c r="L54" s="206"/>
      <c r="M54" s="206"/>
      <c r="N54" s="206"/>
      <c r="O54" s="206"/>
      <c r="P54" s="206"/>
      <c r="Q54" s="117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87" t="s">
        <v>270</v>
      </c>
      <c r="C55" s="229"/>
      <c r="D55" s="229"/>
      <c r="E55" s="229"/>
      <c r="F55" s="229"/>
      <c r="G55" s="197"/>
      <c r="H55" s="206"/>
      <c r="I55" s="206"/>
      <c r="J55" s="206"/>
      <c r="K55" s="206"/>
      <c r="L55" s="206"/>
      <c r="M55" s="206"/>
      <c r="N55" s="206"/>
      <c r="O55" s="206"/>
      <c r="P55" s="206"/>
      <c r="Q55" s="20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88" t="s">
        <v>271</v>
      </c>
      <c r="C56" s="187"/>
      <c r="D56" s="100"/>
      <c r="E56" s="187"/>
      <c r="F56" s="187"/>
      <c r="G56" s="197"/>
      <c r="H56" s="206"/>
      <c r="I56" s="206"/>
      <c r="J56" s="206"/>
      <c r="K56" s="206"/>
      <c r="L56" s="206"/>
      <c r="M56" s="206"/>
      <c r="N56" s="206"/>
      <c r="O56" s="206"/>
      <c r="P56" s="208"/>
      <c r="Q56" s="209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91" t="s">
        <v>272</v>
      </c>
      <c r="C57" s="205"/>
      <c r="D57" s="205"/>
      <c r="E57" s="204"/>
      <c r="F57" s="205"/>
      <c r="G57" s="206"/>
      <c r="H57" s="206"/>
      <c r="I57" s="206"/>
      <c r="J57" s="206"/>
      <c r="K57" s="206"/>
      <c r="L57" s="206"/>
      <c r="M57" s="206"/>
      <c r="N57" s="206"/>
      <c r="O57" s="206"/>
      <c r="P57" s="208"/>
      <c r="Q57" s="209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212"/>
      <c r="C58" s="205"/>
      <c r="D58" s="205"/>
      <c r="E58" s="205"/>
      <c r="F58" s="205"/>
      <c r="G58" s="205"/>
      <c r="H58" s="205"/>
      <c r="I58" s="206"/>
      <c r="J58" s="206"/>
      <c r="K58" s="206"/>
      <c r="L58" s="206"/>
      <c r="M58" s="206"/>
      <c r="N58" s="206"/>
      <c r="O58" s="206"/>
      <c r="P58" s="208"/>
      <c r="Q58" s="209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18"/>
      <c r="C59" s="205"/>
      <c r="D59" s="205"/>
      <c r="E59" s="205"/>
      <c r="F59" s="205"/>
      <c r="G59" s="205"/>
      <c r="H59" s="205"/>
      <c r="I59" s="205"/>
      <c r="J59" s="206"/>
      <c r="K59" s="206"/>
      <c r="L59" s="206"/>
      <c r="M59" s="206"/>
      <c r="N59" s="206"/>
      <c r="O59" s="206"/>
      <c r="P59" s="206"/>
      <c r="Q59" s="117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118"/>
      <c r="C60" s="205"/>
      <c r="D60" s="205"/>
      <c r="E60" s="205"/>
      <c r="F60" s="205"/>
      <c r="G60" s="205"/>
      <c r="H60" s="205"/>
      <c r="I60" s="205"/>
      <c r="J60" s="206"/>
      <c r="K60" s="206"/>
      <c r="L60" s="206"/>
      <c r="M60" s="206"/>
      <c r="N60" s="206"/>
      <c r="O60" s="206"/>
      <c r="P60" s="206"/>
      <c r="Q60" s="117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212"/>
      <c r="C61" s="202"/>
      <c r="D61" s="202"/>
      <c r="E61" s="202"/>
      <c r="F61" s="202"/>
      <c r="G61" s="202"/>
      <c r="H61" s="202"/>
      <c r="I61" s="203"/>
      <c r="J61" s="203"/>
      <c r="K61" s="203"/>
      <c r="L61" s="203"/>
      <c r="M61" s="203"/>
      <c r="N61" s="203"/>
      <c r="O61" s="203"/>
      <c r="P61" s="203"/>
      <c r="Q61" s="203"/>
      <c r="R61" s="117"/>
      <c r="S61" s="117"/>
      <c r="T61" s="120"/>
      <c r="U61" s="82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91"/>
      <c r="C62" s="202"/>
      <c r="D62" s="202"/>
      <c r="E62" s="202"/>
      <c r="F62" s="202"/>
      <c r="G62" s="202"/>
      <c r="H62" s="202"/>
      <c r="I62" s="203"/>
      <c r="J62" s="203"/>
      <c r="K62" s="203"/>
      <c r="L62" s="203"/>
      <c r="M62" s="203"/>
      <c r="N62" s="203"/>
      <c r="O62" s="203"/>
      <c r="P62" s="203"/>
      <c r="Q62" s="203"/>
      <c r="R62" s="117"/>
      <c r="S62" s="117"/>
      <c r="T62" s="120"/>
      <c r="U62" s="82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1:51" x14ac:dyDescent="0.25">
      <c r="B63" s="212"/>
      <c r="C63" s="202"/>
      <c r="D63" s="202"/>
      <c r="E63" s="202"/>
      <c r="F63" s="202"/>
      <c r="G63" s="202"/>
      <c r="H63" s="202"/>
      <c r="I63" s="203"/>
      <c r="J63" s="203"/>
      <c r="K63" s="203"/>
      <c r="L63" s="203"/>
      <c r="M63" s="203"/>
      <c r="N63" s="203"/>
      <c r="O63" s="203"/>
      <c r="P63" s="203"/>
      <c r="Q63" s="203"/>
      <c r="R63" s="117"/>
      <c r="S63" s="117"/>
      <c r="T63" s="120"/>
      <c r="U63" s="82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1:51" x14ac:dyDescent="0.25">
      <c r="B64" s="91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83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212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83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1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83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118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83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A68" s="112"/>
      <c r="B68" s="91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2"/>
      <c r="V68" s="82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118"/>
      <c r="C69" s="118"/>
      <c r="D69" s="172"/>
      <c r="E69" s="118"/>
      <c r="F69" s="118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2"/>
      <c r="V69" s="82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118"/>
      <c r="C70" s="118"/>
      <c r="D70" s="172"/>
      <c r="E70" s="118"/>
      <c r="F70" s="118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2"/>
      <c r="V70" s="82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B71" s="118"/>
      <c r="C71" s="118"/>
      <c r="D71" s="172"/>
      <c r="E71" s="118"/>
      <c r="F71" s="118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2"/>
      <c r="V71" s="82"/>
      <c r="AS71" s="107"/>
      <c r="AT71" s="107"/>
      <c r="AU71" s="107"/>
      <c r="AV71" s="107"/>
      <c r="AW71" s="107"/>
      <c r="AX71" s="107"/>
      <c r="AY71" s="107"/>
    </row>
    <row r="72" spans="1:51" x14ac:dyDescent="0.25">
      <c r="B72" s="118"/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Q77" s="109"/>
      <c r="R77" s="109"/>
      <c r="S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Q78" s="109"/>
      <c r="R78" s="109"/>
      <c r="S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Q79" s="109"/>
      <c r="R79" s="109"/>
      <c r="S79" s="109"/>
      <c r="T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3"/>
      <c r="P80" s="109"/>
      <c r="T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09"/>
      <c r="Q81" s="109"/>
      <c r="R81" s="109"/>
      <c r="S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R83" s="109"/>
      <c r="S83" s="109"/>
      <c r="T83" s="109"/>
      <c r="U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T84" s="109"/>
      <c r="U84" s="109"/>
      <c r="AS84" s="107"/>
      <c r="AT84" s="107"/>
      <c r="AU84" s="107"/>
      <c r="AV84" s="107"/>
      <c r="AW84" s="107"/>
      <c r="AX84" s="107"/>
      <c r="AY84" s="107"/>
    </row>
    <row r="96" spans="15:51" x14ac:dyDescent="0.25">
      <c r="AS96" s="107"/>
      <c r="AT96" s="107"/>
      <c r="AU96" s="107"/>
      <c r="AV96" s="107"/>
      <c r="AW96" s="107"/>
      <c r="AX96" s="107"/>
      <c r="AY96" s="107"/>
    </row>
  </sheetData>
  <protectedRanges>
    <protectedRange sqref="S48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67" name="Range2_2_1_10_1_1_1_2"/>
    <protectedRange sqref="N64:R71 R50:R63 N48:R49" name="Range2_12_1_6_1_1"/>
    <protectedRange sqref="L64:M71 L48:M49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1:AG34" name="Range1_16_3_1_1_4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4:K71 J48:K49" name="Range2_2_12_1_4_1_1_1_1_1_1_1_1_1_1_1_1_1_1_1"/>
    <protectedRange sqref="I64:I71 I48:I49" name="Range2_2_12_1_7_1_1_2_2_1_2"/>
    <protectedRange sqref="F64:H71 F56" name="Range2_2_12_1_3_1_2_1_1_1_1_2_1_1_1_1_1_1_1_1_1_1_1"/>
    <protectedRange sqref="E64:E71 E56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B66" name="Range2_12_5_1_1_1_2_2_1_1_1_1_1_1_1_1_1_1_1_1_1_1_1_1_1_1_1_1_1_1_1_1_1_1_1_1_1_1_1_1_1_1_1_1_1_1_1_1_1_1_1_1_1_1_1_1_1_2_1_1_1_1_1_1_1_1_1_1_1_2_1_1_1_1_1_2_1_1_1_1_1_1_1_1_1_1_1_1_1"/>
    <protectedRange sqref="Q61:Q63" name="Range2_12_1_6_1_1_1_2_3_1_1_3_1_1_1_1_1_1_1"/>
    <protectedRange sqref="N61:P63" name="Range2_12_1_2_3_1_1_1_2_3_1_1_3_1_1_1_1_1_1_1"/>
    <protectedRange sqref="J61:M63" name="Range2_2_12_1_4_3_1_1_1_3_3_1_1_3_1_1_1_1_1_1_1"/>
    <protectedRange sqref="Q56:Q58" name="Range2_12_5_1_1_3_1"/>
    <protectedRange sqref="P56:P58 Q55" name="Range2_12_4_1_1_1_4_2_2_2_1"/>
    <protectedRange sqref="N56:O58 O55:P55 Q50:Q54 Q59:Q60" name="Range2_12_1_6_1_1_1_2_3_2_1_1_3_1"/>
    <protectedRange sqref="K56:M58 L55:N55 N50:P54 N59:P60" name="Range2_12_1_2_3_1_1_1_2_3_2_1_1_3_1"/>
    <protectedRange sqref="H56:J57 I55:K55 I58:J58 K50:M54 K59:M60" name="Range2_2_12_1_4_3_1_1_1_3_3_2_1_1_3_1"/>
    <protectedRange sqref="G56:G57 H55 J50:J54 J59:J60" name="Range2_2_12_1_4_3_1_1_1_3_2_1_2_2_1"/>
    <protectedRange sqref="G48:H54" name="Range2_2_12_1_3_1_2_1_1_1_2_1_1_1_1_1_1_2_1_1_1"/>
    <protectedRange sqref="G55 I50:I54" name="Range2_2_12_1_4_3_1_1_1_2_1_2_1_1_3_1_1_1_1_1_1_1"/>
    <protectedRange sqref="I59:I60" name="Range2_2_12_1_7_1_1_2_2_2"/>
    <protectedRange sqref="G58:H58" name="Range2_2_12_1_3_1_2_1_1_1_2_1_1_1_1_1_1_2_1_1_1_1_1_1_1_1"/>
    <protectedRange sqref="F48 F57" name="Range2_2_12_1_3_1_2_1_1_1_3_1_1_1_1_1_3_1_1_1_1_1_1_1_2_1_1"/>
    <protectedRange sqref="F59:H60 F49:F51 F58" name="Range2_2_12_1_3_1_2_1_1_1_1_2_1_1_1_1_1_1_2_1_1_1_1"/>
    <protectedRange sqref="D48 D57" name="Range2_2_12_1_3_1_2_1_1_1_2_1_1_1_1_3_1_1_1_1_1_2_1_2_1"/>
    <protectedRange sqref="E49:E51 E58:E60" name="Range2_2_12_1_3_1_2_1_1_1_1_2_1_1_1_1_1_1_2_1_1_1"/>
    <protectedRange sqref="D49:D51 D58:D60" name="Range2_2_12_1_3_1_2_1_1_1_2_1_2_3_1_1_1_1_1_1_1_1"/>
    <protectedRange sqref="E48 E57" name="Range2_12_5_1_1_1_1_1_2_1_1_1_1_1_1_1_1_1_1_1_1_1_1_1_1_1_1_1_1_2_1_1_1_1_1_1_1_1_1_1_1_1_1_3_1_1_1_2_1_1_1_1_1_1_1_1_1_1_1_1_2_1_1_1_2"/>
    <protectedRange sqref="G61:H63" name="Range2_2_12_1_3_1_2_1_1_1_2_1_1_1_1_1_1_2_1_1"/>
    <protectedRange sqref="D61:E63 D52:E55" name="Range2_2_12_1_3_1_2_1_1_1_2_1_1_1_1_3_1_1_1_1"/>
    <protectedRange sqref="F61:F63 F52:F55" name="Range2_2_12_1_3_1_2_1_1_1_3_1_1_1_1_1_3_1_1_1_1"/>
    <protectedRange sqref="I61:I63" name="Range2_2_12_1_4_3_1_1_1_2_1_2_1_1_3_1_1_1_1_1_1"/>
    <protectedRange sqref="B67" name="Range2_12_5_1_1_1_2_2_1_1_1_1_1_1_1_1_1_1_1_2_1_1_1_1_1_1_1_1_1_3_1_3_1_2_1_1_1_1_1_1_1_1_1_1_1_1_1_2_1_1_1_1_1_2_1_1_1_1_1_1_1_1_2_1_1_3_1_1_1_2_1_1_1_1_1_1_1_1_1_1_1_1_1_1_1_1_1_2_1_1_1_1_1_1_1_1_1_1_1_1_1_1_1_2_1_1_1_2_2_2_3_1_1_1_1_3_2"/>
    <protectedRange sqref="T43" name="Range2_12_5_1_1_1_2_1_1_1_1_1_1_2_1_1"/>
    <protectedRange sqref="G43:H43" name="Range2_2_12_1_3_1_1_1_1_1_4_1_1_1_1_1_1_1_1_1_1_2_1_1"/>
    <protectedRange sqref="E43:F43" name="Range2_2_12_1_7_1_1_3_1_1_1_1_1_1_1_1_1_1_2_1_1"/>
    <protectedRange sqref="S43" name="Range2_12_5_1_1_2_3_1_1_1_1_1_1_1_1_1_2_1_1"/>
    <protectedRange sqref="Q43:R43" name="Range2_12_1_6_1_1_1_1_2_1_1_1_1_1_1_1_1_1_2_1_1"/>
    <protectedRange sqref="N43:P43" name="Range2_12_1_2_3_1_1_1_1_2_1_1_1_1_1_1_1_1_1_2_1_1"/>
    <protectedRange sqref="I43:M43" name="Range2_2_12_1_4_3_1_1_1_1_2_1_1_1_1_1_1_1_1_1_2_1_1"/>
    <protectedRange sqref="D43" name="Range2_2_12_1_3_1_2_1_1_1_2_1_2_1_1_1_1_1_1_1_1_1_2_1_1"/>
    <protectedRange sqref="T44" name="Range2_12_5_1_1_1_2_1_1_1_1_1_1_1_1_1_1"/>
    <protectedRange sqref="G44:H44" name="Range2_2_12_1_3_1_1_1_1_1_4_1_1_1_1_1_1_1_1_1_1_1_1_1_1"/>
    <protectedRange sqref="E44:F44" name="Range2_2_12_1_7_1_1_3_1_1_1_1_1_1_1_1_1_1_1_1_1_1"/>
    <protectedRange sqref="S44" name="Range2_12_5_1_1_2_3_1_1_1_1_1_1_1_1_1_1_1_1_1"/>
    <protectedRange sqref="Q44:R44" name="Range2_12_1_6_1_1_1_1_2_1_1_1_1_1_1_1_1_1_1_1_1_1"/>
    <protectedRange sqref="N44:P44" name="Range2_12_1_2_3_1_1_1_1_2_1_1_1_1_1_1_1_1_1_1_1_1_1"/>
    <protectedRange sqref="I44:M44" name="Range2_2_12_1_4_3_1_1_1_1_2_1_1_1_1_1_1_1_1_1_1_1_1_1"/>
    <protectedRange sqref="D44" name="Range2_2_12_1_3_1_2_1_1_1_2_1_2_1_1_1_1_1_1_1_1_1_1_1_1_1"/>
    <protectedRange sqref="T45" name="Range2_12_5_1_1_6_1_1_1_1_1_1_1_1_1_1_1_1_1_1_1_1_1_1_1"/>
    <protectedRange sqref="S45" name="Range2_12_5_1_1_5_3_1_1_1_1_1_1_1_1_1_1_1_1_1_1_1_1_1_1_1"/>
    <protectedRange sqref="Q45:R45" name="Range2_12_1_6_1_1_1_2_3_2_1_1_2_1_1_1_1_1_1_1_1_1_1_1_1_1_1_1_1_1_1"/>
    <protectedRange sqref="N45:P45" name="Range2_12_1_2_3_1_1_1_2_3_2_1_1_2_1_1_1_1_1_1_1_1_1_1_1_1_1_1_1_1_1_1"/>
    <protectedRange sqref="J45:M45" name="Range2_2_12_1_4_3_1_1_1_3_3_2_1_1_2_1_1_1_1_1_1_1_1_1_1_1_1_1_1_1_1_1_1"/>
    <protectedRange sqref="I45" name="Range2_2_12_1_4_3_1_1_1_2_1_2_2_1_2_1_1_1_1_1_1_1_1_1_1_1_1_1_1_1_1_1_1"/>
    <protectedRange sqref="G45:H45 D45:E45" name="Range2_2_12_1_3_1_2_1_1_1_2_1_3_2_1_2_1_1_1_1_1_1_1_1_1_1_1_1_1_1_1_1_1_1"/>
    <protectedRange sqref="F45" name="Range2_2_12_1_3_1_2_1_1_1_1_1_2_2_1_2_1_1_1_1_1_1_1_1_1_1_1_1_1_1_1_1_1_1"/>
    <protectedRange sqref="P5:U5" name="Range1_16_1_1_1_1_1_1_2_2_2_2_2_2_2_2_2_2_2_2_2_2_2_2_2_2_2_2_2_2_2_1_2_2_2_2_2_2_2_2_2_2_3_2_2"/>
    <protectedRange sqref="P4:U4" name="Range1_16_1_1_1_1_1"/>
    <protectedRange sqref="B58" name="Range2_12_5_1_1_1_1_1_2_1_1_1_1_1_1_1_1_1_1_1_1_1_1_1_1_1_1_1_1_2_1_1_1_1_1_1_1_1_1_1_1_1_1_3_1_1_1_2_1_1_1_1_1_1_1_1_1_1_1_1_2_1_1_1_1_1_1_1_1_1_1_1_1_1_1_1_1_1_1_1_1_1_1_1_1_1_1_1_1_1"/>
    <protectedRange sqref="B59:B60" name="Range2_12_5_1_1_1_2_2_1_1_1_1_1_1_1_1_1_1_1_2_1_1_1_1_1_1_1_1_1_3_1_3_1_2_1_1_1_1_1_1_1_1_1_1_1_1_1_2_1_1_1_1_1_2_1_1_1_1_1_1_1_1_2_1_1_3_1_1_1_2_1_1_1_1_1_1_1_1_1_1_1_1_1_1_1_1_1_2_1_1_1_1_1_1_1_1_1_1_1_1_1_1_1_1_1_1_1_2_1"/>
    <protectedRange sqref="B62" name="Range2_12_5_1_1_1_2_2_1_1_1_1_1_1_1_1_1_1_1_2_1_1_1_2_1_1_1_1_1_1_1_1_1_1_1_1_1_1_1_1_2_1_1_1_1_1_1_1_1_1_2_1_1_3_1_1_1_3_1_1_1_1_1_1_1_1_1_1_1_1_1_1_1_1_1_1_1_1_1_1_2_1_1_1_1_1_1_1_1_1_1_1_2_1"/>
    <protectedRange sqref="B63" name="Range2_12_5_1_1_1_1_1_2_1_2_1_1_1_2_1_1_1_1_1_1_1_1_1_1_2_1_1_1_1_1_2_1_1_1_1_1_1_1_2_1_1_3_1_1_1_2_1_1_1_1_1_1_1_1_1_1_1_1_1_1_1_1_1_1_1_1_1_1_1_1_1_1_1_1_1_1_1_1_1_1_2_1"/>
    <protectedRange sqref="B61" name="Range2_12_5_1_1_1_1_1_2_1_1_2_1_1_1_1_1_1_1_1_1_1_1_1_1_1_1_1_1_2_1_1_1_1_1_1_1_1_1_1_1_1_1_1_3_1_1_1_2_1_1_1_1_1_1_1_1_1_2_1_1_1_1_1_1_1_1_1_1_1_1_1_1_1_1_1_1_1_1_1_1_1_1_1_1_1_3_1"/>
    <protectedRange sqref="B43" name="Range2_12_5_1_1_1_2_1_1_1_1_1_1_1_1_1_1_1_2_1_1_1_1_1_1_1_1_1_1_1_1_1_1_1_1_1_1_1_1_1_1_2_1_1_1_1_1_1_1_1_1_1_1_2_1_1_1_1_2_1_1_1_1_1_1_1_1_1_1_1_2_1_1_1_1_1"/>
    <protectedRange sqref="B44" name="Range2_12_5_1_1_1_2_2_1_1_1_1_1_1_1_1_1_1_1_1_1_1_1_1_1_1_1_1_1_1_1_1_1_1_1_1_1_1_1_1_1_1_1_1_1_1_1_1_1_1_1_1_1_1_1_1_1_2_1_1_1_1_1_1_1_1_1_1_1_2_1_1_1_1_1_2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"/>
    <protectedRange sqref="S47:T47" name="Range2_12_5_1_1_2_1"/>
    <protectedRange sqref="N47:R47" name="Range2_12_1_6_1_1_2_1"/>
    <protectedRange sqref="L47:M47" name="Range2_2_12_1_7_1_1_3_1"/>
    <protectedRange sqref="J47:K47" name="Range2_2_12_1_4_1_1_1_1_1_1_1_1_1_1_1_1_1_1_1_2_1"/>
    <protectedRange sqref="I47" name="Range2_2_12_1_7_1_1_2_2_1_2_2_1"/>
    <protectedRange sqref="G47:H47" name="Range2_2_12_1_3_1_2_1_1_1_1_2_1_1_1_1_1_1_1_1_1_1_1_2_1"/>
    <protectedRange sqref="T46" name="Range2_12_5_1_1_2_2_1_1_1_1_1_1_1_1_1_1_1_1_2_1_1_1_1"/>
    <protectedRange sqref="S46" name="Range2_12_4_1_1_1_4_2_2_2_2_1_1_1_1_1_1_1_1_1_1_1_2_1_1_1_1"/>
    <protectedRange sqref="Q46:R46" name="Range2_12_1_6_1_1_1_2_3_2_1_1_3_1_1_1_1_1_1_1_1_1_1_1_1_1_2_1_1_1_1"/>
    <protectedRange sqref="N46:P46" name="Range2_12_1_2_3_1_1_1_2_3_2_1_1_3_1_1_1_1_1_1_1_1_1_1_1_1_1_2_1_1_1_1"/>
    <protectedRange sqref="K46:M46" name="Range2_2_12_1_4_3_1_1_1_3_3_2_1_1_3_1_1_1_1_1_1_1_1_1_1_1_1_1_2_1_1_1_1"/>
    <protectedRange sqref="J46" name="Range2_2_12_1_4_3_1_1_1_3_2_1_2_2_1_1_1_1_1_1_1_1_1_1_1_1_1_2_1_1_1_1"/>
    <protectedRange sqref="E46:H46" name="Range2_2_12_1_3_1_2_1_1_1_1_2_1_1_1_1_1_1_1_1_1_1_2_1_1_1_1_1_1_1_1_2_1_1_1_1"/>
    <protectedRange sqref="D46" name="Range2_2_12_1_3_1_2_1_1_1_2_1_2_3_1_1_1_1_1_1_2_1_1_1_1_1_1_1_1_1_1_2_1_1_1_1"/>
    <protectedRange sqref="I46" name="Range2_2_12_1_4_2_1_1_1_4_1_2_1_1_1_2_2_1_1_1_1_1_1_1_1_1_1_1_1_1_1_2_1_1_1_1"/>
    <protectedRange sqref="B46" name="Range2_12_5_1_1_1_2_2_1_1_1_1_1_1_1_1_1_1_1_2_1_1_1_2_1_1_1_2_1_1_1_3_1_1_1_1_1_1_1_1_1_1_1_1_1_1_1_1_1_1_1_1_1_1_1_1_1_1_1_1_1_1_1_1_1_1_1_1_1_1_1_1_1_1_1_1_1_1_1_1_1_1_1_1_1_1_1_1_1_1_2_1_1_1_1_1_1_1_1_1_1_1_1_1_1_1_2_1_1_1_1"/>
    <protectedRange sqref="F47" name="Range2_2_12_1_3_1_2_1_1_1_1_2_1_1_1_1_1_1_1_1_1_1_1_2_2_1"/>
    <protectedRange sqref="E47" name="Range2_2_12_1_3_1_2_1_1_1_2_1_1_1_1_3_1_1_1_1_1_1_1_1_1_2_2_1"/>
    <protectedRange sqref="B47" name="Range2_12_5_1_1_1_2_1_1_1_1_1_1_1_1_1_1_1_2_1_2_1_1_1_1_1_1_1_1_1_2_1_1_1_1_1_1_1_1_1_1_1_1_1_1_1_1_1_1_1_1_1_1_1_1_1_1_1_1_1_1_1_1_1_1_1_1_1_1_1_1_1_1_1_2_1_1_1_1_1_1_1_1_1_2_1_2_1_1_1_1_1_2_1_1_1_1_1_1_1_1_2_1"/>
    <protectedRange sqref="B48" name="Range2_12_5_1_1_1_1_1_2_1_1_1_1_1_1_1_1_1_1_1_1_1_1_1_1_1_1_1_1_2_1_1_1_1_1_1_1_1_1_1_1_1_1_3_1_1_1_2_1_1_1_1_1_1_1_1_1_1_1_1_2_1_1_1_1_1_1_1_1_1_1_1_1_1_1_1_1_1_1_1_1_1_1_1_1_1_1_1_1_3"/>
    <protectedRange sqref="B49 B55" name="Range2_12_5_1_1_1_2_2_1_1_1_1_1_1_1_1_1_1_1_2_1_1_1_1_1_1_1_1_1_3_1_3_1_2_1_1_1_1_1_1_1_1_1_1_1_1_1_2_1_1_1_1_1_2_1_1_1_1_1_1_1_1_2_1_1_3_1_1_1_2_1_1_1_1_1_1_1_1_1_1_1_1_1_1_1_1_1_2_1_1_1_1_1_1_1_1_1_1_1_1_1_1_1_1_1_1_1_2_3"/>
    <protectedRange sqref="B53:B54" name="Range2_12_5_1_1_1_2_2_1_1_1_1_1_1_1_1_1_1_1_2_1_1_1_2_1_1_1_1_1_1_1_1_1_1_1_1_1_1_1_1_2_1_1_1_1_1_1_1_1_1_2_1_1_3_1_1_1_3_1_1_1_1_1_1_1_1_1_1_1_1_1_1_1_1_1_1_1_1_1_1_2_1_1_1_1_1_1_1_1_1_1_1_2_2"/>
    <protectedRange sqref="B52" name="Range2_12_5_1_1_1_1_1_2_1_2_1_1_1_2_1_1_1_1_1_1_1_1_1_1_2_1_1_1_1_1_2_1_1_1_1_1_1_1_2_1_1_3_1_1_1_2_1_1_1_1_1_1_1_1_1_1_1_1_1_1_1_1_1_1_1_1_1_1_1_1_1_1_1_1_1_1_1_1_1_1_2_2"/>
    <protectedRange sqref="B50" name="Range2_12_5_1_1_1_1_1_2_1_1_2_1_1_1_1_1_1_1_1_1_1_1_1_1_1_1_1_1_2_1_1_1_1_1_1_1_1_1_1_1_1_1_1_3_1_1_1_2_1_1_1_1_1_1_1_1_1_2_1_1_1_1_1_1_1_1_1_1_1_1_1_1_1_1_1_1_1_1_1_1_1_1_1_1_1_3_3"/>
    <protectedRange sqref="B51" name="Range2_12_5_1_1_1_1_1_2_1_2_1_1_1_2_1_1_1_1_1_1_1_1_1_1_2_1_1_1_1_1_2_1_1_1_1_1_1_1_2_1_1_3_1_1_1_2_1_1_1_1_1_1_1_1_1_1_1_1_1_1_1_1_1_1_1_1_1_1_1_1_1_1_1_1_1_1_1_1_1_1_2_2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264" priority="21" operator="containsText" text="N/A">
      <formula>NOT(ISERROR(SEARCH("N/A",AC11)))</formula>
    </cfRule>
    <cfRule type="cellIs" dxfId="263" priority="35" operator="equal">
      <formula>0</formula>
    </cfRule>
  </conditionalFormatting>
  <conditionalFormatting sqref="AC11:AE34">
    <cfRule type="cellIs" dxfId="262" priority="34" operator="greaterThanOrEqual">
      <formula>1185</formula>
    </cfRule>
  </conditionalFormatting>
  <conditionalFormatting sqref="AC11:AE34">
    <cfRule type="cellIs" dxfId="261" priority="33" operator="between">
      <formula>0.1</formula>
      <formula>1184</formula>
    </cfRule>
  </conditionalFormatting>
  <conditionalFormatting sqref="X8">
    <cfRule type="cellIs" dxfId="260" priority="32" operator="equal">
      <formula>0</formula>
    </cfRule>
  </conditionalFormatting>
  <conditionalFormatting sqref="X8">
    <cfRule type="cellIs" dxfId="259" priority="31" operator="greaterThan">
      <formula>1179</formula>
    </cfRule>
  </conditionalFormatting>
  <conditionalFormatting sqref="X8">
    <cfRule type="cellIs" dxfId="258" priority="30" operator="greaterThan">
      <formula>99</formula>
    </cfRule>
  </conditionalFormatting>
  <conditionalFormatting sqref="X8">
    <cfRule type="cellIs" dxfId="257" priority="29" operator="greaterThan">
      <formula>0.99</formula>
    </cfRule>
  </conditionalFormatting>
  <conditionalFormatting sqref="AB8">
    <cfRule type="cellIs" dxfId="256" priority="28" operator="equal">
      <formula>0</formula>
    </cfRule>
  </conditionalFormatting>
  <conditionalFormatting sqref="AB8">
    <cfRule type="cellIs" dxfId="255" priority="27" operator="greaterThan">
      <formula>1179</formula>
    </cfRule>
  </conditionalFormatting>
  <conditionalFormatting sqref="AB8">
    <cfRule type="cellIs" dxfId="254" priority="26" operator="greaterThan">
      <formula>99</formula>
    </cfRule>
  </conditionalFormatting>
  <conditionalFormatting sqref="AB8">
    <cfRule type="cellIs" dxfId="253" priority="25" operator="greaterThan">
      <formula>0.99</formula>
    </cfRule>
  </conditionalFormatting>
  <conditionalFormatting sqref="AI11:AI34">
    <cfRule type="cellIs" dxfId="252" priority="24" operator="greaterThan">
      <formula>$AI$8</formula>
    </cfRule>
  </conditionalFormatting>
  <conditionalFormatting sqref="AH11:AH34">
    <cfRule type="cellIs" dxfId="251" priority="22" operator="greaterThan">
      <formula>$AH$8</formula>
    </cfRule>
    <cfRule type="cellIs" dxfId="250" priority="23" operator="greaterThan">
      <formula>$AH$8</formula>
    </cfRule>
  </conditionalFormatting>
  <conditionalFormatting sqref="X11:AA34">
    <cfRule type="containsText" dxfId="249" priority="17" operator="containsText" text="N/A">
      <formula>NOT(ISERROR(SEARCH("N/A",X11)))</formula>
    </cfRule>
    <cfRule type="cellIs" dxfId="248" priority="20" operator="equal">
      <formula>0</formula>
    </cfRule>
  </conditionalFormatting>
  <conditionalFormatting sqref="X11:AA34">
    <cfRule type="cellIs" dxfId="247" priority="19" operator="greaterThanOrEqual">
      <formula>1185</formula>
    </cfRule>
  </conditionalFormatting>
  <conditionalFormatting sqref="X11:AA34">
    <cfRule type="cellIs" dxfId="246" priority="18" operator="between">
      <formula>0.1</formula>
      <formula>1184</formula>
    </cfRule>
  </conditionalFormatting>
  <conditionalFormatting sqref="AB11:AB34">
    <cfRule type="containsText" dxfId="245" priority="13" operator="containsText" text="N/A">
      <formula>NOT(ISERROR(SEARCH("N/A",AB11)))</formula>
    </cfRule>
    <cfRule type="cellIs" dxfId="244" priority="16" operator="equal">
      <formula>0</formula>
    </cfRule>
  </conditionalFormatting>
  <conditionalFormatting sqref="AB11:AB34">
    <cfRule type="cellIs" dxfId="243" priority="15" operator="greaterThanOrEqual">
      <formula>1185</formula>
    </cfRule>
  </conditionalFormatting>
  <conditionalFormatting sqref="AB11:AB34">
    <cfRule type="cellIs" dxfId="242" priority="14" operator="between">
      <formula>0.1</formula>
      <formula>1184</formula>
    </cfRule>
  </conditionalFormatting>
  <conditionalFormatting sqref="AJ11:AO34">
    <cfRule type="cellIs" dxfId="241" priority="12" operator="equal">
      <formula>0</formula>
    </cfRule>
  </conditionalFormatting>
  <conditionalFormatting sqref="AJ11:AO34">
    <cfRule type="cellIs" dxfId="240" priority="11" operator="greaterThan">
      <formula>1179</formula>
    </cfRule>
  </conditionalFormatting>
  <conditionalFormatting sqref="AJ11:AO34">
    <cfRule type="cellIs" dxfId="239" priority="10" operator="greaterThan">
      <formula>99</formula>
    </cfRule>
  </conditionalFormatting>
  <conditionalFormatting sqref="AJ11:AO34">
    <cfRule type="cellIs" dxfId="238" priority="9" operator="greaterThan">
      <formula>0.99</formula>
    </cfRule>
  </conditionalFormatting>
  <conditionalFormatting sqref="AP11:AP34">
    <cfRule type="cellIs" dxfId="237" priority="8" operator="equal">
      <formula>0</formula>
    </cfRule>
  </conditionalFormatting>
  <conditionalFormatting sqref="AP11:AP34">
    <cfRule type="cellIs" dxfId="236" priority="7" operator="greaterThan">
      <formula>1179</formula>
    </cfRule>
  </conditionalFormatting>
  <conditionalFormatting sqref="AP11:AP34">
    <cfRule type="cellIs" dxfId="235" priority="6" operator="greaterThan">
      <formula>99</formula>
    </cfRule>
  </conditionalFormatting>
  <conditionalFormatting sqref="AP11:AP34">
    <cfRule type="cellIs" dxfId="234" priority="5" operator="greaterThan">
      <formula>0.99</formula>
    </cfRule>
  </conditionalFormatting>
  <conditionalFormatting sqref="AQ11:AQ34">
    <cfRule type="cellIs" dxfId="233" priority="4" operator="equal">
      <formula>0</formula>
    </cfRule>
  </conditionalFormatting>
  <conditionalFormatting sqref="AQ11:AQ34">
    <cfRule type="cellIs" dxfId="232" priority="3" operator="greaterThan">
      <formula>1179</formula>
    </cfRule>
  </conditionalFormatting>
  <conditionalFormatting sqref="AQ11:AQ34">
    <cfRule type="cellIs" dxfId="231" priority="2" operator="greaterThan">
      <formula>99</formula>
    </cfRule>
  </conditionalFormatting>
  <conditionalFormatting sqref="AQ11:AQ34">
    <cfRule type="cellIs" dxfId="23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Q25" zoomScaleNormal="100" workbookViewId="0">
      <selection activeCell="AF39" sqref="AF39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129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218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221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221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42364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9768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219" t="s">
        <v>51</v>
      </c>
      <c r="V9" s="219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217" t="s">
        <v>55</v>
      </c>
      <c r="AG9" s="217" t="s">
        <v>56</v>
      </c>
      <c r="AH9" s="296" t="s">
        <v>57</v>
      </c>
      <c r="AI9" s="311" t="s">
        <v>58</v>
      </c>
      <c r="AJ9" s="219" t="s">
        <v>59</v>
      </c>
      <c r="AK9" s="219" t="s">
        <v>60</v>
      </c>
      <c r="AL9" s="219" t="s">
        <v>61</v>
      </c>
      <c r="AM9" s="219" t="s">
        <v>62</v>
      </c>
      <c r="AN9" s="219" t="s">
        <v>63</v>
      </c>
      <c r="AO9" s="219" t="s">
        <v>64</v>
      </c>
      <c r="AP9" s="219" t="s">
        <v>65</v>
      </c>
      <c r="AQ9" s="293" t="s">
        <v>66</v>
      </c>
      <c r="AR9" s="219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19" t="s">
        <v>72</v>
      </c>
      <c r="C10" s="219" t="s">
        <v>73</v>
      </c>
      <c r="D10" s="219" t="s">
        <v>74</v>
      </c>
      <c r="E10" s="219" t="s">
        <v>75</v>
      </c>
      <c r="F10" s="219" t="s">
        <v>74</v>
      </c>
      <c r="G10" s="219" t="s">
        <v>75</v>
      </c>
      <c r="H10" s="289"/>
      <c r="I10" s="219" t="s">
        <v>75</v>
      </c>
      <c r="J10" s="219" t="s">
        <v>75</v>
      </c>
      <c r="K10" s="219" t="s">
        <v>75</v>
      </c>
      <c r="L10" s="29" t="s">
        <v>29</v>
      </c>
      <c r="M10" s="292"/>
      <c r="N10" s="29" t="s">
        <v>29</v>
      </c>
      <c r="O10" s="294"/>
      <c r="P10" s="294"/>
      <c r="Q10" s="2">
        <f>'DEC 25'!Q34</f>
        <v>64149261</v>
      </c>
      <c r="R10" s="304"/>
      <c r="S10" s="305"/>
      <c r="T10" s="306"/>
      <c r="U10" s="219" t="s">
        <v>75</v>
      </c>
      <c r="V10" s="219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25'!AG34</f>
        <v>42730724</v>
      </c>
      <c r="AH10" s="296"/>
      <c r="AI10" s="312"/>
      <c r="AJ10" s="219" t="s">
        <v>84</v>
      </c>
      <c r="AK10" s="219" t="s">
        <v>84</v>
      </c>
      <c r="AL10" s="219" t="s">
        <v>84</v>
      </c>
      <c r="AM10" s="219" t="s">
        <v>84</v>
      </c>
      <c r="AN10" s="219" t="s">
        <v>84</v>
      </c>
      <c r="AO10" s="219" t="s">
        <v>84</v>
      </c>
      <c r="AP10" s="2">
        <f>'DEC 25'!AP34</f>
        <v>9926716</v>
      </c>
      <c r="AQ10" s="294"/>
      <c r="AR10" s="220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13</v>
      </c>
      <c r="E11" s="42">
        <f t="shared" ref="E11:E34" si="0">D11/1.42</f>
        <v>9.1549295774647899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127</v>
      </c>
      <c r="P11" s="124">
        <v>89</v>
      </c>
      <c r="Q11" s="124">
        <v>64153243</v>
      </c>
      <c r="R11" s="47">
        <f>IF(ISBLANK(Q11),"-",Q11-Q10)</f>
        <v>3982</v>
      </c>
      <c r="S11" s="48">
        <f>R11*24/1000</f>
        <v>95.567999999999998</v>
      </c>
      <c r="T11" s="48">
        <f>R11/1000</f>
        <v>3.9820000000000002</v>
      </c>
      <c r="U11" s="125">
        <v>8.1999999999999993</v>
      </c>
      <c r="V11" s="125">
        <f t="shared" ref="V11:V34" si="1">U11</f>
        <v>8.1999999999999993</v>
      </c>
      <c r="W11" s="126" t="s">
        <v>124</v>
      </c>
      <c r="X11" s="128">
        <v>0</v>
      </c>
      <c r="Y11" s="128">
        <v>0</v>
      </c>
      <c r="Z11" s="128">
        <v>956</v>
      </c>
      <c r="AA11" s="128">
        <v>1185</v>
      </c>
      <c r="AB11" s="128">
        <v>0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2">
        <v>42730724</v>
      </c>
      <c r="AH11" s="50">
        <f>IF(ISBLANK(AG11),"-",AG11-AG10)</f>
        <v>0</v>
      </c>
      <c r="AI11" s="51">
        <f>AH11/T11</f>
        <v>0</v>
      </c>
      <c r="AJ11" s="108">
        <v>0</v>
      </c>
      <c r="AK11" s="108">
        <v>0</v>
      </c>
      <c r="AL11" s="108">
        <v>1</v>
      </c>
      <c r="AM11" s="108">
        <v>1</v>
      </c>
      <c r="AN11" s="108">
        <v>0</v>
      </c>
      <c r="AO11" s="108">
        <v>0.45</v>
      </c>
      <c r="AP11" s="128">
        <v>9928257</v>
      </c>
      <c r="AQ11" s="128">
        <f t="shared" ref="AQ11:AQ34" si="2">AP11-AP10</f>
        <v>1541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17</v>
      </c>
      <c r="E12" s="42">
        <f t="shared" si="0"/>
        <v>11.971830985915494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98</v>
      </c>
      <c r="P12" s="124">
        <v>96</v>
      </c>
      <c r="Q12" s="124">
        <v>64157050</v>
      </c>
      <c r="R12" s="47">
        <f t="shared" ref="R12:R34" si="5">IF(ISBLANK(Q12),"-",Q12-Q11)</f>
        <v>3807</v>
      </c>
      <c r="S12" s="48">
        <f t="shared" ref="S12:S34" si="6">R12*24/1000</f>
        <v>91.367999999999995</v>
      </c>
      <c r="T12" s="48">
        <f t="shared" ref="T12:T34" si="7">R12/1000</f>
        <v>3.8069999999999999</v>
      </c>
      <c r="U12" s="125">
        <v>9.5</v>
      </c>
      <c r="V12" s="125">
        <f t="shared" si="1"/>
        <v>9.5</v>
      </c>
      <c r="W12" s="126" t="s">
        <v>124</v>
      </c>
      <c r="X12" s="128">
        <v>0</v>
      </c>
      <c r="Y12" s="128">
        <v>0</v>
      </c>
      <c r="Z12" s="128">
        <v>946</v>
      </c>
      <c r="AA12" s="128">
        <v>1185</v>
      </c>
      <c r="AB12" s="128">
        <v>0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42730724</v>
      </c>
      <c r="AH12" s="50">
        <f>IF(ISBLANK(AG12),"-",AG12-AG11)</f>
        <v>0</v>
      </c>
      <c r="AI12" s="51">
        <f t="shared" ref="AI12:AI34" si="8">AH12/T12</f>
        <v>0</v>
      </c>
      <c r="AJ12" s="108">
        <v>0</v>
      </c>
      <c r="AK12" s="108">
        <v>0</v>
      </c>
      <c r="AL12" s="108">
        <v>1</v>
      </c>
      <c r="AM12" s="108">
        <v>1</v>
      </c>
      <c r="AN12" s="108">
        <v>0</v>
      </c>
      <c r="AO12" s="108">
        <v>0.45</v>
      </c>
      <c r="AP12" s="128">
        <v>9929482</v>
      </c>
      <c r="AQ12" s="128">
        <f t="shared" si="2"/>
        <v>1225</v>
      </c>
      <c r="AR12" s="179">
        <v>1.0900000000000001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19</v>
      </c>
      <c r="E13" s="42">
        <f t="shared" si="0"/>
        <v>13.380281690140846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97</v>
      </c>
      <c r="P13" s="124">
        <v>93</v>
      </c>
      <c r="Q13" s="124">
        <v>64161062</v>
      </c>
      <c r="R13" s="47">
        <f t="shared" si="5"/>
        <v>4012</v>
      </c>
      <c r="S13" s="48">
        <f t="shared" si="6"/>
        <v>96.287999999999997</v>
      </c>
      <c r="T13" s="48">
        <f t="shared" si="7"/>
        <v>4.0119999999999996</v>
      </c>
      <c r="U13" s="125">
        <v>9.5</v>
      </c>
      <c r="V13" s="125">
        <f t="shared" si="1"/>
        <v>9.5</v>
      </c>
      <c r="W13" s="126" t="s">
        <v>124</v>
      </c>
      <c r="X13" s="128">
        <v>0</v>
      </c>
      <c r="Y13" s="128">
        <v>0</v>
      </c>
      <c r="Z13" s="128">
        <v>947</v>
      </c>
      <c r="AA13" s="128">
        <v>1185</v>
      </c>
      <c r="AB13" s="128">
        <v>0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42730724</v>
      </c>
      <c r="AH13" s="50">
        <f>IF(ISBLANK(AG13),"-",AG13-AG12)</f>
        <v>0</v>
      </c>
      <c r="AI13" s="51">
        <f t="shared" si="8"/>
        <v>0</v>
      </c>
      <c r="AJ13" s="108">
        <v>0</v>
      </c>
      <c r="AK13" s="108">
        <v>0</v>
      </c>
      <c r="AL13" s="108">
        <v>1</v>
      </c>
      <c r="AM13" s="108">
        <v>1</v>
      </c>
      <c r="AN13" s="108">
        <v>0</v>
      </c>
      <c r="AO13" s="108">
        <v>0</v>
      </c>
      <c r="AP13" s="128">
        <v>9929482</v>
      </c>
      <c r="AQ13" s="128">
        <f t="shared" si="2"/>
        <v>0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28</v>
      </c>
      <c r="E14" s="42">
        <f t="shared" si="0"/>
        <v>19.718309859154932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101</v>
      </c>
      <c r="P14" s="124">
        <v>101</v>
      </c>
      <c r="Q14" s="124">
        <v>64165268</v>
      </c>
      <c r="R14" s="47">
        <f t="shared" si="5"/>
        <v>4206</v>
      </c>
      <c r="S14" s="48">
        <f t="shared" si="6"/>
        <v>100.944</v>
      </c>
      <c r="T14" s="48">
        <f t="shared" si="7"/>
        <v>4.2060000000000004</v>
      </c>
      <c r="U14" s="125">
        <v>9.5</v>
      </c>
      <c r="V14" s="125">
        <f t="shared" si="1"/>
        <v>9.5</v>
      </c>
      <c r="W14" s="126" t="s">
        <v>124</v>
      </c>
      <c r="X14" s="128">
        <v>0</v>
      </c>
      <c r="Y14" s="128">
        <v>0</v>
      </c>
      <c r="Z14" s="128">
        <v>896</v>
      </c>
      <c r="AA14" s="128">
        <v>1185</v>
      </c>
      <c r="AB14" s="128">
        <v>0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42730724</v>
      </c>
      <c r="AH14" s="50">
        <f t="shared" ref="AH14:AH34" si="9">IF(ISBLANK(AG14),"-",AG14-AG13)</f>
        <v>0</v>
      </c>
      <c r="AI14" s="51">
        <f t="shared" si="8"/>
        <v>0</v>
      </c>
      <c r="AJ14" s="108">
        <v>0</v>
      </c>
      <c r="AK14" s="108">
        <v>0</v>
      </c>
      <c r="AL14" s="108">
        <v>1</v>
      </c>
      <c r="AM14" s="108">
        <v>1</v>
      </c>
      <c r="AN14" s="108">
        <v>0</v>
      </c>
      <c r="AO14" s="108">
        <v>0</v>
      </c>
      <c r="AP14" s="128">
        <v>9929482</v>
      </c>
      <c r="AQ14" s="128">
        <f t="shared" si="2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24</v>
      </c>
      <c r="E15" s="42">
        <f t="shared" si="0"/>
        <v>16.901408450704228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104</v>
      </c>
      <c r="P15" s="124">
        <v>98</v>
      </c>
      <c r="Q15" s="124">
        <v>64169380</v>
      </c>
      <c r="R15" s="47">
        <f t="shared" si="5"/>
        <v>4112</v>
      </c>
      <c r="S15" s="48">
        <f t="shared" si="6"/>
        <v>98.688000000000002</v>
      </c>
      <c r="T15" s="48">
        <f t="shared" si="7"/>
        <v>4.1120000000000001</v>
      </c>
      <c r="U15" s="125">
        <v>9.5</v>
      </c>
      <c r="V15" s="125">
        <f t="shared" si="1"/>
        <v>9.5</v>
      </c>
      <c r="W15" s="126" t="s">
        <v>124</v>
      </c>
      <c r="X15" s="128">
        <v>0</v>
      </c>
      <c r="Y15" s="128">
        <v>0</v>
      </c>
      <c r="Z15" s="128">
        <v>847</v>
      </c>
      <c r="AA15" s="128">
        <v>1185</v>
      </c>
      <c r="AB15" s="128">
        <v>0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42730724</v>
      </c>
      <c r="AH15" s="50">
        <f t="shared" si="9"/>
        <v>0</v>
      </c>
      <c r="AI15" s="51">
        <f t="shared" si="8"/>
        <v>0</v>
      </c>
      <c r="AJ15" s="108">
        <v>0</v>
      </c>
      <c r="AK15" s="108">
        <v>0</v>
      </c>
      <c r="AL15" s="108">
        <v>1</v>
      </c>
      <c r="AM15" s="108">
        <v>1</v>
      </c>
      <c r="AN15" s="108">
        <v>0</v>
      </c>
      <c r="AO15" s="108">
        <v>0</v>
      </c>
      <c r="AP15" s="128">
        <v>9929482</v>
      </c>
      <c r="AQ15" s="128">
        <f t="shared" si="2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24</v>
      </c>
      <c r="E16" s="42">
        <f t="shared" si="0"/>
        <v>16.901408450704228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118</v>
      </c>
      <c r="P16" s="124">
        <v>120</v>
      </c>
      <c r="Q16" s="124">
        <v>64173944</v>
      </c>
      <c r="R16" s="47">
        <f t="shared" si="5"/>
        <v>4564</v>
      </c>
      <c r="S16" s="48">
        <f t="shared" si="6"/>
        <v>109.536</v>
      </c>
      <c r="T16" s="48">
        <f t="shared" si="7"/>
        <v>4.5640000000000001</v>
      </c>
      <c r="U16" s="125">
        <v>9.5</v>
      </c>
      <c r="V16" s="125">
        <f t="shared" si="1"/>
        <v>9.5</v>
      </c>
      <c r="W16" s="126" t="s">
        <v>124</v>
      </c>
      <c r="X16" s="128">
        <v>0</v>
      </c>
      <c r="Y16" s="128">
        <v>0</v>
      </c>
      <c r="Z16" s="128">
        <v>1047</v>
      </c>
      <c r="AA16" s="128">
        <v>1185</v>
      </c>
      <c r="AB16" s="128">
        <v>0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42730724</v>
      </c>
      <c r="AH16" s="50">
        <f t="shared" si="9"/>
        <v>0</v>
      </c>
      <c r="AI16" s="51">
        <f t="shared" si="8"/>
        <v>0</v>
      </c>
      <c r="AJ16" s="108">
        <v>0</v>
      </c>
      <c r="AK16" s="108">
        <v>0</v>
      </c>
      <c r="AL16" s="108">
        <v>1</v>
      </c>
      <c r="AM16" s="108">
        <v>1</v>
      </c>
      <c r="AN16" s="108">
        <v>0</v>
      </c>
      <c r="AO16" s="108">
        <v>0</v>
      </c>
      <c r="AP16" s="128">
        <v>9929482</v>
      </c>
      <c r="AQ16" s="128">
        <f t="shared" si="2"/>
        <v>0</v>
      </c>
      <c r="AR16" s="54">
        <v>1.1599999999999999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11</v>
      </c>
      <c r="E17" s="42">
        <f t="shared" si="0"/>
        <v>7.746478873239437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144</v>
      </c>
      <c r="P17" s="124">
        <v>142</v>
      </c>
      <c r="Q17" s="124">
        <v>64179419</v>
      </c>
      <c r="R17" s="47">
        <f t="shared" si="5"/>
        <v>5475</v>
      </c>
      <c r="S17" s="48">
        <f t="shared" si="6"/>
        <v>131.4</v>
      </c>
      <c r="T17" s="48">
        <f t="shared" si="7"/>
        <v>5.4749999999999996</v>
      </c>
      <c r="U17" s="125">
        <v>9.5</v>
      </c>
      <c r="V17" s="125">
        <f t="shared" si="1"/>
        <v>9.5</v>
      </c>
      <c r="W17" s="126" t="s">
        <v>179</v>
      </c>
      <c r="X17" s="128">
        <v>0</v>
      </c>
      <c r="Y17" s="128">
        <v>0</v>
      </c>
      <c r="Z17" s="128">
        <v>1188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42730724</v>
      </c>
      <c r="AH17" s="50">
        <f t="shared" si="9"/>
        <v>0</v>
      </c>
      <c r="AI17" s="51">
        <f t="shared" si="8"/>
        <v>0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9929482</v>
      </c>
      <c r="AQ17" s="128">
        <f t="shared" si="2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0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146</v>
      </c>
      <c r="P18" s="124">
        <v>143</v>
      </c>
      <c r="Q18" s="124">
        <v>64185349</v>
      </c>
      <c r="R18" s="47">
        <f t="shared" si="5"/>
        <v>5930</v>
      </c>
      <c r="S18" s="48">
        <f t="shared" si="6"/>
        <v>142.32</v>
      </c>
      <c r="T18" s="48">
        <f t="shared" si="7"/>
        <v>5.93</v>
      </c>
      <c r="U18" s="125">
        <v>9.5</v>
      </c>
      <c r="V18" s="125">
        <f t="shared" si="1"/>
        <v>9.5</v>
      </c>
      <c r="W18" s="126" t="s">
        <v>179</v>
      </c>
      <c r="X18" s="128">
        <v>0</v>
      </c>
      <c r="Y18" s="128">
        <v>0</v>
      </c>
      <c r="Z18" s="128">
        <v>1188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42730724</v>
      </c>
      <c r="AH18" s="50">
        <f t="shared" si="9"/>
        <v>0</v>
      </c>
      <c r="AI18" s="51">
        <f t="shared" si="8"/>
        <v>0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9929482</v>
      </c>
      <c r="AQ18" s="128">
        <f t="shared" si="2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0"/>
        <v>4.2253521126760569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136</v>
      </c>
      <c r="P19" s="124">
        <v>149</v>
      </c>
      <c r="Q19" s="124">
        <v>64191513</v>
      </c>
      <c r="R19" s="47">
        <f t="shared" si="5"/>
        <v>6164</v>
      </c>
      <c r="S19" s="48">
        <f t="shared" si="6"/>
        <v>147.93600000000001</v>
      </c>
      <c r="T19" s="48">
        <f t="shared" si="7"/>
        <v>6.1639999999999997</v>
      </c>
      <c r="U19" s="125">
        <v>9</v>
      </c>
      <c r="V19" s="125">
        <f t="shared" si="1"/>
        <v>9</v>
      </c>
      <c r="W19" s="126" t="s">
        <v>131</v>
      </c>
      <c r="X19" s="128">
        <v>0</v>
      </c>
      <c r="Y19" s="128">
        <v>1048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42730724</v>
      </c>
      <c r="AH19" s="50">
        <f t="shared" si="9"/>
        <v>0</v>
      </c>
      <c r="AI19" s="51">
        <f t="shared" si="8"/>
        <v>0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9929482</v>
      </c>
      <c r="AQ19" s="128">
        <f t="shared" si="2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0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135</v>
      </c>
      <c r="P20" s="124">
        <v>154</v>
      </c>
      <c r="Q20" s="124">
        <v>64197817</v>
      </c>
      <c r="R20" s="47">
        <f t="shared" si="5"/>
        <v>6304</v>
      </c>
      <c r="S20" s="48">
        <f t="shared" si="6"/>
        <v>151.29599999999999</v>
      </c>
      <c r="T20" s="48">
        <f t="shared" si="7"/>
        <v>6.3040000000000003</v>
      </c>
      <c r="U20" s="125">
        <v>8.3000000000000007</v>
      </c>
      <c r="V20" s="125">
        <f t="shared" si="1"/>
        <v>8.3000000000000007</v>
      </c>
      <c r="W20" s="126" t="s">
        <v>131</v>
      </c>
      <c r="X20" s="128">
        <v>0</v>
      </c>
      <c r="Y20" s="128">
        <v>1098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42730724</v>
      </c>
      <c r="AH20" s="50">
        <f t="shared" si="9"/>
        <v>0</v>
      </c>
      <c r="AI20" s="51">
        <f t="shared" si="8"/>
        <v>0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9929482</v>
      </c>
      <c r="AQ20" s="128">
        <f t="shared" si="2"/>
        <v>0</v>
      </c>
      <c r="AR20" s="54">
        <v>1.24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0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134</v>
      </c>
      <c r="P21" s="124">
        <v>153</v>
      </c>
      <c r="Q21" s="124">
        <v>64204053</v>
      </c>
      <c r="R21" s="47">
        <f t="shared" si="5"/>
        <v>6236</v>
      </c>
      <c r="S21" s="48">
        <f t="shared" si="6"/>
        <v>149.66399999999999</v>
      </c>
      <c r="T21" s="48">
        <f t="shared" si="7"/>
        <v>6.2359999999999998</v>
      </c>
      <c r="U21" s="125">
        <v>7.5</v>
      </c>
      <c r="V21" s="125">
        <f t="shared" si="1"/>
        <v>7.5</v>
      </c>
      <c r="W21" s="126" t="s">
        <v>131</v>
      </c>
      <c r="X21" s="128">
        <v>0</v>
      </c>
      <c r="Y21" s="128">
        <v>1098</v>
      </c>
      <c r="Z21" s="128">
        <v>1187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42730724</v>
      </c>
      <c r="AH21" s="50">
        <f t="shared" si="9"/>
        <v>0</v>
      </c>
      <c r="AI21" s="51">
        <f t="shared" si="8"/>
        <v>0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9929482</v>
      </c>
      <c r="AQ21" s="128">
        <f t="shared" si="2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0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134</v>
      </c>
      <c r="P22" s="124">
        <v>150</v>
      </c>
      <c r="Q22" s="124">
        <v>64210429</v>
      </c>
      <c r="R22" s="47">
        <f t="shared" si="5"/>
        <v>6376</v>
      </c>
      <c r="S22" s="48">
        <f t="shared" si="6"/>
        <v>153.024</v>
      </c>
      <c r="T22" s="48">
        <f t="shared" si="7"/>
        <v>6.3760000000000003</v>
      </c>
      <c r="U22" s="125">
        <v>6.7</v>
      </c>
      <c r="V22" s="125">
        <f t="shared" si="1"/>
        <v>6.7</v>
      </c>
      <c r="W22" s="126" t="s">
        <v>131</v>
      </c>
      <c r="X22" s="128">
        <v>0</v>
      </c>
      <c r="Y22" s="128">
        <v>1098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42730724</v>
      </c>
      <c r="AH22" s="50">
        <f t="shared" si="9"/>
        <v>0</v>
      </c>
      <c r="AI22" s="51">
        <f t="shared" si="8"/>
        <v>0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9929482</v>
      </c>
      <c r="AQ22" s="128">
        <f t="shared" si="2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5</v>
      </c>
      <c r="E23" s="42">
        <f t="shared" si="0"/>
        <v>3.5211267605633805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131</v>
      </c>
      <c r="P23" s="124">
        <v>153</v>
      </c>
      <c r="Q23" s="124">
        <v>64216609</v>
      </c>
      <c r="R23" s="47">
        <f t="shared" si="5"/>
        <v>6180</v>
      </c>
      <c r="S23" s="48">
        <f t="shared" si="6"/>
        <v>148.32</v>
      </c>
      <c r="T23" s="48">
        <f t="shared" si="7"/>
        <v>6.18</v>
      </c>
      <c r="U23" s="125">
        <v>6</v>
      </c>
      <c r="V23" s="125">
        <f t="shared" si="1"/>
        <v>6</v>
      </c>
      <c r="W23" s="126" t="s">
        <v>131</v>
      </c>
      <c r="X23" s="128">
        <v>0</v>
      </c>
      <c r="Y23" s="128">
        <v>1098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42730724</v>
      </c>
      <c r="AH23" s="50">
        <f t="shared" si="9"/>
        <v>0</v>
      </c>
      <c r="AI23" s="51">
        <f t="shared" si="8"/>
        <v>0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9929482</v>
      </c>
      <c r="AQ23" s="128">
        <f t="shared" si="2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0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147</v>
      </c>
      <c r="Q24" s="124">
        <v>64222489</v>
      </c>
      <c r="R24" s="47">
        <f t="shared" si="5"/>
        <v>5880</v>
      </c>
      <c r="S24" s="48">
        <f t="shared" si="6"/>
        <v>141.12</v>
      </c>
      <c r="T24" s="48">
        <f t="shared" si="7"/>
        <v>5.88</v>
      </c>
      <c r="U24" s="125">
        <v>5.3</v>
      </c>
      <c r="V24" s="125">
        <f t="shared" si="1"/>
        <v>5.3</v>
      </c>
      <c r="W24" s="126" t="s">
        <v>131</v>
      </c>
      <c r="X24" s="128">
        <v>0</v>
      </c>
      <c r="Y24" s="128">
        <v>1098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42730724</v>
      </c>
      <c r="AH24" s="50">
        <f>IF(ISBLANK(AG24),"-",AG24-AG23)</f>
        <v>0</v>
      </c>
      <c r="AI24" s="51">
        <f t="shared" si="8"/>
        <v>0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9929482</v>
      </c>
      <c r="AQ24" s="128">
        <f t="shared" si="2"/>
        <v>0</v>
      </c>
      <c r="AR24" s="54">
        <v>1.21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0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137</v>
      </c>
      <c r="P25" s="124">
        <v>137</v>
      </c>
      <c r="Q25" s="124">
        <v>64227576</v>
      </c>
      <c r="R25" s="47">
        <f t="shared" si="5"/>
        <v>5087</v>
      </c>
      <c r="S25" s="48">
        <f t="shared" si="6"/>
        <v>122.08799999999999</v>
      </c>
      <c r="T25" s="48">
        <f t="shared" si="7"/>
        <v>5.0869999999999997</v>
      </c>
      <c r="U25" s="125">
        <v>4.8</v>
      </c>
      <c r="V25" s="125">
        <f t="shared" si="1"/>
        <v>4.8</v>
      </c>
      <c r="W25" s="126" t="s">
        <v>131</v>
      </c>
      <c r="X25" s="128">
        <v>0</v>
      </c>
      <c r="Y25" s="128">
        <v>1016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42731816</v>
      </c>
      <c r="AH25" s="50">
        <f t="shared" si="9"/>
        <v>1092</v>
      </c>
      <c r="AI25" s="51">
        <f t="shared" si="8"/>
        <v>214.66483192451346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9929482</v>
      </c>
      <c r="AQ25" s="128">
        <f t="shared" si="2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v>6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134</v>
      </c>
      <c r="P26" s="124">
        <v>139</v>
      </c>
      <c r="Q26" s="124">
        <v>64233391</v>
      </c>
      <c r="R26" s="47">
        <f t="shared" si="5"/>
        <v>5815</v>
      </c>
      <c r="S26" s="48">
        <f t="shared" si="6"/>
        <v>139.56</v>
      </c>
      <c r="T26" s="48">
        <f t="shared" si="7"/>
        <v>5.8150000000000004</v>
      </c>
      <c r="U26" s="125">
        <v>4.5999999999999996</v>
      </c>
      <c r="V26" s="125">
        <f t="shared" si="1"/>
        <v>4.5999999999999996</v>
      </c>
      <c r="W26" s="126" t="s">
        <v>131</v>
      </c>
      <c r="X26" s="128">
        <v>0</v>
      </c>
      <c r="Y26" s="128">
        <v>1015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42733148</v>
      </c>
      <c r="AH26" s="50">
        <f t="shared" si="9"/>
        <v>1332</v>
      </c>
      <c r="AI26" s="51">
        <f t="shared" si="8"/>
        <v>229.0627687016337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9929482</v>
      </c>
      <c r="AQ26" s="128">
        <f t="shared" si="2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0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134</v>
      </c>
      <c r="P27" s="124">
        <v>135</v>
      </c>
      <c r="Q27" s="124">
        <v>64239118</v>
      </c>
      <c r="R27" s="47">
        <f t="shared" si="5"/>
        <v>5727</v>
      </c>
      <c r="S27" s="48">
        <f t="shared" si="6"/>
        <v>137.44800000000001</v>
      </c>
      <c r="T27" s="48">
        <f t="shared" si="7"/>
        <v>5.7270000000000003</v>
      </c>
      <c r="U27" s="125">
        <v>4.4000000000000004</v>
      </c>
      <c r="V27" s="125">
        <f t="shared" si="1"/>
        <v>4.4000000000000004</v>
      </c>
      <c r="W27" s="126" t="s">
        <v>131</v>
      </c>
      <c r="X27" s="128">
        <v>0</v>
      </c>
      <c r="Y27" s="128">
        <v>1015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42734476</v>
      </c>
      <c r="AH27" s="50">
        <f t="shared" si="9"/>
        <v>1328</v>
      </c>
      <c r="AI27" s="51">
        <f t="shared" si="8"/>
        <v>231.88405797101447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9929482</v>
      </c>
      <c r="AQ27" s="128">
        <f t="shared" si="2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0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137</v>
      </c>
      <c r="P28" s="124">
        <v>133</v>
      </c>
      <c r="Q28" s="124">
        <v>64244863</v>
      </c>
      <c r="R28" s="47">
        <f t="shared" si="5"/>
        <v>5745</v>
      </c>
      <c r="S28" s="48">
        <f t="shared" si="6"/>
        <v>137.88</v>
      </c>
      <c r="T28" s="48">
        <f t="shared" si="7"/>
        <v>5.7450000000000001</v>
      </c>
      <c r="U28" s="125">
        <v>4.2</v>
      </c>
      <c r="V28" s="125">
        <f t="shared" si="1"/>
        <v>4.2</v>
      </c>
      <c r="W28" s="126" t="s">
        <v>131</v>
      </c>
      <c r="X28" s="128">
        <v>0</v>
      </c>
      <c r="Y28" s="128">
        <v>995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42735804</v>
      </c>
      <c r="AH28" s="50">
        <f t="shared" si="9"/>
        <v>1328</v>
      </c>
      <c r="AI28" s="51">
        <f t="shared" si="8"/>
        <v>231.15752828546562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9929482</v>
      </c>
      <c r="AQ28" s="128">
        <f t="shared" si="2"/>
        <v>0</v>
      </c>
      <c r="AR28" s="54">
        <v>1.18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6</v>
      </c>
      <c r="E29" s="42">
        <f t="shared" si="0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137</v>
      </c>
      <c r="P29" s="124">
        <v>131</v>
      </c>
      <c r="Q29" s="124">
        <v>64250459</v>
      </c>
      <c r="R29" s="47">
        <f t="shared" si="5"/>
        <v>5596</v>
      </c>
      <c r="S29" s="48">
        <f t="shared" si="6"/>
        <v>134.304</v>
      </c>
      <c r="T29" s="48">
        <f t="shared" si="7"/>
        <v>5.5960000000000001</v>
      </c>
      <c r="U29" s="125">
        <v>4.2</v>
      </c>
      <c r="V29" s="125">
        <f t="shared" si="1"/>
        <v>4.2</v>
      </c>
      <c r="W29" s="126" t="s">
        <v>131</v>
      </c>
      <c r="X29" s="128">
        <v>0</v>
      </c>
      <c r="Y29" s="128">
        <v>984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42737116</v>
      </c>
      <c r="AH29" s="50">
        <f t="shared" si="9"/>
        <v>1312</v>
      </c>
      <c r="AI29" s="51">
        <f t="shared" si="8"/>
        <v>234.45318084345962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9929482</v>
      </c>
      <c r="AQ29" s="128">
        <f t="shared" si="2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10</v>
      </c>
      <c r="E30" s="42">
        <f t="shared" si="0"/>
        <v>7.042253521126761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117</v>
      </c>
      <c r="P30" s="124">
        <v>127</v>
      </c>
      <c r="Q30" s="124">
        <v>64255832</v>
      </c>
      <c r="R30" s="47">
        <f t="shared" si="5"/>
        <v>5373</v>
      </c>
      <c r="S30" s="48">
        <f t="shared" si="6"/>
        <v>128.952</v>
      </c>
      <c r="T30" s="48">
        <f t="shared" si="7"/>
        <v>5.3730000000000002</v>
      </c>
      <c r="U30" s="125">
        <v>3.6</v>
      </c>
      <c r="V30" s="125">
        <f t="shared" si="1"/>
        <v>3.6</v>
      </c>
      <c r="W30" s="126" t="s">
        <v>147</v>
      </c>
      <c r="X30" s="128">
        <v>0</v>
      </c>
      <c r="Y30" s="128">
        <v>1047</v>
      </c>
      <c r="Z30" s="128">
        <v>1187</v>
      </c>
      <c r="AA30" s="128">
        <v>0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42738192</v>
      </c>
      <c r="AH30" s="50">
        <f t="shared" si="9"/>
        <v>1076</v>
      </c>
      <c r="AI30" s="51">
        <f t="shared" si="8"/>
        <v>200.26056206960729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8">
        <v>9929482</v>
      </c>
      <c r="AQ30" s="128">
        <f t="shared" si="2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12</v>
      </c>
      <c r="E31" s="42">
        <f t="shared" si="0"/>
        <v>8.4507042253521139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120</v>
      </c>
      <c r="P31" s="124">
        <v>122</v>
      </c>
      <c r="Q31" s="124">
        <v>64261285</v>
      </c>
      <c r="R31" s="47">
        <f t="shared" si="5"/>
        <v>5453</v>
      </c>
      <c r="S31" s="48">
        <f t="shared" si="6"/>
        <v>130.87200000000001</v>
      </c>
      <c r="T31" s="48">
        <f t="shared" si="7"/>
        <v>5.4530000000000003</v>
      </c>
      <c r="U31" s="125">
        <v>3.1</v>
      </c>
      <c r="V31" s="125">
        <f t="shared" si="1"/>
        <v>3.1</v>
      </c>
      <c r="W31" s="126" t="s">
        <v>147</v>
      </c>
      <c r="X31" s="128">
        <v>0</v>
      </c>
      <c r="Y31" s="128">
        <v>1018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42739260</v>
      </c>
      <c r="AH31" s="50">
        <f t="shared" si="9"/>
        <v>1068</v>
      </c>
      <c r="AI31" s="51">
        <f t="shared" si="8"/>
        <v>195.85549238951035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9929482</v>
      </c>
      <c r="AQ31" s="128">
        <f t="shared" si="2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0"/>
        <v>8.4507042253521139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116</v>
      </c>
      <c r="P32" s="124">
        <v>123</v>
      </c>
      <c r="Q32" s="124">
        <v>64266556</v>
      </c>
      <c r="R32" s="47">
        <f t="shared" si="5"/>
        <v>5271</v>
      </c>
      <c r="S32" s="48">
        <f t="shared" si="6"/>
        <v>126.504</v>
      </c>
      <c r="T32" s="48">
        <f t="shared" si="7"/>
        <v>5.2709999999999999</v>
      </c>
      <c r="U32" s="125">
        <v>2.9</v>
      </c>
      <c r="V32" s="125">
        <f t="shared" si="1"/>
        <v>2.9</v>
      </c>
      <c r="W32" s="126" t="s">
        <v>147</v>
      </c>
      <c r="X32" s="128">
        <v>0</v>
      </c>
      <c r="Y32" s="128">
        <v>1016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42740300</v>
      </c>
      <c r="AH32" s="50">
        <f t="shared" si="9"/>
        <v>1040</v>
      </c>
      <c r="AI32" s="51">
        <f t="shared" si="8"/>
        <v>197.30601403908176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9929482</v>
      </c>
      <c r="AQ32" s="128">
        <f t="shared" si="2"/>
        <v>0</v>
      </c>
      <c r="AR32" s="54">
        <v>1.1599999999999999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12</v>
      </c>
      <c r="E33" s="42">
        <f t="shared" si="0"/>
        <v>8.4507042253521139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120</v>
      </c>
      <c r="P33" s="124">
        <v>102</v>
      </c>
      <c r="Q33" s="124">
        <v>64270805</v>
      </c>
      <c r="R33" s="47">
        <f t="shared" si="5"/>
        <v>4249</v>
      </c>
      <c r="S33" s="48">
        <f t="shared" si="6"/>
        <v>101.976</v>
      </c>
      <c r="T33" s="48">
        <f t="shared" si="7"/>
        <v>4.2489999999999997</v>
      </c>
      <c r="U33" s="125">
        <v>3.8</v>
      </c>
      <c r="V33" s="125">
        <f t="shared" si="1"/>
        <v>3.8</v>
      </c>
      <c r="W33" s="126" t="s">
        <v>124</v>
      </c>
      <c r="X33" s="128">
        <v>0</v>
      </c>
      <c r="Y33" s="128">
        <v>0</v>
      </c>
      <c r="Z33" s="128">
        <v>0</v>
      </c>
      <c r="AA33" s="128">
        <v>1185</v>
      </c>
      <c r="AB33" s="128">
        <v>1047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42740300</v>
      </c>
      <c r="AH33" s="50">
        <f t="shared" si="9"/>
        <v>0</v>
      </c>
      <c r="AI33" s="51">
        <f t="shared" si="8"/>
        <v>0</v>
      </c>
      <c r="AJ33" s="108">
        <v>0</v>
      </c>
      <c r="AK33" s="108">
        <v>0</v>
      </c>
      <c r="AL33" s="108">
        <v>0</v>
      </c>
      <c r="AM33" s="108">
        <v>1</v>
      </c>
      <c r="AN33" s="108">
        <v>1</v>
      </c>
      <c r="AO33" s="108">
        <v>0.35</v>
      </c>
      <c r="AP33" s="128">
        <v>9930420</v>
      </c>
      <c r="AQ33" s="128">
        <f t="shared" si="2"/>
        <v>938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0"/>
        <v>9.1549295774647899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136</v>
      </c>
      <c r="P34" s="124">
        <v>111</v>
      </c>
      <c r="Q34" s="124">
        <v>64274996</v>
      </c>
      <c r="R34" s="47">
        <f t="shared" si="5"/>
        <v>4191</v>
      </c>
      <c r="S34" s="48">
        <f t="shared" si="6"/>
        <v>100.584</v>
      </c>
      <c r="T34" s="48">
        <f t="shared" si="7"/>
        <v>4.1909999999999998</v>
      </c>
      <c r="U34" s="125">
        <v>5</v>
      </c>
      <c r="V34" s="125">
        <f t="shared" si="1"/>
        <v>5</v>
      </c>
      <c r="W34" s="126" t="s">
        <v>124</v>
      </c>
      <c r="X34" s="128">
        <v>0</v>
      </c>
      <c r="Y34" s="128">
        <v>0</v>
      </c>
      <c r="Z34" s="128">
        <v>0</v>
      </c>
      <c r="AA34" s="128">
        <v>1185</v>
      </c>
      <c r="AB34" s="128">
        <v>996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42740492</v>
      </c>
      <c r="AH34" s="50">
        <f t="shared" si="9"/>
        <v>192</v>
      </c>
      <c r="AI34" s="51">
        <f t="shared" si="8"/>
        <v>45.81245526127416</v>
      </c>
      <c r="AJ34" s="108">
        <v>0</v>
      </c>
      <c r="AK34" s="108">
        <v>0</v>
      </c>
      <c r="AL34" s="108">
        <v>0</v>
      </c>
      <c r="AM34" s="108">
        <v>1</v>
      </c>
      <c r="AN34" s="108">
        <v>1</v>
      </c>
      <c r="AO34" s="108">
        <v>0.35</v>
      </c>
      <c r="AP34" s="128">
        <v>9931544</v>
      </c>
      <c r="AQ34" s="128">
        <f t="shared" si="2"/>
        <v>1124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125735</v>
      </c>
      <c r="S35" s="67">
        <f>AVERAGE(S11:S34)</f>
        <v>125.73500000000001</v>
      </c>
      <c r="T35" s="67">
        <f>SUM(T11:T34)</f>
        <v>125.73500000000001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9768</v>
      </c>
      <c r="AH35" s="69">
        <f>SUM(AH11:AH34)</f>
        <v>9768</v>
      </c>
      <c r="AI35" s="70">
        <f>$AH$35/$T35</f>
        <v>77.687199268302379</v>
      </c>
      <c r="AJ35" s="99"/>
      <c r="AK35" s="100"/>
      <c r="AL35" s="100"/>
      <c r="AM35" s="100"/>
      <c r="AN35" s="101"/>
      <c r="AO35" s="71"/>
      <c r="AP35" s="72">
        <f>AP34-AP10</f>
        <v>4828</v>
      </c>
      <c r="AQ35" s="73">
        <f>SUM(AQ11:AQ34)</f>
        <v>4828</v>
      </c>
      <c r="AR35" s="74">
        <f>AVERAGE(AR11:AR34)</f>
        <v>1.1733333333333333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216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176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273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216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216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208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260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274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216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226" t="s">
        <v>133</v>
      </c>
      <c r="C48" s="205"/>
      <c r="D48" s="205"/>
      <c r="E48" s="204"/>
      <c r="F48" s="205"/>
      <c r="G48" s="205"/>
      <c r="H48" s="205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238" t="s">
        <v>275</v>
      </c>
      <c r="C49" s="239"/>
      <c r="D49" s="239"/>
      <c r="E49" s="239"/>
      <c r="F49" s="205"/>
      <c r="G49" s="205"/>
      <c r="H49" s="205"/>
      <c r="I49" s="206"/>
      <c r="J49" s="206"/>
      <c r="K49" s="206"/>
      <c r="L49" s="206"/>
      <c r="M49" s="206"/>
      <c r="N49" s="206"/>
      <c r="O49" s="206"/>
      <c r="P49" s="206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241" t="s">
        <v>280</v>
      </c>
      <c r="C50" s="242"/>
      <c r="D50" s="242"/>
      <c r="E50" s="205"/>
      <c r="F50" s="205"/>
      <c r="G50" s="205"/>
      <c r="H50" s="205"/>
      <c r="I50" s="206"/>
      <c r="J50" s="206"/>
      <c r="K50" s="206"/>
      <c r="L50" s="206"/>
      <c r="M50" s="206"/>
      <c r="N50" s="206"/>
      <c r="O50" s="206"/>
      <c r="P50" s="206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A51" s="230"/>
      <c r="B51" s="241" t="s">
        <v>276</v>
      </c>
      <c r="C51" s="243"/>
      <c r="D51" s="121"/>
      <c r="E51" s="202"/>
      <c r="F51" s="202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A52" s="231"/>
      <c r="B52" s="241" t="s">
        <v>277</v>
      </c>
      <c r="C52" s="244"/>
      <c r="D52" s="202"/>
      <c r="E52" s="202"/>
      <c r="F52" s="202"/>
      <c r="G52" s="205"/>
      <c r="H52" s="205"/>
      <c r="I52" s="206"/>
      <c r="J52" s="206"/>
      <c r="K52" s="206"/>
      <c r="L52" s="206"/>
      <c r="M52" s="206"/>
      <c r="N52" s="206"/>
      <c r="O52" s="206"/>
      <c r="P52" s="206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A53" s="231"/>
      <c r="B53" s="241" t="s">
        <v>278</v>
      </c>
      <c r="C53" s="244"/>
      <c r="D53" s="202"/>
      <c r="E53" s="202"/>
      <c r="F53" s="202"/>
      <c r="G53" s="205"/>
      <c r="H53" s="205"/>
      <c r="I53" s="206"/>
      <c r="J53" s="206"/>
      <c r="K53" s="206"/>
      <c r="L53" s="206"/>
      <c r="M53" s="206"/>
      <c r="N53" s="206"/>
      <c r="O53" s="206"/>
      <c r="P53" s="206"/>
      <c r="Q53" s="11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A54" s="231"/>
      <c r="B54" s="240" t="s">
        <v>279</v>
      </c>
      <c r="C54" s="244"/>
      <c r="D54" s="202"/>
      <c r="E54" s="202"/>
      <c r="F54" s="202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7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A55" s="231"/>
      <c r="B55" s="238" t="s">
        <v>281</v>
      </c>
      <c r="C55" s="223"/>
      <c r="D55" s="245"/>
      <c r="E55" s="118"/>
      <c r="F55" s="118"/>
      <c r="G55" s="206"/>
      <c r="H55" s="206"/>
      <c r="I55" s="206"/>
      <c r="J55" s="206"/>
      <c r="K55" s="206"/>
      <c r="L55" s="206"/>
      <c r="M55" s="206"/>
      <c r="N55" s="206"/>
      <c r="O55" s="206"/>
      <c r="P55" s="208"/>
      <c r="Q55" s="209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 t="s">
        <v>148</v>
      </c>
      <c r="C56" s="205"/>
      <c r="D56" s="205"/>
      <c r="E56" s="205"/>
      <c r="F56" s="205"/>
      <c r="G56" s="205"/>
      <c r="H56" s="205"/>
      <c r="I56" s="206"/>
      <c r="J56" s="206"/>
      <c r="K56" s="206"/>
      <c r="L56" s="206"/>
      <c r="M56" s="206"/>
      <c r="N56" s="206"/>
      <c r="O56" s="206"/>
      <c r="P56" s="208"/>
      <c r="Q56" s="209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226" t="s">
        <v>141</v>
      </c>
      <c r="C57" s="205"/>
      <c r="D57" s="205"/>
      <c r="E57" s="204"/>
      <c r="F57" s="205"/>
      <c r="G57" s="205"/>
      <c r="H57" s="205"/>
      <c r="I57" s="206"/>
      <c r="J57" s="206"/>
      <c r="K57" s="206"/>
      <c r="L57" s="206"/>
      <c r="M57" s="206"/>
      <c r="N57" s="206"/>
      <c r="O57" s="206"/>
      <c r="P57" s="208"/>
      <c r="Q57" s="209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226" t="s">
        <v>142</v>
      </c>
      <c r="C58" s="205"/>
      <c r="D58" s="205"/>
      <c r="E58" s="205"/>
      <c r="F58" s="205"/>
      <c r="G58" s="205"/>
      <c r="H58" s="205"/>
      <c r="I58" s="205"/>
      <c r="J58" s="206"/>
      <c r="K58" s="206"/>
      <c r="L58" s="206"/>
      <c r="M58" s="206"/>
      <c r="N58" s="206"/>
      <c r="O58" s="206"/>
      <c r="P58" s="206"/>
      <c r="Q58" s="117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91" t="s">
        <v>144</v>
      </c>
      <c r="C59" s="205"/>
      <c r="D59" s="205"/>
      <c r="E59" s="205"/>
      <c r="F59" s="205"/>
      <c r="G59" s="205"/>
      <c r="H59" s="205"/>
      <c r="I59" s="205"/>
      <c r="J59" s="206"/>
      <c r="K59" s="206"/>
      <c r="L59" s="206"/>
      <c r="M59" s="206"/>
      <c r="N59" s="206"/>
      <c r="O59" s="206"/>
      <c r="P59" s="206"/>
      <c r="Q59" s="117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226" t="s">
        <v>145</v>
      </c>
      <c r="C60" s="202"/>
      <c r="D60" s="202"/>
      <c r="E60" s="202"/>
      <c r="F60" s="202"/>
      <c r="G60" s="202"/>
      <c r="H60" s="202"/>
      <c r="I60" s="203"/>
      <c r="J60" s="203"/>
      <c r="K60" s="203"/>
      <c r="L60" s="203"/>
      <c r="M60" s="203"/>
      <c r="N60" s="203"/>
      <c r="O60" s="203"/>
      <c r="P60" s="203"/>
      <c r="Q60" s="203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91" t="s">
        <v>282</v>
      </c>
      <c r="C61" s="202"/>
      <c r="D61" s="202"/>
      <c r="E61" s="202"/>
      <c r="F61" s="202"/>
      <c r="G61" s="202"/>
      <c r="H61" s="202"/>
      <c r="I61" s="203"/>
      <c r="J61" s="203"/>
      <c r="K61" s="203"/>
      <c r="L61" s="203"/>
      <c r="M61" s="203"/>
      <c r="N61" s="203"/>
      <c r="O61" s="203"/>
      <c r="P61" s="203"/>
      <c r="Q61" s="203"/>
      <c r="R61" s="117"/>
      <c r="S61" s="117"/>
      <c r="T61" s="120"/>
      <c r="U61" s="82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247" t="s">
        <v>283</v>
      </c>
      <c r="C62" s="248"/>
      <c r="D62" s="248"/>
      <c r="E62" s="248"/>
      <c r="F62" s="202"/>
      <c r="G62" s="202"/>
      <c r="H62" s="202"/>
      <c r="I62" s="203"/>
      <c r="J62" s="203"/>
      <c r="K62" s="203"/>
      <c r="L62" s="203"/>
      <c r="M62" s="203"/>
      <c r="N62" s="203"/>
      <c r="O62" s="203"/>
      <c r="P62" s="203"/>
      <c r="Q62" s="203"/>
      <c r="R62" s="117"/>
      <c r="S62" s="117"/>
      <c r="T62" s="120"/>
      <c r="U62" s="82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1:51" x14ac:dyDescent="0.25">
      <c r="B63" s="249" t="s">
        <v>291</v>
      </c>
      <c r="C63" s="247"/>
      <c r="D63" s="250"/>
      <c r="E63" s="247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1:51" x14ac:dyDescent="0.25">
      <c r="B64" s="249" t="s">
        <v>284</v>
      </c>
      <c r="C64" s="247"/>
      <c r="D64" s="250"/>
      <c r="E64" s="247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83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249" t="s">
        <v>285</v>
      </c>
      <c r="C65" s="247"/>
      <c r="D65" s="250"/>
      <c r="E65" s="247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83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249" t="s">
        <v>286</v>
      </c>
      <c r="C66" s="247"/>
      <c r="D66" s="250"/>
      <c r="E66" s="247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83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249" t="s">
        <v>287</v>
      </c>
      <c r="C67" s="247"/>
      <c r="D67" s="250"/>
      <c r="E67" s="247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83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249" t="s">
        <v>288</v>
      </c>
      <c r="C68" s="247"/>
      <c r="D68" s="250"/>
      <c r="E68" s="247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2"/>
      <c r="V68" s="82"/>
      <c r="W68" s="112"/>
      <c r="X68" s="112"/>
      <c r="Y68" s="112"/>
      <c r="Z68" s="83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A69" s="112"/>
      <c r="B69" s="249" t="s">
        <v>289</v>
      </c>
      <c r="C69" s="247"/>
      <c r="D69" s="250"/>
      <c r="E69" s="247"/>
      <c r="F69" s="118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2"/>
      <c r="V69" s="82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249" t="s">
        <v>290</v>
      </c>
      <c r="C70" s="247"/>
      <c r="D70" s="250"/>
      <c r="E70" s="247"/>
      <c r="F70" s="118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2"/>
      <c r="V70" s="82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B71" s="118"/>
      <c r="C71" s="118"/>
      <c r="D71" s="172"/>
      <c r="E71" s="118"/>
      <c r="F71" s="118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2"/>
      <c r="V71" s="82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Q76" s="109"/>
      <c r="R76" s="109"/>
      <c r="S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Q77" s="109"/>
      <c r="R77" s="109"/>
      <c r="S77" s="109"/>
      <c r="T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Q78" s="109"/>
      <c r="R78" s="109"/>
      <c r="S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T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U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U83" s="109"/>
      <c r="AS83" s="107"/>
      <c r="AT83" s="107"/>
      <c r="AU83" s="107"/>
      <c r="AV83" s="107"/>
      <c r="AW83" s="107"/>
      <c r="AX83" s="107"/>
      <c r="AY83" s="107"/>
    </row>
    <row r="95" spans="15:51" x14ac:dyDescent="0.25">
      <c r="AS95" s="107"/>
      <c r="AT95" s="107"/>
      <c r="AU95" s="107"/>
      <c r="AV95" s="107"/>
      <c r="AW95" s="107"/>
      <c r="AX95" s="107"/>
      <c r="AY95" s="107"/>
    </row>
  </sheetData>
  <protectedRanges>
    <protectedRange sqref="S48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68" name="Range2_2_1_10_1_1_1_2"/>
    <protectedRange sqref="N48:R48 R49:R62 N63:R71" name="Range2_12_1_6_1_1"/>
    <protectedRange sqref="L48:M48 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:AG11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G12:AG34" name="Range1_16_3_1_1_4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48:K48 J63:K71" name="Range2_2_12_1_4_1_1_1_1_1_1_1_1_1_1_1_1_1_1_1"/>
    <protectedRange sqref="I48 I63:I71" name="Range2_2_12_1_7_1_1_2_2_1_2"/>
    <protectedRange sqref="F55 F63:H71" name="Range2_2_12_1_3_1_2_1_1_1_1_2_1_1_1_1_1_1_1_1_1_1_1"/>
    <protectedRange sqref="E55 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Q55:Q57" name="Range2_12_5_1_1_3_1"/>
    <protectedRange sqref="P55:P57 Q54" name="Range2_12_4_1_1_1_4_2_2_2_1"/>
    <protectedRange sqref="N55:O57 O54:P54 Q49:Q53 Q58:Q59" name="Range2_12_1_6_1_1_1_2_3_2_1_1_3_1"/>
    <protectedRange sqref="K55:M57 L54:N54 N49:P53 N58:P59" name="Range2_12_1_2_3_1_1_1_2_3_2_1_1_3_1"/>
    <protectedRange sqref="H55:J55 I54:K54 K49:M53 K58:M59 I56:J57" name="Range2_2_12_1_4_3_1_1_1_3_3_2_1_1_3_1"/>
    <protectedRange sqref="G55 H54 J49:J53 J58:J59" name="Range2_2_12_1_4_3_1_1_1_3_2_1_2_2_1"/>
    <protectedRange sqref="G48:H53" name="Range2_2_12_1_3_1_2_1_1_1_2_1_1_1_1_1_1_2_1_1_1"/>
    <protectedRange sqref="G54 I49:I53" name="Range2_2_12_1_4_3_1_1_1_2_1_2_1_1_3_1_1_1_1_1_1_1"/>
    <protectedRange sqref="I58:I59" name="Range2_2_12_1_7_1_1_2_2_2"/>
    <protectedRange sqref="F48" name="Range2_2_12_1_3_1_2_1_1_1_3_1_1_1_1_1_3_1_1_1_1_1_1_1_2_1_1"/>
    <protectedRange sqref="F58:H59 F49:F50" name="Range2_2_12_1_3_1_2_1_1_1_1_2_1_1_1_1_1_1_2_1_1_1_1"/>
    <protectedRange sqref="D48" name="Range2_2_12_1_3_1_2_1_1_1_2_1_1_1_1_3_1_1_1_1_1_2_1_2_1"/>
    <protectedRange sqref="E49:E50 E58:E59" name="Range2_2_12_1_3_1_2_1_1_1_1_2_1_1_1_1_1_1_2_1_1_1"/>
    <protectedRange sqref="D49:D50 D58:D59" name="Range2_2_12_1_3_1_2_1_1_1_2_1_2_3_1_1_1_1_1_1_1_1"/>
    <protectedRange sqref="E48" name="Range2_12_5_1_1_1_1_1_2_1_1_1_1_1_1_1_1_1_1_1_1_1_1_1_1_1_1_1_1_2_1_1_1_1_1_1_1_1_1_1_1_1_1_3_1_1_1_2_1_1_1_1_1_1_1_1_1_1_1_1_2_1_1_1_2"/>
    <protectedRange sqref="G60:H62" name="Range2_2_12_1_3_1_2_1_1_1_2_1_1_1_1_1_1_2_1_1"/>
    <protectedRange sqref="D60:E62 D51:E54" name="Range2_2_12_1_3_1_2_1_1_1_2_1_1_1_1_3_1_1_1_1"/>
    <protectedRange sqref="F60:F62 F51:F54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54" name="Range2_12_5_1_1_1_2_2_1_1_1_1_1_1_1_1_1_1_1_2_1_1_1_1_1_1_1_1_1_3_1_3_1_2_1_1_1_1_1_1_1_1_1_1_1_1_1_2_1_1_1_1_1_2_1_1_1_1_1_1_1_1_2_1_1_3_1_1_1_2_1_1_1_1_1_1_1_1_1_1_1_1_1_1_1_1_1_2_1_1_1_1_1_1_1_1_1_1_1_1_1_1_1_1_1_1_1_2_3"/>
    <protectedRange sqref="B52:B53 B65:B67 B69" name="Range2_12_5_1_1_1_2_2_1_1_1_1_1_1_1_1_1_1_1_2_1_1_1_2_1_1_1_1_1_1_1_1_1_1_1_1_1_1_1_1_2_1_1_1_1_1_1_1_1_1_2_1_1_3_1_1_1_3_1_1_1_1_1_1_1_1_1_1_1_1_1_1_1_1_1_1_1_1_1_1_2_1_1_1_1_1_1_1_1_1_1_1_2_2"/>
    <protectedRange sqref="B51 B64 B68" name="Range2_12_5_1_1_1_1_1_2_1_2_1_1_1_2_1_1_1_1_1_1_1_1_1_1_2_1_1_1_1_1_2_1_1_1_1_1_1_1_2_1_1_3_1_1_1_2_1_1_1_1_1_1_1_1_1_1_1_1_1_1_1_1_1_1_1_1_1_1_1_1_1_1_1_1_1_1_1_1_1_1_2_2"/>
    <protectedRange sqref="B49 B62" name="Range2_12_5_1_1_1_1_1_2_1_1_2_1_1_1_1_1_1_1_1_1_1_1_1_1_1_1_1_1_2_1_1_1_1_1_1_1_1_1_1_1_1_1_1_3_1_1_1_2_1_1_1_1_1_1_1_1_1_2_1_1_1_1_1_1_1_1_1_1_1_1_1_1_1_1_1_1_1_1_1_1_1_1_1_1_1_3_3"/>
    <protectedRange sqref="B50" name="Range2_12_5_1_1_1_1_1_2_1_2_1_1_1_2_1_1_1_1_1_1_1_1_1_1_2_1_1_1_1_1_2_1_1_1_1_1_1_1_2_1_1_3_1_1_1_2_1_1_1_1_1_1_1_1_1_1_1_1_1_1_1_1_1_1_1_1_1_1_1_1_1_1_1_1_1_1_1_1_1_1_2_2_1"/>
    <protectedRange sqref="T43" name="Range2_12_5_1_1_1_2_1_1_1_1_1_1_2_1_1_1"/>
    <protectedRange sqref="G43:H43" name="Range2_2_12_1_3_1_1_1_1_1_4_1_1_1_1_1_1_1_1_1_1_2_1_1_1"/>
    <protectedRange sqref="E43:F43" name="Range2_2_12_1_7_1_1_3_1_1_1_1_1_1_1_1_1_1_2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"/>
    <protectedRange sqref="T44" name="Range2_12_5_1_1_1_2_1_1_1_1_1_1_1_1_1_1_1"/>
    <protectedRange sqref="G44:H44" name="Range2_2_12_1_3_1_1_1_1_1_4_1_1_1_1_1_1_1_1_1_1_1_1_1_1_1"/>
    <protectedRange sqref="E44:F44" name="Range2_2_12_1_7_1_1_3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B43" name="Range2_12_5_1_1_1_2_1_1_1_1_1_1_1_1_1_1_1_2_1_1_1_1_1_1_1_1_1_1_1_1_1_1_1_1_1_1_1_1_1_1_2_1_1_1_1_1_1_1_1_1_1_1_2_1_1_1_1_2_1_1_1_1_1_1_1_1_1_1_1_2_1_1_1_1_1_1"/>
    <protectedRange sqref="B44" name="Range2_12_5_1_1_1_2_2_1_1_1_1_1_1_1_1_1_1_1_1_1_1_1_1_1_1_1_1_1_1_1_1_1_1_1_1_1_1_1_1_1_1_1_1_1_1_1_1_1_1_1_1_1_1_1_1_1_2_1_1_1_1_1_1_1_1_1_1_1_2_1_1_1_1_1_2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"/>
    <protectedRange sqref="S47:T47" name="Range2_12_5_1_1_2_1_1"/>
    <protectedRange sqref="N47:R47" name="Range2_12_1_6_1_1_2_1_1"/>
    <protectedRange sqref="L47:M47" name="Range2_2_12_1_7_1_1_3_1_1"/>
    <protectedRange sqref="J47:K47" name="Range2_2_12_1_4_1_1_1_1_1_1_1_1_1_1_1_1_1_1_1_2_1_1"/>
    <protectedRange sqref="I47" name="Range2_2_12_1_7_1_1_2_2_1_2_2_1_1"/>
    <protectedRange sqref="G47:H47" name="Range2_2_12_1_3_1_2_1_1_1_1_2_1_1_1_1_1_1_1_1_1_1_1_2_1_1"/>
    <protectedRange sqref="T46" name="Range2_12_5_1_1_2_2_1_1_1_1_1_1_1_1_1_1_1_1_2_1_1_1_1_1"/>
    <protectedRange sqref="S46" name="Range2_12_4_1_1_1_4_2_2_2_2_1_1_1_1_1_1_1_1_1_1_1_2_1_1_1_1_1"/>
    <protectedRange sqref="Q46:R46" name="Range2_12_1_6_1_1_1_2_3_2_1_1_3_1_1_1_1_1_1_1_1_1_1_1_1_1_2_1_1_1_1_1"/>
    <protectedRange sqref="N46:P46" name="Range2_12_1_2_3_1_1_1_2_3_2_1_1_3_1_1_1_1_1_1_1_1_1_1_1_1_1_2_1_1_1_1_1"/>
    <protectedRange sqref="K46:M46" name="Range2_2_12_1_4_3_1_1_1_3_3_2_1_1_3_1_1_1_1_1_1_1_1_1_1_1_1_1_2_1_1_1_1_1"/>
    <protectedRange sqref="J46" name="Range2_2_12_1_4_3_1_1_1_3_2_1_2_2_1_1_1_1_1_1_1_1_1_1_1_1_1_2_1_1_1_1_1"/>
    <protectedRange sqref="E46:H46" name="Range2_2_12_1_3_1_2_1_1_1_1_2_1_1_1_1_1_1_1_1_1_1_2_1_1_1_1_1_1_1_1_2_1_1_1_1_1"/>
    <protectedRange sqref="D46" name="Range2_2_12_1_3_1_2_1_1_1_2_1_2_3_1_1_1_1_1_1_2_1_1_1_1_1_1_1_1_1_1_2_1_1_1_1_1"/>
    <protectedRange sqref="I46" name="Range2_2_12_1_4_2_1_1_1_4_1_2_1_1_1_2_2_1_1_1_1_1_1_1_1_1_1_1_1_1_1_2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"/>
    <protectedRange sqref="F47" name="Range2_2_12_1_3_1_2_1_1_1_1_2_1_1_1_1_1_1_1_1_1_1_1_2_2_1_1"/>
    <protectedRange sqref="E47" name="Range2_2_12_1_3_1_2_1_1_1_2_1_1_1_1_3_1_1_1_1_1_1_1_1_1_2_2_1_1"/>
    <protectedRange sqref="B47" name="Range2_12_5_1_1_1_2_1_1_1_1_1_1_1_1_1_1_1_2_1_2_1_1_1_1_1_1_1_1_1_2_1_1_1_1_1_1_1_1_1_1_1_1_1_1_1_1_1_1_1_1_1_1_1_1_1_1_1_1_1_1_1_1_1_1_1_1_1_1_1_1_1_1_1_2_1_1_1_1_1_1_1_1_1_2_1_2_1_1_1_1_1_2_1_1_1_1_1_1_1_1_2_1_1"/>
    <protectedRange sqref="B48" name="Range2_12_5_1_1_1_2_1_1_1_1_1_1_1_1_1_1_1_2_1_2_1_1_1_1_1_1_1_1_1_2_1_1_1_1_1_1_1_1_1_1_1_1_1_1_1_1_1_1_1_1_1_1_1_1_1_1_1_1_1_1_1_1_1_1_1_1_1_1_1_1_1_1_1_2_1_1_1_1_1_1_1_1_1_2_1_2_1_1_1_1_1_2_1_1_1_1_1_1_1_1_2_1"/>
    <protectedRange sqref="G56:H57" name="Range2_2_12_1_3_1_2_1_1_1_2_1_1_1_1_1_1_2_1_1_1_1"/>
    <protectedRange sqref="F56:F57" name="Range2_2_12_1_3_1_2_1_1_1_3_1_1_1_1_1_3_1_1_1_1_1_1_1_2_1_1_1"/>
    <protectedRange sqref="D57" name="Range2_2_12_1_3_1_2_1_1_1_2_1_1_1_1_3_1_1_1_1_1_2_1_2_1_1"/>
    <protectedRange sqref="E57" name="Range2_12_5_1_1_1_1_1_2_1_1_1_1_1_1_1_1_1_1_1_1_1_1_1_1_1_1_1_1_2_1_1_1_1_1_1_1_1_1_1_1_1_1_3_1_1_1_2_1_1_1_1_1_1_1_1_1_1_1_1_2_1_1_1_2_1"/>
    <protectedRange sqref="B57" name="Range2_12_5_1_1_1_1_1_2_1_1_1_1_1_1_1_1_1_1_1_1_1_1_1_1_1_1_1_1_2_1_1_1_1_1_1_1_1_1_1_1_1_1_3_1_1_1_2_1_1_1_1_1_1_1_1_1_1_1_1_2_1_1_1_1_1_1_1_1_1_1_1_1_1_1_1_1_1_1_1_1_1_1_1_1_1_1_1_1_3_2"/>
    <protectedRange sqref="E56" name="Range2_2_12_1_3_1_2_1_1_1_1_2_1_1_1_1_1_1_2_1_1_1_2"/>
    <protectedRange sqref="D56" name="Range2_2_12_1_3_1_2_1_1_1_2_1_2_3_1_1_1_1_1_1_1_1_1"/>
    <protectedRange sqref="B56" name="Range2_12_5_1_1_1_2_2_1_1_1_1_1_1_1_1_1_1_1_2_1_1_1_1_1_1_1_1_1_3_1_3_1_2_1_1_1_1_1_1_1_1_1_1_1_1_1_2_1_1_1_1_1_2_1_1_1_1_1_1_1_1_2_1_1_3_1_1_1_2_1_1_1_1_1_1_1_1_1_1_1_1_1_1_1_1_1_2_1_1_1_1_1_1_1_1_1_1_1_1_1_1_1_1_1_1_1_2_3_1"/>
    <protectedRange sqref="B58" name="Range2_12_5_1_1_1_1_1_2_1_1_2_1_1_1_1_1_1_1_1_1_1_1_1_1_1_1_1_1_2_1_1_1_1_1_1_1_1_1_1_1_1_1_1_3_1_1_1_2_1_1_1_1_1_1_1_1_1_2_1_1_1_1_1_1_1_1_1_1_1_1_1_1_1_1_1_1_1_1_1_1_1_1_1_1_1_3_3_1"/>
    <protectedRange sqref="B59" name="Range2_12_5_1_1_1_2_2_1_1_1_1_1_1_1_1_1_1_1_2_1_1_1_2_1_1_1_1_1_1_1_1_1_1_1_1_1_1_1_1_2_1_1_1_1_1_1_1_1_1_2_1_1_3_1_1_1_3_1_1_1_1_1_1_1_1_1_1_1_1_1_1_1_1_1_1_1_1_1_1_2_1_1_1_1_1_1_1_1_1_1"/>
    <protectedRange sqref="B60" name="Range2_12_5_1_1_1_1_1_2_1_2_1_1_1_2_1_1_1_1_1_1_1_1_1_1_2_1_1_1_1_1_2_1_1_1_1_1_1_1_2_1_1_3_1_1_1_2_1_1_1_1_1_1_1_1_1_1_1_1_1_1_1_1_1_1_1_1_1_1_1_1_1_1_1_1_1_1_1_1_1"/>
  </protectedRanges>
  <mergeCells count="42"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">
    <cfRule type="containsText" dxfId="229" priority="21" operator="containsText" text="N/A">
      <formula>NOT(ISERROR(SEARCH("N/A",AC11)))</formula>
    </cfRule>
    <cfRule type="cellIs" dxfId="228" priority="35" operator="equal">
      <formula>0</formula>
    </cfRule>
  </conditionalFormatting>
  <conditionalFormatting sqref="AC11:AE34">
    <cfRule type="cellIs" dxfId="227" priority="34" operator="greaterThanOrEqual">
      <formula>1185</formula>
    </cfRule>
  </conditionalFormatting>
  <conditionalFormatting sqref="AC11:AE34">
    <cfRule type="cellIs" dxfId="226" priority="33" operator="between">
      <formula>0.1</formula>
      <formula>1184</formula>
    </cfRule>
  </conditionalFormatting>
  <conditionalFormatting sqref="X8">
    <cfRule type="cellIs" dxfId="225" priority="32" operator="equal">
      <formula>0</formula>
    </cfRule>
  </conditionalFormatting>
  <conditionalFormatting sqref="X8">
    <cfRule type="cellIs" dxfId="224" priority="31" operator="greaterThan">
      <formula>1179</formula>
    </cfRule>
  </conditionalFormatting>
  <conditionalFormatting sqref="X8">
    <cfRule type="cellIs" dxfId="223" priority="30" operator="greaterThan">
      <formula>99</formula>
    </cfRule>
  </conditionalFormatting>
  <conditionalFormatting sqref="X8">
    <cfRule type="cellIs" dxfId="222" priority="29" operator="greaterThan">
      <formula>0.99</formula>
    </cfRule>
  </conditionalFormatting>
  <conditionalFormatting sqref="AB8">
    <cfRule type="cellIs" dxfId="221" priority="28" operator="equal">
      <formula>0</formula>
    </cfRule>
  </conditionalFormatting>
  <conditionalFormatting sqref="AB8">
    <cfRule type="cellIs" dxfId="220" priority="27" operator="greaterThan">
      <formula>1179</formula>
    </cfRule>
  </conditionalFormatting>
  <conditionalFormatting sqref="AB8">
    <cfRule type="cellIs" dxfId="219" priority="26" operator="greaterThan">
      <formula>99</formula>
    </cfRule>
  </conditionalFormatting>
  <conditionalFormatting sqref="AB8">
    <cfRule type="cellIs" dxfId="218" priority="25" operator="greaterThan">
      <formula>0.99</formula>
    </cfRule>
  </conditionalFormatting>
  <conditionalFormatting sqref="AI11:AI34">
    <cfRule type="cellIs" dxfId="217" priority="24" operator="greaterThan">
      <formula>$AI$8</formula>
    </cfRule>
  </conditionalFormatting>
  <conditionalFormatting sqref="AH11:AH34">
    <cfRule type="cellIs" dxfId="216" priority="22" operator="greaterThan">
      <formula>$AH$8</formula>
    </cfRule>
    <cfRule type="cellIs" dxfId="215" priority="23" operator="greaterThan">
      <formula>$AH$8</formula>
    </cfRule>
  </conditionalFormatting>
  <conditionalFormatting sqref="X11:AA34">
    <cfRule type="containsText" dxfId="214" priority="17" operator="containsText" text="N/A">
      <formula>NOT(ISERROR(SEARCH("N/A",X11)))</formula>
    </cfRule>
    <cfRule type="cellIs" dxfId="213" priority="20" operator="equal">
      <formula>0</formula>
    </cfRule>
  </conditionalFormatting>
  <conditionalFormatting sqref="X11:AA34">
    <cfRule type="cellIs" dxfId="212" priority="19" operator="greaterThanOrEqual">
      <formula>1185</formula>
    </cfRule>
  </conditionalFormatting>
  <conditionalFormatting sqref="X11:AA34">
    <cfRule type="cellIs" dxfId="211" priority="18" operator="between">
      <formula>0.1</formula>
      <formula>1184</formula>
    </cfRule>
  </conditionalFormatting>
  <conditionalFormatting sqref="AB11:AB34">
    <cfRule type="containsText" dxfId="210" priority="13" operator="containsText" text="N/A">
      <formula>NOT(ISERROR(SEARCH("N/A",AB11)))</formula>
    </cfRule>
    <cfRule type="cellIs" dxfId="209" priority="16" operator="equal">
      <formula>0</formula>
    </cfRule>
  </conditionalFormatting>
  <conditionalFormatting sqref="AB11:AB34">
    <cfRule type="cellIs" dxfId="208" priority="15" operator="greaterThanOrEqual">
      <formula>1185</formula>
    </cfRule>
  </conditionalFormatting>
  <conditionalFormatting sqref="AB11:AB34">
    <cfRule type="cellIs" dxfId="207" priority="14" operator="between">
      <formula>0.1</formula>
      <formula>1184</formula>
    </cfRule>
  </conditionalFormatting>
  <conditionalFormatting sqref="AJ11:AO34">
    <cfRule type="cellIs" dxfId="206" priority="12" operator="equal">
      <formula>0</formula>
    </cfRule>
  </conditionalFormatting>
  <conditionalFormatting sqref="AJ11:AO34">
    <cfRule type="cellIs" dxfId="205" priority="11" operator="greaterThan">
      <formula>1179</formula>
    </cfRule>
  </conditionalFormatting>
  <conditionalFormatting sqref="AJ11:AO34">
    <cfRule type="cellIs" dxfId="204" priority="10" operator="greaterThan">
      <formula>99</formula>
    </cfRule>
  </conditionalFormatting>
  <conditionalFormatting sqref="AJ11:AO34">
    <cfRule type="cellIs" dxfId="203" priority="9" operator="greaterThan">
      <formula>0.99</formula>
    </cfRule>
  </conditionalFormatting>
  <conditionalFormatting sqref="AP11:AP34">
    <cfRule type="cellIs" dxfId="202" priority="8" operator="equal">
      <formula>0</formula>
    </cfRule>
  </conditionalFormatting>
  <conditionalFormatting sqref="AP11:AP34">
    <cfRule type="cellIs" dxfId="201" priority="7" operator="greaterThan">
      <formula>1179</formula>
    </cfRule>
  </conditionalFormatting>
  <conditionalFormatting sqref="AP11:AP34">
    <cfRule type="cellIs" dxfId="200" priority="6" operator="greaterThan">
      <formula>99</formula>
    </cfRule>
  </conditionalFormatting>
  <conditionalFormatting sqref="AP11:AP34">
    <cfRule type="cellIs" dxfId="199" priority="5" operator="greaterThan">
      <formula>0.99</formula>
    </cfRule>
  </conditionalFormatting>
  <conditionalFormatting sqref="AQ11:AQ34">
    <cfRule type="cellIs" dxfId="198" priority="4" operator="equal">
      <formula>0</formula>
    </cfRule>
  </conditionalFormatting>
  <conditionalFormatting sqref="AQ11:AQ34">
    <cfRule type="cellIs" dxfId="197" priority="3" operator="greaterThan">
      <formula>1179</formula>
    </cfRule>
  </conditionalFormatting>
  <conditionalFormatting sqref="AQ11:AQ34">
    <cfRule type="cellIs" dxfId="196" priority="2" operator="greaterThan">
      <formula>99</formula>
    </cfRule>
  </conditionalFormatting>
  <conditionalFormatting sqref="AQ11:AQ34">
    <cfRule type="cellIs" dxfId="195" priority="1" operator="greaterThan">
      <formula>0.99</formula>
    </cfRule>
  </conditionalFormatting>
  <dataValidations disablePrompts="1"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R16" zoomScaleNormal="100" workbookViewId="0">
      <selection activeCell="AG35" sqref="AG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23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237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237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42365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25320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235" t="s">
        <v>51</v>
      </c>
      <c r="V9" s="23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233" t="s">
        <v>55</v>
      </c>
      <c r="AG9" s="233" t="s">
        <v>56</v>
      </c>
      <c r="AH9" s="296" t="s">
        <v>57</v>
      </c>
      <c r="AI9" s="311" t="s">
        <v>58</v>
      </c>
      <c r="AJ9" s="235" t="s">
        <v>59</v>
      </c>
      <c r="AK9" s="235" t="s">
        <v>60</v>
      </c>
      <c r="AL9" s="235" t="s">
        <v>61</v>
      </c>
      <c r="AM9" s="235" t="s">
        <v>62</v>
      </c>
      <c r="AN9" s="235" t="s">
        <v>63</v>
      </c>
      <c r="AO9" s="235" t="s">
        <v>64</v>
      </c>
      <c r="AP9" s="235" t="s">
        <v>65</v>
      </c>
      <c r="AQ9" s="293" t="s">
        <v>66</v>
      </c>
      <c r="AR9" s="23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35" t="s">
        <v>72</v>
      </c>
      <c r="C10" s="235" t="s">
        <v>73</v>
      </c>
      <c r="D10" s="235" t="s">
        <v>74</v>
      </c>
      <c r="E10" s="235" t="s">
        <v>75</v>
      </c>
      <c r="F10" s="235" t="s">
        <v>74</v>
      </c>
      <c r="G10" s="235" t="s">
        <v>75</v>
      </c>
      <c r="H10" s="289"/>
      <c r="I10" s="235" t="s">
        <v>75</v>
      </c>
      <c r="J10" s="235" t="s">
        <v>75</v>
      </c>
      <c r="K10" s="235" t="s">
        <v>75</v>
      </c>
      <c r="L10" s="29" t="s">
        <v>29</v>
      </c>
      <c r="M10" s="292"/>
      <c r="N10" s="29" t="s">
        <v>29</v>
      </c>
      <c r="O10" s="294"/>
      <c r="P10" s="294"/>
      <c r="Q10" s="2">
        <f>'DEC 26'!Q34</f>
        <v>64274996</v>
      </c>
      <c r="R10" s="304"/>
      <c r="S10" s="305"/>
      <c r="T10" s="306"/>
      <c r="U10" s="235" t="s">
        <v>75</v>
      </c>
      <c r="V10" s="23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26'!AG34</f>
        <v>42740492</v>
      </c>
      <c r="AH10" s="296"/>
      <c r="AI10" s="312"/>
      <c r="AJ10" s="235" t="s">
        <v>84</v>
      </c>
      <c r="AK10" s="235" t="s">
        <v>84</v>
      </c>
      <c r="AL10" s="235" t="s">
        <v>84</v>
      </c>
      <c r="AM10" s="235" t="s">
        <v>84</v>
      </c>
      <c r="AN10" s="235" t="s">
        <v>84</v>
      </c>
      <c r="AO10" s="235" t="s">
        <v>84</v>
      </c>
      <c r="AP10" s="2">
        <f>'DEC 26'!AP34</f>
        <v>9931544</v>
      </c>
      <c r="AQ10" s="294"/>
      <c r="AR10" s="236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 t="shared" ref="E11:E34" si="0"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133</v>
      </c>
      <c r="P11" s="124">
        <v>97</v>
      </c>
      <c r="Q11" s="124">
        <v>64278733</v>
      </c>
      <c r="R11" s="47">
        <f>IF(ISBLANK(Q11),"-",Q11-Q10)</f>
        <v>3737</v>
      </c>
      <c r="S11" s="48">
        <f>R11*24/1000</f>
        <v>89.688000000000002</v>
      </c>
      <c r="T11" s="48">
        <f>R11/1000</f>
        <v>3.7370000000000001</v>
      </c>
      <c r="U11" s="125">
        <v>6.3</v>
      </c>
      <c r="V11" s="125">
        <f t="shared" ref="V11:V34" si="1">U11</f>
        <v>6.3</v>
      </c>
      <c r="W11" s="126" t="s">
        <v>124</v>
      </c>
      <c r="X11" s="128">
        <v>0</v>
      </c>
      <c r="Y11" s="128">
        <v>0</v>
      </c>
      <c r="Z11" s="128">
        <v>0</v>
      </c>
      <c r="AA11" s="128">
        <v>1185</v>
      </c>
      <c r="AB11" s="128">
        <v>987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2">
        <v>42741156</v>
      </c>
      <c r="AH11" s="50">
        <f>IF(ISBLANK(AG11),"-",AG11-AG10)</f>
        <v>664</v>
      </c>
      <c r="AI11" s="51">
        <f>AH11/T11</f>
        <v>177.68263312817768</v>
      </c>
      <c r="AJ11" s="108">
        <v>0</v>
      </c>
      <c r="AK11" s="108">
        <v>0</v>
      </c>
      <c r="AL11" s="108">
        <v>0</v>
      </c>
      <c r="AM11" s="108">
        <v>1</v>
      </c>
      <c r="AN11" s="108">
        <v>1</v>
      </c>
      <c r="AO11" s="108">
        <v>0.45</v>
      </c>
      <c r="AP11" s="128">
        <v>9932751</v>
      </c>
      <c r="AQ11" s="128">
        <f t="shared" ref="AQ11:AQ34" si="2">AP11-AP10</f>
        <v>1207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si="0"/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130</v>
      </c>
      <c r="P12" s="124">
        <v>96</v>
      </c>
      <c r="Q12" s="124">
        <v>64282873</v>
      </c>
      <c r="R12" s="47">
        <f t="shared" ref="R12:R34" si="5">IF(ISBLANK(Q12),"-",Q12-Q11)</f>
        <v>4140</v>
      </c>
      <c r="S12" s="48">
        <f t="shared" ref="S12:S34" si="6">R12*24/1000</f>
        <v>99.36</v>
      </c>
      <c r="T12" s="48">
        <f t="shared" ref="T12:T34" si="7">R12/1000</f>
        <v>4.1399999999999997</v>
      </c>
      <c r="U12" s="125">
        <v>7.8</v>
      </c>
      <c r="V12" s="125">
        <f t="shared" si="1"/>
        <v>7.8</v>
      </c>
      <c r="W12" s="126" t="s">
        <v>124</v>
      </c>
      <c r="X12" s="128">
        <v>0</v>
      </c>
      <c r="Y12" s="128">
        <v>0</v>
      </c>
      <c r="Z12" s="128">
        <v>0</v>
      </c>
      <c r="AA12" s="128">
        <v>1185</v>
      </c>
      <c r="AB12" s="128">
        <v>986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">
        <v>42741892</v>
      </c>
      <c r="AH12" s="50">
        <f>IF(ISBLANK(AG12),"-",AG12-AG11)</f>
        <v>736</v>
      </c>
      <c r="AI12" s="51">
        <f t="shared" ref="AI12:AI34" si="8">AH12/T12</f>
        <v>177.7777777777778</v>
      </c>
      <c r="AJ12" s="108">
        <v>0</v>
      </c>
      <c r="AK12" s="108">
        <v>0</v>
      </c>
      <c r="AL12" s="108">
        <v>0</v>
      </c>
      <c r="AM12" s="108">
        <v>1</v>
      </c>
      <c r="AN12" s="108">
        <v>1</v>
      </c>
      <c r="AO12" s="108">
        <v>0.45</v>
      </c>
      <c r="AP12" s="128">
        <v>9934204</v>
      </c>
      <c r="AQ12" s="128">
        <f t="shared" si="2"/>
        <v>1453</v>
      </c>
      <c r="AR12" s="179">
        <v>1.0900000000000001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14</v>
      </c>
      <c r="E13" s="42">
        <f t="shared" si="0"/>
        <v>9.8591549295774659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129</v>
      </c>
      <c r="P13" s="124">
        <v>91</v>
      </c>
      <c r="Q13" s="124">
        <v>64287001</v>
      </c>
      <c r="R13" s="47">
        <f t="shared" si="5"/>
        <v>4128</v>
      </c>
      <c r="S13" s="48">
        <f t="shared" si="6"/>
        <v>99.072000000000003</v>
      </c>
      <c r="T13" s="48">
        <f t="shared" si="7"/>
        <v>4.1280000000000001</v>
      </c>
      <c r="U13" s="125">
        <v>9.3000000000000007</v>
      </c>
      <c r="V13" s="125">
        <f t="shared" si="1"/>
        <v>9.3000000000000007</v>
      </c>
      <c r="W13" s="126" t="s">
        <v>124</v>
      </c>
      <c r="X13" s="128">
        <v>0</v>
      </c>
      <c r="Y13" s="128">
        <v>0</v>
      </c>
      <c r="Z13" s="128">
        <v>0</v>
      </c>
      <c r="AA13" s="128">
        <v>1185</v>
      </c>
      <c r="AB13" s="128">
        <v>966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">
        <v>42742620</v>
      </c>
      <c r="AH13" s="50">
        <f>IF(ISBLANK(AG13),"-",AG13-AG12)</f>
        <v>728</v>
      </c>
      <c r="AI13" s="51">
        <f t="shared" si="8"/>
        <v>176.35658914728683</v>
      </c>
      <c r="AJ13" s="108">
        <v>0</v>
      </c>
      <c r="AK13" s="108">
        <v>0</v>
      </c>
      <c r="AL13" s="108">
        <v>0</v>
      </c>
      <c r="AM13" s="108">
        <v>1</v>
      </c>
      <c r="AN13" s="108">
        <v>1</v>
      </c>
      <c r="AO13" s="108">
        <v>0.45</v>
      </c>
      <c r="AP13" s="128">
        <v>9935597</v>
      </c>
      <c r="AQ13" s="128">
        <f t="shared" si="2"/>
        <v>1393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20</v>
      </c>
      <c r="E14" s="42">
        <f t="shared" si="0"/>
        <v>14.084507042253522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98</v>
      </c>
      <c r="P14" s="124">
        <v>98</v>
      </c>
      <c r="Q14" s="124">
        <v>64290684</v>
      </c>
      <c r="R14" s="47">
        <f t="shared" si="5"/>
        <v>3683</v>
      </c>
      <c r="S14" s="48">
        <f t="shared" si="6"/>
        <v>88.391999999999996</v>
      </c>
      <c r="T14" s="48">
        <f t="shared" si="7"/>
        <v>3.6829999999999998</v>
      </c>
      <c r="U14" s="125">
        <v>9.5</v>
      </c>
      <c r="V14" s="125">
        <f t="shared" si="1"/>
        <v>9.5</v>
      </c>
      <c r="W14" s="126" t="s">
        <v>124</v>
      </c>
      <c r="X14" s="128">
        <v>0</v>
      </c>
      <c r="Y14" s="128">
        <v>0</v>
      </c>
      <c r="Z14" s="128">
        <v>0</v>
      </c>
      <c r="AA14" s="128">
        <v>1185</v>
      </c>
      <c r="AB14" s="128">
        <v>887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2">
        <v>42743236</v>
      </c>
      <c r="AH14" s="50">
        <f t="shared" ref="AH14:AH34" si="9">IF(ISBLANK(AG14),"-",AG14-AG13)</f>
        <v>616</v>
      </c>
      <c r="AI14" s="51">
        <f t="shared" si="8"/>
        <v>167.25495519956559</v>
      </c>
      <c r="AJ14" s="108">
        <v>0</v>
      </c>
      <c r="AK14" s="108">
        <v>0</v>
      </c>
      <c r="AL14" s="108">
        <v>0</v>
      </c>
      <c r="AM14" s="108">
        <v>1</v>
      </c>
      <c r="AN14" s="108">
        <v>1</v>
      </c>
      <c r="AO14" s="108">
        <v>0.45</v>
      </c>
      <c r="AP14" s="128">
        <v>9935864</v>
      </c>
      <c r="AQ14" s="128">
        <f t="shared" si="2"/>
        <v>267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22</v>
      </c>
      <c r="E15" s="42">
        <f t="shared" si="0"/>
        <v>15.492957746478874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105</v>
      </c>
      <c r="P15" s="124">
        <v>98</v>
      </c>
      <c r="Q15" s="124">
        <v>64294864</v>
      </c>
      <c r="R15" s="47">
        <f t="shared" si="5"/>
        <v>4180</v>
      </c>
      <c r="S15" s="48">
        <f t="shared" si="6"/>
        <v>100.32</v>
      </c>
      <c r="T15" s="48">
        <f t="shared" si="7"/>
        <v>4.18</v>
      </c>
      <c r="U15" s="125">
        <v>9.5</v>
      </c>
      <c r="V15" s="125">
        <f t="shared" si="1"/>
        <v>9.5</v>
      </c>
      <c r="W15" s="126" t="s">
        <v>124</v>
      </c>
      <c r="X15" s="128">
        <v>0</v>
      </c>
      <c r="Y15" s="128">
        <v>0</v>
      </c>
      <c r="Z15" s="128">
        <v>0</v>
      </c>
      <c r="AA15" s="128">
        <v>1185</v>
      </c>
      <c r="AB15" s="128">
        <v>867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2">
        <v>42743888</v>
      </c>
      <c r="AH15" s="50">
        <f t="shared" si="9"/>
        <v>652</v>
      </c>
      <c r="AI15" s="51">
        <f t="shared" si="8"/>
        <v>155.98086124401914</v>
      </c>
      <c r="AJ15" s="108">
        <v>0</v>
      </c>
      <c r="AK15" s="108">
        <v>0</v>
      </c>
      <c r="AL15" s="108">
        <v>0</v>
      </c>
      <c r="AM15" s="108">
        <v>1</v>
      </c>
      <c r="AN15" s="108">
        <v>1</v>
      </c>
      <c r="AO15" s="108">
        <v>0</v>
      </c>
      <c r="AP15" s="128">
        <v>9935864</v>
      </c>
      <c r="AQ15" s="128">
        <f t="shared" si="2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22</v>
      </c>
      <c r="E16" s="42">
        <f t="shared" si="0"/>
        <v>15.492957746478874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117</v>
      </c>
      <c r="P16" s="124">
        <v>116</v>
      </c>
      <c r="Q16" s="124">
        <v>64299307</v>
      </c>
      <c r="R16" s="47">
        <f t="shared" si="5"/>
        <v>4443</v>
      </c>
      <c r="S16" s="48">
        <f t="shared" si="6"/>
        <v>106.63200000000001</v>
      </c>
      <c r="T16" s="48">
        <f t="shared" si="7"/>
        <v>4.4429999999999996</v>
      </c>
      <c r="U16" s="125">
        <v>9.5</v>
      </c>
      <c r="V16" s="125">
        <f t="shared" si="1"/>
        <v>9.5</v>
      </c>
      <c r="W16" s="126" t="s">
        <v>124</v>
      </c>
      <c r="X16" s="128">
        <v>0</v>
      </c>
      <c r="Y16" s="128">
        <v>0</v>
      </c>
      <c r="Z16" s="128">
        <v>0</v>
      </c>
      <c r="AA16" s="128">
        <v>1185</v>
      </c>
      <c r="AB16" s="128">
        <v>1007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2">
        <v>42744573</v>
      </c>
      <c r="AH16" s="50">
        <f t="shared" si="9"/>
        <v>685</v>
      </c>
      <c r="AI16" s="51">
        <f t="shared" si="8"/>
        <v>154.17510690974569</v>
      </c>
      <c r="AJ16" s="108">
        <v>0</v>
      </c>
      <c r="AK16" s="108">
        <v>0</v>
      </c>
      <c r="AL16" s="108">
        <v>0</v>
      </c>
      <c r="AM16" s="108">
        <v>1</v>
      </c>
      <c r="AN16" s="108">
        <v>1</v>
      </c>
      <c r="AO16" s="108">
        <v>0</v>
      </c>
      <c r="AP16" s="128">
        <v>9935864</v>
      </c>
      <c r="AQ16" s="128">
        <f t="shared" si="2"/>
        <v>0</v>
      </c>
      <c r="AR16" s="54">
        <v>1.19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12</v>
      </c>
      <c r="E17" s="42">
        <f t="shared" si="0"/>
        <v>8.4507042253521139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141</v>
      </c>
      <c r="P17" s="124">
        <v>138</v>
      </c>
      <c r="Q17" s="124">
        <v>64304556</v>
      </c>
      <c r="R17" s="47">
        <f t="shared" si="5"/>
        <v>5249</v>
      </c>
      <c r="S17" s="48">
        <f t="shared" si="6"/>
        <v>125.976</v>
      </c>
      <c r="T17" s="48">
        <f t="shared" si="7"/>
        <v>5.2489999999999997</v>
      </c>
      <c r="U17" s="125">
        <v>9.5</v>
      </c>
      <c r="V17" s="125">
        <f t="shared" si="1"/>
        <v>9.5</v>
      </c>
      <c r="W17" s="126" t="s">
        <v>179</v>
      </c>
      <c r="X17" s="128">
        <v>0</v>
      </c>
      <c r="Y17" s="128">
        <v>0</v>
      </c>
      <c r="Z17" s="128">
        <v>1157</v>
      </c>
      <c r="AA17" s="128">
        <v>1185</v>
      </c>
      <c r="AB17" s="128">
        <v>1157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2">
        <v>42745596</v>
      </c>
      <c r="AH17" s="50">
        <f t="shared" si="9"/>
        <v>1023</v>
      </c>
      <c r="AI17" s="51">
        <f t="shared" si="8"/>
        <v>194.89426557439515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9935864</v>
      </c>
      <c r="AQ17" s="128">
        <f t="shared" si="2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0"/>
        <v>5.6338028169014089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145</v>
      </c>
      <c r="P18" s="124">
        <v>142</v>
      </c>
      <c r="Q18" s="124">
        <v>64310444</v>
      </c>
      <c r="R18" s="47">
        <f t="shared" si="5"/>
        <v>5888</v>
      </c>
      <c r="S18" s="48">
        <f t="shared" si="6"/>
        <v>141.31200000000001</v>
      </c>
      <c r="T18" s="48">
        <f t="shared" si="7"/>
        <v>5.8879999999999999</v>
      </c>
      <c r="U18" s="125">
        <v>9.5</v>
      </c>
      <c r="V18" s="125">
        <f t="shared" si="1"/>
        <v>9.5</v>
      </c>
      <c r="W18" s="126" t="s">
        <v>179</v>
      </c>
      <c r="X18" s="128">
        <v>0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2">
        <v>42746852</v>
      </c>
      <c r="AH18" s="50">
        <f t="shared" si="9"/>
        <v>1256</v>
      </c>
      <c r="AI18" s="51">
        <f t="shared" si="8"/>
        <v>213.31521739130434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9935864</v>
      </c>
      <c r="AQ18" s="128">
        <f t="shared" si="2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0"/>
        <v>4.9295774647887329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139</v>
      </c>
      <c r="P19" s="124">
        <v>147</v>
      </c>
      <c r="Q19" s="124">
        <v>64316517</v>
      </c>
      <c r="R19" s="47">
        <f t="shared" si="5"/>
        <v>6073</v>
      </c>
      <c r="S19" s="48">
        <f t="shared" si="6"/>
        <v>145.75200000000001</v>
      </c>
      <c r="T19" s="48">
        <f t="shared" si="7"/>
        <v>6.0730000000000004</v>
      </c>
      <c r="U19" s="125">
        <v>9.3000000000000007</v>
      </c>
      <c r="V19" s="125">
        <f t="shared" si="1"/>
        <v>9.3000000000000007</v>
      </c>
      <c r="W19" s="126" t="s">
        <v>131</v>
      </c>
      <c r="X19" s="128">
        <v>1006</v>
      </c>
      <c r="Y19" s="128">
        <v>0</v>
      </c>
      <c r="Z19" s="128">
        <v>1188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2">
        <v>42748212</v>
      </c>
      <c r="AH19" s="50">
        <f t="shared" si="9"/>
        <v>1360</v>
      </c>
      <c r="AI19" s="51">
        <f t="shared" si="8"/>
        <v>223.94203853120368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9935864</v>
      </c>
      <c r="AQ19" s="128">
        <f t="shared" si="2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0"/>
        <v>4.9295774647887329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139</v>
      </c>
      <c r="P20" s="124">
        <v>148</v>
      </c>
      <c r="Q20" s="124">
        <v>64322576</v>
      </c>
      <c r="R20" s="47">
        <f t="shared" si="5"/>
        <v>6059</v>
      </c>
      <c r="S20" s="48">
        <f t="shared" si="6"/>
        <v>145.416</v>
      </c>
      <c r="T20" s="48">
        <f t="shared" si="7"/>
        <v>6.0590000000000002</v>
      </c>
      <c r="U20" s="125">
        <v>8.9</v>
      </c>
      <c r="V20" s="125">
        <f t="shared" si="1"/>
        <v>8.9</v>
      </c>
      <c r="W20" s="126" t="s">
        <v>131</v>
      </c>
      <c r="X20" s="128">
        <v>1006</v>
      </c>
      <c r="Y20" s="128">
        <v>0</v>
      </c>
      <c r="Z20" s="128">
        <v>1188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2">
        <v>42749556</v>
      </c>
      <c r="AH20" s="50">
        <f t="shared" si="9"/>
        <v>1344</v>
      </c>
      <c r="AI20" s="51">
        <f t="shared" si="8"/>
        <v>221.81878197722395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9935864</v>
      </c>
      <c r="AQ20" s="128">
        <f t="shared" si="2"/>
        <v>0</v>
      </c>
      <c r="AR20" s="54">
        <v>1.25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0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139</v>
      </c>
      <c r="P21" s="124">
        <v>146</v>
      </c>
      <c r="Q21" s="124">
        <v>64328644</v>
      </c>
      <c r="R21" s="47">
        <f t="shared" si="5"/>
        <v>6068</v>
      </c>
      <c r="S21" s="48">
        <f t="shared" si="6"/>
        <v>145.63200000000001</v>
      </c>
      <c r="T21" s="48">
        <f t="shared" si="7"/>
        <v>6.0679999999999996</v>
      </c>
      <c r="U21" s="125">
        <v>8.5</v>
      </c>
      <c r="V21" s="125">
        <f t="shared" si="1"/>
        <v>8.5</v>
      </c>
      <c r="W21" s="126" t="s">
        <v>131</v>
      </c>
      <c r="X21" s="128">
        <v>1006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2">
        <v>42750908</v>
      </c>
      <c r="AH21" s="50">
        <f t="shared" si="9"/>
        <v>1352</v>
      </c>
      <c r="AI21" s="51">
        <f t="shared" si="8"/>
        <v>222.80817402768625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9935864</v>
      </c>
      <c r="AQ21" s="128">
        <f t="shared" si="2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0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137</v>
      </c>
      <c r="P22" s="124">
        <v>142</v>
      </c>
      <c r="Q22" s="124">
        <v>64334694</v>
      </c>
      <c r="R22" s="47">
        <f t="shared" si="5"/>
        <v>6050</v>
      </c>
      <c r="S22" s="48">
        <f t="shared" si="6"/>
        <v>145.19999999999999</v>
      </c>
      <c r="T22" s="48">
        <f t="shared" si="7"/>
        <v>6.05</v>
      </c>
      <c r="U22" s="125">
        <v>8.1</v>
      </c>
      <c r="V22" s="125">
        <f t="shared" si="1"/>
        <v>8.1</v>
      </c>
      <c r="W22" s="126" t="s">
        <v>131</v>
      </c>
      <c r="X22" s="128">
        <v>1006</v>
      </c>
      <c r="Y22" s="128">
        <v>0</v>
      </c>
      <c r="Z22" s="128">
        <v>1186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2">
        <v>42752268</v>
      </c>
      <c r="AH22" s="50">
        <f t="shared" si="9"/>
        <v>1360</v>
      </c>
      <c r="AI22" s="51">
        <f t="shared" si="8"/>
        <v>224.79338842975207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9935864</v>
      </c>
      <c r="AQ22" s="128">
        <f t="shared" si="2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5</v>
      </c>
      <c r="E23" s="42">
        <f t="shared" si="0"/>
        <v>3.5211267605633805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133</v>
      </c>
      <c r="P23" s="124">
        <v>143</v>
      </c>
      <c r="Q23" s="124">
        <v>64340609</v>
      </c>
      <c r="R23" s="47">
        <f t="shared" si="5"/>
        <v>5915</v>
      </c>
      <c r="S23" s="48">
        <f t="shared" si="6"/>
        <v>141.96</v>
      </c>
      <c r="T23" s="48">
        <f t="shared" si="7"/>
        <v>5.915</v>
      </c>
      <c r="U23" s="125">
        <v>7.8</v>
      </c>
      <c r="V23" s="125">
        <f t="shared" si="1"/>
        <v>7.8</v>
      </c>
      <c r="W23" s="126" t="s">
        <v>131</v>
      </c>
      <c r="X23" s="128">
        <v>1006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2">
        <v>42753604</v>
      </c>
      <c r="AH23" s="50">
        <f t="shared" si="9"/>
        <v>1336</v>
      </c>
      <c r="AI23" s="51">
        <f t="shared" si="8"/>
        <v>225.86644125105664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9935864</v>
      </c>
      <c r="AQ23" s="128">
        <f t="shared" si="2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0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133</v>
      </c>
      <c r="P24" s="124">
        <v>140</v>
      </c>
      <c r="Q24" s="124">
        <v>64346464</v>
      </c>
      <c r="R24" s="47">
        <f t="shared" si="5"/>
        <v>5855</v>
      </c>
      <c r="S24" s="48">
        <f t="shared" si="6"/>
        <v>140.52000000000001</v>
      </c>
      <c r="T24" s="48">
        <f t="shared" si="7"/>
        <v>5.8550000000000004</v>
      </c>
      <c r="U24" s="125">
        <v>7.4</v>
      </c>
      <c r="V24" s="125">
        <f t="shared" si="1"/>
        <v>7.4</v>
      </c>
      <c r="W24" s="126" t="s">
        <v>131</v>
      </c>
      <c r="X24" s="128">
        <v>1006</v>
      </c>
      <c r="Y24" s="128">
        <v>0</v>
      </c>
      <c r="Z24" s="128">
        <v>1186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2">
        <v>42754940</v>
      </c>
      <c r="AH24" s="50">
        <f>IF(ISBLANK(AG24),"-",AG24-AG23)</f>
        <v>1336</v>
      </c>
      <c r="AI24" s="51">
        <f t="shared" si="8"/>
        <v>228.18104184457727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9935864</v>
      </c>
      <c r="AQ24" s="128">
        <f t="shared" si="2"/>
        <v>0</v>
      </c>
      <c r="AR24" s="54">
        <v>1.2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0"/>
        <v>3.5211267605633805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133</v>
      </c>
      <c r="P25" s="124">
        <v>139</v>
      </c>
      <c r="Q25" s="124">
        <v>64352282</v>
      </c>
      <c r="R25" s="47">
        <f t="shared" si="5"/>
        <v>5818</v>
      </c>
      <c r="S25" s="48">
        <f t="shared" si="6"/>
        <v>139.63200000000001</v>
      </c>
      <c r="T25" s="48">
        <f t="shared" si="7"/>
        <v>5.8179999999999996</v>
      </c>
      <c r="U25" s="125">
        <v>6.9</v>
      </c>
      <c r="V25" s="125">
        <f t="shared" si="1"/>
        <v>6.9</v>
      </c>
      <c r="W25" s="126" t="s">
        <v>131</v>
      </c>
      <c r="X25" s="128">
        <v>1006</v>
      </c>
      <c r="Y25" s="128">
        <v>0</v>
      </c>
      <c r="Z25" s="128">
        <v>1186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2">
        <v>42756264</v>
      </c>
      <c r="AH25" s="50">
        <f t="shared" si="9"/>
        <v>1324</v>
      </c>
      <c r="AI25" s="51">
        <f t="shared" si="8"/>
        <v>227.56961155036097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9935864</v>
      </c>
      <c r="AQ25" s="128">
        <f t="shared" si="2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v>6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130</v>
      </c>
      <c r="P26" s="124">
        <v>137</v>
      </c>
      <c r="Q26" s="124">
        <v>64358101</v>
      </c>
      <c r="R26" s="47">
        <f t="shared" si="5"/>
        <v>5819</v>
      </c>
      <c r="S26" s="48">
        <f t="shared" si="6"/>
        <v>139.65600000000001</v>
      </c>
      <c r="T26" s="48">
        <f t="shared" si="7"/>
        <v>5.819</v>
      </c>
      <c r="U26" s="125">
        <v>6.6</v>
      </c>
      <c r="V26" s="125">
        <f t="shared" si="1"/>
        <v>6.6</v>
      </c>
      <c r="W26" s="126" t="s">
        <v>131</v>
      </c>
      <c r="X26" s="128">
        <v>1025</v>
      </c>
      <c r="Y26" s="128">
        <v>0</v>
      </c>
      <c r="Z26" s="128">
        <v>1167</v>
      </c>
      <c r="AA26" s="128">
        <v>1185</v>
      </c>
      <c r="AB26" s="128">
        <v>1168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2">
        <v>42757588</v>
      </c>
      <c r="AH26" s="50">
        <f t="shared" si="9"/>
        <v>1324</v>
      </c>
      <c r="AI26" s="51">
        <f t="shared" si="8"/>
        <v>227.5305035229421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9935864</v>
      </c>
      <c r="AQ26" s="128">
        <f t="shared" si="2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7</v>
      </c>
      <c r="E27" s="42">
        <f t="shared" si="0"/>
        <v>4.9295774647887329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134</v>
      </c>
      <c r="Q27" s="124">
        <v>64363771</v>
      </c>
      <c r="R27" s="47">
        <f t="shared" si="5"/>
        <v>5670</v>
      </c>
      <c r="S27" s="48">
        <f t="shared" si="6"/>
        <v>136.08000000000001</v>
      </c>
      <c r="T27" s="48">
        <f t="shared" si="7"/>
        <v>5.67</v>
      </c>
      <c r="U27" s="125">
        <v>6.2</v>
      </c>
      <c r="V27" s="125">
        <f t="shared" si="1"/>
        <v>6.2</v>
      </c>
      <c r="W27" s="126" t="s">
        <v>131</v>
      </c>
      <c r="X27" s="128">
        <v>1026</v>
      </c>
      <c r="Y27" s="128">
        <v>0</v>
      </c>
      <c r="Z27" s="128">
        <v>1168</v>
      </c>
      <c r="AA27" s="128">
        <v>1185</v>
      </c>
      <c r="AB27" s="128">
        <v>1167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2">
        <v>42758880</v>
      </c>
      <c r="AH27" s="50">
        <f t="shared" si="9"/>
        <v>1292</v>
      </c>
      <c r="AI27" s="51">
        <f t="shared" si="8"/>
        <v>227.86596119929453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9935864</v>
      </c>
      <c r="AQ27" s="128">
        <f t="shared" si="2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7</v>
      </c>
      <c r="E28" s="42">
        <f t="shared" si="0"/>
        <v>4.9295774647887329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126</v>
      </c>
      <c r="P28" s="124">
        <v>141</v>
      </c>
      <c r="Q28" s="124">
        <v>64369360</v>
      </c>
      <c r="R28" s="47">
        <f t="shared" si="5"/>
        <v>5589</v>
      </c>
      <c r="S28" s="48">
        <f t="shared" si="6"/>
        <v>134.136</v>
      </c>
      <c r="T28" s="48">
        <f t="shared" si="7"/>
        <v>5.5890000000000004</v>
      </c>
      <c r="U28" s="125">
        <v>5.9</v>
      </c>
      <c r="V28" s="125">
        <f t="shared" si="1"/>
        <v>5.9</v>
      </c>
      <c r="W28" s="126" t="s">
        <v>131</v>
      </c>
      <c r="X28" s="128">
        <v>1006</v>
      </c>
      <c r="Y28" s="128">
        <v>0</v>
      </c>
      <c r="Z28" s="128">
        <v>1127</v>
      </c>
      <c r="AA28" s="128">
        <v>1185</v>
      </c>
      <c r="AB28" s="128">
        <v>1147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2">
        <v>42760132</v>
      </c>
      <c r="AH28" s="50">
        <f t="shared" si="9"/>
        <v>1252</v>
      </c>
      <c r="AI28" s="51">
        <f t="shared" si="8"/>
        <v>224.01145106459114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9935864</v>
      </c>
      <c r="AQ28" s="128">
        <f t="shared" si="2"/>
        <v>0</v>
      </c>
      <c r="AR28" s="54">
        <v>1.17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8</v>
      </c>
      <c r="E29" s="42">
        <f t="shared" si="0"/>
        <v>5.6338028169014089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125</v>
      </c>
      <c r="P29" s="124">
        <v>127</v>
      </c>
      <c r="Q29" s="124">
        <v>64374773</v>
      </c>
      <c r="R29" s="47">
        <f t="shared" si="5"/>
        <v>5413</v>
      </c>
      <c r="S29" s="48">
        <f t="shared" si="6"/>
        <v>129.91200000000001</v>
      </c>
      <c r="T29" s="48">
        <f t="shared" si="7"/>
        <v>5.4130000000000003</v>
      </c>
      <c r="U29" s="125">
        <v>5.6</v>
      </c>
      <c r="V29" s="125">
        <f t="shared" si="1"/>
        <v>5.6</v>
      </c>
      <c r="W29" s="126" t="s">
        <v>131</v>
      </c>
      <c r="X29" s="128">
        <v>1006</v>
      </c>
      <c r="Y29" s="128">
        <v>0</v>
      </c>
      <c r="Z29" s="128">
        <v>1117</v>
      </c>
      <c r="AA29" s="128">
        <v>1185</v>
      </c>
      <c r="AB29" s="128">
        <v>1127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2">
        <v>42761340</v>
      </c>
      <c r="AH29" s="50">
        <f t="shared" si="9"/>
        <v>1208</v>
      </c>
      <c r="AI29" s="51">
        <f t="shared" si="8"/>
        <v>223.16645113615368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9935864</v>
      </c>
      <c r="AQ29" s="128">
        <f t="shared" si="2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12</v>
      </c>
      <c r="E30" s="42">
        <f t="shared" si="0"/>
        <v>8.4507042253521139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111</v>
      </c>
      <c r="P30" s="124">
        <v>124</v>
      </c>
      <c r="Q30" s="124">
        <v>64379910</v>
      </c>
      <c r="R30" s="47">
        <f t="shared" si="5"/>
        <v>5137</v>
      </c>
      <c r="S30" s="48">
        <f t="shared" si="6"/>
        <v>123.288</v>
      </c>
      <c r="T30" s="48">
        <f t="shared" si="7"/>
        <v>5.1369999999999996</v>
      </c>
      <c r="U30" s="125">
        <v>5</v>
      </c>
      <c r="V30" s="125">
        <f t="shared" si="1"/>
        <v>5</v>
      </c>
      <c r="W30" s="126" t="s">
        <v>147</v>
      </c>
      <c r="X30" s="128">
        <v>1057</v>
      </c>
      <c r="Y30" s="128">
        <v>0</v>
      </c>
      <c r="Z30" s="128">
        <v>1148</v>
      </c>
      <c r="AA30" s="128">
        <v>0</v>
      </c>
      <c r="AB30" s="128">
        <v>1148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2">
        <v>42762324</v>
      </c>
      <c r="AH30" s="50">
        <f t="shared" si="9"/>
        <v>984</v>
      </c>
      <c r="AI30" s="51">
        <f t="shared" si="8"/>
        <v>191.55148919602883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9935864</v>
      </c>
      <c r="AQ30" s="128">
        <f t="shared" si="2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13</v>
      </c>
      <c r="E31" s="42">
        <f t="shared" si="0"/>
        <v>9.1549295774647899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109</v>
      </c>
      <c r="P31" s="124">
        <v>121</v>
      </c>
      <c r="Q31" s="124">
        <v>64385035</v>
      </c>
      <c r="R31" s="47">
        <f t="shared" si="5"/>
        <v>5125</v>
      </c>
      <c r="S31" s="48">
        <f t="shared" si="6"/>
        <v>123</v>
      </c>
      <c r="T31" s="48">
        <f t="shared" si="7"/>
        <v>5.125</v>
      </c>
      <c r="U31" s="125">
        <v>4.4000000000000004</v>
      </c>
      <c r="V31" s="125">
        <f t="shared" si="1"/>
        <v>4.4000000000000004</v>
      </c>
      <c r="W31" s="126" t="s">
        <v>147</v>
      </c>
      <c r="X31" s="128">
        <v>1057</v>
      </c>
      <c r="Y31" s="128">
        <v>0</v>
      </c>
      <c r="Z31" s="128">
        <v>1138</v>
      </c>
      <c r="AA31" s="128">
        <v>0</v>
      </c>
      <c r="AB31" s="128">
        <v>1138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2">
        <v>42763256</v>
      </c>
      <c r="AH31" s="50">
        <f t="shared" si="9"/>
        <v>932</v>
      </c>
      <c r="AI31" s="51">
        <f t="shared" si="8"/>
        <v>181.85365853658536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9935864</v>
      </c>
      <c r="AQ31" s="128">
        <f t="shared" si="2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14</v>
      </c>
      <c r="E32" s="42">
        <f t="shared" si="0"/>
        <v>9.8591549295774659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106</v>
      </c>
      <c r="P32" s="124">
        <v>118</v>
      </c>
      <c r="Q32" s="124">
        <v>64390226</v>
      </c>
      <c r="R32" s="47">
        <f t="shared" si="5"/>
        <v>5191</v>
      </c>
      <c r="S32" s="48">
        <f t="shared" si="6"/>
        <v>124.584</v>
      </c>
      <c r="T32" s="48">
        <f t="shared" si="7"/>
        <v>5.1909999999999998</v>
      </c>
      <c r="U32" s="125">
        <v>3.7</v>
      </c>
      <c r="V32" s="125">
        <f t="shared" si="1"/>
        <v>3.7</v>
      </c>
      <c r="W32" s="126" t="s">
        <v>147</v>
      </c>
      <c r="X32" s="128">
        <v>1017</v>
      </c>
      <c r="Y32" s="128">
        <v>0</v>
      </c>
      <c r="Z32" s="128">
        <v>1139</v>
      </c>
      <c r="AA32" s="128">
        <v>0</v>
      </c>
      <c r="AB32" s="128">
        <v>1138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2">
        <v>42764256</v>
      </c>
      <c r="AH32" s="50">
        <f t="shared" si="9"/>
        <v>1000</v>
      </c>
      <c r="AI32" s="51">
        <f t="shared" si="8"/>
        <v>192.64110961279138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9935864</v>
      </c>
      <c r="AQ32" s="128">
        <f t="shared" si="2"/>
        <v>0</v>
      </c>
      <c r="AR32" s="54">
        <v>1.1000000000000001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0"/>
        <v>7.042253521126761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124</v>
      </c>
      <c r="P33" s="124">
        <v>100</v>
      </c>
      <c r="Q33" s="124">
        <v>64394873</v>
      </c>
      <c r="R33" s="47">
        <f t="shared" si="5"/>
        <v>4647</v>
      </c>
      <c r="S33" s="48">
        <f t="shared" si="6"/>
        <v>111.52800000000001</v>
      </c>
      <c r="T33" s="48">
        <f t="shared" si="7"/>
        <v>4.6470000000000002</v>
      </c>
      <c r="U33" s="125">
        <v>4.4000000000000004</v>
      </c>
      <c r="V33" s="125">
        <f t="shared" si="1"/>
        <v>4.4000000000000004</v>
      </c>
      <c r="W33" s="126" t="s">
        <v>124</v>
      </c>
      <c r="X33" s="128">
        <v>0</v>
      </c>
      <c r="Y33" s="128">
        <v>0</v>
      </c>
      <c r="Z33" s="128">
        <v>1098</v>
      </c>
      <c r="AA33" s="128">
        <v>0</v>
      </c>
      <c r="AB33" s="128">
        <v>1098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2">
        <v>42765112</v>
      </c>
      <c r="AH33" s="50">
        <f t="shared" si="9"/>
        <v>856</v>
      </c>
      <c r="AI33" s="51">
        <f t="shared" si="8"/>
        <v>184.20486335270067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9936711</v>
      </c>
      <c r="AQ33" s="128">
        <f t="shared" si="2"/>
        <v>847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0"/>
        <v>7.746478873239437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119</v>
      </c>
      <c r="P34" s="124">
        <v>97</v>
      </c>
      <c r="Q34" s="124">
        <v>64398946</v>
      </c>
      <c r="R34" s="47">
        <f t="shared" si="5"/>
        <v>4073</v>
      </c>
      <c r="S34" s="48">
        <f t="shared" si="6"/>
        <v>97.751999999999995</v>
      </c>
      <c r="T34" s="48">
        <f t="shared" si="7"/>
        <v>4.0730000000000004</v>
      </c>
      <c r="U34" s="125">
        <v>5.3</v>
      </c>
      <c r="V34" s="125">
        <f t="shared" si="1"/>
        <v>5.3</v>
      </c>
      <c r="W34" s="126" t="s">
        <v>124</v>
      </c>
      <c r="X34" s="128">
        <v>0</v>
      </c>
      <c r="Y34" s="128">
        <v>0</v>
      </c>
      <c r="Z34" s="128">
        <v>1048</v>
      </c>
      <c r="AA34" s="128">
        <v>0</v>
      </c>
      <c r="AB34" s="128">
        <v>1058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2">
        <v>42765812</v>
      </c>
      <c r="AH34" s="50">
        <f t="shared" si="9"/>
        <v>700</v>
      </c>
      <c r="AI34" s="51">
        <f t="shared" si="8"/>
        <v>171.86349128406579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9937573</v>
      </c>
      <c r="AQ34" s="128">
        <f t="shared" si="2"/>
        <v>862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123950</v>
      </c>
      <c r="S35" s="67">
        <f>AVERAGE(S11:S34)</f>
        <v>123.94999999999997</v>
      </c>
      <c r="T35" s="67">
        <f>SUM(T11:T34)</f>
        <v>123.95000000000002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25320</v>
      </c>
      <c r="AH35" s="69">
        <f>SUM(AH11:AH34)</f>
        <v>25320</v>
      </c>
      <c r="AI35" s="70">
        <f>$AH$35/$T35</f>
        <v>204.2759177087535</v>
      </c>
      <c r="AJ35" s="99"/>
      <c r="AK35" s="100"/>
      <c r="AL35" s="100"/>
      <c r="AM35" s="100"/>
      <c r="AN35" s="101"/>
      <c r="AO35" s="71"/>
      <c r="AP35" s="72">
        <f>AP34-AP10</f>
        <v>6029</v>
      </c>
      <c r="AQ35" s="73">
        <f>SUM(AQ11:AQ34)</f>
        <v>6029</v>
      </c>
      <c r="AR35" s="74">
        <f>AVERAGE(AR11:AR34)</f>
        <v>1.1666666666666667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23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292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232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232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202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210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2:51" x14ac:dyDescent="0.25">
      <c r="B46" s="295" t="s">
        <v>241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232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232" t="s">
        <v>141</v>
      </c>
      <c r="C48" s="118"/>
      <c r="D48" s="172"/>
      <c r="E48" s="118"/>
      <c r="F48" s="118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82"/>
      <c r="V48" s="82"/>
      <c r="W48" s="112"/>
      <c r="X48" s="112"/>
      <c r="Y48" s="112"/>
      <c r="Z48" s="9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232" t="s">
        <v>142</v>
      </c>
      <c r="C49" s="205"/>
      <c r="D49" s="205"/>
      <c r="E49" s="205"/>
      <c r="F49" s="205"/>
      <c r="G49" s="205"/>
      <c r="H49" s="205"/>
      <c r="I49" s="206"/>
      <c r="J49" s="206"/>
      <c r="K49" s="206"/>
      <c r="L49" s="206"/>
      <c r="M49" s="206"/>
      <c r="N49" s="206"/>
      <c r="O49" s="206"/>
      <c r="P49" s="206"/>
      <c r="Q49" s="117"/>
      <c r="R49" s="117"/>
      <c r="S49" s="117"/>
      <c r="T49" s="120"/>
      <c r="U49" s="82"/>
      <c r="V49" s="82"/>
      <c r="W49" s="112"/>
      <c r="X49" s="112"/>
      <c r="Y49" s="112"/>
      <c r="Z49" s="83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18" t="s">
        <v>148</v>
      </c>
      <c r="C50" s="205"/>
      <c r="D50" s="205"/>
      <c r="E50" s="205"/>
      <c r="F50" s="205"/>
      <c r="G50" s="205"/>
      <c r="H50" s="205"/>
      <c r="I50" s="206"/>
      <c r="J50" s="206"/>
      <c r="K50" s="206"/>
      <c r="L50" s="206"/>
      <c r="M50" s="206"/>
      <c r="N50" s="206"/>
      <c r="O50" s="206"/>
      <c r="P50" s="206"/>
      <c r="Q50" s="117"/>
      <c r="R50" s="117"/>
      <c r="S50" s="117"/>
      <c r="T50" s="120"/>
      <c r="U50" s="82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A51" s="230"/>
      <c r="B51" s="91" t="s">
        <v>149</v>
      </c>
      <c r="C51" s="205"/>
      <c r="D51" s="205"/>
      <c r="E51" s="205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A52" s="231"/>
      <c r="B52" s="232" t="s">
        <v>145</v>
      </c>
      <c r="C52" s="205"/>
      <c r="D52" s="205"/>
      <c r="E52" s="205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A53" s="231"/>
      <c r="B53" s="91" t="s">
        <v>166</v>
      </c>
      <c r="C53" s="205"/>
      <c r="D53" s="205"/>
      <c r="E53" s="205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209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A54" s="231"/>
      <c r="B54" s="91"/>
      <c r="C54" s="205"/>
      <c r="D54" s="205"/>
      <c r="E54" s="204"/>
      <c r="F54" s="205"/>
      <c r="G54" s="205"/>
      <c r="H54" s="205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A55" s="231"/>
      <c r="B55" s="118"/>
      <c r="C55" s="205"/>
      <c r="D55" s="205"/>
      <c r="E55" s="205"/>
      <c r="F55" s="205"/>
      <c r="G55" s="205"/>
      <c r="H55" s="205"/>
      <c r="I55" s="205"/>
      <c r="J55" s="206"/>
      <c r="K55" s="206"/>
      <c r="L55" s="206"/>
      <c r="M55" s="206"/>
      <c r="N55" s="206"/>
      <c r="O55" s="206"/>
      <c r="P55" s="206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/>
      <c r="C56" s="205"/>
      <c r="D56" s="205"/>
      <c r="E56" s="205"/>
      <c r="F56" s="205"/>
      <c r="G56" s="205"/>
      <c r="H56" s="205"/>
      <c r="I56" s="206"/>
      <c r="J56" s="206"/>
      <c r="K56" s="206"/>
      <c r="L56" s="206"/>
      <c r="M56" s="206"/>
      <c r="N56" s="206"/>
      <c r="O56" s="206"/>
      <c r="P56" s="208"/>
      <c r="Q56" s="209"/>
      <c r="R56" s="117"/>
      <c r="S56" s="117"/>
      <c r="T56" s="207"/>
      <c r="U56" s="251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232"/>
      <c r="C57" s="205"/>
      <c r="D57" s="205"/>
      <c r="E57" s="204"/>
      <c r="F57" s="205"/>
      <c r="G57" s="205"/>
      <c r="H57" s="205"/>
      <c r="I57" s="206"/>
      <c r="J57" s="206"/>
      <c r="K57" s="206"/>
      <c r="L57" s="206"/>
      <c r="M57" s="206"/>
      <c r="N57" s="206"/>
      <c r="O57" s="206"/>
      <c r="P57" s="208"/>
      <c r="Q57" s="209"/>
      <c r="R57" s="117"/>
      <c r="S57" s="117"/>
      <c r="T57" s="207"/>
      <c r="U57" s="251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232"/>
      <c r="C58" s="205"/>
      <c r="D58" s="205"/>
      <c r="E58" s="205"/>
      <c r="F58" s="205"/>
      <c r="G58" s="205"/>
      <c r="H58" s="205"/>
      <c r="I58" s="205"/>
      <c r="J58" s="206"/>
      <c r="K58" s="206"/>
      <c r="L58" s="206"/>
      <c r="M58" s="206"/>
      <c r="N58" s="206"/>
      <c r="O58" s="206"/>
      <c r="P58" s="206"/>
      <c r="Q58" s="117"/>
      <c r="R58" s="117"/>
      <c r="S58" s="117"/>
      <c r="T58" s="207"/>
      <c r="U58" s="251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91"/>
      <c r="C59" s="205"/>
      <c r="D59" s="205"/>
      <c r="E59" s="205"/>
      <c r="F59" s="205"/>
      <c r="G59" s="205"/>
      <c r="H59" s="205"/>
      <c r="I59" s="205"/>
      <c r="J59" s="206"/>
      <c r="K59" s="206"/>
      <c r="L59" s="206"/>
      <c r="M59" s="206"/>
      <c r="N59" s="206"/>
      <c r="O59" s="206"/>
      <c r="P59" s="206"/>
      <c r="Q59" s="117"/>
      <c r="R59" s="117"/>
      <c r="S59" s="117"/>
      <c r="T59" s="207"/>
      <c r="U59" s="251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232"/>
      <c r="C60" s="202"/>
      <c r="D60" s="202"/>
      <c r="E60" s="202"/>
      <c r="F60" s="202"/>
      <c r="G60" s="202"/>
      <c r="H60" s="202"/>
      <c r="I60" s="203"/>
      <c r="J60" s="203"/>
      <c r="K60" s="203"/>
      <c r="L60" s="203"/>
      <c r="M60" s="203"/>
      <c r="N60" s="203"/>
      <c r="O60" s="203"/>
      <c r="P60" s="203"/>
      <c r="Q60" s="203"/>
      <c r="R60" s="117"/>
      <c r="S60" s="117"/>
      <c r="T60" s="207"/>
      <c r="U60" s="251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91"/>
      <c r="C61" s="202"/>
      <c r="D61" s="202"/>
      <c r="E61" s="202"/>
      <c r="F61" s="202"/>
      <c r="G61" s="202"/>
      <c r="H61" s="202"/>
      <c r="I61" s="203"/>
      <c r="J61" s="203"/>
      <c r="K61" s="203"/>
      <c r="L61" s="203"/>
      <c r="M61" s="203"/>
      <c r="N61" s="203"/>
      <c r="O61" s="203"/>
      <c r="P61" s="203"/>
      <c r="Q61" s="203"/>
      <c r="R61" s="117"/>
      <c r="S61" s="117"/>
      <c r="T61" s="207"/>
      <c r="U61" s="251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118"/>
      <c r="C62" s="116"/>
      <c r="D62" s="116"/>
      <c r="E62" s="116"/>
      <c r="F62" s="202"/>
      <c r="G62" s="202"/>
      <c r="H62" s="202"/>
      <c r="I62" s="203"/>
      <c r="J62" s="203"/>
      <c r="K62" s="203"/>
      <c r="L62" s="203"/>
      <c r="M62" s="203"/>
      <c r="N62" s="203"/>
      <c r="O62" s="203"/>
      <c r="P62" s="203"/>
      <c r="Q62" s="203"/>
      <c r="R62" s="117"/>
      <c r="S62" s="117"/>
      <c r="T62" s="207"/>
      <c r="U62" s="251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1:51" x14ac:dyDescent="0.25">
      <c r="B63" s="91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207"/>
      <c r="U63" s="251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1:51" x14ac:dyDescent="0.25">
      <c r="B64" s="91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207"/>
      <c r="U64" s="251"/>
      <c r="V64" s="82"/>
      <c r="W64" s="112"/>
      <c r="X64" s="112"/>
      <c r="Y64" s="112"/>
      <c r="Z64" s="83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1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207"/>
      <c r="U65" s="251"/>
      <c r="V65" s="82"/>
      <c r="W65" s="112"/>
      <c r="X65" s="112"/>
      <c r="Y65" s="112"/>
      <c r="Z65" s="83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1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207"/>
      <c r="U66" s="251"/>
      <c r="V66" s="82"/>
      <c r="W66" s="112"/>
      <c r="X66" s="112"/>
      <c r="Y66" s="112"/>
      <c r="Z66" s="83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1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207"/>
      <c r="U67" s="251"/>
      <c r="V67" s="82"/>
      <c r="W67" s="112"/>
      <c r="X67" s="112"/>
      <c r="Y67" s="112"/>
      <c r="Z67" s="83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1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207"/>
      <c r="U68" s="251"/>
      <c r="V68" s="82"/>
      <c r="W68" s="112"/>
      <c r="X68" s="112"/>
      <c r="Y68" s="112"/>
      <c r="Z68" s="83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A69" s="112"/>
      <c r="B69" s="91"/>
      <c r="C69" s="118"/>
      <c r="D69" s="172"/>
      <c r="E69" s="118"/>
      <c r="F69" s="118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207"/>
      <c r="U69" s="251"/>
      <c r="V69" s="82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91"/>
      <c r="C70" s="118"/>
      <c r="D70" s="172"/>
      <c r="E70" s="118"/>
      <c r="F70" s="118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207"/>
      <c r="U70" s="251"/>
      <c r="V70" s="82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B71" s="118"/>
      <c r="C71" s="118"/>
      <c r="D71" s="172"/>
      <c r="E71" s="118"/>
      <c r="F71" s="118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2"/>
      <c r="V71" s="82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Q76" s="109"/>
      <c r="R76" s="109"/>
      <c r="S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Q77" s="109"/>
      <c r="R77" s="109"/>
      <c r="S77" s="109"/>
      <c r="T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Q78" s="109"/>
      <c r="R78" s="109"/>
      <c r="S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T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U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U83" s="109"/>
      <c r="AS83" s="107"/>
      <c r="AT83" s="107"/>
      <c r="AU83" s="107"/>
      <c r="AV83" s="107"/>
      <c r="AW83" s="107"/>
      <c r="AX83" s="107"/>
      <c r="AY83" s="107"/>
    </row>
    <row r="95" spans="15:51" x14ac:dyDescent="0.25">
      <c r="AS95" s="107"/>
      <c r="AT95" s="107"/>
      <c r="AU95" s="107"/>
      <c r="AV95" s="107"/>
      <c r="AW95" s="107"/>
      <c r="AX95" s="107"/>
      <c r="AY95" s="107"/>
    </row>
  </sheetData>
  <protectedRanges>
    <protectedRange sqref="S56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8:Z68" name="Range2_2_1_10_1_1_1_2"/>
    <protectedRange sqref="R56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:AG34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Q56:Q57" name="Range2_12_5_1_1_3_1"/>
    <protectedRange sqref="P56:P57" name="Range2_12_4_1_1_1_4_2_2_2_1"/>
    <protectedRange sqref="N56:O57 Q58:Q59" name="Range2_12_1_6_1_1_1_2_3_2_1_1_3_1"/>
    <protectedRange sqref="K56:M57 N58:P59" name="Range2_12_1_2_3_1_1_1_2_3_2_1_1_3_1"/>
    <protectedRange sqref="K58:M59 I56:J57" name="Range2_2_12_1_4_3_1_1_1_3_3_2_1_1_3_1"/>
    <protectedRange sqref="J58:J59" name="Range2_2_12_1_4_3_1_1_1_3_2_1_2_2_1"/>
    <protectedRange sqref="I58:I59" name="Range2_2_12_1_7_1_1_2_2_2"/>
    <protectedRange sqref="F58:H59" name="Range2_2_12_1_3_1_2_1_1_1_1_2_1_1_1_1_1_1_2_1_1_1_1"/>
    <protectedRange sqref="E58:E59" name="Range2_2_12_1_3_1_2_1_1_1_1_2_1_1_1_1_1_1_2_1_1_1"/>
    <protectedRange sqref="D58:D59" name="Range2_2_12_1_3_1_2_1_1_1_2_1_2_3_1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B62" name="Range2_12_5_1_1_1_1_1_2_1_1_2_1_1_1_1_1_1_1_1_1_1_1_1_1_1_1_1_1_2_1_1_1_1_1_1_1_1_1_1_1_1_1_1_3_1_1_1_2_1_1_1_1_1_1_1_1_1_2_1_1_1_1_1_1_1_1_1_1_1_1_1_1_1_1_1_1_1_1_1_1_1_1_1_1_1_3_3"/>
    <protectedRange sqref="G56:H57" name="Range2_2_12_1_3_1_2_1_1_1_2_1_1_1_1_1_1_2_1_1_1_1"/>
    <protectedRange sqref="F56:F57" name="Range2_2_12_1_3_1_2_1_1_1_3_1_1_1_1_1_3_1_1_1_1_1_1_1_2_1_1_1"/>
    <protectedRange sqref="D57" name="Range2_2_12_1_3_1_2_1_1_1_2_1_1_1_1_3_1_1_1_1_1_2_1_2_1_1"/>
    <protectedRange sqref="E57" name="Range2_12_5_1_1_1_1_1_2_1_1_1_1_1_1_1_1_1_1_1_1_1_1_1_1_1_1_1_1_2_1_1_1_1_1_1_1_1_1_1_1_1_1_3_1_1_1_2_1_1_1_1_1_1_1_1_1_1_1_1_2_1_1_1_2_1"/>
    <protectedRange sqref="B57" name="Range2_12_5_1_1_1_1_1_2_1_1_1_1_1_1_1_1_1_1_1_1_1_1_1_1_1_1_1_1_2_1_1_1_1_1_1_1_1_1_1_1_1_1_3_1_1_1_2_1_1_1_1_1_1_1_1_1_1_1_1_2_1_1_1_1_1_1_1_1_1_1_1_1_1_1_1_1_1_1_1_1_1_1_1_1_1_1_1_1_3_2"/>
    <protectedRange sqref="E56" name="Range2_2_12_1_3_1_2_1_1_1_1_2_1_1_1_1_1_1_2_1_1_1_2"/>
    <protectedRange sqref="D56" name="Range2_2_12_1_3_1_2_1_1_1_2_1_2_3_1_1_1_1_1_1_1_1_1"/>
    <protectedRange sqref="B56" name="Range2_12_5_1_1_1_2_2_1_1_1_1_1_1_1_1_1_1_1_2_1_1_1_1_1_1_1_1_1_3_1_3_1_2_1_1_1_1_1_1_1_1_1_1_1_1_1_2_1_1_1_1_1_2_1_1_1_1_1_1_1_1_2_1_1_3_1_1_1_2_1_1_1_1_1_1_1_1_1_1_1_1_1_1_1_1_1_2_1_1_1_1_1_1_1_1_1_1_1_1_1_1_1_1_1_1_1_2_3_1"/>
    <protectedRange sqref="B58" name="Range2_12_5_1_1_1_1_1_2_1_1_2_1_1_1_1_1_1_1_1_1_1_1_1_1_1_1_1_1_2_1_1_1_1_1_1_1_1_1_1_1_1_1_1_3_1_1_1_2_1_1_1_1_1_1_1_1_1_2_1_1_1_1_1_1_1_1_1_1_1_1_1_1_1_1_1_1_1_1_1_1_1_1_1_1_1_3_3_1"/>
    <protectedRange sqref="B59" name="Range2_12_5_1_1_1_2_2_1_1_1_1_1_1_1_1_1_1_1_2_1_1_1_2_1_1_1_1_1_1_1_1_1_1_1_1_1_1_1_1_2_1_1_1_1_1_1_1_1_1_2_1_1_3_1_1_1_3_1_1_1_1_1_1_1_1_1_1_1_1_1_1_1_1_1_1_1_1_1_1_2_1_1_1_1_1_1_1_1_1_1"/>
    <protectedRange sqref="B60" name="Range2_12_5_1_1_1_1_1_2_1_2_1_1_1_2_1_1_1_1_1_1_1_1_1_1_2_1_1_1_1_1_2_1_1_1_1_1_1_1_2_1_1_3_1_1_1_2_1_1_1_1_1_1_1_1_1_1_1_1_1_1_1_1_1_1_1_1_1_1_1_1_1_1_1_1_1_1_1_1_1"/>
    <protectedRange sqref="T43" name="Range2_12_5_1_1_1_2_1_1_1_1_1_1_2_1_1"/>
    <protectedRange sqref="G43:H43" name="Range2_2_12_1_3_1_1_1_1_1_4_1_1_1_1_1_1_1_1_1_1_2_1_1"/>
    <protectedRange sqref="E43:F43" name="Range2_2_12_1_7_1_1_3_1_1_1_1_1_1_1_1_1_1_2_1_1"/>
    <protectedRange sqref="S43" name="Range2_12_5_1_1_2_3_1_1_1_1_1_1_1_1_1_2_1_1"/>
    <protectedRange sqref="Q43:R43" name="Range2_12_1_6_1_1_1_1_2_1_1_1_1_1_1_1_1_1_2_1_1"/>
    <protectedRange sqref="N43:P43" name="Range2_12_1_2_3_1_1_1_1_2_1_1_1_1_1_1_1_1_1_2_1_1"/>
    <protectedRange sqref="I43:M43" name="Range2_2_12_1_4_3_1_1_1_1_2_1_1_1_1_1_1_1_1_1_2_1_1"/>
    <protectedRange sqref="D43" name="Range2_2_12_1_3_1_2_1_1_1_2_1_2_1_1_1_1_1_1_1_1_1_2_1_1"/>
    <protectedRange sqref="T44" name="Range2_12_5_1_1_1_2_1_1_1_1_1_1_1_1_1_1"/>
    <protectedRange sqref="G44:H44" name="Range2_2_12_1_3_1_1_1_1_1_4_1_1_1_1_1_1_1_1_1_1_1_1_1_1"/>
    <protectedRange sqref="E44:F44" name="Range2_2_12_1_7_1_1_3_1_1_1_1_1_1_1_1_1_1_1_1_1_1"/>
    <protectedRange sqref="S44" name="Range2_12_5_1_1_2_3_1_1_1_1_1_1_1_1_1_1_1_1_1"/>
    <protectedRange sqref="Q44:R44" name="Range2_12_1_6_1_1_1_1_2_1_1_1_1_1_1_1_1_1_1_1_1_1"/>
    <protectedRange sqref="N44:P44" name="Range2_12_1_2_3_1_1_1_1_2_1_1_1_1_1_1_1_1_1_1_1_1_1"/>
    <protectedRange sqref="I44:M44" name="Range2_2_12_1_4_3_1_1_1_1_2_1_1_1_1_1_1_1_1_1_1_1_1_1"/>
    <protectedRange sqref="D44" name="Range2_2_12_1_3_1_2_1_1_1_2_1_2_1_1_1_1_1_1_1_1_1_1_1_1_1"/>
    <protectedRange sqref="T45" name="Range2_12_5_1_1_6_1_1_1_1_1_1_1_1_1_1_1_1_1_1_1_1_1_1_1"/>
    <protectedRange sqref="S45" name="Range2_12_5_1_1_5_3_1_1_1_1_1_1_1_1_1_1_1_1_1_1_1_1_1_1_1"/>
    <protectedRange sqref="Q45:R45" name="Range2_12_1_6_1_1_1_2_3_2_1_1_2_1_1_1_1_1_1_1_1_1_1_1_1_1_1_1_1_1_1"/>
    <protectedRange sqref="N45:P45" name="Range2_12_1_2_3_1_1_1_2_3_2_1_1_2_1_1_1_1_1_1_1_1_1_1_1_1_1_1_1_1_1_1"/>
    <protectedRange sqref="J45:M45" name="Range2_2_12_1_4_3_1_1_1_3_3_2_1_1_2_1_1_1_1_1_1_1_1_1_1_1_1_1_1_1_1_1_1"/>
    <protectedRange sqref="I45" name="Range2_2_12_1_4_3_1_1_1_2_1_2_2_1_2_1_1_1_1_1_1_1_1_1_1_1_1_1_1_1_1_1_1"/>
    <protectedRange sqref="G45:H45 D45:E45" name="Range2_2_12_1_3_1_2_1_1_1_2_1_3_2_1_2_1_1_1_1_1_1_1_1_1_1_1_1_1_1_1_1_1_1"/>
    <protectedRange sqref="F45" name="Range2_2_12_1_3_1_2_1_1_1_1_1_2_2_1_2_1_1_1_1_1_1_1_1_1_1_1_1_1_1_1_1_1_1"/>
    <protectedRange sqref="B43" name="Range2_12_5_1_1_1_2_1_1_1_1_1_1_1_1_1_1_1_2_1_1_1_1_1_1_1_1_1_1_1_1_1_1_1_1_1_1_1_1_1_1_2_1_1_1_1_1_1_1_1_1_1_1_2_1_1_1_1_2_1_1_1_1_1_1_1_1_1_1_1_2_1_1_1_1_1"/>
    <protectedRange sqref="B44" name="Range2_12_5_1_1_1_2_2_1_1_1_1_1_1_1_1_1_1_1_1_1_1_1_1_1_1_1_1_1_1_1_1_1_1_1_1_1_1_1_1_1_1_1_1_1_1_1_1_1_1_1_1_1_1_1_1_1_2_1_1_1_1_1_1_1_1_1_1_1_2_1_1_1_1_1_2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"/>
    <protectedRange sqref="S48:T55" name="Range2_12_5_1_1_3"/>
    <protectedRange sqref="R49:R55 N48:R48" name="Range2_12_1_6_1_1_3"/>
    <protectedRange sqref="L48:M48" name="Range2_2_12_1_7_1_1_4"/>
    <protectedRange sqref="J48:K48" name="Range2_2_12_1_4_1_1_1_1_1_1_1_1_1_1_1_1_1_1_1_3"/>
    <protectedRange sqref="I48" name="Range2_2_12_1_7_1_1_2_2_1_2_3"/>
    <protectedRange sqref="H48" name="Range2_2_12_1_3_1_2_1_1_1_1_2_1_1_1_1_1_1_1_1_1_1_1_4"/>
    <protectedRange sqref="Q53:Q54" name="Range2_12_5_1_1_3_1_2"/>
    <protectedRange sqref="P53:P54 Q52" name="Range2_12_4_1_1_1_4_2_2_2_1_2"/>
    <protectedRange sqref="N53:O54 O52:P52 Q49:Q51 Q55" name="Range2_12_1_6_1_1_1_2_3_2_1_1_3_1_2"/>
    <protectedRange sqref="K53:M54 L52:N52 N49:P51 N55:P55" name="Range2_12_1_2_3_1_1_1_2_3_2_1_1_3_1_2"/>
    <protectedRange sqref="H53:J53 I52:K52 I54:J54 K49:M51 K55:M55" name="Range2_2_12_1_4_3_1_1_1_3_3_2_1_1_3_1_2"/>
    <protectedRange sqref="G53 H52 J49:J51 J55" name="Range2_2_12_1_4_3_1_1_1_3_2_1_2_2_1_2"/>
    <protectedRange sqref="D53:E53 E52:F52 G49:H51" name="Range2_2_12_1_3_1_2_1_1_1_2_1_1_1_1_1_1_2_1_1_1_3"/>
    <protectedRange sqref="C52 D49:E51" name="Range2_2_12_1_3_1_2_1_1_1_2_1_1_1_1_3_1_1_1_1_1_1"/>
    <protectedRange sqref="C53 D52 F49:F51" name="Range2_2_12_1_3_1_2_1_1_1_3_1_1_1_1_1_3_1_1_1_1_1_1"/>
    <protectedRange sqref="F53 G52 I49:I51" name="Range2_2_12_1_4_3_1_1_1_2_1_2_1_1_3_1_1_1_1_1_1_1_2"/>
    <protectedRange sqref="I55" name="Range2_2_12_1_7_1_1_2_2_2_2"/>
    <protectedRange sqref="G54:H54" name="Range2_2_12_1_3_1_2_1_1_1_2_1_1_1_1_1_1_2_1_1_1_1_1_1_1_1_1"/>
    <protectedRange sqref="F54" name="Range2_2_12_1_3_1_2_1_1_1_3_1_1_1_1_1_3_1_1_1_1_1_1_1_2_1_1_3"/>
    <protectedRange sqref="F55:H55" name="Range2_2_12_1_3_1_2_1_1_1_1_2_1_1_1_1_1_1_2_1_1_1_1_2"/>
    <protectedRange sqref="D54" name="Range2_2_12_1_3_1_2_1_1_1_2_1_1_1_1_3_1_1_1_1_1_2_1_2_1_3"/>
    <protectedRange sqref="E55" name="Range2_2_12_1_3_1_2_1_1_1_1_2_1_1_1_1_1_1_2_1_1_1_4"/>
    <protectedRange sqref="D55" name="Range2_2_12_1_3_1_2_1_1_1_2_1_2_3_1_1_1_1_1_1_1_1_3"/>
    <protectedRange sqref="E54" name="Range2_12_5_1_1_1_1_1_2_1_1_1_1_1_1_1_1_1_1_1_1_1_1_1_1_1_1_1_1_2_1_1_1_1_1_1_1_1_1_1_1_1_1_3_1_1_1_2_1_1_1_1_1_1_1_1_1_1_1_1_2_1_1_1_2_3"/>
    <protectedRange sqref="S47:T47" name="Range2_12_5_1_1_2_1"/>
    <protectedRange sqref="N47:R47" name="Range2_12_1_6_1_1_2_1"/>
    <protectedRange sqref="L47:M47" name="Range2_2_12_1_7_1_1_3_1"/>
    <protectedRange sqref="J47:K47" name="Range2_2_12_1_4_1_1_1_1_1_1_1_1_1_1_1_1_1_1_1_2_1"/>
    <protectedRange sqref="I47" name="Range2_2_12_1_7_1_1_2_2_1_2_2_1"/>
    <protectedRange sqref="F47:H47" name="Range2_2_12_1_3_1_2_1_1_1_1_2_1_1_1_1_1_1_1_1_1_1_1_2_1"/>
    <protectedRange sqref="E47" name="Range2_2_12_1_3_1_2_1_1_1_2_1_1_1_1_3_1_1_1_1_1_1_1_1_1_2_1"/>
    <protectedRange sqref="F48:G48" name="Range2_2_12_1_3_1_2_1_1_1_1_2_1_1_1_1_1_1_1_1_1_1_1_3_1"/>
    <protectedRange sqref="E48" name="Range2_2_12_1_3_1_2_1_1_1_2_1_1_1_1_3_1_1_1_1_1_1_1_1_1_3_1"/>
    <protectedRange sqref="T46" name="Range2_12_5_1_1_2_2_1_1_1_1_1_1_1_1_1_1_1_1_2_1_1"/>
    <protectedRange sqref="S46" name="Range2_12_4_1_1_1_4_2_2_2_2_1_1_1_1_1_1_1_1_1_1_1_2_1_1"/>
    <protectedRange sqref="Q46:R46" name="Range2_12_1_6_1_1_1_2_3_2_1_1_3_1_1_1_1_1_1_1_1_1_1_1_1_1_2_1_1"/>
    <protectedRange sqref="N46:P46" name="Range2_12_1_2_3_1_1_1_2_3_2_1_1_3_1_1_1_1_1_1_1_1_1_1_1_1_1_2_1_1"/>
    <protectedRange sqref="K46:M46" name="Range2_2_12_1_4_3_1_1_1_3_3_2_1_1_3_1_1_1_1_1_1_1_1_1_1_1_1_1_2_1_1"/>
    <protectedRange sqref="J46" name="Range2_2_12_1_4_3_1_1_1_3_2_1_2_2_1_1_1_1_1_1_1_1_1_1_1_1_1_2_1_1"/>
    <protectedRange sqref="E46:H46" name="Range2_2_12_1_3_1_2_1_1_1_1_2_1_1_1_1_1_1_1_1_1_1_2_1_1_1_1_1_1_1_1_2_1_1"/>
    <protectedRange sqref="D46" name="Range2_2_12_1_3_1_2_1_1_1_2_1_2_3_1_1_1_1_1_1_2_1_1_1_1_1_1_1_1_1_1_2_1_1"/>
    <protectedRange sqref="I46" name="Range2_2_12_1_4_2_1_1_1_4_1_2_1_1_1_2_2_1_1_1_1_1_1_1_1_1_1_1_1_1_1_2_1_1"/>
    <protectedRange sqref="B46" name="Range2_12_5_1_1_1_2_2_1_1_1_1_1_1_1_1_1_1_1_2_1_1_1_2_1_1_1_2_1_1_1_3_1_1_1_1_1_1_1_1_1_1_1_1_1_1_1_1_1_1_1_1_1_1_1_1_1_1_1_1_1_1_1_1_1_1_1_1_1_1_1_1_1_1_1_1_1_1_1_1_1_1_1_1_1_1_1_1_1_1_2_1_1_1_1_1_1_1_1_1_1_1_1_1_1_1_2_1_1"/>
    <protectedRange sqref="B47" name="Range2_12_5_1_1_1_2_1_1_1_1_1_1_1_1_1_1_1_2_1_2_1_1_1_1_1_1_1_1_1_2_1_1_1_1_1_1_1_1_1_1_1_1_1_1_1_1_1_1_1_1_1_1_1_1_1_1_1_1_1_1_1_1_1_1_1_1_1_1_1_1_1_1_1_2_1_1_1_1_1_1_1_1_1_2_1_2_1_1_1_1_1_2_1_1_1_1_1_1"/>
    <protectedRange sqref="B48" name="Range2_12_5_1_1_1_1_1_2_1_1_1_1_1_1_1_1_1_1_1_1_1_1_1_1_1_1_1_1_2_1_1_1_1_1_1_1_1_1_1_1_1_1_3_1_1_1_2_1_1_1_1_1_1_1_1_1_1_1_1_2_1_1_1_1_1_1_1_1_1_1_1_1_1_1_1_1_1_1_1_1_1_1_1_1_1_1"/>
    <protectedRange sqref="B49" name="Range2_12_5_1_1_1_1_1_2_1_1_2_1_1_1_1_1_1_1_1_1_1_1_1_1_1_1_1_1_2_1_1_1_1_1_1_1_1_1_1_1_1_1_1_3_1_1_1_2_1_1_1_1_1_1_1_1_1_2_1_1_1_1_1_1_1_1_1_1_1_1_1_1_1_1_1_1_1_1_1_1_1_1_1_1"/>
    <protectedRange sqref="B50" name="Range2_12_5_1_1_1_2_2_1_1_1_1_1_1_1_1_1_1_1_2_1_1_1_1_1_1_1_1_1_3_1_3_1_2_1_1_1_1_1_1_1_1_1_1_1_1_1_2_1_1_1_1_1_2_1_1_1_1_1_1_1_1_2_1_1_3_1_1_1_2_1_1_1_1_1_1_1_1_1_1_1_1_1_1_1_1_1_2_1_1_1_1_1_1_1_1_1_1_1_1_1_1_1_1_1_1"/>
    <protectedRange sqref="B54" name="Range2_12_5_1_1_1_2_2_1_1_1_1_1_1_1_1_1_1_1_1_1_1_1_1_1_1_1_1_1_1_1_1_1_1_1_1_1_1_1_1_1_1_1_1_1_1_1_1_1_1_1_1_1_1_1_1_1_2_1_1_1_1_1_1_1_1_1_1_1_2_1_1_1_1_1_2_1_1_1_1_1_1_1_1_1_1_1_1_1_1_2_1"/>
    <protectedRange sqref="B55" name="Range2_12_5_1_1_1_2_2_1_1_1_1_1_1_1_1_1_1_1_2_1_1_1_1_1_1_1_1_1_3_1_3_1_2_1_1_1_1_1_1_1_1_1_1_1_1_1_2_1_1_1_1_1_2_1_1_1_1_1_1_1_1_2_1_1_3_1_1_1_2_1_1_1_1_1_1_1_1_1_1_1_1_1_1_1_1_1_2_1_1_1_1_1_1_1_1_1_1_1_1_1_1_1_1_2_1"/>
    <protectedRange sqref="B51" name="Range2_12_5_1_1_1_2_2_1_1_1_1_1_1_1_1_1_1_1_2_1_1_1_2_1_1_1_1_1_1_1_1_1_1_1_1_1_1_1_1_2_1_1_1_1_1_1_1_1_1_2_1_1_3_1_1_1_3_1_1_1_1_1_1_1_1_1_1_1_1_1_1_1_1_1_1_1_1_1_1_2_1_1_1_1_1_1_1_1_1_2"/>
    <protectedRange sqref="B52" name="Range2_12_5_1_1_1_1_1_2_1_2_1_1_1_2_1_1_1_1_1_1_1_1_1_1_2_1_1_1_1_1_2_1_1_1_1_1_1_1_2_1_1_3_1_1_1_2_1_1_1_1_1_1_1_1_1_1_1_1_1_1_1_1_1_1_1_1_1_1_1_1_1_1_1_1_1_1_1_1_2"/>
  </protectedRanges>
  <mergeCells count="42"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13 AA11:AA13">
    <cfRule type="containsText" dxfId="194" priority="25" operator="containsText" text="N/A">
      <formula>NOT(ISERROR(SEARCH("N/A",X11)))</formula>
    </cfRule>
    <cfRule type="cellIs" dxfId="193" priority="39" operator="equal">
      <formula>0</formula>
    </cfRule>
  </conditionalFormatting>
  <conditionalFormatting sqref="AC11:AE34 X11:Y13 AA11:AA13">
    <cfRule type="cellIs" dxfId="192" priority="38" operator="greaterThanOrEqual">
      <formula>1185</formula>
    </cfRule>
  </conditionalFormatting>
  <conditionalFormatting sqref="AC11:AE34 X11:Y13 AA11:AA13">
    <cfRule type="cellIs" dxfId="191" priority="37" operator="between">
      <formula>0.1</formula>
      <formula>1184</formula>
    </cfRule>
  </conditionalFormatting>
  <conditionalFormatting sqref="X8">
    <cfRule type="cellIs" dxfId="190" priority="36" operator="equal">
      <formula>0</formula>
    </cfRule>
  </conditionalFormatting>
  <conditionalFormatting sqref="X8">
    <cfRule type="cellIs" dxfId="189" priority="35" operator="greaterThan">
      <formula>1179</formula>
    </cfRule>
  </conditionalFormatting>
  <conditionalFormatting sqref="X8">
    <cfRule type="cellIs" dxfId="188" priority="34" operator="greaterThan">
      <formula>99</formula>
    </cfRule>
  </conditionalFormatting>
  <conditionalFormatting sqref="X8">
    <cfRule type="cellIs" dxfId="187" priority="33" operator="greaterThan">
      <formula>0.99</formula>
    </cfRule>
  </conditionalFormatting>
  <conditionalFormatting sqref="AB8">
    <cfRule type="cellIs" dxfId="186" priority="32" operator="equal">
      <formula>0</formula>
    </cfRule>
  </conditionalFormatting>
  <conditionalFormatting sqref="AB8">
    <cfRule type="cellIs" dxfId="185" priority="31" operator="greaterThan">
      <formula>1179</formula>
    </cfRule>
  </conditionalFormatting>
  <conditionalFormatting sqref="AB8">
    <cfRule type="cellIs" dxfId="184" priority="30" operator="greaterThan">
      <formula>99</formula>
    </cfRule>
  </conditionalFormatting>
  <conditionalFormatting sqref="AB8">
    <cfRule type="cellIs" dxfId="183" priority="29" operator="greaterThan">
      <formula>0.99</formula>
    </cfRule>
  </conditionalFormatting>
  <conditionalFormatting sqref="AI11:AI34">
    <cfRule type="cellIs" dxfId="182" priority="28" operator="greaterThan">
      <formula>$AI$8</formula>
    </cfRule>
  </conditionalFormatting>
  <conditionalFormatting sqref="AH11:AH34">
    <cfRule type="cellIs" dxfId="181" priority="26" operator="greaterThan">
      <formula>$AH$8</formula>
    </cfRule>
    <cfRule type="cellIs" dxfId="180" priority="27" operator="greaterThan">
      <formula>$AH$8</formula>
    </cfRule>
  </conditionalFormatting>
  <conditionalFormatting sqref="X14:Y15 AA14:AA15 X16:AA34">
    <cfRule type="containsText" dxfId="179" priority="21" operator="containsText" text="N/A">
      <formula>NOT(ISERROR(SEARCH("N/A",X14)))</formula>
    </cfRule>
    <cfRule type="cellIs" dxfId="178" priority="24" operator="equal">
      <formula>0</formula>
    </cfRule>
  </conditionalFormatting>
  <conditionalFormatting sqref="X14:Y15 AA14:AA15 X16:AA34">
    <cfRule type="cellIs" dxfId="177" priority="23" operator="greaterThanOrEqual">
      <formula>1185</formula>
    </cfRule>
  </conditionalFormatting>
  <conditionalFormatting sqref="X14:Y15 AA14:AA15 X16:AA34">
    <cfRule type="cellIs" dxfId="176" priority="22" operator="between">
      <formula>0.1</formula>
      <formula>1184</formula>
    </cfRule>
  </conditionalFormatting>
  <conditionalFormatting sqref="AB11:AB34">
    <cfRule type="containsText" dxfId="175" priority="17" operator="containsText" text="N/A">
      <formula>NOT(ISERROR(SEARCH("N/A",AB11)))</formula>
    </cfRule>
    <cfRule type="cellIs" dxfId="174" priority="20" operator="equal">
      <formula>0</formula>
    </cfRule>
  </conditionalFormatting>
  <conditionalFormatting sqref="AB11:AB34">
    <cfRule type="cellIs" dxfId="173" priority="19" operator="greaterThanOrEqual">
      <formula>1185</formula>
    </cfRule>
  </conditionalFormatting>
  <conditionalFormatting sqref="AB11:AB34">
    <cfRule type="cellIs" dxfId="172" priority="18" operator="between">
      <formula>0.1</formula>
      <formula>1184</formula>
    </cfRule>
  </conditionalFormatting>
  <conditionalFormatting sqref="AJ11:AO34">
    <cfRule type="cellIs" dxfId="171" priority="16" operator="equal">
      <formula>0</formula>
    </cfRule>
  </conditionalFormatting>
  <conditionalFormatting sqref="AJ11:AO34">
    <cfRule type="cellIs" dxfId="170" priority="15" operator="greaterThan">
      <formula>1179</formula>
    </cfRule>
  </conditionalFormatting>
  <conditionalFormatting sqref="AJ11:AO34">
    <cfRule type="cellIs" dxfId="169" priority="14" operator="greaterThan">
      <formula>99</formula>
    </cfRule>
  </conditionalFormatting>
  <conditionalFormatting sqref="AJ11:AO34">
    <cfRule type="cellIs" dxfId="168" priority="13" operator="greaterThan">
      <formula>0.99</formula>
    </cfRule>
  </conditionalFormatting>
  <conditionalFormatting sqref="AP11:AP34">
    <cfRule type="cellIs" dxfId="167" priority="12" operator="equal">
      <formula>0</formula>
    </cfRule>
  </conditionalFormatting>
  <conditionalFormatting sqref="AP11:AP34">
    <cfRule type="cellIs" dxfId="166" priority="11" operator="greaterThan">
      <formula>1179</formula>
    </cfRule>
  </conditionalFormatting>
  <conditionalFormatting sqref="AP11:AP34">
    <cfRule type="cellIs" dxfId="165" priority="10" operator="greaterThan">
      <formula>99</formula>
    </cfRule>
  </conditionalFormatting>
  <conditionalFormatting sqref="AP11:AP34">
    <cfRule type="cellIs" dxfId="164" priority="9" operator="greaterThan">
      <formula>0.99</formula>
    </cfRule>
  </conditionalFormatting>
  <conditionalFormatting sqref="AQ11:AQ34">
    <cfRule type="cellIs" dxfId="163" priority="8" operator="equal">
      <formula>0</formula>
    </cfRule>
  </conditionalFormatting>
  <conditionalFormatting sqref="AQ11:AQ34">
    <cfRule type="cellIs" dxfId="162" priority="7" operator="greaterThan">
      <formula>1179</formula>
    </cfRule>
  </conditionalFormatting>
  <conditionalFormatting sqref="AQ11:AQ34">
    <cfRule type="cellIs" dxfId="161" priority="6" operator="greaterThan">
      <formula>99</formula>
    </cfRule>
  </conditionalFormatting>
  <conditionalFormatting sqref="AQ11:AQ34">
    <cfRule type="cellIs" dxfId="160" priority="5" operator="greaterThan">
      <formula>0.99</formula>
    </cfRule>
  </conditionalFormatting>
  <conditionalFormatting sqref="Z11:Z15">
    <cfRule type="containsText" dxfId="159" priority="1" operator="containsText" text="N/A">
      <formula>NOT(ISERROR(SEARCH("N/A",Z11)))</formula>
    </cfRule>
    <cfRule type="cellIs" dxfId="158" priority="4" operator="equal">
      <formula>0</formula>
    </cfRule>
  </conditionalFormatting>
  <conditionalFormatting sqref="Z11:Z15">
    <cfRule type="cellIs" dxfId="157" priority="3" operator="greaterThanOrEqual">
      <formula>1185</formula>
    </cfRule>
  </conditionalFormatting>
  <conditionalFormatting sqref="Z11:Z15">
    <cfRule type="cellIs" dxfId="156" priority="2" operator="between">
      <formula>0.1</formula>
      <formula>1184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Q19" zoomScaleNormal="100" workbookViewId="0">
      <selection activeCell="AG35" sqref="AG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129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23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237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237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42366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25232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235" t="s">
        <v>51</v>
      </c>
      <c r="V9" s="23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233" t="s">
        <v>55</v>
      </c>
      <c r="AG9" s="233" t="s">
        <v>56</v>
      </c>
      <c r="AH9" s="296" t="s">
        <v>57</v>
      </c>
      <c r="AI9" s="311" t="s">
        <v>58</v>
      </c>
      <c r="AJ9" s="235" t="s">
        <v>59</v>
      </c>
      <c r="AK9" s="235" t="s">
        <v>60</v>
      </c>
      <c r="AL9" s="235" t="s">
        <v>61</v>
      </c>
      <c r="AM9" s="235" t="s">
        <v>62</v>
      </c>
      <c r="AN9" s="235" t="s">
        <v>63</v>
      </c>
      <c r="AO9" s="235" t="s">
        <v>64</v>
      </c>
      <c r="AP9" s="235" t="s">
        <v>65</v>
      </c>
      <c r="AQ9" s="293" t="s">
        <v>66</v>
      </c>
      <c r="AR9" s="23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35" t="s">
        <v>72</v>
      </c>
      <c r="C10" s="235" t="s">
        <v>73</v>
      </c>
      <c r="D10" s="235" t="s">
        <v>74</v>
      </c>
      <c r="E10" s="235" t="s">
        <v>75</v>
      </c>
      <c r="F10" s="235" t="s">
        <v>74</v>
      </c>
      <c r="G10" s="235" t="s">
        <v>75</v>
      </c>
      <c r="H10" s="289"/>
      <c r="I10" s="235" t="s">
        <v>75</v>
      </c>
      <c r="J10" s="235" t="s">
        <v>75</v>
      </c>
      <c r="K10" s="235" t="s">
        <v>75</v>
      </c>
      <c r="L10" s="29" t="s">
        <v>29</v>
      </c>
      <c r="M10" s="292"/>
      <c r="N10" s="29" t="s">
        <v>29</v>
      </c>
      <c r="O10" s="294"/>
      <c r="P10" s="294"/>
      <c r="Q10" s="2">
        <f>'DEC 27'!Q34</f>
        <v>64398946</v>
      </c>
      <c r="R10" s="304"/>
      <c r="S10" s="305"/>
      <c r="T10" s="306"/>
      <c r="U10" s="235" t="s">
        <v>75</v>
      </c>
      <c r="V10" s="23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27'!AG34</f>
        <v>42765812</v>
      </c>
      <c r="AH10" s="296"/>
      <c r="AI10" s="312"/>
      <c r="AJ10" s="235" t="s">
        <v>84</v>
      </c>
      <c r="AK10" s="235" t="s">
        <v>84</v>
      </c>
      <c r="AL10" s="235" t="s">
        <v>84</v>
      </c>
      <c r="AM10" s="235" t="s">
        <v>84</v>
      </c>
      <c r="AN10" s="235" t="s">
        <v>84</v>
      </c>
      <c r="AO10" s="235" t="s">
        <v>84</v>
      </c>
      <c r="AP10" s="2">
        <f>'DEC 27'!AP34</f>
        <v>9937573</v>
      </c>
      <c r="AQ10" s="294"/>
      <c r="AR10" s="236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9</v>
      </c>
      <c r="E11" s="42">
        <f t="shared" ref="E11:E34" si="0">D11/1.42</f>
        <v>6.3380281690140849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126</v>
      </c>
      <c r="P11" s="124">
        <v>92</v>
      </c>
      <c r="Q11" s="124">
        <v>64402522</v>
      </c>
      <c r="R11" s="47">
        <f>IF(ISBLANK(Q11),"-",Q11-Q10)</f>
        <v>3576</v>
      </c>
      <c r="S11" s="48">
        <f>R11*24/1000</f>
        <v>85.823999999999998</v>
      </c>
      <c r="T11" s="48">
        <f>R11/1000</f>
        <v>3.5760000000000001</v>
      </c>
      <c r="U11" s="125">
        <v>6.4</v>
      </c>
      <c r="V11" s="125">
        <f t="shared" ref="V11:V34" si="1">U11</f>
        <v>6.4</v>
      </c>
      <c r="W11" s="126" t="s">
        <v>124</v>
      </c>
      <c r="X11" s="128">
        <v>0</v>
      </c>
      <c r="Y11" s="128">
        <v>0</v>
      </c>
      <c r="Z11" s="128">
        <v>1047</v>
      </c>
      <c r="AA11" s="128">
        <v>0</v>
      </c>
      <c r="AB11" s="128">
        <v>1057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262">
        <v>42766412</v>
      </c>
      <c r="AH11" s="50">
        <f>IF(ISBLANK(AG11),"-",AG11-AG10)</f>
        <v>600</v>
      </c>
      <c r="AI11" s="51">
        <f>AH11/T11</f>
        <v>167.78523489932886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9938505</v>
      </c>
      <c r="AQ11" s="128">
        <f t="shared" ref="AQ11:AQ34" si="2">AP11-AP10</f>
        <v>932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14</v>
      </c>
      <c r="E12" s="42">
        <f t="shared" si="0"/>
        <v>9.8591549295774659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132</v>
      </c>
      <c r="P12" s="124">
        <v>90</v>
      </c>
      <c r="Q12" s="124">
        <v>64407121</v>
      </c>
      <c r="R12" s="47">
        <f t="shared" ref="R12:R34" si="5">IF(ISBLANK(Q12),"-",Q12-Q11)</f>
        <v>4599</v>
      </c>
      <c r="S12" s="48">
        <f t="shared" ref="S12:S34" si="6">R12*24/1000</f>
        <v>110.376</v>
      </c>
      <c r="T12" s="48">
        <f t="shared" ref="T12:T34" si="7">R12/1000</f>
        <v>4.5990000000000002</v>
      </c>
      <c r="U12" s="125">
        <v>7.9</v>
      </c>
      <c r="V12" s="125">
        <f t="shared" si="1"/>
        <v>7.9</v>
      </c>
      <c r="W12" s="126" t="s">
        <v>124</v>
      </c>
      <c r="X12" s="128">
        <v>0</v>
      </c>
      <c r="Y12" s="128">
        <v>0</v>
      </c>
      <c r="Z12" s="128">
        <v>1038</v>
      </c>
      <c r="AA12" s="128">
        <v>0</v>
      </c>
      <c r="AB12" s="128">
        <v>1047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62">
        <v>42767180</v>
      </c>
      <c r="AH12" s="50">
        <f>IF(ISBLANK(AG12),"-",AG12-AG11)</f>
        <v>768</v>
      </c>
      <c r="AI12" s="51">
        <f t="shared" ref="AI12:AI34" si="8">AH12/T12</f>
        <v>166.99282452707109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9939950</v>
      </c>
      <c r="AQ12" s="128">
        <f t="shared" si="2"/>
        <v>1445</v>
      </c>
      <c r="AR12" s="179">
        <v>1.03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0"/>
        <v>11.267605633802818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133</v>
      </c>
      <c r="P13" s="124">
        <v>92</v>
      </c>
      <c r="Q13" s="124">
        <v>64410521</v>
      </c>
      <c r="R13" s="47">
        <f t="shared" si="5"/>
        <v>3400</v>
      </c>
      <c r="S13" s="48">
        <f t="shared" si="6"/>
        <v>81.599999999999994</v>
      </c>
      <c r="T13" s="48">
        <f t="shared" si="7"/>
        <v>3.4</v>
      </c>
      <c r="U13" s="125">
        <v>9.3000000000000007</v>
      </c>
      <c r="V13" s="125">
        <f t="shared" si="1"/>
        <v>9.3000000000000007</v>
      </c>
      <c r="W13" s="126" t="s">
        <v>124</v>
      </c>
      <c r="X13" s="128">
        <v>0</v>
      </c>
      <c r="Y13" s="128">
        <v>0</v>
      </c>
      <c r="Z13" s="128">
        <v>1017</v>
      </c>
      <c r="AA13" s="128">
        <v>0</v>
      </c>
      <c r="AB13" s="128">
        <v>1027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62">
        <v>42767724</v>
      </c>
      <c r="AH13" s="50">
        <f>IF(ISBLANK(AG13),"-",AG13-AG12)</f>
        <v>544</v>
      </c>
      <c r="AI13" s="51">
        <f t="shared" si="8"/>
        <v>160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9941317</v>
      </c>
      <c r="AQ13" s="128">
        <f t="shared" si="2"/>
        <v>1367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19</v>
      </c>
      <c r="E14" s="42">
        <f t="shared" si="0"/>
        <v>13.380281690140846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94</v>
      </c>
      <c r="P14" s="124">
        <v>95</v>
      </c>
      <c r="Q14" s="124">
        <v>64414573</v>
      </c>
      <c r="R14" s="47">
        <f t="shared" si="5"/>
        <v>4052</v>
      </c>
      <c r="S14" s="48">
        <f t="shared" si="6"/>
        <v>97.248000000000005</v>
      </c>
      <c r="T14" s="48">
        <f t="shared" si="7"/>
        <v>4.0519999999999996</v>
      </c>
      <c r="U14" s="125">
        <v>9.5</v>
      </c>
      <c r="V14" s="125">
        <f t="shared" si="1"/>
        <v>9.5</v>
      </c>
      <c r="W14" s="126" t="s">
        <v>124</v>
      </c>
      <c r="X14" s="128">
        <v>0</v>
      </c>
      <c r="Y14" s="128">
        <v>0</v>
      </c>
      <c r="Z14" s="128">
        <v>997</v>
      </c>
      <c r="AA14" s="128">
        <v>0</v>
      </c>
      <c r="AB14" s="128">
        <v>997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262">
        <v>42768348</v>
      </c>
      <c r="AH14" s="50">
        <f t="shared" ref="AH14:AH34" si="9">IF(ISBLANK(AG14),"-",AG14-AG13)</f>
        <v>624</v>
      </c>
      <c r="AI14" s="51">
        <f t="shared" si="8"/>
        <v>153.99802566633764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9941878</v>
      </c>
      <c r="AQ14" s="128">
        <f t="shared" si="2"/>
        <v>561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20</v>
      </c>
      <c r="E15" s="42">
        <f t="shared" si="0"/>
        <v>14.084507042253522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99</v>
      </c>
      <c r="P15" s="124">
        <v>100</v>
      </c>
      <c r="Q15" s="124">
        <v>64418307</v>
      </c>
      <c r="R15" s="47">
        <f t="shared" si="5"/>
        <v>3734</v>
      </c>
      <c r="S15" s="48">
        <f t="shared" si="6"/>
        <v>89.616</v>
      </c>
      <c r="T15" s="48">
        <f t="shared" si="7"/>
        <v>3.734</v>
      </c>
      <c r="U15" s="125">
        <v>9.5</v>
      </c>
      <c r="V15" s="125">
        <f t="shared" si="1"/>
        <v>9.5</v>
      </c>
      <c r="W15" s="126" t="s">
        <v>124</v>
      </c>
      <c r="X15" s="128">
        <v>0</v>
      </c>
      <c r="Y15" s="128">
        <v>0</v>
      </c>
      <c r="Z15" s="128">
        <v>998</v>
      </c>
      <c r="AA15" s="128">
        <v>0</v>
      </c>
      <c r="AB15" s="128">
        <v>998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262">
        <v>42768880</v>
      </c>
      <c r="AH15" s="50">
        <f t="shared" si="9"/>
        <v>532</v>
      </c>
      <c r="AI15" s="51">
        <f t="shared" si="8"/>
        <v>142.4745581146224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9941878</v>
      </c>
      <c r="AQ15" s="128">
        <f t="shared" si="2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19</v>
      </c>
      <c r="E16" s="42">
        <f t="shared" si="0"/>
        <v>13.380281690140846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122</v>
      </c>
      <c r="P16" s="124">
        <v>122</v>
      </c>
      <c r="Q16" s="124">
        <v>64422890</v>
      </c>
      <c r="R16" s="47">
        <f t="shared" si="5"/>
        <v>4583</v>
      </c>
      <c r="S16" s="48">
        <f t="shared" si="6"/>
        <v>109.992</v>
      </c>
      <c r="T16" s="48">
        <f t="shared" si="7"/>
        <v>4.5830000000000002</v>
      </c>
      <c r="U16" s="125">
        <v>9.5</v>
      </c>
      <c r="V16" s="125">
        <f t="shared" si="1"/>
        <v>9.5</v>
      </c>
      <c r="W16" s="126" t="s">
        <v>124</v>
      </c>
      <c r="X16" s="128">
        <v>0</v>
      </c>
      <c r="Y16" s="128">
        <v>0</v>
      </c>
      <c r="Z16" s="128">
        <v>1148</v>
      </c>
      <c r="AA16" s="128">
        <v>0</v>
      </c>
      <c r="AB16" s="128">
        <v>1148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262">
        <v>42769584</v>
      </c>
      <c r="AH16" s="50">
        <f t="shared" si="9"/>
        <v>704</v>
      </c>
      <c r="AI16" s="51">
        <f t="shared" si="8"/>
        <v>153.61117172157975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9941878</v>
      </c>
      <c r="AQ16" s="128">
        <f t="shared" si="2"/>
        <v>0</v>
      </c>
      <c r="AR16" s="54">
        <v>1.17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9</v>
      </c>
      <c r="E17" s="42">
        <f t="shared" si="0"/>
        <v>6.3380281690140849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141</v>
      </c>
      <c r="P17" s="124">
        <v>140</v>
      </c>
      <c r="Q17" s="124">
        <v>64427617</v>
      </c>
      <c r="R17" s="47">
        <f t="shared" si="5"/>
        <v>4727</v>
      </c>
      <c r="S17" s="48">
        <f t="shared" si="6"/>
        <v>113.44799999999999</v>
      </c>
      <c r="T17" s="48">
        <f t="shared" si="7"/>
        <v>4.7270000000000003</v>
      </c>
      <c r="U17" s="125">
        <v>9.5</v>
      </c>
      <c r="V17" s="125">
        <f t="shared" si="1"/>
        <v>9.5</v>
      </c>
      <c r="W17" s="126" t="s">
        <v>179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262">
        <v>42770332</v>
      </c>
      <c r="AH17" s="50">
        <f t="shared" si="9"/>
        <v>748</v>
      </c>
      <c r="AI17" s="51">
        <f t="shared" si="8"/>
        <v>158.23989845568013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9941878</v>
      </c>
      <c r="AQ17" s="128">
        <f t="shared" si="2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0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144</v>
      </c>
      <c r="P18" s="124">
        <v>139</v>
      </c>
      <c r="Q18" s="124">
        <v>64433491</v>
      </c>
      <c r="R18" s="47">
        <f t="shared" si="5"/>
        <v>5874</v>
      </c>
      <c r="S18" s="48">
        <f t="shared" si="6"/>
        <v>140.976</v>
      </c>
      <c r="T18" s="48">
        <f t="shared" si="7"/>
        <v>5.8739999999999997</v>
      </c>
      <c r="U18" s="125">
        <v>9.5</v>
      </c>
      <c r="V18" s="125">
        <f t="shared" si="1"/>
        <v>9.5</v>
      </c>
      <c r="W18" s="126" t="s">
        <v>179</v>
      </c>
      <c r="X18" s="128">
        <v>0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262">
        <v>42771604</v>
      </c>
      <c r="AH18" s="50">
        <f t="shared" si="9"/>
        <v>1272</v>
      </c>
      <c r="AI18" s="51">
        <f t="shared" si="8"/>
        <v>216.54749744637385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9941878</v>
      </c>
      <c r="AQ18" s="128">
        <f t="shared" si="2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0"/>
        <v>4.2253521126760569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147</v>
      </c>
      <c r="Q19" s="124">
        <v>64439607</v>
      </c>
      <c r="R19" s="47">
        <f t="shared" si="5"/>
        <v>6116</v>
      </c>
      <c r="S19" s="48">
        <f t="shared" si="6"/>
        <v>146.78399999999999</v>
      </c>
      <c r="T19" s="48">
        <f t="shared" si="7"/>
        <v>6.1159999999999997</v>
      </c>
      <c r="U19" s="125">
        <v>9.4</v>
      </c>
      <c r="V19" s="125">
        <f t="shared" si="1"/>
        <v>9.4</v>
      </c>
      <c r="W19" s="126" t="s">
        <v>131</v>
      </c>
      <c r="X19" s="128">
        <v>0</v>
      </c>
      <c r="Y19" s="128">
        <v>1048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262">
        <v>42772980</v>
      </c>
      <c r="AH19" s="50">
        <f t="shared" si="9"/>
        <v>1376</v>
      </c>
      <c r="AI19" s="51">
        <f t="shared" si="8"/>
        <v>224.98364944408112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9941878</v>
      </c>
      <c r="AQ19" s="128">
        <f t="shared" si="2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0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134</v>
      </c>
      <c r="P20" s="124">
        <v>146</v>
      </c>
      <c r="Q20" s="124">
        <v>64445740</v>
      </c>
      <c r="R20" s="47">
        <f t="shared" si="5"/>
        <v>6133</v>
      </c>
      <c r="S20" s="48">
        <f t="shared" si="6"/>
        <v>147.19200000000001</v>
      </c>
      <c r="T20" s="48">
        <f t="shared" si="7"/>
        <v>6.133</v>
      </c>
      <c r="U20" s="125">
        <v>8.8000000000000007</v>
      </c>
      <c r="V20" s="125">
        <f t="shared" si="1"/>
        <v>8.8000000000000007</v>
      </c>
      <c r="W20" s="126" t="s">
        <v>131</v>
      </c>
      <c r="X20" s="128">
        <v>0</v>
      </c>
      <c r="Y20" s="128">
        <v>1049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262">
        <v>42774348</v>
      </c>
      <c r="AH20" s="50">
        <f t="shared" si="9"/>
        <v>1368</v>
      </c>
      <c r="AI20" s="51">
        <f t="shared" si="8"/>
        <v>223.05560084787217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9941878</v>
      </c>
      <c r="AQ20" s="128">
        <f t="shared" si="2"/>
        <v>0</v>
      </c>
      <c r="AR20" s="54">
        <v>1.19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0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131</v>
      </c>
      <c r="P21" s="124">
        <v>149</v>
      </c>
      <c r="Q21" s="124">
        <v>64451968</v>
      </c>
      <c r="R21" s="47">
        <f t="shared" si="5"/>
        <v>6228</v>
      </c>
      <c r="S21" s="48">
        <f t="shared" si="6"/>
        <v>149.47200000000001</v>
      </c>
      <c r="T21" s="48">
        <f t="shared" si="7"/>
        <v>6.2279999999999998</v>
      </c>
      <c r="U21" s="125">
        <v>8</v>
      </c>
      <c r="V21" s="125">
        <f t="shared" si="1"/>
        <v>8</v>
      </c>
      <c r="W21" s="126" t="s">
        <v>131</v>
      </c>
      <c r="X21" s="128">
        <v>0</v>
      </c>
      <c r="Y21" s="128">
        <v>1097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262">
        <v>42775756</v>
      </c>
      <c r="AH21" s="50">
        <f t="shared" si="9"/>
        <v>1408</v>
      </c>
      <c r="AI21" s="51">
        <f t="shared" si="8"/>
        <v>226.07578676942839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9941878</v>
      </c>
      <c r="AQ21" s="128">
        <f t="shared" si="2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0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131</v>
      </c>
      <c r="P22" s="124">
        <v>142</v>
      </c>
      <c r="Q22" s="124">
        <v>64458083</v>
      </c>
      <c r="R22" s="47">
        <f t="shared" si="5"/>
        <v>6115</v>
      </c>
      <c r="S22" s="48">
        <f t="shared" si="6"/>
        <v>146.76</v>
      </c>
      <c r="T22" s="48">
        <f t="shared" si="7"/>
        <v>6.1150000000000002</v>
      </c>
      <c r="U22" s="125">
        <v>7.2</v>
      </c>
      <c r="V22" s="125">
        <f t="shared" si="1"/>
        <v>7.2</v>
      </c>
      <c r="W22" s="126" t="s">
        <v>131</v>
      </c>
      <c r="X22" s="128">
        <v>0</v>
      </c>
      <c r="Y22" s="128">
        <v>1098</v>
      </c>
      <c r="Z22" s="128">
        <v>1186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262">
        <v>42777160</v>
      </c>
      <c r="AH22" s="50">
        <f t="shared" si="9"/>
        <v>1404</v>
      </c>
      <c r="AI22" s="51">
        <f t="shared" si="8"/>
        <v>229.59934587080949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9941878</v>
      </c>
      <c r="AQ22" s="128">
        <f t="shared" si="2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5</v>
      </c>
      <c r="E23" s="42">
        <f t="shared" si="0"/>
        <v>3.5211267605633805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130</v>
      </c>
      <c r="P23" s="124">
        <v>145</v>
      </c>
      <c r="Q23" s="124">
        <v>64464146</v>
      </c>
      <c r="R23" s="47">
        <f t="shared" si="5"/>
        <v>6063</v>
      </c>
      <c r="S23" s="48">
        <f t="shared" si="6"/>
        <v>145.512</v>
      </c>
      <c r="T23" s="48">
        <f t="shared" si="7"/>
        <v>6.0629999999999997</v>
      </c>
      <c r="U23" s="125">
        <v>6.5</v>
      </c>
      <c r="V23" s="125">
        <f t="shared" si="1"/>
        <v>6.5</v>
      </c>
      <c r="W23" s="126" t="s">
        <v>131</v>
      </c>
      <c r="X23" s="128">
        <v>0</v>
      </c>
      <c r="Y23" s="128">
        <v>1098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262">
        <v>42778564</v>
      </c>
      <c r="AH23" s="50">
        <f t="shared" si="9"/>
        <v>1404</v>
      </c>
      <c r="AI23" s="51">
        <f t="shared" si="8"/>
        <v>231.56853043047997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9941878</v>
      </c>
      <c r="AQ23" s="128">
        <f t="shared" si="2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0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128</v>
      </c>
      <c r="P24" s="124">
        <v>145</v>
      </c>
      <c r="Q24" s="124">
        <v>64470190</v>
      </c>
      <c r="R24" s="47">
        <f t="shared" si="5"/>
        <v>6044</v>
      </c>
      <c r="S24" s="48">
        <f t="shared" si="6"/>
        <v>145.05600000000001</v>
      </c>
      <c r="T24" s="48">
        <f t="shared" si="7"/>
        <v>6.0439999999999996</v>
      </c>
      <c r="U24" s="125">
        <v>5.7</v>
      </c>
      <c r="V24" s="125">
        <f t="shared" si="1"/>
        <v>5.7</v>
      </c>
      <c r="W24" s="126" t="s">
        <v>131</v>
      </c>
      <c r="X24" s="128">
        <v>0</v>
      </c>
      <c r="Y24" s="128">
        <v>1098</v>
      </c>
      <c r="Z24" s="128">
        <v>1167</v>
      </c>
      <c r="AA24" s="128">
        <v>1185</v>
      </c>
      <c r="AB24" s="128">
        <v>1168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262">
        <v>42779948</v>
      </c>
      <c r="AH24" s="50">
        <f>IF(ISBLANK(AG24),"-",AG24-AG23)</f>
        <v>1384</v>
      </c>
      <c r="AI24" s="51">
        <f t="shared" si="8"/>
        <v>228.98742554599605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9941878</v>
      </c>
      <c r="AQ24" s="128">
        <f t="shared" si="2"/>
        <v>0</v>
      </c>
      <c r="AR24" s="54">
        <v>1.2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0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126</v>
      </c>
      <c r="P25" s="124">
        <v>143</v>
      </c>
      <c r="Q25" s="124">
        <v>64475995</v>
      </c>
      <c r="R25" s="47">
        <f t="shared" si="5"/>
        <v>5805</v>
      </c>
      <c r="S25" s="48">
        <f t="shared" si="6"/>
        <v>139.32</v>
      </c>
      <c r="T25" s="48">
        <f t="shared" si="7"/>
        <v>5.8049999999999997</v>
      </c>
      <c r="U25" s="125">
        <v>5</v>
      </c>
      <c r="V25" s="125">
        <f t="shared" si="1"/>
        <v>5</v>
      </c>
      <c r="W25" s="126" t="s">
        <v>131</v>
      </c>
      <c r="X25" s="128">
        <v>0</v>
      </c>
      <c r="Y25" s="128">
        <v>1097</v>
      </c>
      <c r="Z25" s="128">
        <v>1147</v>
      </c>
      <c r="AA25" s="128">
        <v>1185</v>
      </c>
      <c r="AB25" s="128">
        <v>1157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262">
        <v>42781256</v>
      </c>
      <c r="AH25" s="50">
        <f t="shared" si="9"/>
        <v>1308</v>
      </c>
      <c r="AI25" s="51">
        <f t="shared" si="8"/>
        <v>225.32299741602068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9941878</v>
      </c>
      <c r="AQ25" s="128">
        <f t="shared" si="2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v>6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127</v>
      </c>
      <c r="P26" s="124">
        <v>133</v>
      </c>
      <c r="Q26" s="124">
        <v>64481753</v>
      </c>
      <c r="R26" s="47">
        <f t="shared" si="5"/>
        <v>5758</v>
      </c>
      <c r="S26" s="48">
        <f t="shared" si="6"/>
        <v>138.19200000000001</v>
      </c>
      <c r="T26" s="48">
        <f t="shared" si="7"/>
        <v>5.758</v>
      </c>
      <c r="U26" s="125">
        <v>4.4000000000000004</v>
      </c>
      <c r="V26" s="125">
        <f t="shared" si="1"/>
        <v>4.4000000000000004</v>
      </c>
      <c r="W26" s="126" t="s">
        <v>131</v>
      </c>
      <c r="X26" s="128">
        <v>0</v>
      </c>
      <c r="Y26" s="128">
        <v>1047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262">
        <v>42782560</v>
      </c>
      <c r="AH26" s="50">
        <f t="shared" si="9"/>
        <v>1304</v>
      </c>
      <c r="AI26" s="51">
        <f t="shared" si="8"/>
        <v>226.46752344564084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9941878</v>
      </c>
      <c r="AQ26" s="128">
        <f t="shared" si="2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0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137</v>
      </c>
      <c r="Q27" s="124">
        <v>64487512</v>
      </c>
      <c r="R27" s="47">
        <f t="shared" si="5"/>
        <v>5759</v>
      </c>
      <c r="S27" s="48">
        <f t="shared" si="6"/>
        <v>138.21600000000001</v>
      </c>
      <c r="T27" s="48">
        <f t="shared" si="7"/>
        <v>5.7590000000000003</v>
      </c>
      <c r="U27" s="125">
        <v>3.9</v>
      </c>
      <c r="V27" s="125">
        <f t="shared" si="1"/>
        <v>3.9</v>
      </c>
      <c r="W27" s="126" t="s">
        <v>131</v>
      </c>
      <c r="X27" s="128">
        <v>0</v>
      </c>
      <c r="Y27" s="128">
        <v>1047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262">
        <v>42783864</v>
      </c>
      <c r="AH27" s="50">
        <f t="shared" si="9"/>
        <v>1304</v>
      </c>
      <c r="AI27" s="51">
        <f t="shared" si="8"/>
        <v>226.42819934016322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9941878</v>
      </c>
      <c r="AQ27" s="128">
        <f t="shared" si="2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0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129</v>
      </c>
      <c r="P28" s="124">
        <v>136</v>
      </c>
      <c r="Q28" s="124">
        <v>64493208</v>
      </c>
      <c r="R28" s="47">
        <f t="shared" si="5"/>
        <v>5696</v>
      </c>
      <c r="S28" s="48">
        <f t="shared" si="6"/>
        <v>136.70400000000001</v>
      </c>
      <c r="T28" s="48">
        <f t="shared" si="7"/>
        <v>5.6959999999999997</v>
      </c>
      <c r="U28" s="125">
        <v>3.5</v>
      </c>
      <c r="V28" s="125">
        <f t="shared" si="1"/>
        <v>3.5</v>
      </c>
      <c r="W28" s="126" t="s">
        <v>131</v>
      </c>
      <c r="X28" s="128">
        <v>0</v>
      </c>
      <c r="Y28" s="128">
        <v>1026</v>
      </c>
      <c r="Z28" s="128">
        <v>1147</v>
      </c>
      <c r="AA28" s="128">
        <v>1185</v>
      </c>
      <c r="AB28" s="128">
        <v>1167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262">
        <v>42785156</v>
      </c>
      <c r="AH28" s="50">
        <f t="shared" si="9"/>
        <v>1292</v>
      </c>
      <c r="AI28" s="51">
        <f t="shared" si="8"/>
        <v>226.82584269662922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9941878</v>
      </c>
      <c r="AQ28" s="128">
        <f t="shared" si="2"/>
        <v>0</v>
      </c>
      <c r="AR28" s="54">
        <v>1.1599999999999999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6</v>
      </c>
      <c r="E29" s="42">
        <f t="shared" si="0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132</v>
      </c>
      <c r="Q29" s="124">
        <v>64498804</v>
      </c>
      <c r="R29" s="47">
        <f t="shared" si="5"/>
        <v>5596</v>
      </c>
      <c r="S29" s="48">
        <f t="shared" si="6"/>
        <v>134.304</v>
      </c>
      <c r="T29" s="48">
        <f t="shared" si="7"/>
        <v>5.5960000000000001</v>
      </c>
      <c r="U29" s="125">
        <v>3.4</v>
      </c>
      <c r="V29" s="125">
        <f t="shared" si="1"/>
        <v>3.4</v>
      </c>
      <c r="W29" s="126" t="s">
        <v>131</v>
      </c>
      <c r="X29" s="128">
        <v>0</v>
      </c>
      <c r="Y29" s="128">
        <v>1005</v>
      </c>
      <c r="Z29" s="128">
        <v>1147</v>
      </c>
      <c r="AA29" s="128">
        <v>1185</v>
      </c>
      <c r="AB29" s="128">
        <v>1178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262">
        <v>42786440</v>
      </c>
      <c r="AH29" s="50">
        <f t="shared" si="9"/>
        <v>1284</v>
      </c>
      <c r="AI29" s="51">
        <f t="shared" si="8"/>
        <v>229.44960686204431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9941878</v>
      </c>
      <c r="AQ29" s="128">
        <f t="shared" si="2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8</v>
      </c>
      <c r="E30" s="42">
        <f t="shared" si="0"/>
        <v>5.6338028169014089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113</v>
      </c>
      <c r="P30" s="124">
        <v>128</v>
      </c>
      <c r="Q30" s="124">
        <v>64504128</v>
      </c>
      <c r="R30" s="47">
        <f t="shared" si="5"/>
        <v>5324</v>
      </c>
      <c r="S30" s="48">
        <f t="shared" si="6"/>
        <v>127.776</v>
      </c>
      <c r="T30" s="48">
        <f t="shared" si="7"/>
        <v>5.3239999999999998</v>
      </c>
      <c r="U30" s="125">
        <v>2.8</v>
      </c>
      <c r="V30" s="125">
        <f t="shared" si="1"/>
        <v>2.8</v>
      </c>
      <c r="W30" s="126" t="s">
        <v>147</v>
      </c>
      <c r="X30" s="128">
        <v>0</v>
      </c>
      <c r="Y30" s="128">
        <v>1058</v>
      </c>
      <c r="Z30" s="128">
        <v>1187</v>
      </c>
      <c r="AA30" s="128">
        <v>1185</v>
      </c>
      <c r="AB30" s="128">
        <v>0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262">
        <v>42787508</v>
      </c>
      <c r="AH30" s="50">
        <f t="shared" si="9"/>
        <v>1068</v>
      </c>
      <c r="AI30" s="51">
        <f t="shared" si="8"/>
        <v>200.60105184072125</v>
      </c>
      <c r="AJ30" s="108">
        <v>0</v>
      </c>
      <c r="AK30" s="108">
        <v>1</v>
      </c>
      <c r="AL30" s="108">
        <v>1</v>
      </c>
      <c r="AM30" s="108">
        <v>1</v>
      </c>
      <c r="AN30" s="108">
        <v>0</v>
      </c>
      <c r="AO30" s="108">
        <v>0</v>
      </c>
      <c r="AP30" s="128">
        <v>9941878</v>
      </c>
      <c r="AQ30" s="128">
        <f t="shared" si="2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0"/>
        <v>6.3380281690140849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112</v>
      </c>
      <c r="P31" s="124">
        <v>127</v>
      </c>
      <c r="Q31" s="124">
        <v>64509355</v>
      </c>
      <c r="R31" s="47">
        <f t="shared" si="5"/>
        <v>5227</v>
      </c>
      <c r="S31" s="48">
        <f t="shared" si="6"/>
        <v>125.44799999999999</v>
      </c>
      <c r="T31" s="48">
        <f t="shared" si="7"/>
        <v>5.2270000000000003</v>
      </c>
      <c r="U31" s="125">
        <v>2.2999999999999998</v>
      </c>
      <c r="V31" s="125">
        <f t="shared" si="1"/>
        <v>2.2999999999999998</v>
      </c>
      <c r="W31" s="126" t="s">
        <v>147</v>
      </c>
      <c r="X31" s="128">
        <v>0</v>
      </c>
      <c r="Y31" s="128">
        <v>1066</v>
      </c>
      <c r="Z31" s="128">
        <v>1188</v>
      </c>
      <c r="AA31" s="128">
        <v>1185</v>
      </c>
      <c r="AB31" s="128">
        <v>0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262">
        <v>42788556</v>
      </c>
      <c r="AH31" s="50">
        <f t="shared" si="9"/>
        <v>1048</v>
      </c>
      <c r="AI31" s="51">
        <f t="shared" si="8"/>
        <v>200.4974172565525</v>
      </c>
      <c r="AJ31" s="108">
        <v>0</v>
      </c>
      <c r="AK31" s="108">
        <v>1</v>
      </c>
      <c r="AL31" s="108">
        <v>1</v>
      </c>
      <c r="AM31" s="108">
        <v>1</v>
      </c>
      <c r="AN31" s="108">
        <v>0</v>
      </c>
      <c r="AO31" s="108">
        <v>0</v>
      </c>
      <c r="AP31" s="128">
        <v>9941878</v>
      </c>
      <c r="AQ31" s="128">
        <f t="shared" si="2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0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118</v>
      </c>
      <c r="P32" s="124">
        <v>118</v>
      </c>
      <c r="Q32" s="124">
        <v>64514281</v>
      </c>
      <c r="R32" s="47">
        <f t="shared" si="5"/>
        <v>4926</v>
      </c>
      <c r="S32" s="48">
        <f t="shared" si="6"/>
        <v>118.224</v>
      </c>
      <c r="T32" s="48">
        <f t="shared" si="7"/>
        <v>4.9260000000000002</v>
      </c>
      <c r="U32" s="125">
        <v>1.8</v>
      </c>
      <c r="V32" s="125">
        <f t="shared" si="1"/>
        <v>1.8</v>
      </c>
      <c r="W32" s="126" t="s">
        <v>147</v>
      </c>
      <c r="X32" s="128">
        <v>0</v>
      </c>
      <c r="Y32" s="128">
        <v>1047</v>
      </c>
      <c r="Z32" s="128">
        <v>1188</v>
      </c>
      <c r="AA32" s="128">
        <v>1185</v>
      </c>
      <c r="AB32" s="128">
        <v>0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262">
        <v>42789540</v>
      </c>
      <c r="AH32" s="50">
        <f t="shared" si="9"/>
        <v>984</v>
      </c>
      <c r="AI32" s="51">
        <f t="shared" si="8"/>
        <v>199.75639464068209</v>
      </c>
      <c r="AJ32" s="108">
        <v>0</v>
      </c>
      <c r="AK32" s="108">
        <v>1</v>
      </c>
      <c r="AL32" s="108">
        <v>1</v>
      </c>
      <c r="AM32" s="108">
        <v>1</v>
      </c>
      <c r="AN32" s="108">
        <v>0</v>
      </c>
      <c r="AO32" s="108">
        <v>0</v>
      </c>
      <c r="AP32" s="128">
        <v>9941878</v>
      </c>
      <c r="AQ32" s="128">
        <f t="shared" si="2"/>
        <v>0</v>
      </c>
      <c r="AR32" s="54">
        <v>1.17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1:51" x14ac:dyDescent="0.25">
      <c r="B33" s="41">
        <v>2.9166666666666701</v>
      </c>
      <c r="C33" s="41">
        <v>0.95833333333333803</v>
      </c>
      <c r="D33" s="123">
        <v>8</v>
      </c>
      <c r="E33" s="42">
        <f t="shared" si="0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133</v>
      </c>
      <c r="P33" s="124">
        <v>99</v>
      </c>
      <c r="Q33" s="124">
        <v>64518677</v>
      </c>
      <c r="R33" s="47">
        <f t="shared" si="5"/>
        <v>4396</v>
      </c>
      <c r="S33" s="48">
        <f t="shared" si="6"/>
        <v>105.504</v>
      </c>
      <c r="T33" s="48">
        <f t="shared" si="7"/>
        <v>4.3959999999999999</v>
      </c>
      <c r="U33" s="125">
        <v>2.9</v>
      </c>
      <c r="V33" s="125">
        <f t="shared" si="1"/>
        <v>2.9</v>
      </c>
      <c r="W33" s="126" t="s">
        <v>124</v>
      </c>
      <c r="X33" s="128">
        <v>0</v>
      </c>
      <c r="Y33" s="128">
        <v>0</v>
      </c>
      <c r="Z33" s="128">
        <v>1006</v>
      </c>
      <c r="AA33" s="128">
        <v>1185</v>
      </c>
      <c r="AB33" s="128">
        <v>0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262">
        <v>42790316</v>
      </c>
      <c r="AH33" s="50">
        <f t="shared" si="9"/>
        <v>776</v>
      </c>
      <c r="AI33" s="51">
        <f t="shared" si="8"/>
        <v>176.52411282984531</v>
      </c>
      <c r="AJ33" s="108">
        <v>0</v>
      </c>
      <c r="AK33" s="108">
        <v>0</v>
      </c>
      <c r="AL33" s="108">
        <v>1</v>
      </c>
      <c r="AM33" s="108">
        <v>1</v>
      </c>
      <c r="AN33" s="108">
        <v>0</v>
      </c>
      <c r="AO33" s="108">
        <v>0.38</v>
      </c>
      <c r="AP33" s="128">
        <v>9943070</v>
      </c>
      <c r="AQ33" s="128">
        <f t="shared" si="2"/>
        <v>1192</v>
      </c>
      <c r="AR33" s="52"/>
      <c r="AS33" s="53" t="s">
        <v>113</v>
      </c>
      <c r="AY33" s="111"/>
    </row>
    <row r="34" spans="1:51" x14ac:dyDescent="0.25">
      <c r="B34" s="41">
        <v>2.9583333333333299</v>
      </c>
      <c r="C34" s="41">
        <v>1</v>
      </c>
      <c r="D34" s="123">
        <v>10</v>
      </c>
      <c r="E34" s="42">
        <f t="shared" si="0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125</v>
      </c>
      <c r="P34" s="124">
        <v>97</v>
      </c>
      <c r="Q34" s="124">
        <v>64522784</v>
      </c>
      <c r="R34" s="47">
        <f t="shared" si="5"/>
        <v>4107</v>
      </c>
      <c r="S34" s="48">
        <f t="shared" si="6"/>
        <v>98.567999999999998</v>
      </c>
      <c r="T34" s="48">
        <f t="shared" si="7"/>
        <v>4.1070000000000002</v>
      </c>
      <c r="U34" s="125">
        <v>4.3</v>
      </c>
      <c r="V34" s="125">
        <f t="shared" si="1"/>
        <v>4.3</v>
      </c>
      <c r="W34" s="126" t="s">
        <v>124</v>
      </c>
      <c r="X34" s="128">
        <v>0</v>
      </c>
      <c r="Y34" s="128">
        <v>0</v>
      </c>
      <c r="Z34" s="128">
        <v>977</v>
      </c>
      <c r="AA34" s="128">
        <v>1185</v>
      </c>
      <c r="AB34" s="128">
        <v>0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262">
        <v>42791044</v>
      </c>
      <c r="AH34" s="50">
        <f t="shared" si="9"/>
        <v>728</v>
      </c>
      <c r="AI34" s="51">
        <f t="shared" si="8"/>
        <v>177.25833942050158</v>
      </c>
      <c r="AJ34" s="108">
        <v>0</v>
      </c>
      <c r="AK34" s="108">
        <v>0</v>
      </c>
      <c r="AL34" s="108">
        <v>1</v>
      </c>
      <c r="AM34" s="108">
        <v>1</v>
      </c>
      <c r="AN34" s="108">
        <v>0</v>
      </c>
      <c r="AO34" s="108">
        <v>0.38</v>
      </c>
      <c r="AP34" s="128">
        <v>9944292</v>
      </c>
      <c r="AQ34" s="128">
        <f t="shared" si="2"/>
        <v>1222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1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123838</v>
      </c>
      <c r="S35" s="67">
        <f>AVERAGE(S11:S34)</f>
        <v>123.83800000000001</v>
      </c>
      <c r="T35" s="67">
        <f>SUM(T11:T34)</f>
        <v>123.83800000000001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25232</v>
      </c>
      <c r="AH35" s="69">
        <f>SUM(AH11:AH34)</f>
        <v>25232</v>
      </c>
      <c r="AI35" s="70">
        <f>$AH$35/$T35</f>
        <v>203.75006056299358</v>
      </c>
      <c r="AJ35" s="99"/>
      <c r="AK35" s="100"/>
      <c r="AL35" s="100"/>
      <c r="AM35" s="100"/>
      <c r="AN35" s="101"/>
      <c r="AO35" s="71"/>
      <c r="AP35" s="72">
        <f>AP34-AP10</f>
        <v>6719</v>
      </c>
      <c r="AQ35" s="73">
        <f>SUM(AQ11:AQ34)</f>
        <v>6719</v>
      </c>
      <c r="AR35" s="74">
        <f>AVERAGE(AR11:AR34)</f>
        <v>1.1533333333333333</v>
      </c>
      <c r="AS35" s="71"/>
      <c r="AV35" s="75" t="s">
        <v>30</v>
      </c>
      <c r="AW35" s="75">
        <v>1</v>
      </c>
      <c r="AY35" s="111"/>
    </row>
    <row r="36" spans="1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1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1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1:51" x14ac:dyDescent="0.25">
      <c r="B39" s="23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1:51" x14ac:dyDescent="0.25">
      <c r="B40" s="85" t="s">
        <v>176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1:51" x14ac:dyDescent="0.25">
      <c r="B41" s="86" t="s">
        <v>293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1:51" x14ac:dyDescent="0.25">
      <c r="B42" s="232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1:51" x14ac:dyDescent="0.25">
      <c r="A43" s="231"/>
      <c r="B43" s="246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1:51" x14ac:dyDescent="0.25">
      <c r="B44" s="91" t="s">
        <v>134</v>
      </c>
      <c r="C44" s="116"/>
      <c r="D44" s="116"/>
      <c r="E44" s="121"/>
      <c r="F44" s="121"/>
      <c r="G44" s="121"/>
      <c r="H44" s="116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1:51" x14ac:dyDescent="0.25">
      <c r="B45" s="223" t="s">
        <v>300</v>
      </c>
      <c r="C45" s="225"/>
      <c r="D45" s="225"/>
      <c r="E45" s="225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1:51" x14ac:dyDescent="0.25">
      <c r="B46" s="254" t="s">
        <v>307</v>
      </c>
      <c r="C46" s="254"/>
      <c r="D46" s="255"/>
      <c r="E46" s="254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1:51" x14ac:dyDescent="0.25">
      <c r="B47" s="252" t="s">
        <v>301</v>
      </c>
      <c r="C47" s="252"/>
      <c r="D47" s="253"/>
      <c r="E47" s="252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1:51" x14ac:dyDescent="0.25">
      <c r="B48" s="252" t="s">
        <v>302</v>
      </c>
      <c r="C48" s="252"/>
      <c r="D48" s="253"/>
      <c r="E48" s="252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252" t="s">
        <v>303</v>
      </c>
      <c r="C49" s="252"/>
      <c r="D49" s="253"/>
      <c r="E49" s="252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82"/>
      <c r="W49" s="112"/>
      <c r="X49" s="112"/>
      <c r="Y49" s="112"/>
      <c r="Z49" s="9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66" t="s">
        <v>304</v>
      </c>
      <c r="C50" s="168"/>
      <c r="D50" s="170"/>
      <c r="E50" s="168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A51" s="230"/>
      <c r="B51" s="188" t="s">
        <v>305</v>
      </c>
      <c r="C51" s="187"/>
      <c r="D51" s="100"/>
      <c r="E51" s="187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120"/>
      <c r="U51" s="82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A52" s="231"/>
      <c r="B52" s="188" t="s">
        <v>308</v>
      </c>
      <c r="C52" s="187"/>
      <c r="D52" s="100"/>
      <c r="E52" s="187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A53" s="231"/>
      <c r="B53" s="188" t="s">
        <v>309</v>
      </c>
      <c r="C53" s="187"/>
      <c r="D53" s="100"/>
      <c r="E53" s="187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209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A54" s="231"/>
      <c r="B54" s="238" t="s">
        <v>306</v>
      </c>
      <c r="C54" s="224"/>
      <c r="D54" s="224"/>
      <c r="E54" s="204"/>
      <c r="F54" s="205"/>
      <c r="G54" s="205"/>
      <c r="H54" s="205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A55" s="231"/>
      <c r="B55" s="91" t="s">
        <v>260</v>
      </c>
      <c r="C55" s="116"/>
      <c r="D55" s="116"/>
      <c r="E55" s="116"/>
      <c r="F55" s="116"/>
      <c r="G55" s="116"/>
      <c r="H55" s="116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9"/>
      <c r="U55" s="119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295" t="s">
        <v>299</v>
      </c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246" t="s">
        <v>133</v>
      </c>
      <c r="C57" s="116"/>
      <c r="D57" s="171"/>
      <c r="E57" s="116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258" t="s">
        <v>141</v>
      </c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18" t="s">
        <v>233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258" t="s">
        <v>142</v>
      </c>
      <c r="C60" s="202"/>
      <c r="D60" s="202"/>
      <c r="E60" s="202"/>
      <c r="F60" s="202"/>
      <c r="G60" s="202"/>
      <c r="H60" s="202"/>
      <c r="I60" s="203"/>
      <c r="J60" s="203"/>
      <c r="K60" s="203"/>
      <c r="L60" s="203"/>
      <c r="M60" s="203"/>
      <c r="N60" s="203"/>
      <c r="O60" s="203"/>
      <c r="P60" s="203"/>
      <c r="Q60" s="203"/>
      <c r="R60" s="117"/>
      <c r="S60" s="117"/>
      <c r="T60" s="207"/>
      <c r="U60" s="251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91" t="s">
        <v>144</v>
      </c>
      <c r="C61" s="202"/>
      <c r="D61" s="202"/>
      <c r="E61" s="202"/>
      <c r="F61" s="202"/>
      <c r="G61" s="202"/>
      <c r="H61" s="202"/>
      <c r="I61" s="203"/>
      <c r="J61" s="203"/>
      <c r="K61" s="203"/>
      <c r="L61" s="203"/>
      <c r="M61" s="203"/>
      <c r="N61" s="203"/>
      <c r="O61" s="203"/>
      <c r="P61" s="203"/>
      <c r="Q61" s="203"/>
      <c r="R61" s="117"/>
      <c r="S61" s="117"/>
      <c r="T61" s="207"/>
      <c r="U61" s="251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258" t="s">
        <v>145</v>
      </c>
      <c r="C62" s="116"/>
      <c r="D62" s="116"/>
      <c r="E62" s="116"/>
      <c r="F62" s="202"/>
      <c r="G62" s="202"/>
      <c r="H62" s="202"/>
      <c r="I62" s="203"/>
      <c r="J62" s="203"/>
      <c r="K62" s="203"/>
      <c r="L62" s="203"/>
      <c r="M62" s="203"/>
      <c r="N62" s="203"/>
      <c r="O62" s="203"/>
      <c r="P62" s="203"/>
      <c r="Q62" s="203"/>
      <c r="R62" s="117"/>
      <c r="S62" s="117"/>
      <c r="T62" s="207"/>
      <c r="U62" s="251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1:51" x14ac:dyDescent="0.25">
      <c r="B63" s="91" t="s">
        <v>310</v>
      </c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207"/>
      <c r="U63" s="251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1:51" x14ac:dyDescent="0.25">
      <c r="B64" s="91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207"/>
      <c r="U64" s="251"/>
      <c r="V64" s="82"/>
      <c r="W64" s="112"/>
      <c r="X64" s="112"/>
      <c r="Y64" s="112"/>
      <c r="Z64" s="83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1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207"/>
      <c r="U65" s="251"/>
      <c r="V65" s="82"/>
      <c r="W65" s="112"/>
      <c r="X65" s="112"/>
      <c r="Y65" s="112"/>
      <c r="Z65" s="83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1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207"/>
      <c r="U66" s="251"/>
      <c r="V66" s="82"/>
      <c r="W66" s="112"/>
      <c r="X66" s="112"/>
      <c r="Y66" s="112"/>
      <c r="Z66" s="83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1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207"/>
      <c r="U67" s="251"/>
      <c r="V67" s="82"/>
      <c r="W67" s="112"/>
      <c r="X67" s="112"/>
      <c r="Y67" s="112"/>
      <c r="Z67" s="83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1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207"/>
      <c r="U68" s="251"/>
      <c r="V68" s="82"/>
      <c r="W68" s="112"/>
      <c r="X68" s="112"/>
      <c r="Y68" s="112"/>
      <c r="Z68" s="83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A69" s="112"/>
      <c r="B69" s="91"/>
      <c r="C69" s="118"/>
      <c r="D69" s="172"/>
      <c r="E69" s="118"/>
      <c r="F69" s="118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207"/>
      <c r="U69" s="251"/>
      <c r="V69" s="82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91"/>
      <c r="C70" s="118"/>
      <c r="D70" s="172"/>
      <c r="E70" s="118"/>
      <c r="F70" s="118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207"/>
      <c r="U70" s="251"/>
      <c r="V70" s="82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B71" s="118"/>
      <c r="C71" s="118"/>
      <c r="D71" s="172"/>
      <c r="E71" s="118"/>
      <c r="F71" s="118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2"/>
      <c r="V71" s="82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Q76" s="109"/>
      <c r="R76" s="109"/>
      <c r="S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Q77" s="109"/>
      <c r="R77" s="109"/>
      <c r="S77" s="109"/>
      <c r="T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Q78" s="109"/>
      <c r="R78" s="109"/>
      <c r="S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T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U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U83" s="109"/>
      <c r="AS83" s="107"/>
      <c r="AT83" s="107"/>
      <c r="AU83" s="107"/>
      <c r="AV83" s="107"/>
      <c r="AW83" s="107"/>
      <c r="AX83" s="107"/>
      <c r="AY83" s="107"/>
    </row>
    <row r="95" spans="15:51" x14ac:dyDescent="0.25">
      <c r="AS95" s="107"/>
      <c r="AT95" s="107"/>
      <c r="AU95" s="107"/>
      <c r="AV95" s="107"/>
      <c r="AW95" s="107"/>
      <c r="AX95" s="107"/>
      <c r="AY95" s="107"/>
    </row>
  </sheetData>
  <protectedRanges>
    <protectedRange sqref="S60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9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:AG34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T43" name="Range2_12_5_1_1_1_2_1_1_1_1_1_1_2_1_1"/>
    <protectedRange sqref="S43" name="Range2_12_5_1_1_2_3_1_1_1_1_1_1_1_1_1_2_1_1"/>
    <protectedRange sqref="Q43:R43" name="Range2_12_1_6_1_1_1_1_2_1_1_1_1_1_1_1_1_1_2_1_1"/>
    <protectedRange sqref="N43:P43" name="Range2_12_1_2_3_1_1_1_1_2_1_1_1_1_1_1_1_1_1_2_1_1"/>
    <protectedRange sqref="I43:M43" name="Range2_2_12_1_4_3_1_1_1_1_2_1_1_1_1_1_1_1_1_1_2_1_1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D54" name="Range2_2_12_1_3_1_2_1_1_1_2_1_1_1_1_3_1_1_1_1_1_2_1_2_1_3"/>
    <protectedRange sqref="E54" name="Range2_12_5_1_1_1_1_1_2_1_1_1_1_1_1_1_1_1_1_1_1_1_1_1_1_1_1_1_1_2_1_1_1_1_1_1_1_1_1_1_1_1_1_3_1_1_1_2_1_1_1_1_1_1_1_1_1_1_1_1_2_1_1_1_2_3"/>
    <protectedRange sqref="B54" name="Range2_12_5_1_1_1_2_2_1_1_1_1_1_1_1_1_1_1_1_1_1_1_1_1_1_1_1_1_1_1_1_1_1_1_1_1_1_1_1_1_1_1_1_1_1_1_1_1_1_1_1_1_1_1_1_1_1_2_1_1_1_1_1_1_1_1_1_1_1_2_1_1_1_1_1_2_1_1_1_1_1_1_1_1_1_1_1_1_1_1_2_1"/>
    <protectedRange sqref="G43:H43" name="Range2_2_12_1_3_1_1_1_1_1_4_1_1_1_1_1_1_1_1_1_1_2_1_1_1"/>
    <protectedRange sqref="E43:F43" name="Range2_2_12_1_7_1_1_3_1_1_1_1_1_1_1_1_1_1_2_1_1_1"/>
    <protectedRange sqref="D43" name="Range2_2_12_1_3_1_2_1_1_1_2_1_2_1_1_1_1_1_1_1_1_1_2_1_1_1"/>
    <protectedRange sqref="G44:H44" name="Range2_2_12_1_3_1_1_1_1_1_4_1_1_1_1_1_1_1_1_1_1_1_1_1_1_1"/>
    <protectedRange sqref="E44:F44" name="Range2_2_12_1_7_1_1_3_1_1_1_1_1_1_1_1_1_1_1_1_1_1_1"/>
    <protectedRange sqref="D44" name="Range2_2_12_1_3_1_2_1_1_1_2_1_2_1_1_1_1_1_1_1_1_1_1_1_1_1_1"/>
    <protectedRange sqref="B43" name="Range2_12_5_1_1_1_2_1_1_1_1_1_1_1_1_1_1_1_2_1_1_1_1_1_1_1_1_1_1_1_1_1_1_1_1_1_1_1_1_1_1_2_1_1_1_1_1_1_1_1_1_1_1_2_1_1_1_1_2_1_1_1_1_1_1_1_1_1_1_1_2_1_1_1_1_1_1"/>
    <protectedRange sqref="B44" name="Range2_12_5_1_1_1_2_2_1_1_1_1_1_1_1_1_1_1_1_1_1_1_1_1_1_1_1_1_1_1_1_1_1_1_1_1_1_1_1_1_1_1_1_1_1_1_1_1_1_1_1_1_1_1_1_1_1_2_1_1_1_1_1_1_1_1_1_1_1_2_1_1_1_1_1_2_1_1_1_1_1_1_1_1_1_1_1_1_1_1_1_1_1_1_1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8:U49" name="Range2_12_5_1_1_1_2_2_1_1_1_1_1_1_1_1_1_1_1_2_1_1_1_2_1_1_1_1_1_1_1_1_1_1_1_1_1_1_1_1_2_1_1_1_1_1_1_1_1_1_2_1_1_3_1_1_1_3_1_1_1_1_1_1_1_1_1_1_1_1_1_1_1_1_1_1_1_1_1_1_2_1_1_1_1_1_1_1_1_1_1_1_2_2_1"/>
    <protectedRange sqref="F46:U47" name="Range2_12_5_1_1_1_1_1_2_1_2_1_1_1_2_1_1_1_1_1_1_1_1_1_1_2_1_1_1_1_1_2_1_1_1_1_1_1_1_2_1_1_3_1_1_1_2_1_1_1_1_1_1_1_1_1_1_1_1_1_1_1_1_1_1_1_1_1_1_1_1_1_1_1_1_1_1_1_1_1_1_2_2_1"/>
    <protectedRange sqref="I44:U44" name="Range2_12_5_1_1_1_1_1_2_1_1_2_1_1_1_1_1_1_1_1_1_1_1_1_1_1_1_1_1_2_1_1_1_1_1_1_1_1_1_1_1_1_1_1_3_1_1_1_2_1_1_1_1_1_1_1_1_1_2_1_1_1_1_1_1_1_1_1_1_1_1_1_1_1_1_1_1_1_1_1_1_1_1_1_1_1_3_3_2"/>
    <protectedRange sqref="F45:U45" name="Range2_12_5_1_1_1_1_1_2_1_2_1_1_1_2_1_1_1_1_1_1_1_1_1_1_2_1_1_1_1_1_2_1_1_1_1_1_1_1_2_1_1_3_1_1_1_2_1_1_1_1_1_1_1_1_1_1_1_1_1_1_1_1_1_1_1_1_1_1_1_1_1_1_1_1_1_1_1_1_1_1_2_2_1_1"/>
    <protectedRange sqref="D45:E45" name="Range2_2_12_1_3_1_2_1_1_1_2_1_1_1_1_3_1_1_1_1_1"/>
    <protectedRange sqref="B45" name="Range2_12_5_1_1_1_1_1_2_1_1_2_1_1_1_1_1_1_1_1_1_1_1_1_1_1_1_1_1_2_1_1_1_1_1_1_1_1_1_1_1_1_1_1_3_1_1_1_2_1_1_1_1_1_1_1_1_1_2_1_1_1_1_1_1_1_1_1_1_1_1_1_1_1_1_1_1_1_1_1_1_1_1_1_1_1_3_3_4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</protectedRanges>
  <mergeCells count="42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B56:U56"/>
    <mergeCell ref="P3:U3"/>
    <mergeCell ref="P4:U4"/>
    <mergeCell ref="P5:U5"/>
    <mergeCell ref="B6:C6"/>
    <mergeCell ref="D6:H6"/>
    <mergeCell ref="L6:M6"/>
  </mergeCells>
  <conditionalFormatting sqref="AC11:AE34 X11:Y13 AA11:AA32">
    <cfRule type="containsText" dxfId="155" priority="25" operator="containsText" text="N/A">
      <formula>NOT(ISERROR(SEARCH("N/A",X11)))</formula>
    </cfRule>
    <cfRule type="cellIs" dxfId="154" priority="39" operator="equal">
      <formula>0</formula>
    </cfRule>
  </conditionalFormatting>
  <conditionalFormatting sqref="AC11:AE34 X11:Y13 AA11:AA32">
    <cfRule type="cellIs" dxfId="153" priority="38" operator="greaterThanOrEqual">
      <formula>1185</formula>
    </cfRule>
  </conditionalFormatting>
  <conditionalFormatting sqref="AC11:AE34 X11:Y13 AA11:AA32">
    <cfRule type="cellIs" dxfId="152" priority="37" operator="between">
      <formula>0.1</formula>
      <formula>1184</formula>
    </cfRule>
  </conditionalFormatting>
  <conditionalFormatting sqref="X8">
    <cfRule type="cellIs" dxfId="151" priority="36" operator="equal">
      <formula>0</formula>
    </cfRule>
  </conditionalFormatting>
  <conditionalFormatting sqref="X8">
    <cfRule type="cellIs" dxfId="150" priority="35" operator="greaterThan">
      <formula>1179</formula>
    </cfRule>
  </conditionalFormatting>
  <conditionalFormatting sqref="X8">
    <cfRule type="cellIs" dxfId="149" priority="34" operator="greaterThan">
      <formula>99</formula>
    </cfRule>
  </conditionalFormatting>
  <conditionalFormatting sqref="X8">
    <cfRule type="cellIs" dxfId="148" priority="33" operator="greaterThan">
      <formula>0.99</formula>
    </cfRule>
  </conditionalFormatting>
  <conditionalFormatting sqref="AB8">
    <cfRule type="cellIs" dxfId="147" priority="32" operator="equal">
      <formula>0</formula>
    </cfRule>
  </conditionalFormatting>
  <conditionalFormatting sqref="AB8">
    <cfRule type="cellIs" dxfId="146" priority="31" operator="greaterThan">
      <formula>1179</formula>
    </cfRule>
  </conditionalFormatting>
  <conditionalFormatting sqref="AB8">
    <cfRule type="cellIs" dxfId="145" priority="30" operator="greaterThan">
      <formula>99</formula>
    </cfRule>
  </conditionalFormatting>
  <conditionalFormatting sqref="AB8">
    <cfRule type="cellIs" dxfId="144" priority="29" operator="greaterThan">
      <formula>0.99</formula>
    </cfRule>
  </conditionalFormatting>
  <conditionalFormatting sqref="AI11:AI34">
    <cfRule type="cellIs" dxfId="143" priority="28" operator="greaterThan">
      <formula>$AI$8</formula>
    </cfRule>
  </conditionalFormatting>
  <conditionalFormatting sqref="AH11:AH34">
    <cfRule type="cellIs" dxfId="142" priority="26" operator="greaterThan">
      <formula>$AH$8</formula>
    </cfRule>
    <cfRule type="cellIs" dxfId="141" priority="27" operator="greaterThan">
      <formula>$AH$8</formula>
    </cfRule>
  </conditionalFormatting>
  <conditionalFormatting sqref="X14:Y15 X33:AA34 X16:Z32">
    <cfRule type="containsText" dxfId="140" priority="21" operator="containsText" text="N/A">
      <formula>NOT(ISERROR(SEARCH("N/A",X14)))</formula>
    </cfRule>
    <cfRule type="cellIs" dxfId="139" priority="24" operator="equal">
      <formula>0</formula>
    </cfRule>
  </conditionalFormatting>
  <conditionalFormatting sqref="X14:Y15 X33:AA34 X16:Z32">
    <cfRule type="cellIs" dxfId="138" priority="23" operator="greaterThanOrEqual">
      <formula>1185</formula>
    </cfRule>
  </conditionalFormatting>
  <conditionalFormatting sqref="X14:Y15 X33:AA34 X16:Z32">
    <cfRule type="cellIs" dxfId="137" priority="22" operator="between">
      <formula>0.1</formula>
      <formula>1184</formula>
    </cfRule>
  </conditionalFormatting>
  <conditionalFormatting sqref="AB11:AB34">
    <cfRule type="containsText" dxfId="136" priority="17" operator="containsText" text="N/A">
      <formula>NOT(ISERROR(SEARCH("N/A",AB11)))</formula>
    </cfRule>
    <cfRule type="cellIs" dxfId="135" priority="20" operator="equal">
      <formula>0</formula>
    </cfRule>
  </conditionalFormatting>
  <conditionalFormatting sqref="AB11:AB34">
    <cfRule type="cellIs" dxfId="134" priority="19" operator="greaterThanOrEqual">
      <formula>1185</formula>
    </cfRule>
  </conditionalFormatting>
  <conditionalFormatting sqref="AB11:AB34">
    <cfRule type="cellIs" dxfId="133" priority="18" operator="between">
      <formula>0.1</formula>
      <formula>1184</formula>
    </cfRule>
  </conditionalFormatting>
  <conditionalFormatting sqref="AJ11:AO34">
    <cfRule type="cellIs" dxfId="132" priority="16" operator="equal">
      <formula>0</formula>
    </cfRule>
  </conditionalFormatting>
  <conditionalFormatting sqref="AJ11:AO34">
    <cfRule type="cellIs" dxfId="131" priority="15" operator="greaterThan">
      <formula>1179</formula>
    </cfRule>
  </conditionalFormatting>
  <conditionalFormatting sqref="AJ11:AO34">
    <cfRule type="cellIs" dxfId="130" priority="14" operator="greaterThan">
      <formula>99</formula>
    </cfRule>
  </conditionalFormatting>
  <conditionalFormatting sqref="AJ11:AO34">
    <cfRule type="cellIs" dxfId="129" priority="13" operator="greaterThan">
      <formula>0.99</formula>
    </cfRule>
  </conditionalFormatting>
  <conditionalFormatting sqref="AP11:AP34">
    <cfRule type="cellIs" dxfId="128" priority="12" operator="equal">
      <formula>0</formula>
    </cfRule>
  </conditionalFormatting>
  <conditionalFormatting sqref="AP11:AP34">
    <cfRule type="cellIs" dxfId="127" priority="11" operator="greaterThan">
      <formula>1179</formula>
    </cfRule>
  </conditionalFormatting>
  <conditionalFormatting sqref="AP11:AP34">
    <cfRule type="cellIs" dxfId="126" priority="10" operator="greaterThan">
      <formula>99</formula>
    </cfRule>
  </conditionalFormatting>
  <conditionalFormatting sqref="AP11:AP34">
    <cfRule type="cellIs" dxfId="125" priority="9" operator="greaterThan">
      <formula>0.99</formula>
    </cfRule>
  </conditionalFormatting>
  <conditionalFormatting sqref="AQ11:AQ34">
    <cfRule type="cellIs" dxfId="124" priority="8" operator="equal">
      <formula>0</formula>
    </cfRule>
  </conditionalFormatting>
  <conditionalFormatting sqref="AQ11:AQ34">
    <cfRule type="cellIs" dxfId="123" priority="7" operator="greaterThan">
      <formula>1179</formula>
    </cfRule>
  </conditionalFormatting>
  <conditionalFormatting sqref="AQ11:AQ34">
    <cfRule type="cellIs" dxfId="122" priority="6" operator="greaterThan">
      <formula>99</formula>
    </cfRule>
  </conditionalFormatting>
  <conditionalFormatting sqref="AQ11:AQ34">
    <cfRule type="cellIs" dxfId="121" priority="5" operator="greaterThan">
      <formula>0.99</formula>
    </cfRule>
  </conditionalFormatting>
  <conditionalFormatting sqref="Z11:Z15">
    <cfRule type="containsText" dxfId="120" priority="1" operator="containsText" text="N/A">
      <formula>NOT(ISERROR(SEARCH("N/A",Z11)))</formula>
    </cfRule>
    <cfRule type="cellIs" dxfId="119" priority="4" operator="equal">
      <formula>0</formula>
    </cfRule>
  </conditionalFormatting>
  <conditionalFormatting sqref="Z11:Z15">
    <cfRule type="cellIs" dxfId="118" priority="3" operator="greaterThanOrEqual">
      <formula>1185</formula>
    </cfRule>
  </conditionalFormatting>
  <conditionalFormatting sqref="Z11:Z15">
    <cfRule type="cellIs" dxfId="117" priority="2" operator="between">
      <formula>0.1</formula>
      <formula>1184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Q18" zoomScaleNormal="100" workbookViewId="0">
      <selection activeCell="AG35" sqref="AG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260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256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256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42367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26168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261" t="s">
        <v>51</v>
      </c>
      <c r="V9" s="261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259" t="s">
        <v>55</v>
      </c>
      <c r="AG9" s="259" t="s">
        <v>56</v>
      </c>
      <c r="AH9" s="296" t="s">
        <v>57</v>
      </c>
      <c r="AI9" s="311" t="s">
        <v>58</v>
      </c>
      <c r="AJ9" s="261" t="s">
        <v>59</v>
      </c>
      <c r="AK9" s="261" t="s">
        <v>60</v>
      </c>
      <c r="AL9" s="261" t="s">
        <v>61</v>
      </c>
      <c r="AM9" s="261" t="s">
        <v>62</v>
      </c>
      <c r="AN9" s="261" t="s">
        <v>63</v>
      </c>
      <c r="AO9" s="261" t="s">
        <v>64</v>
      </c>
      <c r="AP9" s="261" t="s">
        <v>65</v>
      </c>
      <c r="AQ9" s="293" t="s">
        <v>66</v>
      </c>
      <c r="AR9" s="261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61" t="s">
        <v>72</v>
      </c>
      <c r="C10" s="261" t="s">
        <v>73</v>
      </c>
      <c r="D10" s="261" t="s">
        <v>74</v>
      </c>
      <c r="E10" s="261" t="s">
        <v>75</v>
      </c>
      <c r="F10" s="261" t="s">
        <v>74</v>
      </c>
      <c r="G10" s="261" t="s">
        <v>75</v>
      </c>
      <c r="H10" s="289"/>
      <c r="I10" s="261" t="s">
        <v>75</v>
      </c>
      <c r="J10" s="261" t="s">
        <v>75</v>
      </c>
      <c r="K10" s="261" t="s">
        <v>75</v>
      </c>
      <c r="L10" s="29" t="s">
        <v>29</v>
      </c>
      <c r="M10" s="292"/>
      <c r="N10" s="29" t="s">
        <v>29</v>
      </c>
      <c r="O10" s="294"/>
      <c r="P10" s="294"/>
      <c r="Q10" s="2">
        <f>'DEC 28'!Q34</f>
        <v>64522784</v>
      </c>
      <c r="R10" s="304"/>
      <c r="S10" s="305"/>
      <c r="T10" s="306"/>
      <c r="U10" s="261" t="s">
        <v>75</v>
      </c>
      <c r="V10" s="261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28'!AG34</f>
        <v>42791044</v>
      </c>
      <c r="AH10" s="296"/>
      <c r="AI10" s="312"/>
      <c r="AJ10" s="261" t="s">
        <v>84</v>
      </c>
      <c r="AK10" s="261" t="s">
        <v>84</v>
      </c>
      <c r="AL10" s="261" t="s">
        <v>84</v>
      </c>
      <c r="AM10" s="261" t="s">
        <v>84</v>
      </c>
      <c r="AN10" s="261" t="s">
        <v>84</v>
      </c>
      <c r="AO10" s="261" t="s">
        <v>84</v>
      </c>
      <c r="AP10" s="2">
        <f>'DEC 28'!AP34</f>
        <v>9944292</v>
      </c>
      <c r="AQ10" s="294"/>
      <c r="AR10" s="257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 t="shared" ref="E11:E34" si="0"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127</v>
      </c>
      <c r="P11" s="124">
        <v>94</v>
      </c>
      <c r="Q11" s="124">
        <v>64526699</v>
      </c>
      <c r="R11" s="47">
        <f>IF(ISBLANK(Q11),"-",Q11-Q10)</f>
        <v>3915</v>
      </c>
      <c r="S11" s="48">
        <f>R11*24/1000</f>
        <v>93.96</v>
      </c>
      <c r="T11" s="48">
        <f>R11/1000</f>
        <v>3.915</v>
      </c>
      <c r="U11" s="125">
        <v>6</v>
      </c>
      <c r="V11" s="125">
        <f t="shared" ref="V11:V34" si="1">U11</f>
        <v>6</v>
      </c>
      <c r="W11" s="126" t="s">
        <v>124</v>
      </c>
      <c r="X11" s="128">
        <v>0</v>
      </c>
      <c r="Y11" s="128">
        <v>0</v>
      </c>
      <c r="Z11" s="128">
        <v>946</v>
      </c>
      <c r="AA11" s="128">
        <v>1185</v>
      </c>
      <c r="AB11" s="128">
        <v>0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262">
        <v>42791734</v>
      </c>
      <c r="AH11" s="50">
        <f>IF(ISBLANK(AG11),"-",AG11-AG10)</f>
        <v>690</v>
      </c>
      <c r="AI11" s="51">
        <f>AH11/T11</f>
        <v>176.24521072796935</v>
      </c>
      <c r="AJ11" s="108">
        <v>0</v>
      </c>
      <c r="AK11" s="108">
        <v>0</v>
      </c>
      <c r="AL11" s="108">
        <v>1</v>
      </c>
      <c r="AM11" s="108">
        <v>1</v>
      </c>
      <c r="AN11" s="108">
        <v>0</v>
      </c>
      <c r="AO11" s="108">
        <v>0.45</v>
      </c>
      <c r="AP11" s="128">
        <v>9945712</v>
      </c>
      <c r="AQ11" s="128">
        <f t="shared" ref="AQ11:AQ34" si="2">AP11-AP10</f>
        <v>1420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si="0"/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128</v>
      </c>
      <c r="P12" s="124">
        <v>93</v>
      </c>
      <c r="Q12" s="124">
        <v>64530625</v>
      </c>
      <c r="R12" s="47">
        <f t="shared" ref="R12:R34" si="5">IF(ISBLANK(Q12),"-",Q12-Q11)</f>
        <v>3926</v>
      </c>
      <c r="S12" s="48">
        <f t="shared" ref="S12:S34" si="6">R12*24/1000</f>
        <v>94.224000000000004</v>
      </c>
      <c r="T12" s="48">
        <f t="shared" ref="T12:T34" si="7">R12/1000</f>
        <v>3.9260000000000002</v>
      </c>
      <c r="U12" s="125">
        <v>7.4</v>
      </c>
      <c r="V12" s="125">
        <f t="shared" si="1"/>
        <v>7.4</v>
      </c>
      <c r="W12" s="126" t="s">
        <v>124</v>
      </c>
      <c r="X12" s="128">
        <v>0</v>
      </c>
      <c r="Y12" s="128">
        <v>0</v>
      </c>
      <c r="Z12" s="128">
        <v>946</v>
      </c>
      <c r="AA12" s="128">
        <v>1185</v>
      </c>
      <c r="AB12" s="128">
        <v>0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62">
        <v>42792428</v>
      </c>
      <c r="AH12" s="50">
        <f>IF(ISBLANK(AG12),"-",AG12-AG11)</f>
        <v>694</v>
      </c>
      <c r="AI12" s="51">
        <f t="shared" ref="AI12:AI34" si="8">AH12/T12</f>
        <v>176.77024961793174</v>
      </c>
      <c r="AJ12" s="108">
        <v>0</v>
      </c>
      <c r="AK12" s="108">
        <v>0</v>
      </c>
      <c r="AL12" s="108">
        <v>1</v>
      </c>
      <c r="AM12" s="108">
        <v>1</v>
      </c>
      <c r="AN12" s="108">
        <v>0</v>
      </c>
      <c r="AO12" s="108">
        <v>0.45</v>
      </c>
      <c r="AP12" s="128">
        <v>9947137</v>
      </c>
      <c r="AQ12" s="128">
        <f t="shared" si="2"/>
        <v>1425</v>
      </c>
      <c r="AR12" s="179">
        <v>1.1000000000000001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14</v>
      </c>
      <c r="E13" s="42">
        <f t="shared" si="0"/>
        <v>9.8591549295774659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130</v>
      </c>
      <c r="P13" s="124">
        <v>95</v>
      </c>
      <c r="Q13" s="124">
        <v>64534542</v>
      </c>
      <c r="R13" s="47">
        <f t="shared" si="5"/>
        <v>3917</v>
      </c>
      <c r="S13" s="48">
        <f t="shared" si="6"/>
        <v>94.007999999999996</v>
      </c>
      <c r="T13" s="48">
        <f t="shared" si="7"/>
        <v>3.9169999999999998</v>
      </c>
      <c r="U13" s="125">
        <v>8.8000000000000007</v>
      </c>
      <c r="V13" s="125">
        <f t="shared" si="1"/>
        <v>8.8000000000000007</v>
      </c>
      <c r="W13" s="126" t="s">
        <v>124</v>
      </c>
      <c r="X13" s="128">
        <v>0</v>
      </c>
      <c r="Y13" s="128">
        <v>0</v>
      </c>
      <c r="Z13" s="128">
        <v>946</v>
      </c>
      <c r="AA13" s="128">
        <v>1185</v>
      </c>
      <c r="AB13" s="128">
        <v>0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62">
        <v>42793128</v>
      </c>
      <c r="AH13" s="50">
        <f>IF(ISBLANK(AG13),"-",AG13-AG12)</f>
        <v>700</v>
      </c>
      <c r="AI13" s="51">
        <f t="shared" si="8"/>
        <v>178.70819504723002</v>
      </c>
      <c r="AJ13" s="108">
        <v>0</v>
      </c>
      <c r="AK13" s="108">
        <v>0</v>
      </c>
      <c r="AL13" s="108">
        <v>1</v>
      </c>
      <c r="AM13" s="108">
        <v>1</v>
      </c>
      <c r="AN13" s="108">
        <v>0</v>
      </c>
      <c r="AO13" s="108">
        <v>0.45</v>
      </c>
      <c r="AP13" s="128">
        <v>9948576</v>
      </c>
      <c r="AQ13" s="128">
        <f t="shared" si="2"/>
        <v>1439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16</v>
      </c>
      <c r="E14" s="42">
        <f t="shared" si="0"/>
        <v>11.267605633802818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103</v>
      </c>
      <c r="P14" s="124">
        <v>98</v>
      </c>
      <c r="Q14" s="124">
        <v>64538632</v>
      </c>
      <c r="R14" s="47">
        <f t="shared" si="5"/>
        <v>4090</v>
      </c>
      <c r="S14" s="48">
        <f t="shared" si="6"/>
        <v>98.16</v>
      </c>
      <c r="T14" s="48">
        <f t="shared" si="7"/>
        <v>4.09</v>
      </c>
      <c r="U14" s="125">
        <v>9.5</v>
      </c>
      <c r="V14" s="125">
        <f t="shared" si="1"/>
        <v>9.5</v>
      </c>
      <c r="W14" s="126" t="s">
        <v>124</v>
      </c>
      <c r="X14" s="128">
        <v>0</v>
      </c>
      <c r="Y14" s="128">
        <v>0</v>
      </c>
      <c r="Z14" s="128">
        <v>946</v>
      </c>
      <c r="AA14" s="128">
        <v>1185</v>
      </c>
      <c r="AB14" s="128">
        <v>0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262">
        <v>42793818</v>
      </c>
      <c r="AH14" s="50">
        <f t="shared" ref="AH14:AH34" si="9">IF(ISBLANK(AG14),"-",AG14-AG13)</f>
        <v>690</v>
      </c>
      <c r="AI14" s="51">
        <f t="shared" si="8"/>
        <v>168.7041564792176</v>
      </c>
      <c r="AJ14" s="108">
        <v>0</v>
      </c>
      <c r="AK14" s="108">
        <v>0</v>
      </c>
      <c r="AL14" s="108">
        <v>1</v>
      </c>
      <c r="AM14" s="108">
        <v>1</v>
      </c>
      <c r="AN14" s="108">
        <v>0</v>
      </c>
      <c r="AO14" s="108">
        <v>0.45</v>
      </c>
      <c r="AP14" s="128">
        <v>9949201</v>
      </c>
      <c r="AQ14" s="128">
        <f t="shared" si="2"/>
        <v>625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18</v>
      </c>
      <c r="E15" s="42">
        <f t="shared" si="0"/>
        <v>12.67605633802817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102</v>
      </c>
      <c r="P15" s="124">
        <v>99</v>
      </c>
      <c r="Q15" s="124">
        <v>64542728</v>
      </c>
      <c r="R15" s="47">
        <f t="shared" si="5"/>
        <v>4096</v>
      </c>
      <c r="S15" s="48">
        <f t="shared" si="6"/>
        <v>98.304000000000002</v>
      </c>
      <c r="T15" s="48">
        <f t="shared" si="7"/>
        <v>4.0960000000000001</v>
      </c>
      <c r="U15" s="125">
        <v>9.5</v>
      </c>
      <c r="V15" s="125">
        <f t="shared" si="1"/>
        <v>9.5</v>
      </c>
      <c r="W15" s="126" t="s">
        <v>124</v>
      </c>
      <c r="X15" s="128">
        <v>0</v>
      </c>
      <c r="Y15" s="128">
        <v>0</v>
      </c>
      <c r="Z15" s="128">
        <v>946</v>
      </c>
      <c r="AA15" s="128">
        <v>1185</v>
      </c>
      <c r="AB15" s="128">
        <v>0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262">
        <v>42794512</v>
      </c>
      <c r="AH15" s="50">
        <f t="shared" si="9"/>
        <v>694</v>
      </c>
      <c r="AI15" s="51">
        <f t="shared" si="8"/>
        <v>169.43359375</v>
      </c>
      <c r="AJ15" s="108">
        <v>0</v>
      </c>
      <c r="AK15" s="108">
        <v>0</v>
      </c>
      <c r="AL15" s="108">
        <v>1</v>
      </c>
      <c r="AM15" s="108">
        <v>1</v>
      </c>
      <c r="AN15" s="108">
        <v>0</v>
      </c>
      <c r="AO15" s="108">
        <v>0</v>
      </c>
      <c r="AP15" s="128">
        <v>9949201</v>
      </c>
      <c r="AQ15" s="128">
        <f t="shared" si="2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19</v>
      </c>
      <c r="E16" s="42">
        <f t="shared" si="0"/>
        <v>13.380281690140846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121</v>
      </c>
      <c r="P16" s="124">
        <v>117</v>
      </c>
      <c r="Q16" s="124">
        <v>64547360</v>
      </c>
      <c r="R16" s="47">
        <f t="shared" si="5"/>
        <v>4632</v>
      </c>
      <c r="S16" s="48">
        <f t="shared" si="6"/>
        <v>111.16800000000001</v>
      </c>
      <c r="T16" s="48">
        <f t="shared" si="7"/>
        <v>4.6319999999999997</v>
      </c>
      <c r="U16" s="125">
        <v>9.5</v>
      </c>
      <c r="V16" s="125">
        <f t="shared" si="1"/>
        <v>9.5</v>
      </c>
      <c r="W16" s="126" t="s">
        <v>124</v>
      </c>
      <c r="X16" s="128">
        <v>0</v>
      </c>
      <c r="Y16" s="128">
        <v>0</v>
      </c>
      <c r="Z16" s="128">
        <v>1098</v>
      </c>
      <c r="AA16" s="128">
        <v>1185</v>
      </c>
      <c r="AB16" s="128">
        <v>0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262">
        <v>42795276</v>
      </c>
      <c r="AH16" s="50">
        <f t="shared" si="9"/>
        <v>764</v>
      </c>
      <c r="AI16" s="51">
        <f t="shared" si="8"/>
        <v>164.93955094991367</v>
      </c>
      <c r="AJ16" s="108">
        <v>0</v>
      </c>
      <c r="AK16" s="108">
        <v>0</v>
      </c>
      <c r="AL16" s="108">
        <v>1</v>
      </c>
      <c r="AM16" s="108">
        <v>1</v>
      </c>
      <c r="AN16" s="108">
        <v>0</v>
      </c>
      <c r="AO16" s="108">
        <v>0</v>
      </c>
      <c r="AP16" s="128">
        <v>9949201</v>
      </c>
      <c r="AQ16" s="128">
        <f t="shared" si="2"/>
        <v>0</v>
      </c>
      <c r="AR16" s="54">
        <v>1.1399999999999999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9</v>
      </c>
      <c r="E17" s="42">
        <f t="shared" si="0"/>
        <v>6.3380281690140849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141</v>
      </c>
      <c r="P17" s="124">
        <v>140</v>
      </c>
      <c r="Q17" s="124">
        <v>64552987</v>
      </c>
      <c r="R17" s="47">
        <f t="shared" si="5"/>
        <v>5627</v>
      </c>
      <c r="S17" s="48">
        <f t="shared" si="6"/>
        <v>135.048</v>
      </c>
      <c r="T17" s="48">
        <f t="shared" si="7"/>
        <v>5.6269999999999998</v>
      </c>
      <c r="U17" s="125">
        <v>9.5</v>
      </c>
      <c r="V17" s="125">
        <f t="shared" si="1"/>
        <v>9.5</v>
      </c>
      <c r="W17" s="126" t="s">
        <v>179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262">
        <v>42796444</v>
      </c>
      <c r="AH17" s="50">
        <f t="shared" si="9"/>
        <v>1168</v>
      </c>
      <c r="AI17" s="51">
        <f t="shared" si="8"/>
        <v>207.57064154967122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9949201</v>
      </c>
      <c r="AQ17" s="128">
        <f t="shared" si="2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0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143</v>
      </c>
      <c r="P18" s="124">
        <v>139</v>
      </c>
      <c r="Q18" s="124">
        <v>64558753</v>
      </c>
      <c r="R18" s="47">
        <f t="shared" si="5"/>
        <v>5766</v>
      </c>
      <c r="S18" s="48">
        <f t="shared" si="6"/>
        <v>138.38399999999999</v>
      </c>
      <c r="T18" s="48">
        <f t="shared" si="7"/>
        <v>5.766</v>
      </c>
      <c r="U18" s="125">
        <v>9.5</v>
      </c>
      <c r="V18" s="125">
        <f t="shared" si="1"/>
        <v>9.5</v>
      </c>
      <c r="W18" s="126" t="s">
        <v>179</v>
      </c>
      <c r="X18" s="128">
        <v>0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262">
        <v>42797700</v>
      </c>
      <c r="AH18" s="50">
        <f t="shared" si="9"/>
        <v>1256</v>
      </c>
      <c r="AI18" s="51">
        <f t="shared" si="8"/>
        <v>217.82865071106485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9949201</v>
      </c>
      <c r="AQ18" s="128">
        <f t="shared" si="2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0"/>
        <v>4.2253521126760569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133</v>
      </c>
      <c r="P19" s="124">
        <v>145</v>
      </c>
      <c r="Q19" s="124">
        <v>64564841</v>
      </c>
      <c r="R19" s="47">
        <f t="shared" si="5"/>
        <v>6088</v>
      </c>
      <c r="S19" s="48">
        <f t="shared" si="6"/>
        <v>146.11199999999999</v>
      </c>
      <c r="T19" s="48">
        <f t="shared" si="7"/>
        <v>6.0880000000000001</v>
      </c>
      <c r="U19" s="125">
        <v>8.9</v>
      </c>
      <c r="V19" s="125">
        <f t="shared" si="1"/>
        <v>8.9</v>
      </c>
      <c r="W19" s="126" t="s">
        <v>131</v>
      </c>
      <c r="X19" s="128">
        <v>1077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262">
        <v>42799076</v>
      </c>
      <c r="AH19" s="50">
        <f t="shared" si="9"/>
        <v>1376</v>
      </c>
      <c r="AI19" s="51">
        <f t="shared" si="8"/>
        <v>226.01839684625492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9949201</v>
      </c>
      <c r="AQ19" s="128">
        <f t="shared" si="2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0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134</v>
      </c>
      <c r="P20" s="124">
        <v>149</v>
      </c>
      <c r="Q20" s="124">
        <v>64571020</v>
      </c>
      <c r="R20" s="47">
        <f t="shared" si="5"/>
        <v>6179</v>
      </c>
      <c r="S20" s="48">
        <f t="shared" si="6"/>
        <v>148.29599999999999</v>
      </c>
      <c r="T20" s="48">
        <f t="shared" si="7"/>
        <v>6.1790000000000003</v>
      </c>
      <c r="U20" s="125">
        <v>8.1999999999999993</v>
      </c>
      <c r="V20" s="125">
        <f t="shared" si="1"/>
        <v>8.1999999999999993</v>
      </c>
      <c r="W20" s="126" t="s">
        <v>131</v>
      </c>
      <c r="X20" s="128">
        <v>1077</v>
      </c>
      <c r="Y20" s="128">
        <v>0</v>
      </c>
      <c r="Z20" s="128">
        <v>1188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262">
        <v>42800472</v>
      </c>
      <c r="AH20" s="50">
        <f t="shared" si="9"/>
        <v>1396</v>
      </c>
      <c r="AI20" s="51">
        <f t="shared" si="8"/>
        <v>225.92652532772291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9949201</v>
      </c>
      <c r="AQ20" s="128">
        <f t="shared" si="2"/>
        <v>0</v>
      </c>
      <c r="AR20" s="54">
        <v>1.25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0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135</v>
      </c>
      <c r="P21" s="124">
        <v>144</v>
      </c>
      <c r="Q21" s="124">
        <v>64577192</v>
      </c>
      <c r="R21" s="47">
        <f t="shared" si="5"/>
        <v>6172</v>
      </c>
      <c r="S21" s="48">
        <f t="shared" si="6"/>
        <v>148.12799999999999</v>
      </c>
      <c r="T21" s="48">
        <f t="shared" si="7"/>
        <v>6.1719999999999997</v>
      </c>
      <c r="U21" s="125">
        <v>7.5</v>
      </c>
      <c r="V21" s="125">
        <f t="shared" si="1"/>
        <v>7.5</v>
      </c>
      <c r="W21" s="126" t="s">
        <v>131</v>
      </c>
      <c r="X21" s="128">
        <v>1077</v>
      </c>
      <c r="Y21" s="128">
        <v>0</v>
      </c>
      <c r="Z21" s="128">
        <v>1186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262">
        <v>42801864</v>
      </c>
      <c r="AH21" s="50">
        <f t="shared" si="9"/>
        <v>1392</v>
      </c>
      <c r="AI21" s="51">
        <f t="shared" si="8"/>
        <v>225.53467271548931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9949201</v>
      </c>
      <c r="AQ21" s="128">
        <f t="shared" si="2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0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134</v>
      </c>
      <c r="P22" s="124">
        <v>147</v>
      </c>
      <c r="Q22" s="124">
        <v>64583367</v>
      </c>
      <c r="R22" s="47">
        <f t="shared" si="5"/>
        <v>6175</v>
      </c>
      <c r="S22" s="48">
        <f t="shared" si="6"/>
        <v>148.19999999999999</v>
      </c>
      <c r="T22" s="48">
        <f t="shared" si="7"/>
        <v>6.1749999999999998</v>
      </c>
      <c r="U22" s="125">
        <v>6.8</v>
      </c>
      <c r="V22" s="125">
        <f t="shared" si="1"/>
        <v>6.8</v>
      </c>
      <c r="W22" s="126" t="s">
        <v>131</v>
      </c>
      <c r="X22" s="128">
        <v>1077</v>
      </c>
      <c r="Y22" s="128">
        <v>0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262">
        <v>42803252</v>
      </c>
      <c r="AH22" s="50">
        <f t="shared" si="9"/>
        <v>1388</v>
      </c>
      <c r="AI22" s="51">
        <f t="shared" si="8"/>
        <v>224.77732793522267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9949201</v>
      </c>
      <c r="AQ22" s="128">
        <f t="shared" si="2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5</v>
      </c>
      <c r="E23" s="42">
        <f t="shared" si="0"/>
        <v>3.5211267605633805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130</v>
      </c>
      <c r="P23" s="124">
        <v>142</v>
      </c>
      <c r="Q23" s="124">
        <v>64589401</v>
      </c>
      <c r="R23" s="47">
        <f t="shared" si="5"/>
        <v>6034</v>
      </c>
      <c r="S23" s="48">
        <f t="shared" si="6"/>
        <v>144.816</v>
      </c>
      <c r="T23" s="48">
        <f t="shared" si="7"/>
        <v>6.0339999999999998</v>
      </c>
      <c r="U23" s="125">
        <v>6.1</v>
      </c>
      <c r="V23" s="125">
        <f t="shared" si="1"/>
        <v>6.1</v>
      </c>
      <c r="W23" s="126" t="s">
        <v>131</v>
      </c>
      <c r="X23" s="128">
        <v>1077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262">
        <v>42804636</v>
      </c>
      <c r="AH23" s="50">
        <f t="shared" si="9"/>
        <v>1384</v>
      </c>
      <c r="AI23" s="51">
        <f t="shared" si="8"/>
        <v>229.36692078223402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9949201</v>
      </c>
      <c r="AQ23" s="128">
        <f t="shared" si="2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0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140</v>
      </c>
      <c r="Q24" s="124">
        <v>64595324</v>
      </c>
      <c r="R24" s="47">
        <f t="shared" si="5"/>
        <v>5923</v>
      </c>
      <c r="S24" s="48">
        <f t="shared" si="6"/>
        <v>142.15199999999999</v>
      </c>
      <c r="T24" s="48">
        <f t="shared" si="7"/>
        <v>5.923</v>
      </c>
      <c r="U24" s="125">
        <v>5.6</v>
      </c>
      <c r="V24" s="125">
        <f t="shared" si="1"/>
        <v>5.6</v>
      </c>
      <c r="W24" s="126" t="s">
        <v>131</v>
      </c>
      <c r="X24" s="128">
        <v>1046</v>
      </c>
      <c r="Y24" s="128">
        <v>0</v>
      </c>
      <c r="Z24" s="128">
        <v>1187</v>
      </c>
      <c r="AA24" s="128">
        <v>1185</v>
      </c>
      <c r="AB24" s="128">
        <v>1186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262">
        <v>42805988</v>
      </c>
      <c r="AH24" s="50">
        <f>IF(ISBLANK(AG24),"-",AG24-AG23)</f>
        <v>1352</v>
      </c>
      <c r="AI24" s="51">
        <f t="shared" si="8"/>
        <v>228.26270471045078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9949201</v>
      </c>
      <c r="AQ24" s="128">
        <f t="shared" si="2"/>
        <v>0</v>
      </c>
      <c r="AR24" s="54">
        <v>1.19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0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135</v>
      </c>
      <c r="P25" s="124">
        <v>135</v>
      </c>
      <c r="Q25" s="124">
        <v>64601105</v>
      </c>
      <c r="R25" s="47">
        <f t="shared" si="5"/>
        <v>5781</v>
      </c>
      <c r="S25" s="48">
        <f t="shared" si="6"/>
        <v>138.744</v>
      </c>
      <c r="T25" s="48">
        <f t="shared" si="7"/>
        <v>5.7809999999999997</v>
      </c>
      <c r="U25" s="125">
        <v>5.3</v>
      </c>
      <c r="V25" s="125">
        <f t="shared" si="1"/>
        <v>5.3</v>
      </c>
      <c r="W25" s="126" t="s">
        <v>131</v>
      </c>
      <c r="X25" s="128">
        <v>1016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262">
        <v>42807308</v>
      </c>
      <c r="AH25" s="50">
        <f t="shared" si="9"/>
        <v>1320</v>
      </c>
      <c r="AI25" s="51">
        <f t="shared" si="8"/>
        <v>228.33419823559939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9949201</v>
      </c>
      <c r="AQ25" s="128">
        <f t="shared" si="2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v>6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133</v>
      </c>
      <c r="P26" s="124">
        <v>136</v>
      </c>
      <c r="Q26" s="124">
        <v>64606873</v>
      </c>
      <c r="R26" s="47">
        <f t="shared" si="5"/>
        <v>5768</v>
      </c>
      <c r="S26" s="48">
        <f t="shared" si="6"/>
        <v>138.43199999999999</v>
      </c>
      <c r="T26" s="48">
        <f t="shared" si="7"/>
        <v>5.7679999999999998</v>
      </c>
      <c r="U26" s="125">
        <v>5</v>
      </c>
      <c r="V26" s="125">
        <f t="shared" si="1"/>
        <v>5</v>
      </c>
      <c r="W26" s="126" t="s">
        <v>131</v>
      </c>
      <c r="X26" s="128">
        <v>1015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262">
        <v>42808628</v>
      </c>
      <c r="AH26" s="50">
        <f t="shared" si="9"/>
        <v>1320</v>
      </c>
      <c r="AI26" s="51">
        <f t="shared" si="8"/>
        <v>228.84882108183081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9949201</v>
      </c>
      <c r="AQ26" s="128">
        <f t="shared" si="2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0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134</v>
      </c>
      <c r="P27" s="124">
        <v>140</v>
      </c>
      <c r="Q27" s="124">
        <v>64612651</v>
      </c>
      <c r="R27" s="47">
        <f t="shared" si="5"/>
        <v>5778</v>
      </c>
      <c r="S27" s="48">
        <f t="shared" si="6"/>
        <v>138.672</v>
      </c>
      <c r="T27" s="48">
        <f t="shared" si="7"/>
        <v>5.7779999999999996</v>
      </c>
      <c r="U27" s="125">
        <v>4.8</v>
      </c>
      <c r="V27" s="125">
        <f t="shared" si="1"/>
        <v>4.8</v>
      </c>
      <c r="W27" s="126" t="s">
        <v>131</v>
      </c>
      <c r="X27" s="128">
        <v>1015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262">
        <v>42809968</v>
      </c>
      <c r="AH27" s="50">
        <f t="shared" si="9"/>
        <v>1340</v>
      </c>
      <c r="AI27" s="51">
        <f t="shared" si="8"/>
        <v>231.91415714780203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9949201</v>
      </c>
      <c r="AQ27" s="128">
        <f t="shared" si="2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6</v>
      </c>
      <c r="E28" s="42">
        <f t="shared" si="0"/>
        <v>4.2253521126760569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131</v>
      </c>
      <c r="P28" s="124">
        <v>136</v>
      </c>
      <c r="Q28" s="124">
        <v>64618291</v>
      </c>
      <c r="R28" s="47">
        <f t="shared" si="5"/>
        <v>5640</v>
      </c>
      <c r="S28" s="48">
        <f t="shared" si="6"/>
        <v>135.36000000000001</v>
      </c>
      <c r="T28" s="48">
        <f t="shared" si="7"/>
        <v>5.64</v>
      </c>
      <c r="U28" s="125">
        <v>4.5</v>
      </c>
      <c r="V28" s="125">
        <f t="shared" si="1"/>
        <v>4.5</v>
      </c>
      <c r="W28" s="126" t="s">
        <v>131</v>
      </c>
      <c r="X28" s="128">
        <v>1016</v>
      </c>
      <c r="Y28" s="128">
        <v>0</v>
      </c>
      <c r="Z28" s="128">
        <v>1147</v>
      </c>
      <c r="AA28" s="128">
        <v>1185</v>
      </c>
      <c r="AB28" s="128">
        <v>1167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262">
        <v>42811240</v>
      </c>
      <c r="AH28" s="50">
        <f t="shared" si="9"/>
        <v>1272</v>
      </c>
      <c r="AI28" s="51">
        <f t="shared" si="8"/>
        <v>225.53191489361703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9949201</v>
      </c>
      <c r="AQ28" s="128">
        <f t="shared" si="2"/>
        <v>0</v>
      </c>
      <c r="AR28" s="54">
        <v>1.1000000000000001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6</v>
      </c>
      <c r="E29" s="42">
        <f t="shared" si="0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130</v>
      </c>
      <c r="P29" s="124">
        <v>132</v>
      </c>
      <c r="Q29" s="124">
        <v>64623914</v>
      </c>
      <c r="R29" s="47">
        <f t="shared" si="5"/>
        <v>5623</v>
      </c>
      <c r="S29" s="48">
        <f t="shared" si="6"/>
        <v>134.952</v>
      </c>
      <c r="T29" s="48">
        <f t="shared" si="7"/>
        <v>5.6230000000000002</v>
      </c>
      <c r="U29" s="125">
        <v>4.2</v>
      </c>
      <c r="V29" s="125">
        <f t="shared" si="1"/>
        <v>4.2</v>
      </c>
      <c r="W29" s="126" t="s">
        <v>131</v>
      </c>
      <c r="X29" s="128">
        <v>1015</v>
      </c>
      <c r="Y29" s="128">
        <v>0</v>
      </c>
      <c r="Z29" s="128">
        <v>1147</v>
      </c>
      <c r="AA29" s="128">
        <v>1185</v>
      </c>
      <c r="AB29" s="128">
        <v>1168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262">
        <v>42812508</v>
      </c>
      <c r="AH29" s="50">
        <f t="shared" si="9"/>
        <v>1268</v>
      </c>
      <c r="AI29" s="51">
        <f t="shared" si="8"/>
        <v>225.50240085363683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9949201</v>
      </c>
      <c r="AQ29" s="128">
        <f t="shared" si="2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9</v>
      </c>
      <c r="E30" s="42">
        <f t="shared" si="0"/>
        <v>6.3380281690140849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115</v>
      </c>
      <c r="P30" s="124">
        <v>127</v>
      </c>
      <c r="Q30" s="124">
        <v>64629250</v>
      </c>
      <c r="R30" s="47">
        <f t="shared" si="5"/>
        <v>5336</v>
      </c>
      <c r="S30" s="48">
        <f t="shared" si="6"/>
        <v>128.06399999999999</v>
      </c>
      <c r="T30" s="48">
        <f t="shared" si="7"/>
        <v>5.3360000000000003</v>
      </c>
      <c r="U30" s="125">
        <v>3.5</v>
      </c>
      <c r="V30" s="125">
        <f t="shared" si="1"/>
        <v>3.5</v>
      </c>
      <c r="W30" s="126" t="s">
        <v>147</v>
      </c>
      <c r="X30" s="128">
        <v>1058</v>
      </c>
      <c r="Y30" s="128">
        <v>0</v>
      </c>
      <c r="Z30" s="128">
        <v>0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262">
        <v>42813580</v>
      </c>
      <c r="AH30" s="50">
        <f t="shared" si="9"/>
        <v>1072</v>
      </c>
      <c r="AI30" s="51">
        <f t="shared" si="8"/>
        <v>200.89955022488755</v>
      </c>
      <c r="AJ30" s="108">
        <v>1</v>
      </c>
      <c r="AK30" s="108">
        <v>0</v>
      </c>
      <c r="AL30" s="108">
        <v>0</v>
      </c>
      <c r="AM30" s="108">
        <v>1</v>
      </c>
      <c r="AN30" s="108">
        <v>1</v>
      </c>
      <c r="AO30" s="108">
        <v>0</v>
      </c>
      <c r="AP30" s="128">
        <v>9949201</v>
      </c>
      <c r="AQ30" s="128">
        <f t="shared" si="2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12</v>
      </c>
      <c r="E31" s="42">
        <f t="shared" si="0"/>
        <v>8.4507042253521139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113</v>
      </c>
      <c r="P31" s="124">
        <v>123</v>
      </c>
      <c r="Q31" s="124">
        <v>64634471</v>
      </c>
      <c r="R31" s="47">
        <f t="shared" si="5"/>
        <v>5221</v>
      </c>
      <c r="S31" s="48">
        <f t="shared" si="6"/>
        <v>125.304</v>
      </c>
      <c r="T31" s="48">
        <f t="shared" si="7"/>
        <v>5.2210000000000001</v>
      </c>
      <c r="U31" s="125">
        <v>3</v>
      </c>
      <c r="V31" s="125">
        <f t="shared" si="1"/>
        <v>3</v>
      </c>
      <c r="W31" s="126" t="s">
        <v>147</v>
      </c>
      <c r="X31" s="128">
        <v>1057</v>
      </c>
      <c r="Y31" s="128">
        <v>0</v>
      </c>
      <c r="Z31" s="128">
        <v>0</v>
      </c>
      <c r="AA31" s="128">
        <v>1185</v>
      </c>
      <c r="AB31" s="128">
        <v>1139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262">
        <v>42814580</v>
      </c>
      <c r="AH31" s="50">
        <f t="shared" si="9"/>
        <v>1000</v>
      </c>
      <c r="AI31" s="51">
        <f t="shared" si="8"/>
        <v>191.5341888527102</v>
      </c>
      <c r="AJ31" s="108">
        <v>1</v>
      </c>
      <c r="AK31" s="108">
        <v>0</v>
      </c>
      <c r="AL31" s="108">
        <v>0</v>
      </c>
      <c r="AM31" s="108">
        <v>1</v>
      </c>
      <c r="AN31" s="108">
        <v>1</v>
      </c>
      <c r="AO31" s="108">
        <v>0</v>
      </c>
      <c r="AP31" s="128">
        <v>9949201</v>
      </c>
      <c r="AQ31" s="128">
        <f t="shared" si="2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13</v>
      </c>
      <c r="E32" s="42">
        <f t="shared" si="0"/>
        <v>9.1549295774647899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112</v>
      </c>
      <c r="P32" s="124">
        <v>112</v>
      </c>
      <c r="Q32" s="124">
        <v>64639979</v>
      </c>
      <c r="R32" s="47">
        <f t="shared" si="5"/>
        <v>5508</v>
      </c>
      <c r="S32" s="48">
        <f t="shared" si="6"/>
        <v>132.19200000000001</v>
      </c>
      <c r="T32" s="48">
        <f t="shared" si="7"/>
        <v>5.508</v>
      </c>
      <c r="U32" s="125">
        <v>2.5</v>
      </c>
      <c r="V32" s="125">
        <f t="shared" si="1"/>
        <v>2.5</v>
      </c>
      <c r="W32" s="126" t="s">
        <v>147</v>
      </c>
      <c r="X32" s="128">
        <v>1035</v>
      </c>
      <c r="Y32" s="128">
        <v>0</v>
      </c>
      <c r="Z32" s="128">
        <v>0</v>
      </c>
      <c r="AA32" s="128">
        <v>1185</v>
      </c>
      <c r="AB32" s="128">
        <v>1138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262">
        <v>42815668</v>
      </c>
      <c r="AH32" s="50">
        <f t="shared" si="9"/>
        <v>1088</v>
      </c>
      <c r="AI32" s="51">
        <f t="shared" si="8"/>
        <v>197.53086419753086</v>
      </c>
      <c r="AJ32" s="108">
        <v>1</v>
      </c>
      <c r="AK32" s="108">
        <v>0</v>
      </c>
      <c r="AL32" s="108">
        <v>0</v>
      </c>
      <c r="AM32" s="108">
        <v>1</v>
      </c>
      <c r="AN32" s="108">
        <v>1</v>
      </c>
      <c r="AO32" s="108">
        <v>0</v>
      </c>
      <c r="AP32" s="128">
        <v>9949201</v>
      </c>
      <c r="AQ32" s="128">
        <f t="shared" si="2"/>
        <v>0</v>
      </c>
      <c r="AR32" s="54">
        <v>1.1499999999999999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1:51" x14ac:dyDescent="0.25">
      <c r="B33" s="41">
        <v>2.9166666666666701</v>
      </c>
      <c r="C33" s="41">
        <v>0.95833333333333803</v>
      </c>
      <c r="D33" s="123">
        <v>9</v>
      </c>
      <c r="E33" s="42">
        <f t="shared" si="0"/>
        <v>6.3380281690140849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126</v>
      </c>
      <c r="P33" s="124">
        <v>98</v>
      </c>
      <c r="Q33" s="124">
        <v>64644321</v>
      </c>
      <c r="R33" s="47">
        <f t="shared" si="5"/>
        <v>4342</v>
      </c>
      <c r="S33" s="48">
        <f t="shared" si="6"/>
        <v>104.208</v>
      </c>
      <c r="T33" s="48">
        <f t="shared" si="7"/>
        <v>4.3419999999999996</v>
      </c>
      <c r="U33" s="125">
        <v>3.2</v>
      </c>
      <c r="V33" s="125">
        <f t="shared" si="1"/>
        <v>3.2</v>
      </c>
      <c r="W33" s="126" t="s">
        <v>124</v>
      </c>
      <c r="X33" s="128">
        <v>0</v>
      </c>
      <c r="Y33" s="128">
        <v>0</v>
      </c>
      <c r="Z33" s="128">
        <v>0</v>
      </c>
      <c r="AA33" s="128">
        <v>1185</v>
      </c>
      <c r="AB33" s="128">
        <v>1016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262">
        <v>42816472</v>
      </c>
      <c r="AH33" s="50">
        <f t="shared" si="9"/>
        <v>804</v>
      </c>
      <c r="AI33" s="51">
        <f t="shared" si="8"/>
        <v>185.16812528788577</v>
      </c>
      <c r="AJ33" s="108">
        <v>0</v>
      </c>
      <c r="AK33" s="108">
        <v>0</v>
      </c>
      <c r="AL33" s="108">
        <v>0</v>
      </c>
      <c r="AM33" s="108">
        <v>1</v>
      </c>
      <c r="AN33" s="108">
        <v>1</v>
      </c>
      <c r="AO33" s="108">
        <v>0.35</v>
      </c>
      <c r="AP33" s="128">
        <v>9950039</v>
      </c>
      <c r="AQ33" s="128">
        <f t="shared" si="2"/>
        <v>838</v>
      </c>
      <c r="AR33" s="52"/>
      <c r="AS33" s="53" t="s">
        <v>113</v>
      </c>
      <c r="AY33" s="111"/>
    </row>
    <row r="34" spans="1:51" x14ac:dyDescent="0.25">
      <c r="B34" s="41">
        <v>2.9583333333333299</v>
      </c>
      <c r="C34" s="41">
        <v>1</v>
      </c>
      <c r="D34" s="123">
        <v>11</v>
      </c>
      <c r="E34" s="42">
        <f t="shared" si="0"/>
        <v>7.746478873239437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122</v>
      </c>
      <c r="P34" s="124">
        <v>97</v>
      </c>
      <c r="Q34" s="124">
        <v>64648484</v>
      </c>
      <c r="R34" s="47">
        <f t="shared" si="5"/>
        <v>4163</v>
      </c>
      <c r="S34" s="48">
        <f t="shared" si="6"/>
        <v>99.912000000000006</v>
      </c>
      <c r="T34" s="48">
        <f t="shared" si="7"/>
        <v>4.1630000000000003</v>
      </c>
      <c r="U34" s="125">
        <v>4.4000000000000004</v>
      </c>
      <c r="V34" s="125">
        <f t="shared" si="1"/>
        <v>4.4000000000000004</v>
      </c>
      <c r="W34" s="126" t="s">
        <v>124</v>
      </c>
      <c r="X34" s="128">
        <v>0</v>
      </c>
      <c r="Y34" s="128">
        <v>0</v>
      </c>
      <c r="Z34" s="128">
        <v>0</v>
      </c>
      <c r="AA34" s="128">
        <v>1185</v>
      </c>
      <c r="AB34" s="128">
        <v>977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262">
        <v>42817212</v>
      </c>
      <c r="AH34" s="50">
        <f t="shared" si="9"/>
        <v>740</v>
      </c>
      <c r="AI34" s="51">
        <f t="shared" si="8"/>
        <v>177.75642565457602</v>
      </c>
      <c r="AJ34" s="108">
        <v>0</v>
      </c>
      <c r="AK34" s="108">
        <v>0</v>
      </c>
      <c r="AL34" s="108">
        <v>0</v>
      </c>
      <c r="AM34" s="108">
        <v>1</v>
      </c>
      <c r="AN34" s="108">
        <v>1</v>
      </c>
      <c r="AO34" s="108">
        <v>0.35</v>
      </c>
      <c r="AP34" s="128">
        <v>9951021</v>
      </c>
      <c r="AQ34" s="128">
        <f t="shared" si="2"/>
        <v>982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1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125700</v>
      </c>
      <c r="S35" s="67">
        <f>AVERAGE(S11:S34)</f>
        <v>125.69999999999999</v>
      </c>
      <c r="T35" s="67">
        <f>SUM(T11:T34)</f>
        <v>125.70000000000002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26168</v>
      </c>
      <c r="AH35" s="69">
        <f>SUM(AH11:AH34)</f>
        <v>26168</v>
      </c>
      <c r="AI35" s="70">
        <f>$AH$35/$T35</f>
        <v>208.17820206841685</v>
      </c>
      <c r="AJ35" s="99"/>
      <c r="AK35" s="100"/>
      <c r="AL35" s="100"/>
      <c r="AM35" s="100"/>
      <c r="AN35" s="101"/>
      <c r="AO35" s="71"/>
      <c r="AP35" s="72">
        <f>AP34-AP10</f>
        <v>6729</v>
      </c>
      <c r="AQ35" s="73">
        <f>SUM(AQ11:AQ34)</f>
        <v>6729</v>
      </c>
      <c r="AR35" s="74">
        <f>AVERAGE(AR11:AR34)</f>
        <v>1.155</v>
      </c>
      <c r="AS35" s="71"/>
      <c r="AV35" s="75" t="s">
        <v>30</v>
      </c>
      <c r="AW35" s="75">
        <v>1</v>
      </c>
      <c r="AY35" s="111"/>
    </row>
    <row r="36" spans="1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1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1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1:51" x14ac:dyDescent="0.25">
      <c r="B39" s="258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1:51" x14ac:dyDescent="0.25">
      <c r="B40" s="85" t="s">
        <v>182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1:51" x14ac:dyDescent="0.25">
      <c r="B41" s="86" t="s">
        <v>311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1:51" x14ac:dyDescent="0.25">
      <c r="B42" s="258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1:51" x14ac:dyDescent="0.25">
      <c r="A43" s="231"/>
      <c r="B43" s="258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1:51" x14ac:dyDescent="0.25">
      <c r="B44" s="91" t="s">
        <v>208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1:51" x14ac:dyDescent="0.25">
      <c r="B45" s="91" t="s">
        <v>210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1:51" x14ac:dyDescent="0.25">
      <c r="B46" s="295" t="s">
        <v>312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1:51" x14ac:dyDescent="0.25">
      <c r="B47" s="258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1:51" x14ac:dyDescent="0.25">
      <c r="B48" s="258" t="s">
        <v>141</v>
      </c>
      <c r="C48" s="258"/>
      <c r="D48" s="263"/>
      <c r="E48" s="258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237</v>
      </c>
      <c r="C49" s="258"/>
      <c r="D49" s="263"/>
      <c r="E49" s="258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82"/>
      <c r="W49" s="112"/>
      <c r="X49" s="112"/>
      <c r="Y49" s="112"/>
      <c r="Z49" s="9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258" t="s">
        <v>142</v>
      </c>
      <c r="C50" s="118"/>
      <c r="D50" s="172"/>
      <c r="E50" s="118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A51" s="230"/>
      <c r="B51" s="91" t="s">
        <v>149</v>
      </c>
      <c r="C51" s="118"/>
      <c r="D51" s="172"/>
      <c r="E51" s="118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207"/>
      <c r="U51" s="251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A52" s="231"/>
      <c r="B52" s="258" t="s">
        <v>145</v>
      </c>
      <c r="C52" s="118"/>
      <c r="D52" s="172"/>
      <c r="E52" s="118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117"/>
      <c r="S52" s="117"/>
      <c r="T52" s="207"/>
      <c r="U52" s="251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A53" s="231"/>
      <c r="B53" s="91" t="s">
        <v>166</v>
      </c>
      <c r="C53" s="118"/>
      <c r="D53" s="172"/>
      <c r="E53" s="118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209"/>
      <c r="R53" s="117"/>
      <c r="S53" s="117"/>
      <c r="T53" s="207"/>
      <c r="U53" s="251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A54" s="231"/>
      <c r="B54" s="91"/>
      <c r="C54" s="205"/>
      <c r="D54" s="205"/>
      <c r="E54" s="204"/>
      <c r="F54" s="205"/>
      <c r="G54" s="205"/>
      <c r="H54" s="205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207"/>
      <c r="U54" s="251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A55" s="231"/>
      <c r="B55" s="91"/>
      <c r="C55" s="116"/>
      <c r="D55" s="116"/>
      <c r="E55" s="116"/>
      <c r="F55" s="116"/>
      <c r="G55" s="116"/>
      <c r="H55" s="116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209"/>
      <c r="U55" s="209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258"/>
      <c r="C57" s="116"/>
      <c r="D57" s="171"/>
      <c r="E57" s="116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207"/>
      <c r="U57" s="251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18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258"/>
      <c r="C60" s="202"/>
      <c r="D60" s="202"/>
      <c r="E60" s="202"/>
      <c r="F60" s="202"/>
      <c r="G60" s="202"/>
      <c r="H60" s="202"/>
      <c r="I60" s="203"/>
      <c r="J60" s="203"/>
      <c r="K60" s="203"/>
      <c r="L60" s="203"/>
      <c r="M60" s="203"/>
      <c r="N60" s="203"/>
      <c r="O60" s="203"/>
      <c r="P60" s="203"/>
      <c r="Q60" s="203"/>
      <c r="R60" s="117"/>
      <c r="S60" s="117"/>
      <c r="T60" s="207"/>
      <c r="U60" s="251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91"/>
      <c r="C61" s="202"/>
      <c r="D61" s="202"/>
      <c r="E61" s="202"/>
      <c r="F61" s="202"/>
      <c r="G61" s="202"/>
      <c r="H61" s="202"/>
      <c r="I61" s="203"/>
      <c r="J61" s="203"/>
      <c r="K61" s="203"/>
      <c r="L61" s="203"/>
      <c r="M61" s="203"/>
      <c r="N61" s="203"/>
      <c r="O61" s="203"/>
      <c r="P61" s="203"/>
      <c r="Q61" s="203"/>
      <c r="R61" s="117"/>
      <c r="S61" s="117"/>
      <c r="T61" s="207"/>
      <c r="U61" s="251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258"/>
      <c r="C62" s="116"/>
      <c r="D62" s="116"/>
      <c r="E62" s="116"/>
      <c r="F62" s="202"/>
      <c r="G62" s="202"/>
      <c r="H62" s="202"/>
      <c r="I62" s="203"/>
      <c r="J62" s="203"/>
      <c r="K62" s="203"/>
      <c r="L62" s="203"/>
      <c r="M62" s="203"/>
      <c r="N62" s="203"/>
      <c r="O62" s="203"/>
      <c r="P62" s="203"/>
      <c r="Q62" s="203"/>
      <c r="R62" s="117"/>
      <c r="S62" s="117"/>
      <c r="T62" s="207"/>
      <c r="U62" s="251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1:51" x14ac:dyDescent="0.25">
      <c r="B63" s="91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207"/>
      <c r="U63" s="251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1:51" x14ac:dyDescent="0.25">
      <c r="B64" s="91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207"/>
      <c r="U64" s="251"/>
      <c r="V64" s="82"/>
      <c r="W64" s="112"/>
      <c r="X64" s="112"/>
      <c r="Y64" s="112"/>
      <c r="Z64" s="83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1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207"/>
      <c r="U65" s="251"/>
      <c r="V65" s="82"/>
      <c r="W65" s="112"/>
      <c r="X65" s="112"/>
      <c r="Y65" s="112"/>
      <c r="Z65" s="83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1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207"/>
      <c r="U66" s="251"/>
      <c r="V66" s="82"/>
      <c r="W66" s="112"/>
      <c r="X66" s="112"/>
      <c r="Y66" s="112"/>
      <c r="Z66" s="83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1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207"/>
      <c r="U67" s="251"/>
      <c r="V67" s="82"/>
      <c r="W67" s="112"/>
      <c r="X67" s="112"/>
      <c r="Y67" s="112"/>
      <c r="Z67" s="83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1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207"/>
      <c r="U68" s="251"/>
      <c r="V68" s="82"/>
      <c r="W68" s="112"/>
      <c r="X68" s="112"/>
      <c r="Y68" s="112"/>
      <c r="Z68" s="83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A69" s="112"/>
      <c r="B69" s="91"/>
      <c r="C69" s="118"/>
      <c r="D69" s="172"/>
      <c r="E69" s="118"/>
      <c r="F69" s="118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207"/>
      <c r="U69" s="251"/>
      <c r="V69" s="82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91"/>
      <c r="C70" s="118"/>
      <c r="D70" s="172"/>
      <c r="E70" s="118"/>
      <c r="F70" s="118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207"/>
      <c r="U70" s="251"/>
      <c r="V70" s="82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B71" s="118"/>
      <c r="C71" s="118"/>
      <c r="D71" s="172"/>
      <c r="E71" s="118"/>
      <c r="F71" s="118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2"/>
      <c r="V71" s="82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Q76" s="109"/>
      <c r="R76" s="109"/>
      <c r="S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Q77" s="109"/>
      <c r="R77" s="109"/>
      <c r="S77" s="109"/>
      <c r="T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Q78" s="109"/>
      <c r="R78" s="109"/>
      <c r="S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T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U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U83" s="109"/>
      <c r="AS83" s="107"/>
      <c r="AT83" s="107"/>
      <c r="AU83" s="107"/>
      <c r="AV83" s="107"/>
      <c r="AW83" s="107"/>
      <c r="AX83" s="107"/>
      <c r="AY83" s="107"/>
    </row>
    <row r="95" spans="15:51" x14ac:dyDescent="0.25">
      <c r="AS95" s="107"/>
      <c r="AT95" s="107"/>
      <c r="AU95" s="107"/>
      <c r="AV95" s="107"/>
      <c r="AW95" s="107"/>
      <c r="AX95" s="107"/>
      <c r="AY95" s="107"/>
    </row>
  </sheetData>
  <protectedRanges>
    <protectedRange sqref="S60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9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:AG34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D54" name="Range2_2_12_1_3_1_2_1_1_1_2_1_1_1_1_3_1_1_1_1_1_2_1_2_1_3"/>
    <protectedRange sqref="E54" name="Range2_12_5_1_1_1_1_1_2_1_1_1_1_1_1_1_1_1_1_1_1_1_1_1_1_1_1_1_1_2_1_1_1_1_1_1_1_1_1_1_1_1_1_3_1_1_1_2_1_1_1_1_1_1_1_1_1_1_1_1_2_1_1_1_2_3"/>
    <protectedRange sqref="B54" name="Range2_12_5_1_1_1_2_2_1_1_1_1_1_1_1_1_1_1_1_1_1_1_1_1_1_1_1_1_1_1_1_1_1_1_1_1_1_1_1_1_1_1_1_1_1_1_1_1_1_1_1_1_1_1_1_1_1_2_1_1_1_1_1_1_1_1_1_1_1_2_1_1_1_1_1_2_1_1_1_1_1_1_1_1_1_1_1_1_1_1_2_1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8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B43" name="Range2_12_5_1_1_1_2_1_1_1_1_1_1_1_1_1_1_1_2_1_1_1_1_1_1_1_1_1_1_1_1_1_1_1_1_1_1_1_1_1_1_2_1_1_1_1_1_1_1_1_1_1_1_2_1_1_1_1_2_1_1_1_1_1_1_1_1_1_1_1_2_1_1_1_1_1_1_1"/>
    <protectedRange sqref="B44" name="Range2_12_5_1_1_1_2_2_1_1_1_1_1_1_1_1_1_1_1_1_1_1_1_1_1_1_1_1_1_1_1_1_1_1_1_1_1_1_1_1_1_1_1_1_1_1_1_1_1_1_1_1_1_1_1_1_1_2_1_1_1_1_1_1_1_1_1_1_1_2_1_1_1_1_1_2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"/>
    <protectedRange sqref="S47:T47" name="Range2_12_5_1_1_2_1_1_1"/>
    <protectedRange sqref="N47:R47" name="Range2_12_1_6_1_1_2_1_1_1"/>
    <protectedRange sqref="L47:M47" name="Range2_2_12_1_7_1_1_3_1_1_1"/>
    <protectedRange sqref="J47:K47" name="Range2_2_12_1_4_1_1_1_1_1_1_1_1_1_1_1_1_1_1_1_2_1_1_1"/>
    <protectedRange sqref="I47" name="Range2_2_12_1_7_1_1_2_2_1_2_2_1_1_1"/>
    <protectedRange sqref="G47:H47" name="Range2_2_12_1_3_1_2_1_1_1_1_2_1_1_1_1_1_1_1_1_1_1_1_2_1_1_1"/>
    <protectedRange sqref="T46" name="Range2_12_5_1_1_2_2_1_1_1_1_1_1_1_1_1_1_1_1_2_1_1_1_1_1"/>
    <protectedRange sqref="S46" name="Range2_12_4_1_1_1_4_2_2_2_2_1_1_1_1_1_1_1_1_1_1_1_2_1_1_1_1_1"/>
    <protectedRange sqref="Q46:R46" name="Range2_12_1_6_1_1_1_2_3_2_1_1_3_1_1_1_1_1_1_1_1_1_1_1_1_1_2_1_1_1_1_1"/>
    <protectedRange sqref="N46:P46" name="Range2_12_1_2_3_1_1_1_2_3_2_1_1_3_1_1_1_1_1_1_1_1_1_1_1_1_1_2_1_1_1_1_1"/>
    <protectedRange sqref="K46:M46" name="Range2_2_12_1_4_3_1_1_1_3_3_2_1_1_3_1_1_1_1_1_1_1_1_1_1_1_1_1_2_1_1_1_1_1"/>
    <protectedRange sqref="J46" name="Range2_2_12_1_4_3_1_1_1_3_2_1_2_2_1_1_1_1_1_1_1_1_1_1_1_1_1_2_1_1_1_1_1"/>
    <protectedRange sqref="E46:H46" name="Range2_2_12_1_3_1_2_1_1_1_1_2_1_1_1_1_1_1_1_1_1_1_2_1_1_1_1_1_1_1_1_2_1_1_1_1_1"/>
    <protectedRange sqref="D46" name="Range2_2_12_1_3_1_2_1_1_1_2_1_2_3_1_1_1_1_1_1_2_1_1_1_1_1_1_1_1_1_1_2_1_1_1_1_1"/>
    <protectedRange sqref="I46" name="Range2_2_12_1_4_2_1_1_1_4_1_2_1_1_1_2_2_1_1_1_1_1_1_1_1_1_1_1_1_1_1_2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"/>
    <protectedRange sqref="F47" name="Range2_2_12_1_3_1_2_1_1_1_1_2_1_1_1_1_1_1_1_1_1_1_1_2_2_1_1"/>
    <protectedRange sqref="E47" name="Range2_2_12_1_3_1_2_1_1_1_2_1_1_1_1_3_1_1_1_1_1_1_1_1_1_2_2_1_1"/>
    <protectedRange sqref="B47" name="Range2_12_5_1_1_1_2_1_1_1_1_1_1_1_1_1_1_1_2_1_2_1_1_1_1_1_1_1_1_1_2_1_1_1_1_1_1_1_1_1_1_1_1_1_1_1_1_1_1_1_1_1_1_1_1_1_1_1_1_1_1_1_1_1_1_1_1_1_1_1_1_1_1_1_2_1_1_1_1_1_1_1_1_1_2_1_2_1_1_1_1_1_2_1_1_1_1_1_1_1_1_2_1_1"/>
    <protectedRange sqref="B48" name="Range2_12_5_1_1_1_1_1_2_1_1_1_1_1_1_1_1_1_1_1_1_1_1_1_1_1_1_1_1_2_1_1_1_1_1_1_1_1_1_1_1_1_1_3_1_1_1_2_1_1_1_1_1_1_1_1_1_1_1_1_2_1_1_1_1_1_1_1_1_1_1_1_1_1_1_1_1_1_1_1_1_1_1_1_1_1_1_1_1_3_1_2"/>
    <protectedRange sqref="B49" name="Range2_12_5_1_1_1_2_2_1_1_1_1_1_1_1_1_1_1_1_2_1_1_1_1_1_1_1_1_1_3_1_3_1_2_1_1_1_1_1_1_1_1_1_1_1_1_1_2_1_1_1_1_1_2_1_1_1_1_1_1_1_1_2_1_1_3_1_1_1_2_1_1_1_1_1_1_1_1_1_1_1_1_1_1_1_1_1_2_1_1_1_1_1_1_1_1_1_1_1_1_1_1_1_1_1_1_1_2_3_1_2"/>
    <protectedRange sqref="B50" name="Range2_12_5_1_1_1_1_1_2_1_1_2_1_1_1_1_1_1_1_1_1_1_1_1_1_1_1_1_1_2_1_1_1_1_1_1_1_1_1_1_1_1_1_1_3_1_1_1_2_1_1_1_1_1_1_1_1_1_2_1_1_1_1_1_1_1_1_1_1_1_1_1_1_1_1_1_1_1_1_1_1_1_1_1_1_2"/>
    <protectedRange sqref="B51" name="Range2_12_5_1_1_1_2_2_1_1_1_1_1_1_1_1_1_1_1_2_1_1_1_2_1_1_1_1_1_1_1_1_1_1_1_1_1_1_1_1_2_1_1_1_1_1_1_1_1_1_2_1_1_3_1_1_1_3_1_1_1_1_1_1_1_1_1_1_1_1_1_1_1_1_1_1_1_1_1_1_2_1_1_1_1_1_1_1_1_1_2_2"/>
    <protectedRange sqref="B52" name="Range2_12_5_1_1_1_1_1_2_1_2_1_1_1_2_1_1_1_1_1_1_1_1_1_1_2_1_1_1_1_1_2_1_1_1_1_1_1_1_2_1_1_3_1_1_1_2_1_1_1_1_1_1_1_1_1_1_1_1_1_1_1_1_1_1_1_1_1_1_1_1_1_1_1_1_1_1_1_1_2_2"/>
  </protectedRanges>
  <mergeCells count="43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56:U56"/>
    <mergeCell ref="B46:U46"/>
    <mergeCell ref="R9:T10"/>
    <mergeCell ref="W9:W10"/>
    <mergeCell ref="X9:AE9"/>
    <mergeCell ref="AH9:AH10"/>
    <mergeCell ref="AI9:AI10"/>
    <mergeCell ref="AQ9:AQ10"/>
  </mergeCells>
  <conditionalFormatting sqref="AC11:AE34 X11:Y13 AA11:AA32">
    <cfRule type="containsText" dxfId="116" priority="25" operator="containsText" text="N/A">
      <formula>NOT(ISERROR(SEARCH("N/A",X11)))</formula>
    </cfRule>
    <cfRule type="cellIs" dxfId="115" priority="39" operator="equal">
      <formula>0</formula>
    </cfRule>
  </conditionalFormatting>
  <conditionalFormatting sqref="AC11:AE34 X11:Y13 AA11:AA32">
    <cfRule type="cellIs" dxfId="114" priority="38" operator="greaterThanOrEqual">
      <formula>1185</formula>
    </cfRule>
  </conditionalFormatting>
  <conditionalFormatting sqref="AC11:AE34 X11:Y13 AA11:AA32">
    <cfRule type="cellIs" dxfId="113" priority="37" operator="between">
      <formula>0.1</formula>
      <formula>1184</formula>
    </cfRule>
  </conditionalFormatting>
  <conditionalFormatting sqref="X8">
    <cfRule type="cellIs" dxfId="112" priority="36" operator="equal">
      <formula>0</formula>
    </cfRule>
  </conditionalFormatting>
  <conditionalFormatting sqref="X8">
    <cfRule type="cellIs" dxfId="111" priority="35" operator="greaterThan">
      <formula>1179</formula>
    </cfRule>
  </conditionalFormatting>
  <conditionalFormatting sqref="X8">
    <cfRule type="cellIs" dxfId="110" priority="34" operator="greaterThan">
      <formula>99</formula>
    </cfRule>
  </conditionalFormatting>
  <conditionalFormatting sqref="X8">
    <cfRule type="cellIs" dxfId="109" priority="33" operator="greaterThan">
      <formula>0.99</formula>
    </cfRule>
  </conditionalFormatting>
  <conditionalFormatting sqref="AB8">
    <cfRule type="cellIs" dxfId="108" priority="32" operator="equal">
      <formula>0</formula>
    </cfRule>
  </conditionalFormatting>
  <conditionalFormatting sqref="AB8">
    <cfRule type="cellIs" dxfId="107" priority="31" operator="greaterThan">
      <formula>1179</formula>
    </cfRule>
  </conditionalFormatting>
  <conditionalFormatting sqref="AB8">
    <cfRule type="cellIs" dxfId="106" priority="30" operator="greaterThan">
      <formula>99</formula>
    </cfRule>
  </conditionalFormatting>
  <conditionalFormatting sqref="AB8">
    <cfRule type="cellIs" dxfId="105" priority="29" operator="greaterThan">
      <formula>0.99</formula>
    </cfRule>
  </conditionalFormatting>
  <conditionalFormatting sqref="AI11:AI34">
    <cfRule type="cellIs" dxfId="104" priority="28" operator="greaterThan">
      <formula>$AI$8</formula>
    </cfRule>
  </conditionalFormatting>
  <conditionalFormatting sqref="AH11:AH34">
    <cfRule type="cellIs" dxfId="103" priority="26" operator="greaterThan">
      <formula>$AH$8</formula>
    </cfRule>
    <cfRule type="cellIs" dxfId="102" priority="27" operator="greaterThan">
      <formula>$AH$8</formula>
    </cfRule>
  </conditionalFormatting>
  <conditionalFormatting sqref="X14:Y15 X33:AA34 X16:Z32">
    <cfRule type="containsText" dxfId="101" priority="21" operator="containsText" text="N/A">
      <formula>NOT(ISERROR(SEARCH("N/A",X14)))</formula>
    </cfRule>
    <cfRule type="cellIs" dxfId="100" priority="24" operator="equal">
      <formula>0</formula>
    </cfRule>
  </conditionalFormatting>
  <conditionalFormatting sqref="X14:Y15 X33:AA34 X16:Z32">
    <cfRule type="cellIs" dxfId="99" priority="23" operator="greaterThanOrEqual">
      <formula>1185</formula>
    </cfRule>
  </conditionalFormatting>
  <conditionalFormatting sqref="X14:Y15 X33:AA34 X16:Z32">
    <cfRule type="cellIs" dxfId="98" priority="22" operator="between">
      <formula>0.1</formula>
      <formula>1184</formula>
    </cfRule>
  </conditionalFormatting>
  <conditionalFormatting sqref="AB11:AB34">
    <cfRule type="containsText" dxfId="97" priority="17" operator="containsText" text="N/A">
      <formula>NOT(ISERROR(SEARCH("N/A",AB11)))</formula>
    </cfRule>
    <cfRule type="cellIs" dxfId="96" priority="20" operator="equal">
      <formula>0</formula>
    </cfRule>
  </conditionalFormatting>
  <conditionalFormatting sqref="AB11:AB34">
    <cfRule type="cellIs" dxfId="95" priority="19" operator="greaterThanOrEqual">
      <formula>1185</formula>
    </cfRule>
  </conditionalFormatting>
  <conditionalFormatting sqref="AB11:AB34">
    <cfRule type="cellIs" dxfId="94" priority="18" operator="between">
      <formula>0.1</formula>
      <formula>1184</formula>
    </cfRule>
  </conditionalFormatting>
  <conditionalFormatting sqref="AJ11:AO34">
    <cfRule type="cellIs" dxfId="93" priority="16" operator="equal">
      <formula>0</formula>
    </cfRule>
  </conditionalFormatting>
  <conditionalFormatting sqref="AJ11:AO34">
    <cfRule type="cellIs" dxfId="92" priority="15" operator="greaterThan">
      <formula>1179</formula>
    </cfRule>
  </conditionalFormatting>
  <conditionalFormatting sqref="AJ11:AO34">
    <cfRule type="cellIs" dxfId="91" priority="14" operator="greaterThan">
      <formula>99</formula>
    </cfRule>
  </conditionalFormatting>
  <conditionalFormatting sqref="AJ11:AO34">
    <cfRule type="cellIs" dxfId="90" priority="13" operator="greaterThan">
      <formula>0.99</formula>
    </cfRule>
  </conditionalFormatting>
  <conditionalFormatting sqref="AP11:AP34">
    <cfRule type="cellIs" dxfId="89" priority="12" operator="equal">
      <formula>0</formula>
    </cfRule>
  </conditionalFormatting>
  <conditionalFormatting sqref="AP11:AP34">
    <cfRule type="cellIs" dxfId="88" priority="11" operator="greaterThan">
      <formula>1179</formula>
    </cfRule>
  </conditionalFormatting>
  <conditionalFormatting sqref="AP11:AP34">
    <cfRule type="cellIs" dxfId="87" priority="10" operator="greaterThan">
      <formula>99</formula>
    </cfRule>
  </conditionalFormatting>
  <conditionalFormatting sqref="AP11:AP34">
    <cfRule type="cellIs" dxfId="86" priority="9" operator="greaterThan">
      <formula>0.99</formula>
    </cfRule>
  </conditionalFormatting>
  <conditionalFormatting sqref="AQ11:AQ34">
    <cfRule type="cellIs" dxfId="85" priority="8" operator="equal">
      <formula>0</formula>
    </cfRule>
  </conditionalFormatting>
  <conditionalFormatting sqref="AQ11:AQ34">
    <cfRule type="cellIs" dxfId="84" priority="7" operator="greaterThan">
      <formula>1179</formula>
    </cfRule>
  </conditionalFormatting>
  <conditionalFormatting sqref="AQ11:AQ34">
    <cfRule type="cellIs" dxfId="83" priority="6" operator="greaterThan">
      <formula>99</formula>
    </cfRule>
  </conditionalFormatting>
  <conditionalFormatting sqref="AQ11:AQ34">
    <cfRule type="cellIs" dxfId="82" priority="5" operator="greaterThan">
      <formula>0.99</formula>
    </cfRule>
  </conditionalFormatting>
  <conditionalFormatting sqref="Z11:Z15">
    <cfRule type="containsText" dxfId="81" priority="1" operator="containsText" text="N/A">
      <formula>NOT(ISERROR(SEARCH("N/A",Z11)))</formula>
    </cfRule>
    <cfRule type="cellIs" dxfId="80" priority="4" operator="equal">
      <formula>0</formula>
    </cfRule>
  </conditionalFormatting>
  <conditionalFormatting sqref="Z11:Z15">
    <cfRule type="cellIs" dxfId="79" priority="3" operator="greaterThanOrEqual">
      <formula>1185</formula>
    </cfRule>
  </conditionalFormatting>
  <conditionalFormatting sqref="Z11:Z15">
    <cfRule type="cellIs" dxfId="78" priority="2" operator="between">
      <formula>0.1</formula>
      <formula>1184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7"/>
  <sheetViews>
    <sheetView topLeftCell="P16" zoomScaleNormal="100" workbookViewId="0">
      <selection activeCell="AH30" sqref="AH30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129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52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48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48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42341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26384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53" t="s">
        <v>51</v>
      </c>
      <c r="V9" s="153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51" t="s">
        <v>55</v>
      </c>
      <c r="AG9" s="151" t="s">
        <v>56</v>
      </c>
      <c r="AH9" s="296" t="s">
        <v>57</v>
      </c>
      <c r="AI9" s="311" t="s">
        <v>58</v>
      </c>
      <c r="AJ9" s="153" t="s">
        <v>59</v>
      </c>
      <c r="AK9" s="153" t="s">
        <v>60</v>
      </c>
      <c r="AL9" s="153" t="s">
        <v>61</v>
      </c>
      <c r="AM9" s="153" t="s">
        <v>62</v>
      </c>
      <c r="AN9" s="153" t="s">
        <v>63</v>
      </c>
      <c r="AO9" s="153" t="s">
        <v>64</v>
      </c>
      <c r="AP9" s="153" t="s">
        <v>65</v>
      </c>
      <c r="AQ9" s="293" t="s">
        <v>66</v>
      </c>
      <c r="AR9" s="153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53" t="s">
        <v>72</v>
      </c>
      <c r="C10" s="153" t="s">
        <v>73</v>
      </c>
      <c r="D10" s="153" t="s">
        <v>74</v>
      </c>
      <c r="E10" s="153" t="s">
        <v>75</v>
      </c>
      <c r="F10" s="153" t="s">
        <v>74</v>
      </c>
      <c r="G10" s="153" t="s">
        <v>75</v>
      </c>
      <c r="H10" s="289"/>
      <c r="I10" s="153" t="s">
        <v>75</v>
      </c>
      <c r="J10" s="153" t="s">
        <v>75</v>
      </c>
      <c r="K10" s="153" t="s">
        <v>75</v>
      </c>
      <c r="L10" s="29" t="s">
        <v>29</v>
      </c>
      <c r="M10" s="292"/>
      <c r="N10" s="29" t="s">
        <v>29</v>
      </c>
      <c r="O10" s="294"/>
      <c r="P10" s="294"/>
      <c r="Q10" s="2">
        <f>'[2]DEC 2'!$Q$34</f>
        <v>61311886</v>
      </c>
      <c r="R10" s="304"/>
      <c r="S10" s="305"/>
      <c r="T10" s="306"/>
      <c r="U10" s="153" t="s">
        <v>75</v>
      </c>
      <c r="V10" s="153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'[2]DEC 2'!$AG$34</f>
        <v>42350172</v>
      </c>
      <c r="AH10" s="296"/>
      <c r="AI10" s="312"/>
      <c r="AJ10" s="153" t="s">
        <v>84</v>
      </c>
      <c r="AK10" s="153" t="s">
        <v>84</v>
      </c>
      <c r="AL10" s="153" t="s">
        <v>84</v>
      </c>
      <c r="AM10" s="153" t="s">
        <v>84</v>
      </c>
      <c r="AN10" s="153" t="s">
        <v>84</v>
      </c>
      <c r="AO10" s="153" t="s">
        <v>84</v>
      </c>
      <c r="AP10" s="2">
        <f>'[2]DEC 2'!$AP$34</f>
        <v>9763091</v>
      </c>
      <c r="AQ10" s="294"/>
      <c r="AR10" s="149" t="s">
        <v>85</v>
      </c>
      <c r="AS10" s="296"/>
      <c r="AV10" s="40" t="s">
        <v>86</v>
      </c>
      <c r="AW10" s="40" t="s">
        <v>87</v>
      </c>
      <c r="AY10" s="84" t="s">
        <v>125</v>
      </c>
    </row>
    <row r="11" spans="2:51" x14ac:dyDescent="0.25">
      <c r="B11" s="41">
        <v>2</v>
      </c>
      <c r="C11" s="41">
        <v>4.1666666666666664E-2</v>
      </c>
      <c r="D11" s="123">
        <v>13</v>
      </c>
      <c r="E11" s="42">
        <f>D11/1.42</f>
        <v>9.1549295774647899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119</v>
      </c>
      <c r="P11" s="124">
        <v>85</v>
      </c>
      <c r="Q11" s="124">
        <v>61315423</v>
      </c>
      <c r="R11" s="47">
        <f>IF(ISBLANK(Q11),"-",Q11-Q10)</f>
        <v>3537</v>
      </c>
      <c r="S11" s="48">
        <f>R11*24/1000</f>
        <v>84.888000000000005</v>
      </c>
      <c r="T11" s="48">
        <f>R11/1000</f>
        <v>3.5369999999999999</v>
      </c>
      <c r="U11" s="125">
        <v>5.9</v>
      </c>
      <c r="V11" s="125">
        <f t="shared" ref="V11:V34" si="0">U11</f>
        <v>5.9</v>
      </c>
      <c r="W11" s="126" t="s">
        <v>124</v>
      </c>
      <c r="X11" s="128">
        <v>0</v>
      </c>
      <c r="Y11" s="128">
        <v>0</v>
      </c>
      <c r="Z11" s="128">
        <v>1017</v>
      </c>
      <c r="AA11" s="128">
        <v>0</v>
      </c>
      <c r="AB11" s="128">
        <v>1017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42350756</v>
      </c>
      <c r="AH11" s="50">
        <f>IF(ISBLANK(AG11),"-",AG11-AG10)</f>
        <v>584</v>
      </c>
      <c r="AI11" s="51">
        <f>AH11/T11</f>
        <v>165.11167656205825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9764651</v>
      </c>
      <c r="AQ11" s="128">
        <f t="shared" ref="AQ11:AQ34" si="1">AP11-AP10</f>
        <v>1560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15</v>
      </c>
      <c r="E12" s="42">
        <f t="shared" ref="E12:E34" si="2">D12/1.42</f>
        <v>10.563380281690142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121</v>
      </c>
      <c r="P12" s="124">
        <v>80</v>
      </c>
      <c r="Q12" s="124">
        <v>61318907</v>
      </c>
      <c r="R12" s="47">
        <f t="shared" ref="R12:R34" si="5">IF(ISBLANK(Q12),"-",Q12-Q11)</f>
        <v>3484</v>
      </c>
      <c r="S12" s="48">
        <f t="shared" ref="S12:S34" si="6">R12*24/1000</f>
        <v>83.616</v>
      </c>
      <c r="T12" s="48">
        <f t="shared" ref="T12:T34" si="7">R12/1000</f>
        <v>3.484</v>
      </c>
      <c r="U12" s="125">
        <v>7.6</v>
      </c>
      <c r="V12" s="125">
        <f t="shared" si="0"/>
        <v>7.6</v>
      </c>
      <c r="W12" s="126" t="s">
        <v>124</v>
      </c>
      <c r="X12" s="128">
        <v>0</v>
      </c>
      <c r="Y12" s="128">
        <v>0</v>
      </c>
      <c r="Z12" s="128">
        <v>987</v>
      </c>
      <c r="AA12" s="128">
        <v>0</v>
      </c>
      <c r="AB12" s="128">
        <v>987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42351316</v>
      </c>
      <c r="AH12" s="50">
        <f>IF(ISBLANK(AG12),"-",AG12-AG11)</f>
        <v>560</v>
      </c>
      <c r="AI12" s="51">
        <f t="shared" ref="AI12:AI34" si="8">AH12/T12</f>
        <v>160.73478760045924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9766292</v>
      </c>
      <c r="AQ12" s="128">
        <f t="shared" si="1"/>
        <v>1641</v>
      </c>
      <c r="AR12" s="54">
        <v>1.1100000000000001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2"/>
        <v>11.267605633802818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122</v>
      </c>
      <c r="P13" s="124">
        <v>84</v>
      </c>
      <c r="Q13" s="124">
        <v>61322299</v>
      </c>
      <c r="R13" s="47">
        <f t="shared" si="5"/>
        <v>3392</v>
      </c>
      <c r="S13" s="48">
        <f t="shared" si="6"/>
        <v>81.408000000000001</v>
      </c>
      <c r="T13" s="48">
        <f t="shared" si="7"/>
        <v>3.3919999999999999</v>
      </c>
      <c r="U13" s="125">
        <v>9.1999999999999993</v>
      </c>
      <c r="V13" s="125">
        <f t="shared" si="0"/>
        <v>9.1999999999999993</v>
      </c>
      <c r="W13" s="126" t="s">
        <v>124</v>
      </c>
      <c r="X13" s="128">
        <v>0</v>
      </c>
      <c r="Y13" s="128">
        <v>0</v>
      </c>
      <c r="Z13" s="128">
        <v>987</v>
      </c>
      <c r="AA13" s="128">
        <v>0</v>
      </c>
      <c r="AB13" s="128">
        <v>987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42351836</v>
      </c>
      <c r="AH13" s="50">
        <f>IF(ISBLANK(AG13),"-",AG13-AG12)</f>
        <v>520</v>
      </c>
      <c r="AI13" s="51">
        <f t="shared" si="8"/>
        <v>153.30188679245285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9767872</v>
      </c>
      <c r="AQ13" s="128">
        <f t="shared" si="1"/>
        <v>1580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19</v>
      </c>
      <c r="E14" s="42">
        <f t="shared" si="2"/>
        <v>13.380281690140846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93</v>
      </c>
      <c r="P14" s="124">
        <v>92</v>
      </c>
      <c r="Q14" s="124">
        <v>61325836</v>
      </c>
      <c r="R14" s="47">
        <f t="shared" si="5"/>
        <v>3537</v>
      </c>
      <c r="S14" s="48">
        <f t="shared" si="6"/>
        <v>84.888000000000005</v>
      </c>
      <c r="T14" s="48">
        <f t="shared" si="7"/>
        <v>3.5369999999999999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977</v>
      </c>
      <c r="AA14" s="128">
        <v>0</v>
      </c>
      <c r="AB14" s="128">
        <v>978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42352332</v>
      </c>
      <c r="AH14" s="50">
        <f t="shared" ref="AH14:AH34" si="9">IF(ISBLANK(AG14),"-",AG14-AG13)</f>
        <v>496</v>
      </c>
      <c r="AI14" s="51">
        <f t="shared" si="8"/>
        <v>140.23183488832345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8">
        <v>9768074</v>
      </c>
      <c r="AQ14" s="128">
        <f t="shared" si="1"/>
        <v>202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2"/>
        <v>9.8591549295774659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109</v>
      </c>
      <c r="Q15" s="124">
        <v>61329965</v>
      </c>
      <c r="R15" s="47">
        <f t="shared" si="5"/>
        <v>4129</v>
      </c>
      <c r="S15" s="48">
        <f t="shared" si="6"/>
        <v>99.096000000000004</v>
      </c>
      <c r="T15" s="48">
        <f t="shared" si="7"/>
        <v>4.1289999999999996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1088</v>
      </c>
      <c r="AA15" s="128">
        <v>0</v>
      </c>
      <c r="AB15" s="128">
        <v>1088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42352948</v>
      </c>
      <c r="AH15" s="50">
        <f t="shared" si="9"/>
        <v>616</v>
      </c>
      <c r="AI15" s="51">
        <f t="shared" si="8"/>
        <v>149.18866553644952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9768074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10</v>
      </c>
      <c r="E16" s="42">
        <f t="shared" si="2"/>
        <v>7.042253521126761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122</v>
      </c>
      <c r="Q16" s="124">
        <v>61335059</v>
      </c>
      <c r="R16" s="47">
        <f t="shared" si="5"/>
        <v>5094</v>
      </c>
      <c r="S16" s="48">
        <f t="shared" si="6"/>
        <v>122.256</v>
      </c>
      <c r="T16" s="48">
        <f t="shared" si="7"/>
        <v>5.0940000000000003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1187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42353884</v>
      </c>
      <c r="AH16" s="50">
        <f t="shared" si="9"/>
        <v>936</v>
      </c>
      <c r="AI16" s="51">
        <f t="shared" si="8"/>
        <v>183.74558303886926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9768074</v>
      </c>
      <c r="AQ16" s="128">
        <f t="shared" si="1"/>
        <v>0</v>
      </c>
      <c r="AR16" s="54">
        <v>1.2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2"/>
        <v>3.5211267605633805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132</v>
      </c>
      <c r="P17" s="124">
        <v>147</v>
      </c>
      <c r="Q17" s="124">
        <v>61341111</v>
      </c>
      <c r="R17" s="47">
        <f t="shared" si="5"/>
        <v>6052</v>
      </c>
      <c r="S17" s="48">
        <f t="shared" si="6"/>
        <v>145.24799999999999</v>
      </c>
      <c r="T17" s="48">
        <f t="shared" si="7"/>
        <v>6.0519999999999996</v>
      </c>
      <c r="U17" s="125">
        <v>9.1</v>
      </c>
      <c r="V17" s="125">
        <f t="shared" si="0"/>
        <v>9.1</v>
      </c>
      <c r="W17" s="126" t="s">
        <v>131</v>
      </c>
      <c r="X17" s="128">
        <v>1048</v>
      </c>
      <c r="Y17" s="128">
        <v>0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42355244</v>
      </c>
      <c r="AH17" s="50">
        <f t="shared" si="9"/>
        <v>1360</v>
      </c>
      <c r="AI17" s="51">
        <f t="shared" si="8"/>
        <v>224.71910112359552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9768074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2"/>
        <v>3.5211267605633805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134</v>
      </c>
      <c r="P18" s="124">
        <v>145</v>
      </c>
      <c r="Q18" s="124">
        <v>61347210</v>
      </c>
      <c r="R18" s="47">
        <f t="shared" si="5"/>
        <v>6099</v>
      </c>
      <c r="S18" s="48">
        <f t="shared" si="6"/>
        <v>146.376</v>
      </c>
      <c r="T18" s="48">
        <f t="shared" si="7"/>
        <v>6.0990000000000002</v>
      </c>
      <c r="U18" s="125">
        <v>8.4</v>
      </c>
      <c r="V18" s="125">
        <f t="shared" si="0"/>
        <v>8.4</v>
      </c>
      <c r="W18" s="126" t="s">
        <v>131</v>
      </c>
      <c r="X18" s="128">
        <v>1058</v>
      </c>
      <c r="Y18" s="128">
        <v>0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42356628</v>
      </c>
      <c r="AH18" s="50">
        <f t="shared" si="9"/>
        <v>1384</v>
      </c>
      <c r="AI18" s="51">
        <f t="shared" si="8"/>
        <v>226.92244630267257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9768074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135</v>
      </c>
      <c r="P19" s="124">
        <v>143</v>
      </c>
      <c r="Q19" s="124">
        <v>61353384</v>
      </c>
      <c r="R19" s="47">
        <f t="shared" si="5"/>
        <v>6174</v>
      </c>
      <c r="S19" s="48">
        <f t="shared" si="6"/>
        <v>148.17599999999999</v>
      </c>
      <c r="T19" s="48">
        <f t="shared" si="7"/>
        <v>6.1740000000000004</v>
      </c>
      <c r="U19" s="125">
        <v>7.7</v>
      </c>
      <c r="V19" s="125">
        <f t="shared" si="0"/>
        <v>7.7</v>
      </c>
      <c r="W19" s="126" t="s">
        <v>131</v>
      </c>
      <c r="X19" s="128">
        <v>1067</v>
      </c>
      <c r="Y19" s="128">
        <v>0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42358016</v>
      </c>
      <c r="AH19" s="50">
        <f t="shared" si="9"/>
        <v>1388</v>
      </c>
      <c r="AI19" s="51">
        <f t="shared" si="8"/>
        <v>224.81373501781664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9768074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153</v>
      </c>
      <c r="Q20" s="124">
        <v>61359494</v>
      </c>
      <c r="R20" s="47">
        <f t="shared" si="5"/>
        <v>6110</v>
      </c>
      <c r="S20" s="48">
        <f t="shared" si="6"/>
        <v>146.63999999999999</v>
      </c>
      <c r="T20" s="48">
        <f t="shared" si="7"/>
        <v>6.11</v>
      </c>
      <c r="U20" s="125">
        <v>7.1</v>
      </c>
      <c r="V20" s="125">
        <f t="shared" si="0"/>
        <v>7.1</v>
      </c>
      <c r="W20" s="126" t="s">
        <v>131</v>
      </c>
      <c r="X20" s="128">
        <v>1047</v>
      </c>
      <c r="Y20" s="128">
        <v>0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42359344</v>
      </c>
      <c r="AH20" s="50">
        <f t="shared" si="9"/>
        <v>1328</v>
      </c>
      <c r="AI20" s="51">
        <f t="shared" si="8"/>
        <v>217.34860883797052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9768074</v>
      </c>
      <c r="AQ20" s="128">
        <f t="shared" si="1"/>
        <v>0</v>
      </c>
      <c r="AR20" s="54">
        <v>1.3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141</v>
      </c>
      <c r="Q21" s="124">
        <v>61365575</v>
      </c>
      <c r="R21" s="47">
        <f t="shared" si="5"/>
        <v>6081</v>
      </c>
      <c r="S21" s="48">
        <f t="shared" si="6"/>
        <v>145.94399999999999</v>
      </c>
      <c r="T21" s="48">
        <f t="shared" si="7"/>
        <v>6.0810000000000004</v>
      </c>
      <c r="U21" s="125">
        <v>6.6</v>
      </c>
      <c r="V21" s="125">
        <f t="shared" si="0"/>
        <v>6.6</v>
      </c>
      <c r="W21" s="126" t="s">
        <v>131</v>
      </c>
      <c r="X21" s="128">
        <v>1027</v>
      </c>
      <c r="Y21" s="128">
        <v>0</v>
      </c>
      <c r="Z21" s="128">
        <v>1187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42360754</v>
      </c>
      <c r="AH21" s="50">
        <f t="shared" si="9"/>
        <v>1410</v>
      </c>
      <c r="AI21" s="51">
        <f t="shared" si="8"/>
        <v>231.86975826344349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9768074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137</v>
      </c>
      <c r="P22" s="124">
        <v>140</v>
      </c>
      <c r="Q22" s="124">
        <v>61371638</v>
      </c>
      <c r="R22" s="47">
        <f t="shared" si="5"/>
        <v>6063</v>
      </c>
      <c r="S22" s="48">
        <f t="shared" si="6"/>
        <v>145.512</v>
      </c>
      <c r="T22" s="48">
        <f t="shared" si="7"/>
        <v>6.0629999999999997</v>
      </c>
      <c r="U22" s="125">
        <v>6.1</v>
      </c>
      <c r="V22" s="125">
        <f t="shared" si="0"/>
        <v>6.1</v>
      </c>
      <c r="W22" s="126" t="s">
        <v>131</v>
      </c>
      <c r="X22" s="128">
        <v>1027</v>
      </c>
      <c r="Y22" s="128">
        <v>0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42362141</v>
      </c>
      <c r="AH22" s="50">
        <f t="shared" si="9"/>
        <v>1387</v>
      </c>
      <c r="AI22" s="51">
        <f t="shared" si="8"/>
        <v>228.76463796800266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9768074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f t="shared" si="2"/>
        <v>4.2253521126760569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135</v>
      </c>
      <c r="P23" s="124">
        <v>141</v>
      </c>
      <c r="Q23" s="124">
        <v>61377530</v>
      </c>
      <c r="R23" s="47">
        <f t="shared" si="5"/>
        <v>5892</v>
      </c>
      <c r="S23" s="48">
        <f t="shared" si="6"/>
        <v>141.40799999999999</v>
      </c>
      <c r="T23" s="48">
        <f t="shared" si="7"/>
        <v>5.8920000000000003</v>
      </c>
      <c r="U23" s="125">
        <v>5.7</v>
      </c>
      <c r="V23" s="125">
        <f t="shared" si="0"/>
        <v>5.7</v>
      </c>
      <c r="W23" s="126" t="s">
        <v>131</v>
      </c>
      <c r="X23" s="128">
        <v>1026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42363488</v>
      </c>
      <c r="AH23" s="50">
        <f t="shared" si="9"/>
        <v>1347</v>
      </c>
      <c r="AI23" s="51">
        <f t="shared" si="8"/>
        <v>228.61507128309572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9768074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134</v>
      </c>
      <c r="Q24" s="124">
        <v>61383305</v>
      </c>
      <c r="R24" s="47">
        <f t="shared" si="5"/>
        <v>5775</v>
      </c>
      <c r="S24" s="48">
        <f t="shared" si="6"/>
        <v>138.6</v>
      </c>
      <c r="T24" s="48">
        <f t="shared" si="7"/>
        <v>5.7750000000000004</v>
      </c>
      <c r="U24" s="125">
        <v>5.4</v>
      </c>
      <c r="V24" s="125">
        <f t="shared" si="0"/>
        <v>5.4</v>
      </c>
      <c r="W24" s="126" t="s">
        <v>131</v>
      </c>
      <c r="X24" s="128">
        <v>1016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42364828</v>
      </c>
      <c r="AH24" s="50">
        <f>IF(ISBLANK(AG24),"-",AG24-AG23)</f>
        <v>1340</v>
      </c>
      <c r="AI24" s="51">
        <f t="shared" si="8"/>
        <v>232.03463203463201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9768074</v>
      </c>
      <c r="AQ24" s="128">
        <f t="shared" si="1"/>
        <v>0</v>
      </c>
      <c r="AR24" s="54">
        <v>1.29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133</v>
      </c>
      <c r="P25" s="124">
        <v>137</v>
      </c>
      <c r="Q25" s="124">
        <v>61389036</v>
      </c>
      <c r="R25" s="47">
        <f t="shared" si="5"/>
        <v>5731</v>
      </c>
      <c r="S25" s="48">
        <f t="shared" si="6"/>
        <v>137.54400000000001</v>
      </c>
      <c r="T25" s="48">
        <f t="shared" si="7"/>
        <v>5.7309999999999999</v>
      </c>
      <c r="U25" s="125">
        <v>5.0999999999999996</v>
      </c>
      <c r="V25" s="125">
        <f t="shared" si="0"/>
        <v>5.0999999999999996</v>
      </c>
      <c r="W25" s="126" t="s">
        <v>131</v>
      </c>
      <c r="X25" s="128">
        <v>1025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42366168</v>
      </c>
      <c r="AH25" s="50">
        <f t="shared" si="9"/>
        <v>1340</v>
      </c>
      <c r="AI25" s="51">
        <f t="shared" si="8"/>
        <v>233.81608794276741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9768074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2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135</v>
      </c>
      <c r="P26" s="124">
        <v>133</v>
      </c>
      <c r="Q26" s="124">
        <v>61394735</v>
      </c>
      <c r="R26" s="47">
        <f t="shared" si="5"/>
        <v>5699</v>
      </c>
      <c r="S26" s="48">
        <f t="shared" si="6"/>
        <v>136.77600000000001</v>
      </c>
      <c r="T26" s="48">
        <f t="shared" si="7"/>
        <v>5.6989999999999998</v>
      </c>
      <c r="U26" s="125">
        <v>4.9000000000000004</v>
      </c>
      <c r="V26" s="125">
        <f t="shared" si="0"/>
        <v>4.9000000000000004</v>
      </c>
      <c r="W26" s="126" t="s">
        <v>131</v>
      </c>
      <c r="X26" s="128">
        <v>1005</v>
      </c>
      <c r="Y26" s="128">
        <v>0</v>
      </c>
      <c r="Z26" s="128">
        <v>1187</v>
      </c>
      <c r="AA26" s="128">
        <v>1185</v>
      </c>
      <c r="AB26" s="128">
        <v>1188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42367500</v>
      </c>
      <c r="AH26" s="50">
        <f t="shared" si="9"/>
        <v>1332</v>
      </c>
      <c r="AI26" s="51">
        <f t="shared" si="8"/>
        <v>233.72521494999123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9768074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131</v>
      </c>
      <c r="P27" s="124">
        <v>140</v>
      </c>
      <c r="Q27" s="124">
        <v>61400489</v>
      </c>
      <c r="R27" s="47">
        <f t="shared" si="5"/>
        <v>5754</v>
      </c>
      <c r="S27" s="48">
        <f t="shared" si="6"/>
        <v>138.096</v>
      </c>
      <c r="T27" s="48">
        <f t="shared" si="7"/>
        <v>5.7539999999999996</v>
      </c>
      <c r="U27" s="125">
        <v>4.5999999999999996</v>
      </c>
      <c r="V27" s="125">
        <f t="shared" si="0"/>
        <v>4.5999999999999996</v>
      </c>
      <c r="W27" s="126" t="s">
        <v>131</v>
      </c>
      <c r="X27" s="128">
        <v>1044</v>
      </c>
      <c r="Y27" s="128">
        <v>0</v>
      </c>
      <c r="Z27" s="128">
        <v>1185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42368836</v>
      </c>
      <c r="AH27" s="50">
        <f t="shared" si="9"/>
        <v>1336</v>
      </c>
      <c r="AI27" s="51">
        <f t="shared" si="8"/>
        <v>232.18630517900593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9768074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2"/>
        <v>2.8169014084507045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132</v>
      </c>
      <c r="P28" s="124">
        <v>139</v>
      </c>
      <c r="Q28" s="124">
        <v>61406227</v>
      </c>
      <c r="R28" s="47">
        <f t="shared" si="5"/>
        <v>5738</v>
      </c>
      <c r="S28" s="48">
        <f t="shared" si="6"/>
        <v>137.71199999999999</v>
      </c>
      <c r="T28" s="48">
        <f t="shared" si="7"/>
        <v>5.7380000000000004</v>
      </c>
      <c r="U28" s="125">
        <v>4.2</v>
      </c>
      <c r="V28" s="125">
        <f t="shared" si="0"/>
        <v>4.2</v>
      </c>
      <c r="W28" s="126" t="s">
        <v>131</v>
      </c>
      <c r="X28" s="128">
        <v>1016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42370188</v>
      </c>
      <c r="AH28" s="50">
        <f t="shared" si="9"/>
        <v>1352</v>
      </c>
      <c r="AI28" s="51">
        <f t="shared" si="8"/>
        <v>235.62216800278841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9768074</v>
      </c>
      <c r="AQ28" s="128">
        <f t="shared" si="1"/>
        <v>0</v>
      </c>
      <c r="AR28" s="54">
        <v>1.08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2"/>
        <v>2.8169014084507045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132</v>
      </c>
      <c r="P29" s="124">
        <v>138</v>
      </c>
      <c r="Q29" s="124">
        <v>61412172</v>
      </c>
      <c r="R29" s="47">
        <f t="shared" si="5"/>
        <v>5945</v>
      </c>
      <c r="S29" s="48">
        <f t="shared" si="6"/>
        <v>142.68</v>
      </c>
      <c r="T29" s="48">
        <f t="shared" si="7"/>
        <v>5.9450000000000003</v>
      </c>
      <c r="U29" s="125">
        <v>3.7</v>
      </c>
      <c r="V29" s="125">
        <f t="shared" si="0"/>
        <v>3.7</v>
      </c>
      <c r="W29" s="126" t="s">
        <v>131</v>
      </c>
      <c r="X29" s="128">
        <v>1025</v>
      </c>
      <c r="Y29" s="128">
        <v>0</v>
      </c>
      <c r="Z29" s="128">
        <v>1186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42371552</v>
      </c>
      <c r="AH29" s="50">
        <f t="shared" si="9"/>
        <v>1364</v>
      </c>
      <c r="AI29" s="51">
        <f t="shared" si="8"/>
        <v>229.43650126156433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9768074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5</v>
      </c>
      <c r="E30" s="42">
        <f t="shared" si="2"/>
        <v>3.5211267605633805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128</v>
      </c>
      <c r="P30" s="124">
        <v>136</v>
      </c>
      <c r="Q30" s="124">
        <v>61417729</v>
      </c>
      <c r="R30" s="47">
        <f t="shared" si="5"/>
        <v>5557</v>
      </c>
      <c r="S30" s="48">
        <f t="shared" si="6"/>
        <v>133.36799999999999</v>
      </c>
      <c r="T30" s="48">
        <f t="shared" si="7"/>
        <v>5.5570000000000004</v>
      </c>
      <c r="U30" s="125">
        <v>3.4</v>
      </c>
      <c r="V30" s="125">
        <f t="shared" si="0"/>
        <v>3.4</v>
      </c>
      <c r="W30" s="126" t="s">
        <v>147</v>
      </c>
      <c r="X30" s="128">
        <v>1025</v>
      </c>
      <c r="Y30" s="128">
        <v>0</v>
      </c>
      <c r="Z30" s="128">
        <v>1157</v>
      </c>
      <c r="AA30" s="128">
        <v>1185</v>
      </c>
      <c r="AB30" s="128">
        <v>1157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42372832</v>
      </c>
      <c r="AH30" s="50">
        <f t="shared" si="9"/>
        <v>1280</v>
      </c>
      <c r="AI30" s="51">
        <f t="shared" si="8"/>
        <v>230.34011157099152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9768074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2"/>
        <v>6.3380281690140849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111</v>
      </c>
      <c r="P31" s="124">
        <v>126</v>
      </c>
      <c r="Q31" s="124">
        <v>61423104</v>
      </c>
      <c r="R31" s="47">
        <f t="shared" si="5"/>
        <v>5375</v>
      </c>
      <c r="S31" s="48">
        <f t="shared" si="6"/>
        <v>129</v>
      </c>
      <c r="T31" s="48">
        <f t="shared" si="7"/>
        <v>5.375</v>
      </c>
      <c r="U31" s="125">
        <v>2.6</v>
      </c>
      <c r="V31" s="125">
        <f t="shared" si="0"/>
        <v>2.6</v>
      </c>
      <c r="W31" s="126" t="s">
        <v>147</v>
      </c>
      <c r="X31" s="128">
        <v>1138</v>
      </c>
      <c r="Y31" s="128">
        <v>0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42373948</v>
      </c>
      <c r="AH31" s="50">
        <f t="shared" si="9"/>
        <v>1116</v>
      </c>
      <c r="AI31" s="51">
        <f t="shared" si="8"/>
        <v>207.62790697674419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9768074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2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110</v>
      </c>
      <c r="P32" s="124">
        <v>118</v>
      </c>
      <c r="Q32" s="124">
        <v>61428746</v>
      </c>
      <c r="R32" s="47">
        <f t="shared" si="5"/>
        <v>5642</v>
      </c>
      <c r="S32" s="48">
        <f t="shared" si="6"/>
        <v>135.40799999999999</v>
      </c>
      <c r="T32" s="48">
        <f t="shared" si="7"/>
        <v>5.6420000000000003</v>
      </c>
      <c r="U32" s="125">
        <v>1.9</v>
      </c>
      <c r="V32" s="125">
        <f t="shared" si="0"/>
        <v>1.9</v>
      </c>
      <c r="W32" s="126" t="s">
        <v>147</v>
      </c>
      <c r="X32" s="128">
        <v>1066</v>
      </c>
      <c r="Y32" s="128">
        <v>0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42375116</v>
      </c>
      <c r="AH32" s="50">
        <f t="shared" si="9"/>
        <v>1168</v>
      </c>
      <c r="AI32" s="51">
        <f t="shared" si="8"/>
        <v>207.01878766394893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9768074</v>
      </c>
      <c r="AQ32" s="128">
        <f t="shared" si="1"/>
        <v>0</v>
      </c>
      <c r="AR32" s="54">
        <v>1.1599999999999999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2"/>
        <v>7.042253521126761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127</v>
      </c>
      <c r="P33" s="124">
        <v>99</v>
      </c>
      <c r="Q33" s="124">
        <v>61432758</v>
      </c>
      <c r="R33" s="47">
        <f t="shared" si="5"/>
        <v>4012</v>
      </c>
      <c r="S33" s="48">
        <f t="shared" si="6"/>
        <v>96.287999999999997</v>
      </c>
      <c r="T33" s="48">
        <f t="shared" si="7"/>
        <v>4.0119999999999996</v>
      </c>
      <c r="U33" s="125">
        <v>2.7</v>
      </c>
      <c r="V33" s="125">
        <f t="shared" si="0"/>
        <v>2.7</v>
      </c>
      <c r="W33" s="126" t="s">
        <v>124</v>
      </c>
      <c r="X33" s="128">
        <v>0</v>
      </c>
      <c r="Y33" s="128">
        <v>0</v>
      </c>
      <c r="Z33" s="128">
        <v>0</v>
      </c>
      <c r="AA33" s="128">
        <v>1185</v>
      </c>
      <c r="AB33" s="128">
        <v>967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42375860</v>
      </c>
      <c r="AH33" s="50">
        <f t="shared" si="9"/>
        <v>744</v>
      </c>
      <c r="AI33" s="51">
        <f t="shared" si="8"/>
        <v>185.44366899302096</v>
      </c>
      <c r="AJ33" s="108">
        <v>0</v>
      </c>
      <c r="AK33" s="108">
        <v>0</v>
      </c>
      <c r="AL33" s="108">
        <v>0</v>
      </c>
      <c r="AM33" s="108">
        <v>1</v>
      </c>
      <c r="AN33" s="108">
        <v>1</v>
      </c>
      <c r="AO33" s="108">
        <v>0.35</v>
      </c>
      <c r="AP33" s="128">
        <v>9769026</v>
      </c>
      <c r="AQ33" s="128">
        <f t="shared" si="1"/>
        <v>952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2"/>
        <v>9.1549295774647899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123</v>
      </c>
      <c r="P34" s="124">
        <v>93</v>
      </c>
      <c r="Q34" s="124">
        <v>61436768</v>
      </c>
      <c r="R34" s="47">
        <f t="shared" si="5"/>
        <v>4010</v>
      </c>
      <c r="S34" s="48">
        <f t="shared" si="6"/>
        <v>96.24</v>
      </c>
      <c r="T34" s="48">
        <f t="shared" si="7"/>
        <v>4.01</v>
      </c>
      <c r="U34" s="125">
        <v>4</v>
      </c>
      <c r="V34" s="125">
        <f t="shared" si="0"/>
        <v>4</v>
      </c>
      <c r="W34" s="126" t="s">
        <v>124</v>
      </c>
      <c r="X34" s="128">
        <v>0</v>
      </c>
      <c r="Y34" s="128">
        <v>0</v>
      </c>
      <c r="Z34" s="128">
        <v>947</v>
      </c>
      <c r="AA34" s="128">
        <v>1185</v>
      </c>
      <c r="AB34" s="128">
        <v>0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42376556</v>
      </c>
      <c r="AH34" s="50">
        <f t="shared" si="9"/>
        <v>696</v>
      </c>
      <c r="AI34" s="51">
        <f t="shared" si="8"/>
        <v>173.56608478802994</v>
      </c>
      <c r="AJ34" s="108">
        <v>0</v>
      </c>
      <c r="AK34" s="108">
        <v>0</v>
      </c>
      <c r="AL34" s="108">
        <v>1</v>
      </c>
      <c r="AM34" s="108">
        <v>1</v>
      </c>
      <c r="AN34" s="108">
        <v>0</v>
      </c>
      <c r="AO34" s="108">
        <v>0.35</v>
      </c>
      <c r="AP34" s="128">
        <v>9770248</v>
      </c>
      <c r="AQ34" s="128">
        <f t="shared" si="1"/>
        <v>1222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64">
        <f>AVERAGE(P11:P34)</f>
        <v>123.95833333333333</v>
      </c>
      <c r="Q35" s="65">
        <f>Q34-Q10</f>
        <v>124882</v>
      </c>
      <c r="R35" s="66">
        <f>SUM(R11:R34)</f>
        <v>124882</v>
      </c>
      <c r="S35" s="67">
        <f>AVERAGE(S11:S34)</f>
        <v>124.88199999999996</v>
      </c>
      <c r="T35" s="67">
        <f>SUM(T11:T34)</f>
        <v>124.88200000000001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26384</v>
      </c>
      <c r="AH35" s="69">
        <f>SUM(AH11:AH34)</f>
        <v>26384</v>
      </c>
      <c r="AI35" s="70">
        <f>$AH$35/$T35</f>
        <v>211.27144023958616</v>
      </c>
      <c r="AJ35" s="99"/>
      <c r="AK35" s="100"/>
      <c r="AL35" s="100"/>
      <c r="AM35" s="100"/>
      <c r="AN35" s="101"/>
      <c r="AO35" s="71"/>
      <c r="AP35" s="72">
        <f>AP34-AP10</f>
        <v>7157</v>
      </c>
      <c r="AQ35" s="73">
        <f>SUM(AQ11:AQ34)</f>
        <v>7157</v>
      </c>
      <c r="AR35" s="74">
        <f>AVERAGE(AR11:AR34)</f>
        <v>1.1900000000000002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50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156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157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50" t="s">
        <v>128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50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137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295" t="s">
        <v>158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50" t="s">
        <v>133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54" t="s">
        <v>141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1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54" t="s">
        <v>142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18" t="s">
        <v>143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144</v>
      </c>
      <c r="C51" s="129"/>
      <c r="D51" s="129"/>
      <c r="E51" s="129"/>
      <c r="F51" s="130"/>
      <c r="G51" s="117"/>
      <c r="H51" s="117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54" t="s">
        <v>145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166</v>
      </c>
      <c r="C53" s="118"/>
      <c r="D53" s="118"/>
      <c r="E53" s="118"/>
      <c r="F53" s="118"/>
      <c r="G53" s="116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66" t="s">
        <v>159</v>
      </c>
      <c r="C54" s="167"/>
      <c r="D54" s="169"/>
      <c r="E54" s="167"/>
      <c r="F54" s="167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9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68" t="s">
        <v>160</v>
      </c>
      <c r="C55" s="168"/>
      <c r="D55" s="170"/>
      <c r="E55" s="168"/>
      <c r="F55" s="16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68" t="s">
        <v>161</v>
      </c>
      <c r="C56" s="168"/>
      <c r="D56" s="170"/>
      <c r="E56" s="168"/>
      <c r="F56" s="16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67" t="s">
        <v>162</v>
      </c>
      <c r="C57" s="168"/>
      <c r="D57" s="170"/>
      <c r="E57" s="168"/>
      <c r="F57" s="168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68" t="s">
        <v>163</v>
      </c>
      <c r="C58" s="168"/>
      <c r="D58" s="170"/>
      <c r="E58" s="168"/>
      <c r="F58" s="168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68" t="s">
        <v>164</v>
      </c>
      <c r="C59" s="168"/>
      <c r="D59" s="170"/>
      <c r="E59" s="168"/>
      <c r="F59" s="168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68" t="s">
        <v>165</v>
      </c>
      <c r="C60" s="167"/>
      <c r="D60" s="169"/>
      <c r="E60" s="167"/>
      <c r="F60" s="167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16"/>
      <c r="C61" s="87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92"/>
      <c r="T61" s="92"/>
      <c r="U61" s="92"/>
      <c r="V61" s="92"/>
      <c r="W61" s="92"/>
      <c r="X61" s="92"/>
      <c r="Y61" s="92"/>
      <c r="Z61" s="83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111"/>
      <c r="AW61" s="107"/>
      <c r="AX61" s="107"/>
      <c r="AY61" s="107"/>
    </row>
    <row r="62" spans="2:51" x14ac:dyDescent="0.25">
      <c r="B62" s="118"/>
      <c r="C62" s="118"/>
      <c r="D62" s="116"/>
      <c r="E62" s="94"/>
      <c r="F62" s="116"/>
      <c r="G62" s="116"/>
      <c r="H62" s="116"/>
      <c r="I62" s="116"/>
      <c r="J62" s="117"/>
      <c r="K62" s="117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83"/>
      <c r="X62" s="83"/>
      <c r="Y62" s="83"/>
      <c r="Z62" s="112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111"/>
      <c r="AW62" s="107"/>
      <c r="AX62" s="107"/>
      <c r="AY62" s="107"/>
    </row>
    <row r="63" spans="2:51" x14ac:dyDescent="0.25">
      <c r="B63" s="118"/>
      <c r="C63" s="118"/>
      <c r="D63" s="116"/>
      <c r="E63" s="94"/>
      <c r="F63" s="116"/>
      <c r="G63" s="116"/>
      <c r="H63" s="116"/>
      <c r="I63" s="116"/>
      <c r="J63" s="117"/>
      <c r="K63" s="117"/>
      <c r="L63" s="92"/>
      <c r="M63" s="92"/>
      <c r="N63" s="92"/>
      <c r="O63" s="92"/>
      <c r="P63" s="92"/>
      <c r="Q63" s="92"/>
      <c r="R63" s="92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118"/>
      <c r="C64" s="118"/>
      <c r="D64" s="116"/>
      <c r="E64" s="116"/>
      <c r="F64" s="116"/>
      <c r="G64" s="116"/>
      <c r="H64" s="116"/>
      <c r="I64" s="94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1"/>
      <c r="C65" s="150"/>
      <c r="D65" s="116"/>
      <c r="E65" s="94"/>
      <c r="F65" s="116"/>
      <c r="G65" s="94"/>
      <c r="H65" s="94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1"/>
      <c r="C66" s="118"/>
      <c r="D66" s="116"/>
      <c r="E66" s="94"/>
      <c r="F66" s="94"/>
      <c r="G66" s="94"/>
      <c r="H66" s="94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81"/>
      <c r="C67" s="118"/>
      <c r="D67" s="116"/>
      <c r="E67" s="116"/>
      <c r="F67" s="94"/>
      <c r="G67" s="116"/>
      <c r="H67" s="116"/>
      <c r="I67" s="92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81"/>
      <c r="C68" s="92"/>
      <c r="D68" s="116"/>
      <c r="E68" s="116"/>
      <c r="F68" s="116"/>
      <c r="G68" s="116"/>
      <c r="H68" s="116"/>
      <c r="I68" s="92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2"/>
      <c r="V68" s="82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U68" s="107"/>
      <c r="AV68" s="111"/>
      <c r="AW68" s="107"/>
      <c r="AX68" s="107"/>
      <c r="AY68" s="107"/>
    </row>
    <row r="69" spans="1:51" ht="229.5" customHeight="1" x14ac:dyDescent="0.25">
      <c r="B69" s="81"/>
      <c r="C69" s="150"/>
      <c r="D69" s="92"/>
      <c r="E69" s="116"/>
      <c r="F69" s="116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2"/>
      <c r="V69" s="82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U69" s="107"/>
      <c r="AV69" s="111"/>
      <c r="AW69" s="107"/>
      <c r="AX69" s="107"/>
      <c r="AY69" s="107"/>
    </row>
    <row r="70" spans="1:51" x14ac:dyDescent="0.25">
      <c r="A70" s="112"/>
      <c r="B70" s="81"/>
      <c r="C70" s="118"/>
      <c r="D70" s="92"/>
      <c r="E70" s="116"/>
      <c r="F70" s="116"/>
      <c r="G70" s="116"/>
      <c r="H70" s="116"/>
      <c r="I70" s="113"/>
      <c r="J70" s="113"/>
      <c r="K70" s="113"/>
      <c r="L70" s="113"/>
      <c r="M70" s="113"/>
      <c r="N70" s="113"/>
      <c r="O70" s="114"/>
      <c r="P70" s="109"/>
      <c r="R70" s="111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B71" s="92"/>
      <c r="C71" s="150"/>
      <c r="D71" s="116"/>
      <c r="E71" s="92"/>
      <c r="F71" s="116"/>
      <c r="G71" s="92"/>
      <c r="H71" s="9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B72" s="92"/>
      <c r="C72" s="90"/>
      <c r="D72" s="116"/>
      <c r="E72" s="92"/>
      <c r="F72" s="92"/>
      <c r="G72" s="92"/>
      <c r="H72" s="92"/>
      <c r="I72" s="113"/>
      <c r="J72" s="113"/>
      <c r="K72" s="113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B73" s="81"/>
      <c r="I73" s="113"/>
      <c r="J73" s="113"/>
      <c r="K73" s="113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I74" s="113"/>
      <c r="J74" s="113"/>
      <c r="K74" s="113"/>
      <c r="L74" s="113"/>
      <c r="M74" s="113"/>
      <c r="N74" s="113"/>
      <c r="O74" s="114"/>
      <c r="P74" s="109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I75" s="113"/>
      <c r="J75" s="113"/>
      <c r="K75" s="113"/>
      <c r="L75" s="113"/>
      <c r="M75" s="113"/>
      <c r="N75" s="113"/>
      <c r="O75" s="114"/>
      <c r="P75" s="109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I76" s="113"/>
      <c r="J76" s="113"/>
      <c r="K76" s="113"/>
      <c r="L76" s="113"/>
      <c r="M76" s="113"/>
      <c r="N76" s="113"/>
      <c r="O76" s="114"/>
      <c r="P76" s="109"/>
      <c r="R76" s="83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I77" s="113"/>
      <c r="J77" s="113"/>
      <c r="K77" s="113"/>
      <c r="L77" s="113"/>
      <c r="M77" s="113"/>
      <c r="N77" s="113"/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R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R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14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09"/>
      <c r="Q102" s="109"/>
      <c r="R102" s="109"/>
      <c r="S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3"/>
      <c r="P103" s="109"/>
      <c r="Q103" s="109"/>
      <c r="R103" s="109"/>
      <c r="S103" s="109"/>
      <c r="T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3"/>
      <c r="P104" s="109"/>
      <c r="Q104" s="109"/>
      <c r="R104" s="109"/>
      <c r="S104" s="109"/>
      <c r="T104" s="109"/>
      <c r="U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3"/>
      <c r="P105" s="109"/>
      <c r="T105" s="109"/>
      <c r="U105" s="109"/>
      <c r="AS105" s="107"/>
      <c r="AT105" s="107"/>
      <c r="AU105" s="107"/>
      <c r="AV105" s="107"/>
      <c r="AW105" s="107"/>
      <c r="AX105" s="107"/>
      <c r="AY105" s="107"/>
    </row>
    <row r="117" spans="45:51" x14ac:dyDescent="0.25">
      <c r="AS117" s="107"/>
      <c r="AT117" s="107"/>
      <c r="AU117" s="107"/>
      <c r="AV117" s="107"/>
      <c r="AW117" s="107"/>
      <c r="AX117" s="107"/>
      <c r="AY117" s="107"/>
    </row>
  </sheetData>
  <protectedRanges>
    <protectedRange sqref="N61:R61 B73 S63:T69 B65:B70 N64:R69 T42 S54:T60" name="Range2_12_5_1_1"/>
    <protectedRange sqref="L10 AD8 AF8 AJ8:AR8 AF10 L24:N31 N32:N34 N10:N23 G11:G34 R11:T34 AC11:AF34 E11:E34" name="Range1_16_3_1_1"/>
    <protectedRange sqref="I66 J65:M69 L61:M61 I69 L64:M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0:H70 F71 E70" name="Range2_2_2_9_2_1_1"/>
    <protectedRange sqref="D68 D71:D72" name="Range2_1_1_1_1_1_9_2_1_1"/>
    <protectedRange sqref="C69 C71" name="Range2_4_1_1_1"/>
    <protectedRange sqref="AS16:AS34" name="Range1_1_1_1"/>
    <protectedRange sqref="C72 C70 C67" name="Range2_1_3_1_1"/>
    <protectedRange sqref="H11:H34" name="Range1_1_1_1_1_1_1"/>
    <protectedRange sqref="B71:B72 L62:R63 D69:D70 I67:I68 Z54:Z61 S61:Y62 AA61:AU62 E71:E72 G71:H72 F72" name="Range2_2_1_10_1_1_1_2"/>
    <protectedRange sqref="C68" name="Range2_2_1_10_2_1_1_1"/>
    <protectedRange sqref="G67:H67 D65 F68 E67 N54:R60" name="Range2_12_1_6_1_1"/>
    <protectedRange sqref="I65 L54:M60 G68:H69 E68:E69 F69:F70" name="Range2_2_12_1_7_1_1"/>
    <protectedRange sqref="D66:D67" name="Range2_1_1_1_1_11_1_2_1_1"/>
    <protectedRange sqref="F65" name="Range2_2_2_9_1_1_1_1"/>
    <protectedRange sqref="C66" name="Range2_1_1_2_1_1"/>
    <protectedRange sqref="C65" name="Range2_1_2_2_1_1"/>
    <protectedRange sqref="E65:E66 F66:F67 G65:H66" name="Range2_2_1_1_1_1"/>
    <protectedRange sqref="AS11:AS15" name="Range1_4_1_1_1_1"/>
    <protectedRange sqref="J11:J15 J26:J34" name="Range1_1_2_1_10_1_1_1_1"/>
    <protectedRange sqref="R76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52:T53" name="Range2_12_5_1_1_3"/>
    <protectedRange sqref="S52:S53" name="Range2_12_4_1_1_1_4_2_2_2"/>
    <protectedRange sqref="Q10 AG10 AP10" name="Range1_16_3_1_1_1_1_1"/>
    <protectedRange sqref="F11:F22" name="Range1_16_3_1_1_2_1_1_1_2_1"/>
    <protectedRange sqref="R48:R49 Q50:Q51" name="Range2_12_5_1_1_3_1"/>
    <protectedRange sqref="Q48:Q49 P50:P51" name="Range2_12_4_1_1_1_4_2_2_2_1"/>
    <protectedRange sqref="Q52:R53 O48:P49 N50:O51" name="Range2_12_1_6_1_1_1_2_3_2_1_1_3_1"/>
    <protectedRange sqref="N52:P53 L48:N49 K50:M51" name="Range2_12_1_2_3_1_1_1_2_3_2_1_1_3_1"/>
    <protectedRange sqref="K52:M53 I48:K49 H50:J51 H49" name="Range2_2_12_1_4_3_1_1_1_3_3_2_1_1_3_1"/>
    <protectedRange sqref="J52:J53 H48 G49:G51" name="Range2_2_12_1_4_3_1_1_1_3_2_1_2_2_1"/>
    <protectedRange sqref="E48:F48 D49:E51" name="Range2_2_12_1_3_1_2_1_1_1_2_1_1_1_1_1_1_2_1_1_1"/>
    <protectedRange sqref="C48" name="Range2_2_12_1_3_1_2_1_1_1_2_1_1_1_1_3_1_1_1_1_1"/>
    <protectedRange sqref="D48 C49:C51" name="Range2_2_12_1_3_1_2_1_1_1_3_1_1_1_1_1_3_1_1_1_1_1"/>
    <protectedRange sqref="G48 F49:F51" name="Range2_2_12_1_4_3_1_1_1_2_1_2_1_1_3_1_1_1_1_1_1_1"/>
    <protectedRange sqref="I52" name="Range2_2_12_1_7_1_1_2_2_2"/>
    <protectedRange sqref="G52:H52" name="Range2_2_12_1_3_1_2_1_1_1_2_1_1_1_1_1_1_2_1_1_1_1_1_1"/>
    <protectedRange sqref="D52:E52" name="Range2_2_12_1_3_1_2_1_1_1_2_1_1_1_1_3_1_1_1_1_1_2_1_2"/>
    <protectedRange sqref="F52" name="Range2_2_12_1_3_1_2_1_1_1_3_1_1_1_1_1_3_1_1_1_1_1_1_1_2"/>
    <protectedRange sqref="I53" name="Range2_2_12_1_4_3_1_1_1_3_3_1_1_3_1_1_1_1_1_1_2_1_1"/>
    <protectedRange sqref="E53:H53" name="Range2_2_12_1_3_1_2_1_1_1_1_2_1_1_1_1_1_1_2_1_1"/>
    <protectedRange sqref="D53" name="Range2_2_12_1_3_1_2_1_1_1_2_1_2_3_1_1_1_1_1_1_1"/>
    <protectedRange sqref="Q11:Q34" name="Range1_16_3_1_1_1_1_1_2"/>
    <protectedRange sqref="O11:P34" name="Range1_16_3_1_1_2"/>
    <protectedRange sqref="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 P5:U5" name="Range1_16_1_1_1_1_2"/>
    <protectedRange sqref="T43" name="Range2_12_5_1_1_1_2"/>
    <protectedRange sqref="G43:H43" name="Range2_2_12_1_3_1_1_1_1_1_4_1_1_1_1"/>
    <protectedRange sqref="E43:F43" name="Range2_2_12_1_7_1_1_3_1_1_1_1"/>
    <protectedRange sqref="S43" name="Range2_12_5_1_1_2_3_1_1_1"/>
    <protectedRange sqref="Q43:R43" name="Range2_12_1_6_1_1_1_1_2_1_1_1"/>
    <protectedRange sqref="N43:P43" name="Range2_12_1_2_3_1_1_1_1_2_1_1_1"/>
    <protectedRange sqref="I43:M43" name="Range2_2_12_1_4_3_1_1_1_1_2_1_1_1"/>
    <protectedRange sqref="D43" name="Range2_2_12_1_3_1_2_1_1_1_2_1_2_1_1_1"/>
    <protectedRange sqref="T45" name="Range2_12_5_1_1_2_1_1_1_1"/>
    <protectedRange sqref="T44" name="Range2_12_5_1_1_6_1_1_1_1_1_1_1_1_1"/>
    <protectedRange sqref="S44" name="Range2_12_5_1_1_5_3_1_1_1_1_1_1_1_1_1"/>
    <protectedRange sqref="S45" name="Range2_12_4_1_1_1_4_2_2_1_1_1_1"/>
    <protectedRange sqref="Q44:R44" name="Range2_12_1_6_1_1_1_2_3_2_1_1_2_1_1_1_1_1_1_1_1"/>
    <protectedRange sqref="N44:P44" name="Range2_12_1_2_3_1_1_1_2_3_2_1_1_2_1_1_1_1_1_1_1_1"/>
    <protectedRange sqref="J44:M44" name="Range2_2_12_1_4_3_1_1_1_3_3_2_1_1_2_1_1_1_1_1_1_1_1"/>
    <protectedRange sqref="I44" name="Range2_2_12_1_4_3_1_1_1_2_1_2_2_1_2_1_1_1_1_1_1_1_1"/>
    <protectedRange sqref="G44:H44 D44:E44" name="Range2_2_12_1_3_1_2_1_1_1_2_1_3_2_1_2_1_1_1_1_1_1_1_1"/>
    <protectedRange sqref="F44" name="Range2_2_12_1_3_1_2_1_1_1_1_1_2_2_1_2_1_1_1_1_1_1_1_1"/>
    <protectedRange sqref="Q45:R45" name="Range2_12_1_6_1_1_1_2_3_2_1_1_1_1_1_1_1"/>
    <protectedRange sqref="N45:P45" name="Range2_12_1_2_3_1_1_1_2_3_2_1_1_1_1_1_1_1"/>
    <protectedRange sqref="K45:M45" name="Range2_2_12_1_4_3_1_1_1_3_3_2_1_1_1_1_1_1_1"/>
    <protectedRange sqref="J45" name="Range2_2_12_1_4_3_1_1_1_3_2_1_2_1_1_1_1_1"/>
    <protectedRange sqref="D45:E45" name="Range2_2_12_1_3_1_2_1_1_1_2_1_2_3_2_1_1_1_1_1"/>
    <protectedRange sqref="I45" name="Range2_2_12_1_4_2_1_1_1_4_1_2_1_1_1_2_1_1_1_1_1"/>
    <protectedRange sqref="F45:H45" name="Range2_2_12_1_3_1_1_1_1_1_4_1_2_1_2_1_2_1_1_1_1_1"/>
    <protectedRange sqref="B43" name="Range2_12_5_1_1_1_2_1_1_1_1_1_1_1_1_1_1_1_2_1_1_1_1_1_1_1_1_1_1_1_1_1_1_1_1_1_1_1_1_1_1_2_1_1_1_1_1_1_1_1_1_1_1_2_1_1_1_1_2_1_1_1_1"/>
    <protectedRange sqref="B44" name="Range2_12_5_1_1_1_2_2_1_1_1_1_1_1_1_1_1_1_1_1_1_1_1_1_1_1_1_1_1_1_1_1_1_1_1_1_1_1_1_1_1_1_1_1_1_1_1_1_1_1_1_1_1_1_1_1_1_2_1_1_1_1_1_1_1_1_1_1_1_2_1_1_1_1_1_2_1_1_1_1"/>
    <protectedRange sqref="B45" name="Range2_12_5_1_1_1_2_2_1_1_1_1_1_1_1_1_1_1_1_2_1_1_1_1_1_1_1_1_1_1_1_1_1_1_1_1_1_1_1_1_1_1_1_1_1_1_1_1_1_1_1_1_1_1_1_1_1_1_1_1_1_1_1_1_1_1_1_1_1_1_1_1_1_2_1_1_1_1_1_1_1_1_1_1_1_2_1_1_1_1_1_2_1_1_1_1"/>
    <protectedRange sqref="T46:T47" name="Range2_12_5_1_1_2_2_1_1_1"/>
    <protectedRange sqref="S46:S47" name="Range2_12_4_1_1_1_4_2_2_2_2_1_1"/>
    <protectedRange sqref="Q46:R47" name="Range2_12_1_6_1_1_1_2_3_2_1_1_3_1_1_1_1"/>
    <protectedRange sqref="N46:P47" name="Range2_12_1_2_3_1_1_1_2_3_2_1_1_3_1_1_1_1"/>
    <protectedRange sqref="K46:M47" name="Range2_2_12_1_4_3_1_1_1_3_3_2_1_1_3_1_1_1_1"/>
    <protectedRange sqref="J46:J47" name="Range2_2_12_1_4_3_1_1_1_3_2_1_2_2_1_1_1_1"/>
    <protectedRange sqref="E46:H47" name="Range2_2_12_1_3_1_2_1_1_1_1_2_1_1_1_1_1_1_1_1_1_1"/>
    <protectedRange sqref="D46:D47" name="Range2_2_12_1_3_1_2_1_1_1_2_1_2_3_1_1_1_1_1_1_2_1"/>
    <protectedRange sqref="I46:I47" name="Range2_2_12_1_4_2_1_1_1_4_1_2_1_1_1_2_2_1_1_1_1_1"/>
    <protectedRange sqref="B47" name="Range2_12_5_1_1_1_2_1_1_1_1_1_1_1_1_1_1_1_2_1_2_1_1_1_1_1_1_1_1_1_2_1_1_1_1_1_1_1_1_1_1_1_1_1_1_1_1_1_1_1_1_1_1_1_1_1_1_1_1_1_1_1_1_1_1_1_1_1_1_1_1_1_1_1_2_1_1_1_1_1_1_1_1_1_2_1_2_1_1_1_1_1_2_1_1_1_1"/>
    <protectedRange sqref="B46" name="Range2_12_5_1_1_1_2_2_1_1_1_1_1_1_1_1_1_1_1_2_1_1_1_2_1_1_1_2_1_1_1_3_1_1_1_1_1_1_1_1_1_1_1_1_1_1_1_1_1_1_1_1_1_1_1_1_1_1_1_1_1_1_1_1_1_1_1_1_1_1_1_1_1_1_1_1_1_1_1_1_1_1_1_1_1_1_1_1_1_1_2_1_1_1_1_1_1"/>
    <protectedRange sqref="P4:U4" name="Range1_16_1_1_1_1_1_1_2_2_2_2_2_2_2_2_2_2_2_2_2_2_2_2_2_2_2_2_2_2_2_1_2_2"/>
    <protectedRange sqref="B48" name="Range2_12_5_1_1_1_1_1_2_1_1_1_1_1_1_1_1_1_1_1_1_1_1_1_1_1_1_1_1_2_1_1_1_1_1_1_1_1_1_1_1_1_1_3_1_1_1_2_1_1_1_1_1_1_1_1_1_1_1_1_2_1_1_1_1_1_1_1_1_1_1_1_1_1_1_1_1_1_1_1_1_1_1_1_2"/>
    <protectedRange sqref="B49" name="Range2_12_5_1_1_1_1_1_2_1_1_2_1_1_1_1_1_1_1_1_1_1_1_1_1_1_1_1_1_2_1_1_1_1_1_1_1_1_1_1_1_1_1_1_3_1_1_1_2_1_1_1_1_1_1_1_1_1_2_1_1_1_1_1_1_1_1_1_1_1_1_1_1_1_1_1_1_1_1_1_1_1_2"/>
    <protectedRange sqref="B50" name="Range2_12_5_1_1_1_2_2_1_1_1_1_1_1_1_1_1_1_1_2_1_1_1_1_1_1_1_1_1_3_1_3_1_2_1_1_1_1_1_1_1_1_1_1_1_1_1_2_1_1_1_1_1_2_1_1_1_1_1_1_1_1_2_1_1_3_1_1_1_2_1_1_1_1_1_1_1_1_1_1_1_1_1_1_1_1_1_2_1_1_1_1_1_1_1_1_1_1_1_1_1_1_1_2"/>
    <protectedRange sqref="J64:K64" name="Range2_2_12_2_1_1_1"/>
    <protectedRange sqref="D63:D64 I63:K63 G64:H64 E64 J61:K62" name="Range2_2_12_1_7_1_1_2"/>
    <protectedRange sqref="C64" name="Range2_1_1_2_1_1_1"/>
    <protectedRange sqref="F63:F64 E63 G63:H63" name="Range2_2_12_1_1_1_1_1_1"/>
    <protectedRange sqref="C63" name="Range2_1_4_2_1_1_1_1"/>
    <protectedRange sqref="I64" name="Range2_2_1_1_1_1_1"/>
    <protectedRange sqref="J54:K60" name="Range2_2_12_1_4_1_1_1_1_1_1_1_1_1_1_1_1_1_1_1"/>
    <protectedRange sqref="I54:I62" name="Range2_2_12_1_7_1_1_2_2_1_2"/>
    <protectedRange sqref="G62:H62" name="Range2_2_12_1_3_1_2_1_1_1_2_1_1_1_1_1_1_2_1_1_1_1_1_1_1_1"/>
    <protectedRange sqref="F62 G61:H61" name="Range2_2_12_1_3_3_1_1_1_2_1_1_1_1_1_1_1_1_1_1_1_1_1_1_1_1"/>
    <protectedRange sqref="F61" name="Range2_2_12_1_3_1_2_1_1_1_3_1_1_1_1_1_3_1_1_1_1_1_1_1_1_2"/>
    <protectedRange sqref="F54:H60" name="Range2_2_12_1_3_1_2_1_1_1_1_2_1_1_1_1_1_1_1_1_1_1_1"/>
    <protectedRange sqref="D62" name="Range2_2_12_1_7_1_1_2_1_1_1_1"/>
    <protectedRange sqref="E62" name="Range2_2_12_1_1_1_1_1_1_1_1_1_1"/>
    <protectedRange sqref="C62" name="Range2_1_4_2_1_1_1_1_1_1_1"/>
    <protectedRange sqref="D61:E61" name="Range2_2_12_1_3_1_2_1_1_1_3_1_1_1_1_1_1_1_2_1_1_1_1_1_1_1"/>
    <protectedRange sqref="E54:E60" name="Range2_2_12_1_3_1_2_1_1_1_2_1_1_1_1_3_1_1_1_1_1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1034" priority="21" operator="containsText" text="N/A">
      <formula>NOT(ISERROR(SEARCH("N/A",AC11)))</formula>
    </cfRule>
    <cfRule type="cellIs" dxfId="1033" priority="35" operator="equal">
      <formula>0</formula>
    </cfRule>
  </conditionalFormatting>
  <conditionalFormatting sqref="AC11:AE34">
    <cfRule type="cellIs" dxfId="1032" priority="34" operator="greaterThanOrEqual">
      <formula>1185</formula>
    </cfRule>
  </conditionalFormatting>
  <conditionalFormatting sqref="AC11:AE34">
    <cfRule type="cellIs" dxfId="1031" priority="33" operator="between">
      <formula>0.1</formula>
      <formula>1184</formula>
    </cfRule>
  </conditionalFormatting>
  <conditionalFormatting sqref="X8">
    <cfRule type="cellIs" dxfId="1030" priority="32" operator="equal">
      <formula>0</formula>
    </cfRule>
  </conditionalFormatting>
  <conditionalFormatting sqref="X8">
    <cfRule type="cellIs" dxfId="1029" priority="31" operator="greaterThan">
      <formula>1179</formula>
    </cfRule>
  </conditionalFormatting>
  <conditionalFormatting sqref="X8">
    <cfRule type="cellIs" dxfId="1028" priority="30" operator="greaterThan">
      <formula>99</formula>
    </cfRule>
  </conditionalFormatting>
  <conditionalFormatting sqref="X8">
    <cfRule type="cellIs" dxfId="1027" priority="29" operator="greaterThan">
      <formula>0.99</formula>
    </cfRule>
  </conditionalFormatting>
  <conditionalFormatting sqref="AB8">
    <cfRule type="cellIs" dxfId="1026" priority="28" operator="equal">
      <formula>0</formula>
    </cfRule>
  </conditionalFormatting>
  <conditionalFormatting sqref="AB8">
    <cfRule type="cellIs" dxfId="1025" priority="27" operator="greaterThan">
      <formula>1179</formula>
    </cfRule>
  </conditionalFormatting>
  <conditionalFormatting sqref="AB8">
    <cfRule type="cellIs" dxfId="1024" priority="26" operator="greaterThan">
      <formula>99</formula>
    </cfRule>
  </conditionalFormatting>
  <conditionalFormatting sqref="AB8">
    <cfRule type="cellIs" dxfId="1023" priority="25" operator="greaterThan">
      <formula>0.99</formula>
    </cfRule>
  </conditionalFormatting>
  <conditionalFormatting sqref="AI11:AI34">
    <cfRule type="cellIs" dxfId="1022" priority="24" operator="greaterThan">
      <formula>$AI$8</formula>
    </cfRule>
  </conditionalFormatting>
  <conditionalFormatting sqref="AH11:AH34">
    <cfRule type="cellIs" dxfId="1021" priority="22" operator="greaterThan">
      <formula>$AH$8</formula>
    </cfRule>
    <cfRule type="cellIs" dxfId="1020" priority="23" operator="greaterThan">
      <formula>$AH$8</formula>
    </cfRule>
  </conditionalFormatting>
  <conditionalFormatting sqref="X11:AA34">
    <cfRule type="containsText" dxfId="1019" priority="17" operator="containsText" text="N/A">
      <formula>NOT(ISERROR(SEARCH("N/A",X11)))</formula>
    </cfRule>
    <cfRule type="cellIs" dxfId="1018" priority="20" operator="equal">
      <formula>0</formula>
    </cfRule>
  </conditionalFormatting>
  <conditionalFormatting sqref="X11:AA34">
    <cfRule type="cellIs" dxfId="1017" priority="19" operator="greaterThanOrEqual">
      <formula>1185</formula>
    </cfRule>
  </conditionalFormatting>
  <conditionalFormatting sqref="X11:AA34">
    <cfRule type="cellIs" dxfId="1016" priority="18" operator="between">
      <formula>0.1</formula>
      <formula>1184</formula>
    </cfRule>
  </conditionalFormatting>
  <conditionalFormatting sqref="AB11:AB34">
    <cfRule type="containsText" dxfId="1015" priority="13" operator="containsText" text="N/A">
      <formula>NOT(ISERROR(SEARCH("N/A",AB11)))</formula>
    </cfRule>
    <cfRule type="cellIs" dxfId="1014" priority="16" operator="equal">
      <formula>0</formula>
    </cfRule>
  </conditionalFormatting>
  <conditionalFormatting sqref="AB11:AB34">
    <cfRule type="cellIs" dxfId="1013" priority="15" operator="greaterThanOrEqual">
      <formula>1185</formula>
    </cfRule>
  </conditionalFormatting>
  <conditionalFormatting sqref="AB11:AB34">
    <cfRule type="cellIs" dxfId="1012" priority="14" operator="between">
      <formula>0.1</formula>
      <formula>1184</formula>
    </cfRule>
  </conditionalFormatting>
  <conditionalFormatting sqref="AJ11:AO34">
    <cfRule type="cellIs" dxfId="1011" priority="12" operator="equal">
      <formula>0</formula>
    </cfRule>
  </conditionalFormatting>
  <conditionalFormatting sqref="AJ11:AO34">
    <cfRule type="cellIs" dxfId="1010" priority="11" operator="greaterThan">
      <formula>1179</formula>
    </cfRule>
  </conditionalFormatting>
  <conditionalFormatting sqref="AJ11:AO34">
    <cfRule type="cellIs" dxfId="1009" priority="10" operator="greaterThan">
      <formula>99</formula>
    </cfRule>
  </conditionalFormatting>
  <conditionalFormatting sqref="AJ11:AO34">
    <cfRule type="cellIs" dxfId="1008" priority="9" operator="greaterThan">
      <formula>0.99</formula>
    </cfRule>
  </conditionalFormatting>
  <conditionalFormatting sqref="AQ11:AQ34">
    <cfRule type="cellIs" dxfId="1007" priority="8" operator="equal">
      <formula>0</formula>
    </cfRule>
  </conditionalFormatting>
  <conditionalFormatting sqref="AQ11:AQ34">
    <cfRule type="cellIs" dxfId="1006" priority="7" operator="greaterThan">
      <formula>1179</formula>
    </cfRule>
  </conditionalFormatting>
  <conditionalFormatting sqref="AQ11:AQ34">
    <cfRule type="cellIs" dxfId="1005" priority="6" operator="greaterThan">
      <formula>99</formula>
    </cfRule>
  </conditionalFormatting>
  <conditionalFormatting sqref="AQ11:AQ34">
    <cfRule type="cellIs" dxfId="1004" priority="5" operator="greaterThan">
      <formula>0.99</formula>
    </cfRule>
  </conditionalFormatting>
  <conditionalFormatting sqref="AP11:AP34">
    <cfRule type="cellIs" dxfId="1003" priority="4" operator="equal">
      <formula>0</formula>
    </cfRule>
  </conditionalFormatting>
  <conditionalFormatting sqref="AP11:AP34">
    <cfRule type="cellIs" dxfId="1002" priority="3" operator="greaterThan">
      <formula>1179</formula>
    </cfRule>
  </conditionalFormatting>
  <conditionalFormatting sqref="AP11:AP34">
    <cfRule type="cellIs" dxfId="1001" priority="2" operator="greaterThan">
      <formula>99</formula>
    </cfRule>
  </conditionalFormatting>
  <conditionalFormatting sqref="AP11:AP34">
    <cfRule type="cellIs" dxfId="1000" priority="1" operator="greaterThan">
      <formula>0.99</formula>
    </cfRule>
  </conditionalFormatting>
  <dataValidations count="6">
    <dataValidation type="list" allowBlank="1" showInputMessage="1" showErrorMessage="1" sqref="AP8:AQ8 N10 L10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 P5">
      <formula1>$AY$10:$AY$39</formula1>
    </dataValidation>
    <dataValidation type="list" allowBlank="1" showInputMessage="1" showErrorMessage="1" sqref="D8 O8:T8">
      <formula1>#REF!</formula1>
    </dataValidation>
    <dataValidation type="list" allowBlank="1" showInputMessage="1" showErrorMessage="1" sqref="P4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Q28" zoomScaleNormal="100" workbookViewId="0">
      <selection activeCell="AG35" sqref="AG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260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256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256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42368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26300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261" t="s">
        <v>51</v>
      </c>
      <c r="V9" s="261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259" t="s">
        <v>55</v>
      </c>
      <c r="AG9" s="259" t="s">
        <v>56</v>
      </c>
      <c r="AH9" s="296" t="s">
        <v>57</v>
      </c>
      <c r="AI9" s="311" t="s">
        <v>58</v>
      </c>
      <c r="AJ9" s="261" t="s">
        <v>59</v>
      </c>
      <c r="AK9" s="261" t="s">
        <v>60</v>
      </c>
      <c r="AL9" s="261" t="s">
        <v>61</v>
      </c>
      <c r="AM9" s="261" t="s">
        <v>62</v>
      </c>
      <c r="AN9" s="261" t="s">
        <v>63</v>
      </c>
      <c r="AO9" s="261" t="s">
        <v>64</v>
      </c>
      <c r="AP9" s="261" t="s">
        <v>65</v>
      </c>
      <c r="AQ9" s="293" t="s">
        <v>66</v>
      </c>
      <c r="AR9" s="261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61" t="s">
        <v>72</v>
      </c>
      <c r="C10" s="261" t="s">
        <v>73</v>
      </c>
      <c r="D10" s="261" t="s">
        <v>74</v>
      </c>
      <c r="E10" s="261" t="s">
        <v>75</v>
      </c>
      <c r="F10" s="261" t="s">
        <v>74</v>
      </c>
      <c r="G10" s="261" t="s">
        <v>75</v>
      </c>
      <c r="H10" s="289"/>
      <c r="I10" s="261" t="s">
        <v>75</v>
      </c>
      <c r="J10" s="261" t="s">
        <v>75</v>
      </c>
      <c r="K10" s="261" t="s">
        <v>75</v>
      </c>
      <c r="L10" s="29" t="s">
        <v>29</v>
      </c>
      <c r="M10" s="292"/>
      <c r="N10" s="29" t="s">
        <v>29</v>
      </c>
      <c r="O10" s="294"/>
      <c r="P10" s="294"/>
      <c r="Q10" s="2">
        <f>'DEC 29'!Q34</f>
        <v>64648484</v>
      </c>
      <c r="R10" s="304"/>
      <c r="S10" s="305"/>
      <c r="T10" s="306"/>
      <c r="U10" s="261" t="s">
        <v>75</v>
      </c>
      <c r="V10" s="261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29'!AG34</f>
        <v>42817212</v>
      </c>
      <c r="AH10" s="296"/>
      <c r="AI10" s="312"/>
      <c r="AJ10" s="261" t="s">
        <v>84</v>
      </c>
      <c r="AK10" s="261" t="s">
        <v>84</v>
      </c>
      <c r="AL10" s="261" t="s">
        <v>84</v>
      </c>
      <c r="AM10" s="261" t="s">
        <v>84</v>
      </c>
      <c r="AN10" s="261" t="s">
        <v>84</v>
      </c>
      <c r="AO10" s="261" t="s">
        <v>84</v>
      </c>
      <c r="AP10" s="2">
        <f>'DEC 29'!AP34</f>
        <v>9951021</v>
      </c>
      <c r="AQ10" s="294"/>
      <c r="AR10" s="257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 t="shared" ref="E11:E34" si="0"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125</v>
      </c>
      <c r="P11" s="124">
        <v>96</v>
      </c>
      <c r="Q11" s="124">
        <v>64652713</v>
      </c>
      <c r="R11" s="47">
        <f>IF(ISBLANK(Q11),"-",Q11-Q10)</f>
        <v>4229</v>
      </c>
      <c r="S11" s="48">
        <f>R11*24/1000</f>
        <v>101.496</v>
      </c>
      <c r="T11" s="48">
        <f>R11/1000</f>
        <v>4.2290000000000001</v>
      </c>
      <c r="U11" s="125">
        <v>5.6</v>
      </c>
      <c r="V11" s="125">
        <f t="shared" ref="V11:V34" si="1">U11</f>
        <v>5.6</v>
      </c>
      <c r="W11" s="126" t="s">
        <v>124</v>
      </c>
      <c r="X11" s="128">
        <v>0</v>
      </c>
      <c r="Y11" s="128">
        <v>0</v>
      </c>
      <c r="Z11" s="128">
        <v>0</v>
      </c>
      <c r="AA11" s="128">
        <v>1185</v>
      </c>
      <c r="AB11" s="128">
        <v>967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262">
        <v>42817972</v>
      </c>
      <c r="AH11" s="50">
        <f>IF(ISBLANK(AG11),"-",AG11-AG10)</f>
        <v>760</v>
      </c>
      <c r="AI11" s="51">
        <f>AH11/T11</f>
        <v>179.71151572475762</v>
      </c>
      <c r="AJ11" s="108">
        <v>0</v>
      </c>
      <c r="AK11" s="108">
        <v>0</v>
      </c>
      <c r="AL11" s="108">
        <v>0</v>
      </c>
      <c r="AM11" s="108">
        <v>1</v>
      </c>
      <c r="AN11" s="108">
        <v>1</v>
      </c>
      <c r="AO11" s="108">
        <v>0.4</v>
      </c>
      <c r="AP11" s="128">
        <v>9952245</v>
      </c>
      <c r="AQ11" s="128">
        <f t="shared" ref="AQ11:AQ34" si="2">AP11-AP10</f>
        <v>1224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13</v>
      </c>
      <c r="E12" s="42">
        <f t="shared" si="0"/>
        <v>9.1549295774647899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124</v>
      </c>
      <c r="P12" s="124">
        <v>93</v>
      </c>
      <c r="Q12" s="124">
        <v>64656374</v>
      </c>
      <c r="R12" s="47">
        <f t="shared" ref="R12:R34" si="5">IF(ISBLANK(Q12),"-",Q12-Q11)</f>
        <v>3661</v>
      </c>
      <c r="S12" s="48">
        <f t="shared" ref="S12:S34" si="6">R12*24/1000</f>
        <v>87.864000000000004</v>
      </c>
      <c r="T12" s="48">
        <f t="shared" ref="T12:T34" si="7">R12/1000</f>
        <v>3.661</v>
      </c>
      <c r="U12" s="125">
        <v>6.8</v>
      </c>
      <c r="V12" s="125">
        <f t="shared" si="1"/>
        <v>6.8</v>
      </c>
      <c r="W12" s="126" t="s">
        <v>124</v>
      </c>
      <c r="X12" s="128">
        <v>0</v>
      </c>
      <c r="Y12" s="128">
        <v>0</v>
      </c>
      <c r="Z12" s="128">
        <v>0</v>
      </c>
      <c r="AA12" s="128">
        <v>1185</v>
      </c>
      <c r="AB12" s="128">
        <v>946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62">
        <v>42818628</v>
      </c>
      <c r="AH12" s="50">
        <f>IF(ISBLANK(AG12),"-",AG12-AG11)</f>
        <v>656</v>
      </c>
      <c r="AI12" s="51">
        <f t="shared" ref="AI12:AI34" si="8">AH12/T12</f>
        <v>179.1860147500683</v>
      </c>
      <c r="AJ12" s="108">
        <v>0</v>
      </c>
      <c r="AK12" s="108">
        <v>0</v>
      </c>
      <c r="AL12" s="108">
        <v>0</v>
      </c>
      <c r="AM12" s="108">
        <v>1</v>
      </c>
      <c r="AN12" s="108">
        <v>1</v>
      </c>
      <c r="AO12" s="108">
        <v>0.4</v>
      </c>
      <c r="AP12" s="128">
        <v>9953342</v>
      </c>
      <c r="AQ12" s="128">
        <f t="shared" si="2"/>
        <v>1097</v>
      </c>
      <c r="AR12" s="179">
        <v>1.07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0"/>
        <v>10.563380281690142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123</v>
      </c>
      <c r="P13" s="124">
        <v>93</v>
      </c>
      <c r="Q13" s="124">
        <v>64660465</v>
      </c>
      <c r="R13" s="47">
        <f t="shared" si="5"/>
        <v>4091</v>
      </c>
      <c r="S13" s="48">
        <f t="shared" si="6"/>
        <v>98.183999999999997</v>
      </c>
      <c r="T13" s="48">
        <f t="shared" si="7"/>
        <v>4.0910000000000002</v>
      </c>
      <c r="U13" s="125">
        <v>8.1</v>
      </c>
      <c r="V13" s="125">
        <f t="shared" si="1"/>
        <v>8.1</v>
      </c>
      <c r="W13" s="126" t="s">
        <v>124</v>
      </c>
      <c r="X13" s="128">
        <v>0</v>
      </c>
      <c r="Y13" s="128">
        <v>0</v>
      </c>
      <c r="Z13" s="128">
        <v>0</v>
      </c>
      <c r="AA13" s="128">
        <v>1185</v>
      </c>
      <c r="AB13" s="128">
        <v>926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62">
        <v>42819360</v>
      </c>
      <c r="AH13" s="50">
        <f>IF(ISBLANK(AG13),"-",AG13-AG12)</f>
        <v>732</v>
      </c>
      <c r="AI13" s="51">
        <f t="shared" si="8"/>
        <v>178.92935712539722</v>
      </c>
      <c r="AJ13" s="108">
        <v>0</v>
      </c>
      <c r="AK13" s="108">
        <v>0</v>
      </c>
      <c r="AL13" s="108">
        <v>0</v>
      </c>
      <c r="AM13" s="108">
        <v>1</v>
      </c>
      <c r="AN13" s="108">
        <v>1</v>
      </c>
      <c r="AO13" s="108">
        <v>0.4</v>
      </c>
      <c r="AP13" s="128">
        <v>9954648</v>
      </c>
      <c r="AQ13" s="128">
        <f t="shared" si="2"/>
        <v>1306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14</v>
      </c>
      <c r="E14" s="42">
        <f t="shared" si="0"/>
        <v>9.8591549295774659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115</v>
      </c>
      <c r="P14" s="124">
        <v>90</v>
      </c>
      <c r="Q14" s="124">
        <v>64664143</v>
      </c>
      <c r="R14" s="47">
        <f t="shared" si="5"/>
        <v>3678</v>
      </c>
      <c r="S14" s="48">
        <f t="shared" si="6"/>
        <v>88.272000000000006</v>
      </c>
      <c r="T14" s="48">
        <f t="shared" si="7"/>
        <v>3.6779999999999999</v>
      </c>
      <c r="U14" s="125">
        <v>9.1999999999999993</v>
      </c>
      <c r="V14" s="125">
        <f t="shared" si="1"/>
        <v>9.1999999999999993</v>
      </c>
      <c r="W14" s="126" t="s">
        <v>124</v>
      </c>
      <c r="X14" s="128">
        <v>0</v>
      </c>
      <c r="Y14" s="128">
        <v>0</v>
      </c>
      <c r="Z14" s="128">
        <v>0</v>
      </c>
      <c r="AA14" s="128">
        <v>1185</v>
      </c>
      <c r="AB14" s="128">
        <v>926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262">
        <v>42820012</v>
      </c>
      <c r="AH14" s="50">
        <f t="shared" ref="AH14:AH34" si="9">IF(ISBLANK(AG14),"-",AG14-AG13)</f>
        <v>652</v>
      </c>
      <c r="AI14" s="51">
        <f t="shared" si="8"/>
        <v>177.27025557368134</v>
      </c>
      <c r="AJ14" s="108">
        <v>0</v>
      </c>
      <c r="AK14" s="108">
        <v>0</v>
      </c>
      <c r="AL14" s="108">
        <v>0</v>
      </c>
      <c r="AM14" s="108">
        <v>1</v>
      </c>
      <c r="AN14" s="108">
        <v>1</v>
      </c>
      <c r="AO14" s="108">
        <v>0.4</v>
      </c>
      <c r="AP14" s="128">
        <v>9955683</v>
      </c>
      <c r="AQ14" s="128">
        <f t="shared" si="2"/>
        <v>1035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20</v>
      </c>
      <c r="E15" s="42">
        <f t="shared" si="0"/>
        <v>14.084507042253522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101</v>
      </c>
      <c r="P15" s="124">
        <v>98</v>
      </c>
      <c r="Q15" s="124">
        <v>64668242</v>
      </c>
      <c r="R15" s="47">
        <f t="shared" si="5"/>
        <v>4099</v>
      </c>
      <c r="S15" s="48">
        <f t="shared" si="6"/>
        <v>98.376000000000005</v>
      </c>
      <c r="T15" s="48">
        <f t="shared" si="7"/>
        <v>4.0990000000000002</v>
      </c>
      <c r="U15" s="125">
        <v>9.5</v>
      </c>
      <c r="V15" s="125">
        <f t="shared" si="1"/>
        <v>9.5</v>
      </c>
      <c r="W15" s="126" t="s">
        <v>124</v>
      </c>
      <c r="X15" s="128">
        <v>0</v>
      </c>
      <c r="Y15" s="128">
        <v>0</v>
      </c>
      <c r="Z15" s="128">
        <v>0</v>
      </c>
      <c r="AA15" s="128">
        <v>1185</v>
      </c>
      <c r="AB15" s="128">
        <v>897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262">
        <v>42820700</v>
      </c>
      <c r="AH15" s="50">
        <f t="shared" si="9"/>
        <v>688</v>
      </c>
      <c r="AI15" s="51">
        <f t="shared" si="8"/>
        <v>167.84581605269577</v>
      </c>
      <c r="AJ15" s="108">
        <v>0</v>
      </c>
      <c r="AK15" s="108">
        <v>0</v>
      </c>
      <c r="AL15" s="108">
        <v>0</v>
      </c>
      <c r="AM15" s="108">
        <v>1</v>
      </c>
      <c r="AN15" s="108">
        <v>1</v>
      </c>
      <c r="AO15" s="108">
        <v>0.4</v>
      </c>
      <c r="AP15" s="128">
        <v>9955993</v>
      </c>
      <c r="AQ15" s="128">
        <f t="shared" si="2"/>
        <v>310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22</v>
      </c>
      <c r="E16" s="42">
        <f t="shared" si="0"/>
        <v>15.492957746478874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115</v>
      </c>
      <c r="P16" s="124">
        <v>114</v>
      </c>
      <c r="Q16" s="124">
        <v>64672737</v>
      </c>
      <c r="R16" s="47">
        <f t="shared" si="5"/>
        <v>4495</v>
      </c>
      <c r="S16" s="48">
        <f t="shared" si="6"/>
        <v>107.88</v>
      </c>
      <c r="T16" s="48">
        <f t="shared" si="7"/>
        <v>4.4950000000000001</v>
      </c>
      <c r="U16" s="125">
        <v>9.5</v>
      </c>
      <c r="V16" s="125">
        <f t="shared" si="1"/>
        <v>9.5</v>
      </c>
      <c r="W16" s="126" t="s">
        <v>124</v>
      </c>
      <c r="X16" s="128">
        <v>0</v>
      </c>
      <c r="Y16" s="128">
        <v>0</v>
      </c>
      <c r="Z16" s="128">
        <v>0</v>
      </c>
      <c r="AA16" s="128">
        <v>1185</v>
      </c>
      <c r="AB16" s="128">
        <v>997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262">
        <v>42821412</v>
      </c>
      <c r="AH16" s="50">
        <f t="shared" si="9"/>
        <v>712</v>
      </c>
      <c r="AI16" s="51">
        <f t="shared" si="8"/>
        <v>158.39822024471636</v>
      </c>
      <c r="AJ16" s="108">
        <v>0</v>
      </c>
      <c r="AK16" s="108">
        <v>0</v>
      </c>
      <c r="AL16" s="108">
        <v>0</v>
      </c>
      <c r="AM16" s="108">
        <v>1</v>
      </c>
      <c r="AN16" s="108">
        <v>1</v>
      </c>
      <c r="AO16" s="108">
        <v>0</v>
      </c>
      <c r="AP16" s="128">
        <v>9955993</v>
      </c>
      <c r="AQ16" s="128">
        <f t="shared" si="2"/>
        <v>0</v>
      </c>
      <c r="AR16" s="54">
        <v>1.1200000000000001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11</v>
      </c>
      <c r="E17" s="42">
        <f t="shared" si="0"/>
        <v>7.746478873239437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139</v>
      </c>
      <c r="P17" s="124">
        <v>134</v>
      </c>
      <c r="Q17" s="124">
        <v>64678054</v>
      </c>
      <c r="R17" s="47">
        <f t="shared" si="5"/>
        <v>5317</v>
      </c>
      <c r="S17" s="48">
        <f t="shared" si="6"/>
        <v>127.608</v>
      </c>
      <c r="T17" s="48">
        <f t="shared" si="7"/>
        <v>5.3170000000000002</v>
      </c>
      <c r="U17" s="125">
        <v>9.5</v>
      </c>
      <c r="V17" s="125">
        <f t="shared" si="1"/>
        <v>9.5</v>
      </c>
      <c r="W17" s="126" t="s">
        <v>179</v>
      </c>
      <c r="X17" s="128">
        <v>0</v>
      </c>
      <c r="Y17" s="128">
        <v>0</v>
      </c>
      <c r="Z17" s="128">
        <v>1148</v>
      </c>
      <c r="AA17" s="128">
        <v>1185</v>
      </c>
      <c r="AB17" s="128">
        <v>1147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262">
        <v>42822500</v>
      </c>
      <c r="AH17" s="50">
        <f t="shared" si="9"/>
        <v>1088</v>
      </c>
      <c r="AI17" s="51">
        <f t="shared" si="8"/>
        <v>204.62666917434643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9955993</v>
      </c>
      <c r="AQ17" s="128">
        <f t="shared" si="2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0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144</v>
      </c>
      <c r="P18" s="124">
        <v>141</v>
      </c>
      <c r="Q18" s="124">
        <v>64683897</v>
      </c>
      <c r="R18" s="47">
        <f t="shared" si="5"/>
        <v>5843</v>
      </c>
      <c r="S18" s="48">
        <f t="shared" si="6"/>
        <v>140.232</v>
      </c>
      <c r="T18" s="48">
        <f t="shared" si="7"/>
        <v>5.843</v>
      </c>
      <c r="U18" s="125">
        <v>9.5</v>
      </c>
      <c r="V18" s="125">
        <f t="shared" si="1"/>
        <v>9.5</v>
      </c>
      <c r="W18" s="126" t="s">
        <v>179</v>
      </c>
      <c r="X18" s="128">
        <v>0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262">
        <v>42823772</v>
      </c>
      <c r="AH18" s="50">
        <f t="shared" si="9"/>
        <v>1272</v>
      </c>
      <c r="AI18" s="51">
        <f t="shared" si="8"/>
        <v>217.69638884134864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9955993</v>
      </c>
      <c r="AQ18" s="128">
        <f t="shared" si="2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9</v>
      </c>
      <c r="E19" s="42">
        <f t="shared" si="0"/>
        <v>6.3380281690140849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136</v>
      </c>
      <c r="P19" s="124">
        <v>149</v>
      </c>
      <c r="Q19" s="124">
        <v>64690046</v>
      </c>
      <c r="R19" s="47">
        <f t="shared" si="5"/>
        <v>6149</v>
      </c>
      <c r="S19" s="48">
        <f t="shared" si="6"/>
        <v>147.57599999999999</v>
      </c>
      <c r="T19" s="48">
        <f t="shared" si="7"/>
        <v>6.149</v>
      </c>
      <c r="U19" s="125">
        <v>9</v>
      </c>
      <c r="V19" s="125">
        <f t="shared" si="1"/>
        <v>9</v>
      </c>
      <c r="W19" s="126" t="s">
        <v>131</v>
      </c>
      <c r="X19" s="128">
        <v>0</v>
      </c>
      <c r="Y19" s="128">
        <v>1047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262">
        <v>42825152</v>
      </c>
      <c r="AH19" s="50">
        <f t="shared" si="9"/>
        <v>1380</v>
      </c>
      <c r="AI19" s="51">
        <f t="shared" si="8"/>
        <v>224.42673605464304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9955993</v>
      </c>
      <c r="AQ19" s="128">
        <f t="shared" si="2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0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150</v>
      </c>
      <c r="Q20" s="124">
        <v>64696269</v>
      </c>
      <c r="R20" s="47">
        <f t="shared" si="5"/>
        <v>6223</v>
      </c>
      <c r="S20" s="48">
        <f t="shared" si="6"/>
        <v>149.352</v>
      </c>
      <c r="T20" s="48">
        <f t="shared" si="7"/>
        <v>6.2229999999999999</v>
      </c>
      <c r="U20" s="125">
        <v>8.4</v>
      </c>
      <c r="V20" s="125">
        <f t="shared" si="1"/>
        <v>8.4</v>
      </c>
      <c r="W20" s="126" t="s">
        <v>131</v>
      </c>
      <c r="X20" s="128">
        <v>0</v>
      </c>
      <c r="Y20" s="128">
        <v>1047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262">
        <v>42826548</v>
      </c>
      <c r="AH20" s="50">
        <f t="shared" si="9"/>
        <v>1396</v>
      </c>
      <c r="AI20" s="51">
        <f t="shared" si="8"/>
        <v>224.32910171942794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9955993</v>
      </c>
      <c r="AQ20" s="128">
        <f t="shared" si="2"/>
        <v>0</v>
      </c>
      <c r="AR20" s="54">
        <v>1.25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0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136</v>
      </c>
      <c r="P21" s="124">
        <v>149</v>
      </c>
      <c r="Q21" s="124">
        <v>64702427</v>
      </c>
      <c r="R21" s="47">
        <f t="shared" si="5"/>
        <v>6158</v>
      </c>
      <c r="S21" s="48">
        <f t="shared" si="6"/>
        <v>147.792</v>
      </c>
      <c r="T21" s="48">
        <f t="shared" si="7"/>
        <v>6.1580000000000004</v>
      </c>
      <c r="U21" s="125">
        <v>7.8</v>
      </c>
      <c r="V21" s="125">
        <f t="shared" si="1"/>
        <v>7.8</v>
      </c>
      <c r="W21" s="126" t="s">
        <v>131</v>
      </c>
      <c r="X21" s="128">
        <v>0</v>
      </c>
      <c r="Y21" s="128">
        <v>1047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262">
        <v>42827940</v>
      </c>
      <c r="AH21" s="50">
        <f t="shared" si="9"/>
        <v>1392</v>
      </c>
      <c r="AI21" s="51">
        <f t="shared" si="8"/>
        <v>226.0474179928548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9955993</v>
      </c>
      <c r="AQ21" s="128">
        <f t="shared" si="2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0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136</v>
      </c>
      <c r="P22" s="124">
        <v>146</v>
      </c>
      <c r="Q22" s="124">
        <v>64708594</v>
      </c>
      <c r="R22" s="47">
        <f t="shared" si="5"/>
        <v>6167</v>
      </c>
      <c r="S22" s="48">
        <f t="shared" si="6"/>
        <v>148.00800000000001</v>
      </c>
      <c r="T22" s="48">
        <f t="shared" si="7"/>
        <v>6.1669999999999998</v>
      </c>
      <c r="U22" s="125">
        <v>7.2</v>
      </c>
      <c r="V22" s="125">
        <f t="shared" si="1"/>
        <v>7.2</v>
      </c>
      <c r="W22" s="126" t="s">
        <v>131</v>
      </c>
      <c r="X22" s="128">
        <v>0</v>
      </c>
      <c r="Y22" s="128">
        <v>1047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262">
        <v>42829328</v>
      </c>
      <c r="AH22" s="50">
        <f t="shared" si="9"/>
        <v>1388</v>
      </c>
      <c r="AI22" s="51">
        <f t="shared" si="8"/>
        <v>225.06891519377331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9955993</v>
      </c>
      <c r="AQ22" s="128">
        <f t="shared" si="2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7</v>
      </c>
      <c r="E23" s="42">
        <f t="shared" si="0"/>
        <v>4.9295774647887329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137</v>
      </c>
      <c r="P23" s="124">
        <v>147</v>
      </c>
      <c r="Q23" s="124">
        <v>64714664</v>
      </c>
      <c r="R23" s="47">
        <f t="shared" si="5"/>
        <v>6070</v>
      </c>
      <c r="S23" s="48">
        <f t="shared" si="6"/>
        <v>145.68</v>
      </c>
      <c r="T23" s="48">
        <f t="shared" si="7"/>
        <v>6.07</v>
      </c>
      <c r="U23" s="125">
        <v>6.6</v>
      </c>
      <c r="V23" s="125">
        <f t="shared" si="1"/>
        <v>6.6</v>
      </c>
      <c r="W23" s="126" t="s">
        <v>131</v>
      </c>
      <c r="X23" s="128">
        <v>0</v>
      </c>
      <c r="Y23" s="128">
        <v>1047</v>
      </c>
      <c r="Z23" s="128">
        <v>1188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262">
        <v>42830700</v>
      </c>
      <c r="AH23" s="50">
        <f t="shared" si="9"/>
        <v>1372</v>
      </c>
      <c r="AI23" s="51">
        <f t="shared" si="8"/>
        <v>226.02965403624381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9955993</v>
      </c>
      <c r="AQ23" s="128">
        <f t="shared" si="2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0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133</v>
      </c>
      <c r="P24" s="124">
        <v>140</v>
      </c>
      <c r="Q24" s="124">
        <v>64720664</v>
      </c>
      <c r="R24" s="47">
        <f t="shared" si="5"/>
        <v>6000</v>
      </c>
      <c r="S24" s="48">
        <f t="shared" si="6"/>
        <v>144</v>
      </c>
      <c r="T24" s="48">
        <f t="shared" si="7"/>
        <v>6</v>
      </c>
      <c r="U24" s="125">
        <v>6.1</v>
      </c>
      <c r="V24" s="125">
        <f t="shared" si="1"/>
        <v>6.1</v>
      </c>
      <c r="W24" s="126" t="s">
        <v>131</v>
      </c>
      <c r="X24" s="128">
        <v>0</v>
      </c>
      <c r="Y24" s="128">
        <v>1046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262">
        <v>42832064</v>
      </c>
      <c r="AH24" s="50">
        <f>IF(ISBLANK(AG24),"-",AG24-AG23)</f>
        <v>1364</v>
      </c>
      <c r="AI24" s="51">
        <f t="shared" si="8"/>
        <v>227.33333333333334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9955993</v>
      </c>
      <c r="AQ24" s="128">
        <f t="shared" si="2"/>
        <v>0</v>
      </c>
      <c r="AR24" s="54">
        <v>1.2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0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133</v>
      </c>
      <c r="P25" s="124">
        <v>138</v>
      </c>
      <c r="Q25" s="124">
        <v>64726604</v>
      </c>
      <c r="R25" s="47">
        <f t="shared" si="5"/>
        <v>5940</v>
      </c>
      <c r="S25" s="48">
        <f t="shared" si="6"/>
        <v>142.56</v>
      </c>
      <c r="T25" s="48">
        <f t="shared" si="7"/>
        <v>5.94</v>
      </c>
      <c r="U25" s="125">
        <v>5.6</v>
      </c>
      <c r="V25" s="125">
        <f t="shared" si="1"/>
        <v>5.6</v>
      </c>
      <c r="W25" s="126" t="s">
        <v>131</v>
      </c>
      <c r="X25" s="128">
        <v>0</v>
      </c>
      <c r="Y25" s="128">
        <v>1046</v>
      </c>
      <c r="Z25" s="128">
        <v>1186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262">
        <v>42833428</v>
      </c>
      <c r="AH25" s="50">
        <f t="shared" si="9"/>
        <v>1364</v>
      </c>
      <c r="AI25" s="51">
        <f t="shared" si="8"/>
        <v>229.62962962962962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9955993</v>
      </c>
      <c r="AQ25" s="128">
        <f t="shared" si="2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v>6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139</v>
      </c>
      <c r="Q26" s="124">
        <v>64732448</v>
      </c>
      <c r="R26" s="47">
        <f t="shared" si="5"/>
        <v>5844</v>
      </c>
      <c r="S26" s="48">
        <f t="shared" si="6"/>
        <v>140.256</v>
      </c>
      <c r="T26" s="48">
        <f t="shared" si="7"/>
        <v>5.8440000000000003</v>
      </c>
      <c r="U26" s="125">
        <v>5.2</v>
      </c>
      <c r="V26" s="125">
        <f t="shared" si="1"/>
        <v>5.2</v>
      </c>
      <c r="W26" s="126" t="s">
        <v>131</v>
      </c>
      <c r="X26" s="128">
        <v>0</v>
      </c>
      <c r="Y26" s="128">
        <v>1035</v>
      </c>
      <c r="Z26" s="128">
        <v>1188</v>
      </c>
      <c r="AA26" s="128">
        <v>1185</v>
      </c>
      <c r="AB26" s="128">
        <v>1188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262">
        <v>42834776</v>
      </c>
      <c r="AH26" s="50">
        <f t="shared" si="9"/>
        <v>1348</v>
      </c>
      <c r="AI26" s="51">
        <f t="shared" si="8"/>
        <v>230.66392881587953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9955993</v>
      </c>
      <c r="AQ26" s="128">
        <f t="shared" si="2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0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135</v>
      </c>
      <c r="Q27" s="124">
        <v>64738259</v>
      </c>
      <c r="R27" s="47">
        <f t="shared" si="5"/>
        <v>5811</v>
      </c>
      <c r="S27" s="48">
        <f t="shared" si="6"/>
        <v>139.464</v>
      </c>
      <c r="T27" s="48">
        <f t="shared" si="7"/>
        <v>5.8109999999999999</v>
      </c>
      <c r="U27" s="125">
        <v>4.9000000000000004</v>
      </c>
      <c r="V27" s="125">
        <f t="shared" si="1"/>
        <v>4.9000000000000004</v>
      </c>
      <c r="W27" s="126" t="s">
        <v>131</v>
      </c>
      <c r="X27" s="128">
        <v>0</v>
      </c>
      <c r="Y27" s="128">
        <v>1036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262">
        <v>42836124</v>
      </c>
      <c r="AH27" s="50">
        <f t="shared" si="9"/>
        <v>1348</v>
      </c>
      <c r="AI27" s="51">
        <f t="shared" si="8"/>
        <v>231.97384271209773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9955993</v>
      </c>
      <c r="AQ27" s="128">
        <f t="shared" si="2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6</v>
      </c>
      <c r="E28" s="42">
        <f t="shared" si="0"/>
        <v>4.2253521126760569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124</v>
      </c>
      <c r="P28" s="124">
        <v>139</v>
      </c>
      <c r="Q28" s="124">
        <v>64743975</v>
      </c>
      <c r="R28" s="47">
        <f t="shared" si="5"/>
        <v>5716</v>
      </c>
      <c r="S28" s="48">
        <f t="shared" si="6"/>
        <v>137.184</v>
      </c>
      <c r="T28" s="48">
        <f t="shared" si="7"/>
        <v>5.7160000000000002</v>
      </c>
      <c r="U28" s="125">
        <v>4.4000000000000004</v>
      </c>
      <c r="V28" s="125">
        <f t="shared" si="1"/>
        <v>4.4000000000000004</v>
      </c>
      <c r="W28" s="126" t="s">
        <v>131</v>
      </c>
      <c r="X28" s="128">
        <v>0</v>
      </c>
      <c r="Y28" s="128">
        <v>1067</v>
      </c>
      <c r="Z28" s="128">
        <v>1126</v>
      </c>
      <c r="AA28" s="128">
        <v>1185</v>
      </c>
      <c r="AB28" s="128">
        <v>1127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262">
        <v>42837388</v>
      </c>
      <c r="AH28" s="50">
        <f t="shared" si="9"/>
        <v>1264</v>
      </c>
      <c r="AI28" s="51">
        <f t="shared" si="8"/>
        <v>221.13365990202939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9955993</v>
      </c>
      <c r="AQ28" s="128">
        <f t="shared" si="2"/>
        <v>0</v>
      </c>
      <c r="AR28" s="54">
        <v>1.1200000000000001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7</v>
      </c>
      <c r="E29" s="42">
        <f t="shared" si="0"/>
        <v>4.9295774647887329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123</v>
      </c>
      <c r="P29" s="124">
        <v>130</v>
      </c>
      <c r="Q29" s="124">
        <v>64749643</v>
      </c>
      <c r="R29" s="47">
        <f t="shared" si="5"/>
        <v>5668</v>
      </c>
      <c r="S29" s="48">
        <f t="shared" si="6"/>
        <v>136.03200000000001</v>
      </c>
      <c r="T29" s="48">
        <f t="shared" si="7"/>
        <v>5.6680000000000001</v>
      </c>
      <c r="U29" s="125">
        <v>3.7</v>
      </c>
      <c r="V29" s="125">
        <f t="shared" si="1"/>
        <v>3.7</v>
      </c>
      <c r="W29" s="126" t="s">
        <v>131</v>
      </c>
      <c r="X29" s="128">
        <v>0</v>
      </c>
      <c r="Y29" s="128">
        <v>1066</v>
      </c>
      <c r="Z29" s="128">
        <v>1117</v>
      </c>
      <c r="AA29" s="128">
        <v>1185</v>
      </c>
      <c r="AB29" s="128">
        <v>1116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262">
        <v>42838644</v>
      </c>
      <c r="AH29" s="50">
        <f t="shared" si="9"/>
        <v>1256</v>
      </c>
      <c r="AI29" s="51">
        <f t="shared" si="8"/>
        <v>221.59491884262525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9955993</v>
      </c>
      <c r="AQ29" s="128">
        <f t="shared" si="2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10</v>
      </c>
      <c r="E30" s="42">
        <f t="shared" si="0"/>
        <v>7.042253521126761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116</v>
      </c>
      <c r="P30" s="124">
        <v>129</v>
      </c>
      <c r="Q30" s="124">
        <v>64754906</v>
      </c>
      <c r="R30" s="47">
        <f t="shared" si="5"/>
        <v>5263</v>
      </c>
      <c r="S30" s="48">
        <f t="shared" si="6"/>
        <v>126.312</v>
      </c>
      <c r="T30" s="48">
        <f t="shared" si="7"/>
        <v>5.2629999999999999</v>
      </c>
      <c r="U30" s="125">
        <v>3.1</v>
      </c>
      <c r="V30" s="125">
        <f t="shared" si="1"/>
        <v>3.1</v>
      </c>
      <c r="W30" s="126" t="s">
        <v>147</v>
      </c>
      <c r="X30" s="128">
        <v>0</v>
      </c>
      <c r="Y30" s="128">
        <v>1068</v>
      </c>
      <c r="Z30" s="128">
        <v>1188</v>
      </c>
      <c r="AA30" s="128">
        <v>1185</v>
      </c>
      <c r="AB30" s="128">
        <v>0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262">
        <v>42839708</v>
      </c>
      <c r="AH30" s="50">
        <f t="shared" si="9"/>
        <v>1064</v>
      </c>
      <c r="AI30" s="51">
        <f t="shared" si="8"/>
        <v>202.16606498194946</v>
      </c>
      <c r="AJ30" s="108">
        <v>0</v>
      </c>
      <c r="AK30" s="108">
        <v>1</v>
      </c>
      <c r="AL30" s="108">
        <v>1</v>
      </c>
      <c r="AM30" s="108">
        <v>1</v>
      </c>
      <c r="AN30" s="108">
        <v>0</v>
      </c>
      <c r="AO30" s="108">
        <v>0</v>
      </c>
      <c r="AP30" s="128">
        <v>9955993</v>
      </c>
      <c r="AQ30" s="128">
        <f t="shared" si="2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11</v>
      </c>
      <c r="E31" s="42">
        <f t="shared" si="0"/>
        <v>7.746478873239437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113</v>
      </c>
      <c r="P31" s="124">
        <v>126</v>
      </c>
      <c r="Q31" s="124">
        <v>64760252</v>
      </c>
      <c r="R31" s="47">
        <f t="shared" si="5"/>
        <v>5346</v>
      </c>
      <c r="S31" s="48">
        <f t="shared" si="6"/>
        <v>128.304</v>
      </c>
      <c r="T31" s="48">
        <f t="shared" si="7"/>
        <v>5.3460000000000001</v>
      </c>
      <c r="U31" s="125">
        <v>2.4</v>
      </c>
      <c r="V31" s="125">
        <f t="shared" si="1"/>
        <v>2.4</v>
      </c>
      <c r="W31" s="126" t="s">
        <v>147</v>
      </c>
      <c r="X31" s="128">
        <v>0</v>
      </c>
      <c r="Y31" s="128">
        <v>1099</v>
      </c>
      <c r="Z31" s="128">
        <v>1168</v>
      </c>
      <c r="AA31" s="128">
        <v>1185</v>
      </c>
      <c r="AB31" s="128">
        <v>0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262">
        <v>42840772</v>
      </c>
      <c r="AH31" s="50">
        <f t="shared" si="9"/>
        <v>1064</v>
      </c>
      <c r="AI31" s="51">
        <f t="shared" si="8"/>
        <v>199.02731013842126</v>
      </c>
      <c r="AJ31" s="108">
        <v>0</v>
      </c>
      <c r="AK31" s="108">
        <v>1</v>
      </c>
      <c r="AL31" s="108">
        <v>1</v>
      </c>
      <c r="AM31" s="108">
        <v>1</v>
      </c>
      <c r="AN31" s="108">
        <v>0</v>
      </c>
      <c r="AO31" s="108">
        <v>0</v>
      </c>
      <c r="AP31" s="128">
        <v>9955993</v>
      </c>
      <c r="AQ31" s="128">
        <f t="shared" si="2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0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112</v>
      </c>
      <c r="P32" s="124">
        <v>117</v>
      </c>
      <c r="Q32" s="124">
        <v>64766073</v>
      </c>
      <c r="R32" s="47">
        <f t="shared" si="5"/>
        <v>5821</v>
      </c>
      <c r="S32" s="48">
        <f t="shared" si="6"/>
        <v>139.70400000000001</v>
      </c>
      <c r="T32" s="48">
        <f t="shared" si="7"/>
        <v>5.8209999999999997</v>
      </c>
      <c r="U32" s="125">
        <v>1.7</v>
      </c>
      <c r="V32" s="125">
        <f t="shared" si="1"/>
        <v>1.7</v>
      </c>
      <c r="W32" s="126" t="s">
        <v>147</v>
      </c>
      <c r="X32" s="128">
        <v>0</v>
      </c>
      <c r="Y32" s="128">
        <v>1026</v>
      </c>
      <c r="Z32" s="128">
        <v>1167</v>
      </c>
      <c r="AA32" s="128">
        <v>1185</v>
      </c>
      <c r="AB32" s="128">
        <v>0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262">
        <v>42841948</v>
      </c>
      <c r="AH32" s="50">
        <f t="shared" si="9"/>
        <v>1176</v>
      </c>
      <c r="AI32" s="51">
        <f t="shared" si="8"/>
        <v>202.02714310255971</v>
      </c>
      <c r="AJ32" s="108">
        <v>0</v>
      </c>
      <c r="AK32" s="108">
        <v>1</v>
      </c>
      <c r="AL32" s="108">
        <v>1</v>
      </c>
      <c r="AM32" s="108">
        <v>1</v>
      </c>
      <c r="AN32" s="108">
        <v>0</v>
      </c>
      <c r="AO32" s="108">
        <v>0</v>
      </c>
      <c r="AP32" s="128">
        <v>9955993</v>
      </c>
      <c r="AQ32" s="128">
        <f t="shared" si="2"/>
        <v>0</v>
      </c>
      <c r="AR32" s="54">
        <v>1.1499999999999999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1:51" x14ac:dyDescent="0.25">
      <c r="B33" s="41">
        <v>2.9166666666666701</v>
      </c>
      <c r="C33" s="41">
        <v>0.95833333333333803</v>
      </c>
      <c r="D33" s="123">
        <v>8</v>
      </c>
      <c r="E33" s="42">
        <f t="shared" si="0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132</v>
      </c>
      <c r="P33" s="124">
        <v>101</v>
      </c>
      <c r="Q33" s="124">
        <v>64770133</v>
      </c>
      <c r="R33" s="47">
        <f t="shared" si="5"/>
        <v>4060</v>
      </c>
      <c r="S33" s="48">
        <f t="shared" si="6"/>
        <v>97.44</v>
      </c>
      <c r="T33" s="48">
        <f t="shared" si="7"/>
        <v>4.0599999999999996</v>
      </c>
      <c r="U33" s="125">
        <v>2.5</v>
      </c>
      <c r="V33" s="125">
        <f t="shared" si="1"/>
        <v>2.5</v>
      </c>
      <c r="W33" s="126" t="s">
        <v>124</v>
      </c>
      <c r="X33" s="128">
        <v>0</v>
      </c>
      <c r="Y33" s="128">
        <v>0</v>
      </c>
      <c r="Z33" s="128">
        <v>1048</v>
      </c>
      <c r="AA33" s="128">
        <v>1185</v>
      </c>
      <c r="AB33" s="128">
        <v>0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262">
        <v>42842712</v>
      </c>
      <c r="AH33" s="50">
        <f t="shared" si="9"/>
        <v>764</v>
      </c>
      <c r="AI33" s="51">
        <f t="shared" si="8"/>
        <v>188.17733990147786</v>
      </c>
      <c r="AJ33" s="108">
        <v>0</v>
      </c>
      <c r="AK33" s="108">
        <v>0</v>
      </c>
      <c r="AL33" s="108">
        <v>1</v>
      </c>
      <c r="AM33" s="108">
        <v>1</v>
      </c>
      <c r="AN33" s="108">
        <v>0</v>
      </c>
      <c r="AO33" s="108">
        <v>0.35</v>
      </c>
      <c r="AP33" s="128">
        <v>9956910</v>
      </c>
      <c r="AQ33" s="128">
        <f t="shared" si="2"/>
        <v>917</v>
      </c>
      <c r="AR33" s="52"/>
      <c r="AS33" s="53" t="s">
        <v>113</v>
      </c>
      <c r="AY33" s="111"/>
    </row>
    <row r="34" spans="1:51" x14ac:dyDescent="0.25">
      <c r="B34" s="41">
        <v>2.9583333333333299</v>
      </c>
      <c r="C34" s="41">
        <v>1</v>
      </c>
      <c r="D34" s="123">
        <v>10</v>
      </c>
      <c r="E34" s="42">
        <f t="shared" si="0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126</v>
      </c>
      <c r="P34" s="124">
        <v>88</v>
      </c>
      <c r="Q34" s="124">
        <v>64774536</v>
      </c>
      <c r="R34" s="47">
        <f t="shared" si="5"/>
        <v>4403</v>
      </c>
      <c r="S34" s="48">
        <f t="shared" si="6"/>
        <v>105.672</v>
      </c>
      <c r="T34" s="48">
        <f t="shared" si="7"/>
        <v>4.4029999999999996</v>
      </c>
      <c r="U34" s="125">
        <v>3.7</v>
      </c>
      <c r="V34" s="125">
        <f t="shared" si="1"/>
        <v>3.7</v>
      </c>
      <c r="W34" s="126" t="s">
        <v>124</v>
      </c>
      <c r="X34" s="128">
        <v>0</v>
      </c>
      <c r="Y34" s="128">
        <v>0</v>
      </c>
      <c r="Z34" s="128">
        <v>997</v>
      </c>
      <c r="AA34" s="128">
        <v>1185</v>
      </c>
      <c r="AB34" s="128">
        <v>0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262">
        <v>42843512</v>
      </c>
      <c r="AH34" s="50">
        <f t="shared" si="9"/>
        <v>800</v>
      </c>
      <c r="AI34" s="51">
        <f t="shared" si="8"/>
        <v>181.69429934135817</v>
      </c>
      <c r="AJ34" s="108">
        <v>0</v>
      </c>
      <c r="AK34" s="108">
        <v>0</v>
      </c>
      <c r="AL34" s="108">
        <v>1</v>
      </c>
      <c r="AM34" s="108">
        <v>1</v>
      </c>
      <c r="AN34" s="108">
        <v>0</v>
      </c>
      <c r="AO34" s="108">
        <v>0.35</v>
      </c>
      <c r="AP34" s="128">
        <v>9958072</v>
      </c>
      <c r="AQ34" s="128">
        <f t="shared" si="2"/>
        <v>1162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1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126052</v>
      </c>
      <c r="S35" s="67">
        <f>AVERAGE(S11:S34)</f>
        <v>126.05200000000004</v>
      </c>
      <c r="T35" s="67">
        <f>SUM(T11:T34)</f>
        <v>126.05200000000002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26300</v>
      </c>
      <c r="AH35" s="69">
        <f>SUM(AH11:AH34)</f>
        <v>26300</v>
      </c>
      <c r="AI35" s="70">
        <f>$AH$35/$T35</f>
        <v>208.64405166121915</v>
      </c>
      <c r="AJ35" s="99"/>
      <c r="AK35" s="100"/>
      <c r="AL35" s="100"/>
      <c r="AM35" s="100"/>
      <c r="AN35" s="101"/>
      <c r="AO35" s="71"/>
      <c r="AP35" s="72">
        <f>AP34-AP10</f>
        <v>7051</v>
      </c>
      <c r="AQ35" s="73">
        <f>SUM(AQ11:AQ34)</f>
        <v>7051</v>
      </c>
      <c r="AR35" s="74">
        <f>AVERAGE(AR11:AR34)</f>
        <v>1.1516666666666666</v>
      </c>
      <c r="AS35" s="71"/>
      <c r="AV35" s="75" t="s">
        <v>30</v>
      </c>
      <c r="AW35" s="75">
        <v>1</v>
      </c>
      <c r="AY35" s="111"/>
    </row>
    <row r="36" spans="1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1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1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1:51" x14ac:dyDescent="0.25">
      <c r="B39" s="258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1:51" x14ac:dyDescent="0.25">
      <c r="B40" s="85" t="s">
        <v>167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1:51" x14ac:dyDescent="0.25">
      <c r="B41" s="86" t="s">
        <v>313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1:51" x14ac:dyDescent="0.25">
      <c r="B42" s="258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1:51" x14ac:dyDescent="0.25">
      <c r="A43" s="231"/>
      <c r="B43" s="258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1:51" x14ac:dyDescent="0.25">
      <c r="B44" s="91" t="s">
        <v>202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1:51" x14ac:dyDescent="0.25">
      <c r="B45" s="91" t="s">
        <v>260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1:51" x14ac:dyDescent="0.25">
      <c r="B46" s="295" t="s">
        <v>314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1:51" x14ac:dyDescent="0.25">
      <c r="B47" s="258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1:51" x14ac:dyDescent="0.25">
      <c r="B48" s="258" t="s">
        <v>141</v>
      </c>
      <c r="C48" s="258"/>
      <c r="D48" s="263"/>
      <c r="E48" s="258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233</v>
      </c>
      <c r="C49" s="258"/>
      <c r="D49" s="263"/>
      <c r="E49" s="258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82"/>
      <c r="W49" s="112"/>
      <c r="X49" s="112"/>
      <c r="Y49" s="112"/>
      <c r="Z49" s="9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258" t="s">
        <v>142</v>
      </c>
      <c r="C50" s="118"/>
      <c r="D50" s="172"/>
      <c r="E50" s="118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A51" s="230"/>
      <c r="B51" s="91" t="s">
        <v>144</v>
      </c>
      <c r="C51" s="118"/>
      <c r="D51" s="172"/>
      <c r="E51" s="118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207"/>
      <c r="U51" s="251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A52" s="231"/>
      <c r="B52" s="258" t="s">
        <v>145</v>
      </c>
      <c r="C52" s="118"/>
      <c r="D52" s="172"/>
      <c r="E52" s="118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117"/>
      <c r="S52" s="117"/>
      <c r="T52" s="207"/>
      <c r="U52" s="251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A53" s="231"/>
      <c r="B53" s="91" t="s">
        <v>246</v>
      </c>
      <c r="C53" s="118"/>
      <c r="D53" s="172"/>
      <c r="E53" s="118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209"/>
      <c r="R53" s="117"/>
      <c r="S53" s="117"/>
      <c r="T53" s="207"/>
      <c r="U53" s="251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A54" s="231"/>
      <c r="B54" s="91"/>
      <c r="C54" s="205"/>
      <c r="D54" s="205"/>
      <c r="E54" s="204"/>
      <c r="F54" s="205"/>
      <c r="G54" s="205"/>
      <c r="H54" s="205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207"/>
      <c r="U54" s="251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A55" s="231"/>
      <c r="B55" s="91"/>
      <c r="C55" s="116"/>
      <c r="D55" s="116"/>
      <c r="E55" s="116"/>
      <c r="F55" s="116"/>
      <c r="G55" s="116"/>
      <c r="H55" s="116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209"/>
      <c r="U55" s="209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258"/>
      <c r="C57" s="116"/>
      <c r="D57" s="171"/>
      <c r="E57" s="116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207"/>
      <c r="U57" s="251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18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258"/>
      <c r="C60" s="202"/>
      <c r="D60" s="202"/>
      <c r="E60" s="202"/>
      <c r="F60" s="202"/>
      <c r="G60" s="202"/>
      <c r="H60" s="202"/>
      <c r="I60" s="203"/>
      <c r="J60" s="203"/>
      <c r="K60" s="203"/>
      <c r="L60" s="203"/>
      <c r="M60" s="203"/>
      <c r="N60" s="203"/>
      <c r="O60" s="203"/>
      <c r="P60" s="203"/>
      <c r="Q60" s="203"/>
      <c r="R60" s="117"/>
      <c r="S60" s="117"/>
      <c r="T60" s="207"/>
      <c r="U60" s="251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91"/>
      <c r="C61" s="202"/>
      <c r="D61" s="202"/>
      <c r="E61" s="202"/>
      <c r="F61" s="202"/>
      <c r="G61" s="202"/>
      <c r="H61" s="202"/>
      <c r="I61" s="203"/>
      <c r="J61" s="203"/>
      <c r="K61" s="203"/>
      <c r="L61" s="203"/>
      <c r="M61" s="203"/>
      <c r="N61" s="203"/>
      <c r="O61" s="203"/>
      <c r="P61" s="203"/>
      <c r="Q61" s="203"/>
      <c r="R61" s="117"/>
      <c r="S61" s="117"/>
      <c r="T61" s="207"/>
      <c r="U61" s="251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258"/>
      <c r="C62" s="116"/>
      <c r="D62" s="116"/>
      <c r="E62" s="116"/>
      <c r="F62" s="202"/>
      <c r="G62" s="202"/>
      <c r="H62" s="202"/>
      <c r="I62" s="203"/>
      <c r="J62" s="203"/>
      <c r="K62" s="203"/>
      <c r="L62" s="203"/>
      <c r="M62" s="203"/>
      <c r="N62" s="203"/>
      <c r="O62" s="203"/>
      <c r="P62" s="203"/>
      <c r="Q62" s="203"/>
      <c r="R62" s="117"/>
      <c r="S62" s="117"/>
      <c r="T62" s="207"/>
      <c r="U62" s="251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1:51" x14ac:dyDescent="0.25">
      <c r="B63" s="91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207"/>
      <c r="U63" s="251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1:51" x14ac:dyDescent="0.25">
      <c r="B64" s="91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207"/>
      <c r="U64" s="251"/>
      <c r="V64" s="82"/>
      <c r="W64" s="112"/>
      <c r="X64" s="112"/>
      <c r="Y64" s="112"/>
      <c r="Z64" s="83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1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207"/>
      <c r="U65" s="251"/>
      <c r="V65" s="82"/>
      <c r="W65" s="112"/>
      <c r="X65" s="112"/>
      <c r="Y65" s="112"/>
      <c r="Z65" s="83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1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207"/>
      <c r="U66" s="251"/>
      <c r="V66" s="82"/>
      <c r="W66" s="112"/>
      <c r="X66" s="112"/>
      <c r="Y66" s="112"/>
      <c r="Z66" s="83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1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207"/>
      <c r="U67" s="251"/>
      <c r="V67" s="82"/>
      <c r="W67" s="112"/>
      <c r="X67" s="112"/>
      <c r="Y67" s="112"/>
      <c r="Z67" s="83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1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207"/>
      <c r="U68" s="251"/>
      <c r="V68" s="82"/>
      <c r="W68" s="112"/>
      <c r="X68" s="112"/>
      <c r="Y68" s="112"/>
      <c r="Z68" s="83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A69" s="112"/>
      <c r="B69" s="91"/>
      <c r="C69" s="118"/>
      <c r="D69" s="172"/>
      <c r="E69" s="118"/>
      <c r="F69" s="118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207"/>
      <c r="U69" s="251"/>
      <c r="V69" s="82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91"/>
      <c r="C70" s="118"/>
      <c r="D70" s="172"/>
      <c r="E70" s="118"/>
      <c r="F70" s="118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207"/>
      <c r="U70" s="251"/>
      <c r="V70" s="82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B71" s="118"/>
      <c r="C71" s="118"/>
      <c r="D71" s="172"/>
      <c r="E71" s="118"/>
      <c r="F71" s="118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2"/>
      <c r="V71" s="82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Q76" s="109"/>
      <c r="R76" s="109"/>
      <c r="S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Q77" s="109"/>
      <c r="R77" s="109"/>
      <c r="S77" s="109"/>
      <c r="T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Q78" s="109"/>
      <c r="R78" s="109"/>
      <c r="S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T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U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U83" s="109"/>
      <c r="AS83" s="107"/>
      <c r="AT83" s="107"/>
      <c r="AU83" s="107"/>
      <c r="AV83" s="107"/>
      <c r="AW83" s="107"/>
      <c r="AX83" s="107"/>
      <c r="AY83" s="107"/>
    </row>
    <row r="95" spans="15:51" x14ac:dyDescent="0.25">
      <c r="AS95" s="107"/>
      <c r="AT95" s="107"/>
      <c r="AU95" s="107"/>
      <c r="AV95" s="107"/>
      <c r="AW95" s="107"/>
      <c r="AX95" s="107"/>
      <c r="AY95" s="107"/>
    </row>
  </sheetData>
  <protectedRanges>
    <protectedRange sqref="S60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9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:AG34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D54" name="Range2_2_12_1_3_1_2_1_1_1_2_1_1_1_1_3_1_1_1_1_1_2_1_2_1_3"/>
    <protectedRange sqref="E54" name="Range2_12_5_1_1_1_1_1_2_1_1_1_1_1_1_1_1_1_1_1_1_1_1_1_1_1_1_1_1_2_1_1_1_1_1_1_1_1_1_1_1_1_1_3_1_1_1_2_1_1_1_1_1_1_1_1_1_1_1_1_2_1_1_1_2_3"/>
    <protectedRange sqref="B54" name="Range2_12_5_1_1_1_2_2_1_1_1_1_1_1_1_1_1_1_1_1_1_1_1_1_1_1_1_1_1_1_1_1_1_1_1_1_1_1_1_1_1_1_1_1_1_1_1_1_1_1_1_1_1_1_1_1_1_2_1_1_1_1_1_1_1_1_1_1_1_2_1_1_1_1_1_2_1_1_1_1_1_1_1_1_1_1_1_1_1_1_2_1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8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B43" name="Range2_12_5_1_1_1_2_1_1_1_1_1_1_1_1_1_1_1_2_1_1_1_1_1_1_1_1_1_1_1_1_1_1_1_1_1_1_1_1_1_1_2_1_1_1_1_1_1_1_1_1_1_1_2_1_1_1_1_2_1_1_1_1_1_1_1_1_1_1_1_2_1_1_1_1_1_1_1"/>
    <protectedRange sqref="B44" name="Range2_12_5_1_1_1_2_2_1_1_1_1_1_1_1_1_1_1_1_1_1_1_1_1_1_1_1_1_1_1_1_1_1_1_1_1_1_1_1_1_1_1_1_1_1_1_1_1_1_1_1_1_1_1_1_1_1_2_1_1_1_1_1_1_1_1_1_1_1_2_1_1_1_1_1_2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"/>
    <protectedRange sqref="S47:T47" name="Range2_12_5_1_1_2_1_1_1"/>
    <protectedRange sqref="N47:R47" name="Range2_12_1_6_1_1_2_1_1_1"/>
    <protectedRange sqref="L47:M47" name="Range2_2_12_1_7_1_1_3_1_1_1"/>
    <protectedRange sqref="J47:K47" name="Range2_2_12_1_4_1_1_1_1_1_1_1_1_1_1_1_1_1_1_1_2_1_1_1"/>
    <protectedRange sqref="I47" name="Range2_2_12_1_7_1_1_2_2_1_2_2_1_1_1"/>
    <protectedRange sqref="G47:H47" name="Range2_2_12_1_3_1_2_1_1_1_1_2_1_1_1_1_1_1_1_1_1_1_1_2_1_1_1"/>
    <protectedRange sqref="T46" name="Range2_12_5_1_1_2_2_1_1_1_1_1_1_1_1_1_1_1_1_2_1_1_1_1_1"/>
    <protectedRange sqref="S46" name="Range2_12_4_1_1_1_4_2_2_2_2_1_1_1_1_1_1_1_1_1_1_1_2_1_1_1_1_1"/>
    <protectedRange sqref="Q46:R46" name="Range2_12_1_6_1_1_1_2_3_2_1_1_3_1_1_1_1_1_1_1_1_1_1_1_1_1_2_1_1_1_1_1"/>
    <protectedRange sqref="N46:P46" name="Range2_12_1_2_3_1_1_1_2_3_2_1_1_3_1_1_1_1_1_1_1_1_1_1_1_1_1_2_1_1_1_1_1"/>
    <protectedRange sqref="K46:M46" name="Range2_2_12_1_4_3_1_1_1_3_3_2_1_1_3_1_1_1_1_1_1_1_1_1_1_1_1_1_2_1_1_1_1_1"/>
    <protectedRange sqref="J46" name="Range2_2_12_1_4_3_1_1_1_3_2_1_2_2_1_1_1_1_1_1_1_1_1_1_1_1_1_2_1_1_1_1_1"/>
    <protectedRange sqref="E46:H46" name="Range2_2_12_1_3_1_2_1_1_1_1_2_1_1_1_1_1_1_1_1_1_1_2_1_1_1_1_1_1_1_1_2_1_1_1_1_1"/>
    <protectedRange sqref="D46" name="Range2_2_12_1_3_1_2_1_1_1_2_1_2_3_1_1_1_1_1_1_2_1_1_1_1_1_1_1_1_1_1_2_1_1_1_1_1"/>
    <protectedRange sqref="I46" name="Range2_2_12_1_4_2_1_1_1_4_1_2_1_1_1_2_2_1_1_1_1_1_1_1_1_1_1_1_1_1_1_2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"/>
    <protectedRange sqref="F47" name="Range2_2_12_1_3_1_2_1_1_1_1_2_1_1_1_1_1_1_1_1_1_1_1_2_2_1_1"/>
    <protectedRange sqref="E47" name="Range2_2_12_1_3_1_2_1_1_1_2_1_1_1_1_3_1_1_1_1_1_1_1_1_1_2_2_1_1"/>
    <protectedRange sqref="B47" name="Range2_12_5_1_1_1_2_1_1_1_1_1_1_1_1_1_1_1_2_1_2_1_1_1_1_1_1_1_1_1_2_1_1_1_1_1_1_1_1_1_1_1_1_1_1_1_1_1_1_1_1_1_1_1_1_1_1_1_1_1_1_1_1_1_1_1_1_1_1_1_1_1_1_1_2_1_1_1_1_1_1_1_1_1_2_1_2_1_1_1_1_1_2_1_1_1_1_1_1_1_1_2_1_1"/>
    <protectedRange sqref="B48" name="Range2_12_5_1_1_1_1_1_2_1_1_1_1_1_1_1_1_1_1_1_1_1_1_1_1_1_1_1_1_2_1_1_1_1_1_1_1_1_1_1_1_1_1_3_1_1_1_2_1_1_1_1_1_1_1_1_1_1_1_1_2_1_1_1_1_1_1_1_1_1_1_1_1_1_1_1_1_1_1_1_1_1_1_1_1_1_1_1_1_3_1_2_1"/>
    <protectedRange sqref="B49" name="Range2_12_5_1_1_1_2_2_1_1_1_1_1_1_1_1_1_1_1_2_1_1_1_1_1_1_1_1_1_3_1_3_1_2_1_1_1_1_1_1_1_1_1_1_1_1_1_2_1_1_1_1_1_2_1_1_1_1_1_1_1_1_2_1_1_3_1_1_1_2_1_1_1_1_1_1_1_1_1_1_1_1_1_1_1_1_1_2_1_1_1_1_1_1_1_1_1_1_1_1_1_1_1_1_1_1_1_2_3_1_2_1"/>
    <protectedRange sqref="B50" name="Range2_12_5_1_1_1_1_1_2_1_1_2_1_1_1_1_1_1_1_1_1_1_1_1_1_1_1_1_1_2_1_1_1_1_1_1_1_1_1_1_1_1_1_1_3_1_1_1_2_1_1_1_1_1_1_1_1_1_2_1_1_1_1_1_1_1_1_1_1_1_1_1_1_1_1_1_1_1_1_1_1_1_1_1_1_2_1"/>
    <protectedRange sqref="B51" name="Range2_12_5_1_1_1_2_2_1_1_1_1_1_1_1_1_1_1_1_2_1_1_1_2_1_1_1_1_1_1_1_1_1_1_1_1_1_1_1_1_2_1_1_1_1_1_1_1_1_1_2_1_1_3_1_1_1_3_1_1_1_1_1_1_1_1_1_1_1_1_1_1_1_1_1_1_1_1_1_1_2_1_1_1_1_1_1_1_1_1_2_2_1"/>
    <protectedRange sqref="B52" name="Range2_12_5_1_1_1_1_1_2_1_2_1_1_1_2_1_1_1_1_1_1_1_1_1_1_2_1_1_1_1_1_2_1_1_1_1_1_1_1_2_1_1_3_1_1_1_2_1_1_1_1_1_1_1_1_1_1_1_1_1_1_1_1_1_1_1_1_1_1_1_1_1_1_1_1_1_1_1_1_2_2_1"/>
  </protectedRanges>
  <mergeCells count="43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B56:U56"/>
    <mergeCell ref="R9:T10"/>
    <mergeCell ref="W9:W10"/>
    <mergeCell ref="X9:AE9"/>
    <mergeCell ref="AH9:AH10"/>
    <mergeCell ref="AI9:AI10"/>
    <mergeCell ref="AQ9:AQ10"/>
  </mergeCells>
  <conditionalFormatting sqref="AC11:AE34 X11:Y13 AA11:AA34">
    <cfRule type="containsText" dxfId="77" priority="25" operator="containsText" text="N/A">
      <formula>NOT(ISERROR(SEARCH("N/A",X11)))</formula>
    </cfRule>
    <cfRule type="cellIs" dxfId="76" priority="39" operator="equal">
      <formula>0</formula>
    </cfRule>
  </conditionalFormatting>
  <conditionalFormatting sqref="AC11:AE34 X11:Y13 AA11:AA34">
    <cfRule type="cellIs" dxfId="75" priority="38" operator="greaterThanOrEqual">
      <formula>1185</formula>
    </cfRule>
  </conditionalFormatting>
  <conditionalFormatting sqref="AC11:AE34 X11:Y13 AA11:AA34">
    <cfRule type="cellIs" dxfId="74" priority="37" operator="between">
      <formula>0.1</formula>
      <formula>1184</formula>
    </cfRule>
  </conditionalFormatting>
  <conditionalFormatting sqref="X8">
    <cfRule type="cellIs" dxfId="73" priority="36" operator="equal">
      <formula>0</formula>
    </cfRule>
  </conditionalFormatting>
  <conditionalFormatting sqref="X8">
    <cfRule type="cellIs" dxfId="72" priority="35" operator="greaterThan">
      <formula>1179</formula>
    </cfRule>
  </conditionalFormatting>
  <conditionalFormatting sqref="X8">
    <cfRule type="cellIs" dxfId="71" priority="34" operator="greaterThan">
      <formula>99</formula>
    </cfRule>
  </conditionalFormatting>
  <conditionalFormatting sqref="X8">
    <cfRule type="cellIs" dxfId="70" priority="33" operator="greaterThan">
      <formula>0.99</formula>
    </cfRule>
  </conditionalFormatting>
  <conditionalFormatting sqref="AB8">
    <cfRule type="cellIs" dxfId="69" priority="32" operator="equal">
      <formula>0</formula>
    </cfRule>
  </conditionalFormatting>
  <conditionalFormatting sqref="AB8">
    <cfRule type="cellIs" dxfId="68" priority="31" operator="greaterThan">
      <formula>1179</formula>
    </cfRule>
  </conditionalFormatting>
  <conditionalFormatting sqref="AB8">
    <cfRule type="cellIs" dxfId="67" priority="30" operator="greaterThan">
      <formula>99</formula>
    </cfRule>
  </conditionalFormatting>
  <conditionalFormatting sqref="AB8">
    <cfRule type="cellIs" dxfId="66" priority="29" operator="greaterThan">
      <formula>0.99</formula>
    </cfRule>
  </conditionalFormatting>
  <conditionalFormatting sqref="AI11:AI34">
    <cfRule type="cellIs" dxfId="65" priority="28" operator="greaterThan">
      <formula>$AI$8</formula>
    </cfRule>
  </conditionalFormatting>
  <conditionalFormatting sqref="AH11:AH34">
    <cfRule type="cellIs" dxfId="64" priority="26" operator="greaterThan">
      <formula>$AH$8</formula>
    </cfRule>
    <cfRule type="cellIs" dxfId="63" priority="27" operator="greaterThan">
      <formula>$AH$8</formula>
    </cfRule>
  </conditionalFormatting>
  <conditionalFormatting sqref="Y34:Z34 X14:Y18 X19:X34 Y19:Y33">
    <cfRule type="containsText" dxfId="62" priority="21" operator="containsText" text="N/A">
      <formula>NOT(ISERROR(SEARCH("N/A",X14)))</formula>
    </cfRule>
    <cfRule type="cellIs" dxfId="61" priority="24" operator="equal">
      <formula>0</formula>
    </cfRule>
  </conditionalFormatting>
  <conditionalFormatting sqref="Y34:Z34 X14:Y18 X19:X34 Y19:Y33">
    <cfRule type="cellIs" dxfId="60" priority="23" operator="greaterThanOrEqual">
      <formula>1185</formula>
    </cfRule>
  </conditionalFormatting>
  <conditionalFormatting sqref="Y34:Z34 X14:Y18 X19:X34 Y19:Y33">
    <cfRule type="cellIs" dxfId="59" priority="22" operator="between">
      <formula>0.1</formula>
      <formula>1184</formula>
    </cfRule>
  </conditionalFormatting>
  <conditionalFormatting sqref="AB11:AB34">
    <cfRule type="containsText" dxfId="58" priority="17" operator="containsText" text="N/A">
      <formula>NOT(ISERROR(SEARCH("N/A",AB11)))</formula>
    </cfRule>
    <cfRule type="cellIs" dxfId="57" priority="20" operator="equal">
      <formula>0</formula>
    </cfRule>
  </conditionalFormatting>
  <conditionalFormatting sqref="AB11:AB34">
    <cfRule type="cellIs" dxfId="56" priority="19" operator="greaterThanOrEqual">
      <formula>1185</formula>
    </cfRule>
  </conditionalFormatting>
  <conditionalFormatting sqref="AB11:AB34">
    <cfRule type="cellIs" dxfId="55" priority="18" operator="between">
      <formula>0.1</formula>
      <formula>1184</formula>
    </cfRule>
  </conditionalFormatting>
  <conditionalFormatting sqref="AJ11:AO34">
    <cfRule type="cellIs" dxfId="54" priority="16" operator="equal">
      <formula>0</formula>
    </cfRule>
  </conditionalFormatting>
  <conditionalFormatting sqref="AJ11:AO34">
    <cfRule type="cellIs" dxfId="53" priority="15" operator="greaterThan">
      <formula>1179</formula>
    </cfRule>
  </conditionalFormatting>
  <conditionalFormatting sqref="AJ11:AO34">
    <cfRule type="cellIs" dxfId="52" priority="14" operator="greaterThan">
      <formula>99</formula>
    </cfRule>
  </conditionalFormatting>
  <conditionalFormatting sqref="AJ11:AO34">
    <cfRule type="cellIs" dxfId="51" priority="13" operator="greaterThan">
      <formula>0.99</formula>
    </cfRule>
  </conditionalFormatting>
  <conditionalFormatting sqref="AP11:AP34">
    <cfRule type="cellIs" dxfId="50" priority="12" operator="equal">
      <formula>0</formula>
    </cfRule>
  </conditionalFormatting>
  <conditionalFormatting sqref="AP11:AP34">
    <cfRule type="cellIs" dxfId="49" priority="11" operator="greaterThan">
      <formula>1179</formula>
    </cfRule>
  </conditionalFormatting>
  <conditionalFormatting sqref="AP11:AP34">
    <cfRule type="cellIs" dxfId="48" priority="10" operator="greaterThan">
      <formula>99</formula>
    </cfRule>
  </conditionalFormatting>
  <conditionalFormatting sqref="AP11:AP34">
    <cfRule type="cellIs" dxfId="47" priority="9" operator="greaterThan">
      <formula>0.99</formula>
    </cfRule>
  </conditionalFormatting>
  <conditionalFormatting sqref="AQ11:AQ34">
    <cfRule type="cellIs" dxfId="46" priority="8" operator="equal">
      <formula>0</formula>
    </cfRule>
  </conditionalFormatting>
  <conditionalFormatting sqref="AQ11:AQ34">
    <cfRule type="cellIs" dxfId="45" priority="7" operator="greaterThan">
      <formula>1179</formula>
    </cfRule>
  </conditionalFormatting>
  <conditionalFormatting sqref="AQ11:AQ34">
    <cfRule type="cellIs" dxfId="44" priority="6" operator="greaterThan">
      <formula>99</formula>
    </cfRule>
  </conditionalFormatting>
  <conditionalFormatting sqref="AQ11:AQ34">
    <cfRule type="cellIs" dxfId="43" priority="5" operator="greaterThan">
      <formula>0.99</formula>
    </cfRule>
  </conditionalFormatting>
  <conditionalFormatting sqref="Z11:Z33">
    <cfRule type="containsText" dxfId="42" priority="1" operator="containsText" text="N/A">
      <formula>NOT(ISERROR(SEARCH("N/A",Z11)))</formula>
    </cfRule>
    <cfRule type="cellIs" dxfId="41" priority="4" operator="equal">
      <formula>0</formula>
    </cfRule>
  </conditionalFormatting>
  <conditionalFormatting sqref="Z11:Z33">
    <cfRule type="cellIs" dxfId="40" priority="3" operator="greaterThanOrEqual">
      <formula>1185</formula>
    </cfRule>
  </conditionalFormatting>
  <conditionalFormatting sqref="Z11:Z33">
    <cfRule type="cellIs" dxfId="39" priority="2" operator="between">
      <formula>0.1</formula>
      <formula>1184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abSelected="1" topLeftCell="A10" zoomScaleNormal="100" workbookViewId="0">
      <selection activeCell="B53" sqref="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129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127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260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256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256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42369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26116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261" t="s">
        <v>51</v>
      </c>
      <c r="V9" s="261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259" t="s">
        <v>55</v>
      </c>
      <c r="AG9" s="259" t="s">
        <v>56</v>
      </c>
      <c r="AH9" s="296" t="s">
        <v>57</v>
      </c>
      <c r="AI9" s="311" t="s">
        <v>58</v>
      </c>
      <c r="AJ9" s="261" t="s">
        <v>59</v>
      </c>
      <c r="AK9" s="261" t="s">
        <v>60</v>
      </c>
      <c r="AL9" s="261" t="s">
        <v>61</v>
      </c>
      <c r="AM9" s="261" t="s">
        <v>62</v>
      </c>
      <c r="AN9" s="261" t="s">
        <v>63</v>
      </c>
      <c r="AO9" s="261" t="s">
        <v>64</v>
      </c>
      <c r="AP9" s="261" t="s">
        <v>65</v>
      </c>
      <c r="AQ9" s="293" t="s">
        <v>66</v>
      </c>
      <c r="AR9" s="261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61" t="s">
        <v>72</v>
      </c>
      <c r="C10" s="261" t="s">
        <v>73</v>
      </c>
      <c r="D10" s="261" t="s">
        <v>74</v>
      </c>
      <c r="E10" s="261" t="s">
        <v>75</v>
      </c>
      <c r="F10" s="261" t="s">
        <v>74</v>
      </c>
      <c r="G10" s="261" t="s">
        <v>75</v>
      </c>
      <c r="H10" s="289"/>
      <c r="I10" s="261" t="s">
        <v>75</v>
      </c>
      <c r="J10" s="261" t="s">
        <v>75</v>
      </c>
      <c r="K10" s="261" t="s">
        <v>75</v>
      </c>
      <c r="L10" s="29" t="s">
        <v>29</v>
      </c>
      <c r="M10" s="292"/>
      <c r="N10" s="29" t="s">
        <v>29</v>
      </c>
      <c r="O10" s="294"/>
      <c r="P10" s="294"/>
      <c r="Q10" s="2">
        <f>'[3]DEC 30)'!Q34</f>
        <v>64774536</v>
      </c>
      <c r="R10" s="304"/>
      <c r="S10" s="305"/>
      <c r="T10" s="306"/>
      <c r="U10" s="261" t="s">
        <v>75</v>
      </c>
      <c r="V10" s="261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'[3]DEC 30)'!AG34</f>
        <v>42843512</v>
      </c>
      <c r="AH10" s="296"/>
      <c r="AI10" s="312"/>
      <c r="AJ10" s="261" t="s">
        <v>84</v>
      </c>
      <c r="AK10" s="261" t="s">
        <v>84</v>
      </c>
      <c r="AL10" s="261" t="s">
        <v>84</v>
      </c>
      <c r="AM10" s="261" t="s">
        <v>84</v>
      </c>
      <c r="AN10" s="261" t="s">
        <v>84</v>
      </c>
      <c r="AO10" s="261" t="s">
        <v>84</v>
      </c>
      <c r="AP10" s="2">
        <f>'[3]DEC 30)'!AP34</f>
        <v>9958072</v>
      </c>
      <c r="AQ10" s="294"/>
      <c r="AR10" s="257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 t="shared" ref="E11:E34" si="0"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134</v>
      </c>
      <c r="P11" s="124">
        <v>92</v>
      </c>
      <c r="Q11" s="124">
        <v>64778713</v>
      </c>
      <c r="R11" s="47">
        <f>IF(ISBLANK(Q11),"-",Q11-Q10)</f>
        <v>4177</v>
      </c>
      <c r="S11" s="48">
        <f>R11*24/1000</f>
        <v>100.248</v>
      </c>
      <c r="T11" s="48">
        <f>R11/1000</f>
        <v>4.1769999999999996</v>
      </c>
      <c r="U11" s="125">
        <v>5.4</v>
      </c>
      <c r="V11" s="125">
        <f t="shared" ref="V11:V34" si="1">U11</f>
        <v>5.4</v>
      </c>
      <c r="W11" s="126" t="s">
        <v>124</v>
      </c>
      <c r="X11" s="128">
        <v>0</v>
      </c>
      <c r="Y11" s="128">
        <v>0</v>
      </c>
      <c r="Z11" s="128">
        <v>986</v>
      </c>
      <c r="AA11" s="128">
        <v>1185</v>
      </c>
      <c r="AB11" s="128">
        <v>0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262">
        <v>42844268</v>
      </c>
      <c r="AH11" s="50">
        <f>IF(ISBLANK(AG11),"-",AG11-AG10)</f>
        <v>756</v>
      </c>
      <c r="AI11" s="51">
        <f>AH11/T11</f>
        <v>180.99114196791959</v>
      </c>
      <c r="AJ11" s="108">
        <v>0</v>
      </c>
      <c r="AK11" s="108">
        <v>0</v>
      </c>
      <c r="AL11" s="108">
        <v>1</v>
      </c>
      <c r="AM11" s="108">
        <v>1</v>
      </c>
      <c r="AN11" s="108">
        <v>0</v>
      </c>
      <c r="AO11" s="108">
        <v>0.46</v>
      </c>
      <c r="AP11" s="128">
        <v>9959595</v>
      </c>
      <c r="AQ11" s="128">
        <f t="shared" ref="AQ11:AQ34" si="2">AP11-AP10</f>
        <v>1523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si="0"/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133</v>
      </c>
      <c r="P12" s="124">
        <v>95</v>
      </c>
      <c r="Q12" s="124">
        <v>64782492</v>
      </c>
      <c r="R12" s="47">
        <f t="shared" ref="R12:R34" si="5">IF(ISBLANK(Q12),"-",Q12-Q11)</f>
        <v>3779</v>
      </c>
      <c r="S12" s="48">
        <f t="shared" ref="S12:S34" si="6">R12*24/1000</f>
        <v>90.695999999999998</v>
      </c>
      <c r="T12" s="48">
        <f t="shared" ref="T12:T34" si="7">R12/1000</f>
        <v>3.7789999999999999</v>
      </c>
      <c r="U12" s="125">
        <v>6.9</v>
      </c>
      <c r="V12" s="125">
        <f t="shared" si="1"/>
        <v>6.9</v>
      </c>
      <c r="W12" s="126" t="s">
        <v>124</v>
      </c>
      <c r="X12" s="128">
        <v>0</v>
      </c>
      <c r="Y12" s="128">
        <v>0</v>
      </c>
      <c r="Z12" s="128">
        <v>986</v>
      </c>
      <c r="AA12" s="128">
        <v>1185</v>
      </c>
      <c r="AB12" s="128">
        <v>0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62">
        <v>42844956</v>
      </c>
      <c r="AH12" s="50">
        <f>IF(ISBLANK(AG12),"-",AG12-AG11)</f>
        <v>688</v>
      </c>
      <c r="AI12" s="51">
        <f t="shared" ref="AI12:AI34" si="8">AH12/T12</f>
        <v>182.05874569992062</v>
      </c>
      <c r="AJ12" s="108">
        <v>0</v>
      </c>
      <c r="AK12" s="108">
        <v>0</v>
      </c>
      <c r="AL12" s="108">
        <v>1</v>
      </c>
      <c r="AM12" s="108">
        <v>1</v>
      </c>
      <c r="AN12" s="108">
        <v>0</v>
      </c>
      <c r="AO12" s="108">
        <v>0.46</v>
      </c>
      <c r="AP12" s="128">
        <v>9961006</v>
      </c>
      <c r="AQ12" s="128">
        <f t="shared" si="2"/>
        <v>1411</v>
      </c>
      <c r="AR12" s="179">
        <v>1.05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0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131</v>
      </c>
      <c r="P13" s="124">
        <v>92</v>
      </c>
      <c r="Q13" s="124">
        <v>64786326</v>
      </c>
      <c r="R13" s="47">
        <f t="shared" si="5"/>
        <v>3834</v>
      </c>
      <c r="S13" s="48">
        <f t="shared" si="6"/>
        <v>92.016000000000005</v>
      </c>
      <c r="T13" s="48">
        <f t="shared" si="7"/>
        <v>3.8340000000000001</v>
      </c>
      <c r="U13" s="125">
        <v>8.5</v>
      </c>
      <c r="V13" s="125">
        <f t="shared" si="1"/>
        <v>8.5</v>
      </c>
      <c r="W13" s="126" t="s">
        <v>124</v>
      </c>
      <c r="X13" s="128">
        <v>0</v>
      </c>
      <c r="Y13" s="128">
        <v>0</v>
      </c>
      <c r="Z13" s="128">
        <v>947</v>
      </c>
      <c r="AA13" s="128">
        <v>1185</v>
      </c>
      <c r="AB13" s="128">
        <v>0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62">
        <v>42845644</v>
      </c>
      <c r="AH13" s="50">
        <f>IF(ISBLANK(AG13),"-",AG13-AG12)</f>
        <v>688</v>
      </c>
      <c r="AI13" s="51">
        <f t="shared" si="8"/>
        <v>179.44705268648931</v>
      </c>
      <c r="AJ13" s="108">
        <v>0</v>
      </c>
      <c r="AK13" s="108">
        <v>0</v>
      </c>
      <c r="AL13" s="108">
        <v>1</v>
      </c>
      <c r="AM13" s="108">
        <v>1</v>
      </c>
      <c r="AN13" s="108">
        <v>0</v>
      </c>
      <c r="AO13" s="108">
        <v>0.46</v>
      </c>
      <c r="AP13" s="128">
        <v>9962509</v>
      </c>
      <c r="AQ13" s="128">
        <f t="shared" si="2"/>
        <v>1503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0"/>
        <v>11.971830985915494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97</v>
      </c>
      <c r="P14" s="124">
        <v>98</v>
      </c>
      <c r="Q14" s="124">
        <v>64790304</v>
      </c>
      <c r="R14" s="47">
        <f t="shared" si="5"/>
        <v>3978</v>
      </c>
      <c r="S14" s="48">
        <f t="shared" si="6"/>
        <v>95.471999999999994</v>
      </c>
      <c r="T14" s="48">
        <f t="shared" si="7"/>
        <v>3.9780000000000002</v>
      </c>
      <c r="U14" s="125">
        <v>9.5</v>
      </c>
      <c r="V14" s="125">
        <f t="shared" si="1"/>
        <v>9.5</v>
      </c>
      <c r="W14" s="126" t="s">
        <v>124</v>
      </c>
      <c r="X14" s="128">
        <v>0</v>
      </c>
      <c r="Y14" s="128">
        <v>0</v>
      </c>
      <c r="Z14" s="128">
        <v>906</v>
      </c>
      <c r="AA14" s="128">
        <v>1185</v>
      </c>
      <c r="AB14" s="128">
        <v>0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262">
        <v>42846348</v>
      </c>
      <c r="AH14" s="50">
        <f t="shared" ref="AH14:AH34" si="9">IF(ISBLANK(AG14),"-",AG14-AG13)</f>
        <v>704</v>
      </c>
      <c r="AI14" s="51">
        <f t="shared" si="8"/>
        <v>176.97335344394168</v>
      </c>
      <c r="AJ14" s="108">
        <v>0</v>
      </c>
      <c r="AK14" s="108">
        <v>0</v>
      </c>
      <c r="AL14" s="108">
        <v>1</v>
      </c>
      <c r="AM14" s="108">
        <v>1</v>
      </c>
      <c r="AN14" s="108">
        <v>0</v>
      </c>
      <c r="AO14" s="108">
        <v>0.46</v>
      </c>
      <c r="AP14" s="128">
        <v>9963662</v>
      </c>
      <c r="AQ14" s="128">
        <f t="shared" si="2"/>
        <v>1153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20</v>
      </c>
      <c r="E15" s="42">
        <f t="shared" si="0"/>
        <v>14.084507042253522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101</v>
      </c>
      <c r="P15" s="124">
        <v>100</v>
      </c>
      <c r="Q15" s="124">
        <v>64794242</v>
      </c>
      <c r="R15" s="47">
        <f t="shared" si="5"/>
        <v>3938</v>
      </c>
      <c r="S15" s="48">
        <f t="shared" si="6"/>
        <v>94.512</v>
      </c>
      <c r="T15" s="48">
        <f t="shared" si="7"/>
        <v>3.9380000000000002</v>
      </c>
      <c r="U15" s="125">
        <v>9.5</v>
      </c>
      <c r="V15" s="125">
        <f t="shared" si="1"/>
        <v>9.5</v>
      </c>
      <c r="W15" s="126" t="s">
        <v>124</v>
      </c>
      <c r="X15" s="128">
        <v>0</v>
      </c>
      <c r="Y15" s="128">
        <v>0</v>
      </c>
      <c r="Z15" s="128">
        <v>876</v>
      </c>
      <c r="AA15" s="128">
        <v>1185</v>
      </c>
      <c r="AB15" s="128">
        <v>0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262">
        <v>42846988</v>
      </c>
      <c r="AH15" s="50">
        <f t="shared" si="9"/>
        <v>640</v>
      </c>
      <c r="AI15" s="51">
        <f t="shared" si="8"/>
        <v>162.51904520060944</v>
      </c>
      <c r="AJ15" s="108">
        <v>0</v>
      </c>
      <c r="AK15" s="108">
        <v>0</v>
      </c>
      <c r="AL15" s="108">
        <v>1</v>
      </c>
      <c r="AM15" s="108">
        <v>1</v>
      </c>
      <c r="AN15" s="108">
        <v>0</v>
      </c>
      <c r="AO15" s="108">
        <v>0</v>
      </c>
      <c r="AP15" s="128">
        <v>9963662</v>
      </c>
      <c r="AQ15" s="128">
        <f t="shared" si="2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22</v>
      </c>
      <c r="E16" s="42">
        <f t="shared" si="0"/>
        <v>15.492957746478874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122</v>
      </c>
      <c r="P16" s="124">
        <v>115</v>
      </c>
      <c r="Q16" s="124">
        <v>64798769</v>
      </c>
      <c r="R16" s="47">
        <f t="shared" si="5"/>
        <v>4527</v>
      </c>
      <c r="S16" s="48">
        <f t="shared" si="6"/>
        <v>108.648</v>
      </c>
      <c r="T16" s="48">
        <f t="shared" si="7"/>
        <v>4.5270000000000001</v>
      </c>
      <c r="U16" s="125">
        <v>9.5</v>
      </c>
      <c r="V16" s="125">
        <f t="shared" si="1"/>
        <v>9.5</v>
      </c>
      <c r="W16" s="126" t="s">
        <v>124</v>
      </c>
      <c r="X16" s="128">
        <v>0</v>
      </c>
      <c r="Y16" s="128">
        <v>0</v>
      </c>
      <c r="Z16" s="128">
        <v>997</v>
      </c>
      <c r="AA16" s="128">
        <v>1185</v>
      </c>
      <c r="AB16" s="128">
        <v>0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262">
        <v>42847716</v>
      </c>
      <c r="AH16" s="50">
        <f t="shared" si="9"/>
        <v>728</v>
      </c>
      <c r="AI16" s="51">
        <f t="shared" si="8"/>
        <v>160.81290037552463</v>
      </c>
      <c r="AJ16" s="108">
        <v>0</v>
      </c>
      <c r="AK16" s="108">
        <v>0</v>
      </c>
      <c r="AL16" s="108">
        <v>1</v>
      </c>
      <c r="AM16" s="108">
        <v>1</v>
      </c>
      <c r="AN16" s="108">
        <v>0</v>
      </c>
      <c r="AO16" s="108">
        <v>0</v>
      </c>
      <c r="AP16" s="128">
        <v>9963662</v>
      </c>
      <c r="AQ16" s="128">
        <f t="shared" si="2"/>
        <v>0</v>
      </c>
      <c r="AR16" s="54">
        <v>1.1499999999999999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12</v>
      </c>
      <c r="E17" s="42">
        <f t="shared" si="0"/>
        <v>8.4507042253521139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140</v>
      </c>
      <c r="P17" s="124">
        <v>137</v>
      </c>
      <c r="Q17" s="124">
        <v>64804190</v>
      </c>
      <c r="R17" s="47">
        <f t="shared" si="5"/>
        <v>5421</v>
      </c>
      <c r="S17" s="48">
        <f t="shared" si="6"/>
        <v>130.10400000000001</v>
      </c>
      <c r="T17" s="48">
        <f t="shared" si="7"/>
        <v>5.4210000000000003</v>
      </c>
      <c r="U17" s="125">
        <v>9.5</v>
      </c>
      <c r="V17" s="125">
        <f t="shared" si="1"/>
        <v>9.5</v>
      </c>
      <c r="W17" s="126" t="s">
        <v>179</v>
      </c>
      <c r="X17" s="128">
        <v>0</v>
      </c>
      <c r="Y17" s="128">
        <v>0</v>
      </c>
      <c r="Z17" s="128">
        <v>1188</v>
      </c>
      <c r="AA17" s="128">
        <v>1185</v>
      </c>
      <c r="AB17" s="128">
        <v>1097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262">
        <v>42848788</v>
      </c>
      <c r="AH17" s="50">
        <f t="shared" si="9"/>
        <v>1072</v>
      </c>
      <c r="AI17" s="51">
        <f t="shared" si="8"/>
        <v>197.74949271352148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9963662</v>
      </c>
      <c r="AQ17" s="128">
        <f t="shared" si="2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0"/>
        <v>5.6338028169014089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144</v>
      </c>
      <c r="P18" s="124">
        <v>141</v>
      </c>
      <c r="Q18" s="124">
        <v>64810081</v>
      </c>
      <c r="R18" s="47">
        <f t="shared" si="5"/>
        <v>5891</v>
      </c>
      <c r="S18" s="48">
        <f t="shared" si="6"/>
        <v>141.38399999999999</v>
      </c>
      <c r="T18" s="48">
        <f t="shared" si="7"/>
        <v>5.891</v>
      </c>
      <c r="U18" s="125">
        <v>9.5</v>
      </c>
      <c r="V18" s="125">
        <f t="shared" si="1"/>
        <v>9.5</v>
      </c>
      <c r="W18" s="126" t="s">
        <v>179</v>
      </c>
      <c r="X18" s="128">
        <v>0</v>
      </c>
      <c r="Y18" s="128">
        <v>0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262">
        <v>42850072</v>
      </c>
      <c r="AH18" s="50">
        <f t="shared" si="9"/>
        <v>1284</v>
      </c>
      <c r="AI18" s="51">
        <f t="shared" si="8"/>
        <v>217.95959938889831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9963662</v>
      </c>
      <c r="AQ18" s="128">
        <f t="shared" si="2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8</v>
      </c>
      <c r="E19" s="42">
        <f t="shared" si="0"/>
        <v>5.6338028169014089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137</v>
      </c>
      <c r="P19" s="124">
        <v>145</v>
      </c>
      <c r="Q19" s="124">
        <v>64816191</v>
      </c>
      <c r="R19" s="47">
        <f t="shared" si="5"/>
        <v>6110</v>
      </c>
      <c r="S19" s="48">
        <f t="shared" si="6"/>
        <v>146.63999999999999</v>
      </c>
      <c r="T19" s="48">
        <f t="shared" si="7"/>
        <v>6.11</v>
      </c>
      <c r="U19" s="125">
        <v>9.1999999999999993</v>
      </c>
      <c r="V19" s="125">
        <f t="shared" si="1"/>
        <v>9.1999999999999993</v>
      </c>
      <c r="W19" s="126" t="s">
        <v>131</v>
      </c>
      <c r="X19" s="128">
        <v>1048</v>
      </c>
      <c r="Y19" s="128">
        <v>0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262">
        <v>42851444</v>
      </c>
      <c r="AH19" s="50">
        <f t="shared" si="9"/>
        <v>1372</v>
      </c>
      <c r="AI19" s="51">
        <f t="shared" si="8"/>
        <v>224.54991816693942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9963662</v>
      </c>
      <c r="AQ19" s="128">
        <f t="shared" si="2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8</v>
      </c>
      <c r="E20" s="42">
        <f t="shared" si="0"/>
        <v>5.6338028169014089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137</v>
      </c>
      <c r="P20" s="124">
        <v>146</v>
      </c>
      <c r="Q20" s="124">
        <v>64822399</v>
      </c>
      <c r="R20" s="47">
        <f t="shared" si="5"/>
        <v>6208</v>
      </c>
      <c r="S20" s="48">
        <f t="shared" si="6"/>
        <v>148.99199999999999</v>
      </c>
      <c r="T20" s="48">
        <f t="shared" si="7"/>
        <v>6.2080000000000002</v>
      </c>
      <c r="U20" s="125">
        <v>8.6999999999999993</v>
      </c>
      <c r="V20" s="125">
        <f t="shared" si="1"/>
        <v>8.6999999999999993</v>
      </c>
      <c r="W20" s="126" t="s">
        <v>131</v>
      </c>
      <c r="X20" s="128">
        <v>1046</v>
      </c>
      <c r="Y20" s="128">
        <v>0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262">
        <v>42852844</v>
      </c>
      <c r="AH20" s="50">
        <f t="shared" si="9"/>
        <v>1400</v>
      </c>
      <c r="AI20" s="51">
        <f t="shared" si="8"/>
        <v>225.51546391752578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9963662</v>
      </c>
      <c r="AQ20" s="128">
        <f t="shared" si="2"/>
        <v>0</v>
      </c>
      <c r="AR20" s="54">
        <v>1.2</v>
      </c>
      <c r="AS20" s="53" t="s">
        <v>174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8</v>
      </c>
      <c r="E21" s="42">
        <f t="shared" si="0"/>
        <v>5.6338028169014089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147</v>
      </c>
      <c r="Q21" s="124">
        <v>64828588</v>
      </c>
      <c r="R21" s="47">
        <f t="shared" si="5"/>
        <v>6189</v>
      </c>
      <c r="S21" s="48">
        <f t="shared" si="6"/>
        <v>148.536</v>
      </c>
      <c r="T21" s="48">
        <f t="shared" si="7"/>
        <v>6.1890000000000001</v>
      </c>
      <c r="U21" s="125">
        <v>8.1999999999999993</v>
      </c>
      <c r="V21" s="125">
        <f t="shared" si="1"/>
        <v>8.1999999999999993</v>
      </c>
      <c r="W21" s="126" t="s">
        <v>131</v>
      </c>
      <c r="X21" s="128">
        <v>1046</v>
      </c>
      <c r="Y21" s="128">
        <v>0</v>
      </c>
      <c r="Z21" s="128">
        <v>1187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262">
        <v>42854236</v>
      </c>
      <c r="AH21" s="50">
        <f t="shared" si="9"/>
        <v>1392</v>
      </c>
      <c r="AI21" s="51">
        <f t="shared" si="8"/>
        <v>224.91517207949587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9963662</v>
      </c>
      <c r="AQ21" s="128">
        <f t="shared" si="2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0"/>
        <v>5.6338028169014089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136</v>
      </c>
      <c r="P22" s="124">
        <v>142</v>
      </c>
      <c r="Q22" s="124">
        <v>64834652</v>
      </c>
      <c r="R22" s="47">
        <f t="shared" si="5"/>
        <v>6064</v>
      </c>
      <c r="S22" s="48">
        <f t="shared" si="6"/>
        <v>145.536</v>
      </c>
      <c r="T22" s="48">
        <f t="shared" si="7"/>
        <v>6.0640000000000001</v>
      </c>
      <c r="U22" s="125">
        <v>7.7</v>
      </c>
      <c r="V22" s="125">
        <f t="shared" si="1"/>
        <v>7.7</v>
      </c>
      <c r="W22" s="126" t="s">
        <v>131</v>
      </c>
      <c r="X22" s="128">
        <v>1046</v>
      </c>
      <c r="Y22" s="128">
        <v>0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262">
        <v>42855546</v>
      </c>
      <c r="AH22" s="50">
        <f t="shared" si="9"/>
        <v>1310</v>
      </c>
      <c r="AI22" s="51">
        <f t="shared" si="8"/>
        <v>216.02902374670185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9963662</v>
      </c>
      <c r="AQ22" s="128">
        <f t="shared" si="2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7</v>
      </c>
      <c r="E23" s="42">
        <f t="shared" si="0"/>
        <v>4.9295774647887329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135</v>
      </c>
      <c r="P23" s="124">
        <v>140</v>
      </c>
      <c r="Q23" s="124">
        <v>64840641</v>
      </c>
      <c r="R23" s="47">
        <f t="shared" si="5"/>
        <v>5989</v>
      </c>
      <c r="S23" s="48">
        <f t="shared" si="6"/>
        <v>143.73599999999999</v>
      </c>
      <c r="T23" s="48">
        <f t="shared" si="7"/>
        <v>5.9889999999999999</v>
      </c>
      <c r="U23" s="125">
        <v>7.4</v>
      </c>
      <c r="V23" s="125">
        <f t="shared" si="1"/>
        <v>7.4</v>
      </c>
      <c r="W23" s="126" t="s">
        <v>131</v>
      </c>
      <c r="X23" s="128">
        <v>1006</v>
      </c>
      <c r="Y23" s="128">
        <v>0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262">
        <v>42856948</v>
      </c>
      <c r="AH23" s="50">
        <f t="shared" si="9"/>
        <v>1402</v>
      </c>
      <c r="AI23" s="51">
        <f t="shared" si="8"/>
        <v>234.09584237769243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9963662</v>
      </c>
      <c r="AQ23" s="128">
        <f t="shared" si="2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0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134</v>
      </c>
      <c r="P24" s="124">
        <v>137</v>
      </c>
      <c r="Q24" s="124">
        <v>64846603</v>
      </c>
      <c r="R24" s="47">
        <f t="shared" si="5"/>
        <v>5962</v>
      </c>
      <c r="S24" s="48">
        <f t="shared" si="6"/>
        <v>143.08799999999999</v>
      </c>
      <c r="T24" s="48">
        <f t="shared" si="7"/>
        <v>5.9619999999999997</v>
      </c>
      <c r="U24" s="125">
        <v>7.1</v>
      </c>
      <c r="V24" s="125">
        <f t="shared" si="1"/>
        <v>7.1</v>
      </c>
      <c r="W24" s="126" t="s">
        <v>131</v>
      </c>
      <c r="X24" s="128">
        <v>1007</v>
      </c>
      <c r="Y24" s="128">
        <v>0</v>
      </c>
      <c r="Z24" s="128">
        <v>1186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262">
        <v>42858332</v>
      </c>
      <c r="AH24" s="50">
        <f>IF(ISBLANK(AG24),"-",AG24-AG23)</f>
        <v>1384</v>
      </c>
      <c r="AI24" s="51">
        <f t="shared" si="8"/>
        <v>232.13686682321369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9963662</v>
      </c>
      <c r="AQ24" s="128">
        <f t="shared" si="2"/>
        <v>0</v>
      </c>
      <c r="AR24" s="54">
        <v>1.23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0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136</v>
      </c>
      <c r="P25" s="124">
        <v>136</v>
      </c>
      <c r="Q25" s="124">
        <v>64852194</v>
      </c>
      <c r="R25" s="47">
        <f t="shared" si="5"/>
        <v>5591</v>
      </c>
      <c r="S25" s="48">
        <f t="shared" si="6"/>
        <v>134.184</v>
      </c>
      <c r="T25" s="48">
        <f t="shared" si="7"/>
        <v>5.5910000000000002</v>
      </c>
      <c r="U25" s="125">
        <v>6.8</v>
      </c>
      <c r="V25" s="125">
        <f t="shared" si="1"/>
        <v>6.8</v>
      </c>
      <c r="W25" s="126" t="s">
        <v>131</v>
      </c>
      <c r="X25" s="128">
        <v>996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262">
        <v>42859620</v>
      </c>
      <c r="AH25" s="50">
        <f t="shared" si="9"/>
        <v>1288</v>
      </c>
      <c r="AI25" s="51">
        <f t="shared" si="8"/>
        <v>230.37023788231085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9963662</v>
      </c>
      <c r="AQ25" s="128">
        <f t="shared" si="2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v>6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133</v>
      </c>
      <c r="P26" s="124">
        <v>139</v>
      </c>
      <c r="Q26" s="124">
        <v>64858093</v>
      </c>
      <c r="R26" s="47">
        <f t="shared" si="5"/>
        <v>5899</v>
      </c>
      <c r="S26" s="48">
        <f t="shared" si="6"/>
        <v>141.57599999999999</v>
      </c>
      <c r="T26" s="48">
        <f t="shared" si="7"/>
        <v>5.899</v>
      </c>
      <c r="U26" s="125">
        <v>6.6</v>
      </c>
      <c r="V26" s="125">
        <f t="shared" si="1"/>
        <v>6.6</v>
      </c>
      <c r="W26" s="126" t="s">
        <v>131</v>
      </c>
      <c r="X26" s="128">
        <v>995</v>
      </c>
      <c r="Y26" s="128">
        <v>0</v>
      </c>
      <c r="Z26" s="128">
        <v>1188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262">
        <v>42860988</v>
      </c>
      <c r="AH26" s="50">
        <f t="shared" si="9"/>
        <v>1368</v>
      </c>
      <c r="AI26" s="51">
        <f t="shared" si="8"/>
        <v>231.90371249364298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9963662</v>
      </c>
      <c r="AQ26" s="128">
        <f t="shared" si="2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0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131</v>
      </c>
      <c r="P27" s="124">
        <v>137</v>
      </c>
      <c r="Q27" s="124">
        <v>64863733</v>
      </c>
      <c r="R27" s="47">
        <f t="shared" si="5"/>
        <v>5640</v>
      </c>
      <c r="S27" s="48">
        <f t="shared" si="6"/>
        <v>135.36000000000001</v>
      </c>
      <c r="T27" s="48">
        <f t="shared" si="7"/>
        <v>5.64</v>
      </c>
      <c r="U27" s="125">
        <v>6.4</v>
      </c>
      <c r="V27" s="125">
        <f t="shared" si="1"/>
        <v>6.4</v>
      </c>
      <c r="W27" s="126" t="s">
        <v>131</v>
      </c>
      <c r="X27" s="128">
        <v>1016</v>
      </c>
      <c r="Y27" s="128">
        <v>0</v>
      </c>
      <c r="Z27" s="128">
        <v>1186</v>
      </c>
      <c r="AA27" s="128">
        <v>1185</v>
      </c>
      <c r="AB27" s="128">
        <v>1188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262">
        <v>42862300</v>
      </c>
      <c r="AH27" s="50">
        <f t="shared" si="9"/>
        <v>1312</v>
      </c>
      <c r="AI27" s="51">
        <f t="shared" si="8"/>
        <v>232.62411347517732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9963662</v>
      </c>
      <c r="AQ27" s="128">
        <f t="shared" si="2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0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132</v>
      </c>
      <c r="P28" s="124">
        <v>136</v>
      </c>
      <c r="Q28" s="124">
        <v>64869652</v>
      </c>
      <c r="R28" s="47">
        <f t="shared" si="5"/>
        <v>5919</v>
      </c>
      <c r="S28" s="48">
        <f t="shared" si="6"/>
        <v>142.05600000000001</v>
      </c>
      <c r="T28" s="48">
        <f t="shared" si="7"/>
        <v>5.9189999999999996</v>
      </c>
      <c r="U28" s="125">
        <v>6</v>
      </c>
      <c r="V28" s="125">
        <f t="shared" si="1"/>
        <v>6</v>
      </c>
      <c r="W28" s="126" t="s">
        <v>131</v>
      </c>
      <c r="X28" s="128">
        <v>996</v>
      </c>
      <c r="Y28" s="128">
        <v>0</v>
      </c>
      <c r="Z28" s="128">
        <v>1177</v>
      </c>
      <c r="AA28" s="128">
        <v>1185</v>
      </c>
      <c r="AB28" s="128">
        <v>1178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262">
        <v>42863684</v>
      </c>
      <c r="AH28" s="50">
        <f t="shared" si="9"/>
        <v>1384</v>
      </c>
      <c r="AI28" s="51">
        <f t="shared" si="8"/>
        <v>233.82328095962157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9963662</v>
      </c>
      <c r="AQ28" s="128">
        <f t="shared" si="2"/>
        <v>0</v>
      </c>
      <c r="AR28" s="54">
        <v>1.17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5</v>
      </c>
      <c r="E29" s="42">
        <f t="shared" si="0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132</v>
      </c>
      <c r="P29" s="124">
        <v>137</v>
      </c>
      <c r="Q29" s="124">
        <v>64875053</v>
      </c>
      <c r="R29" s="47">
        <f t="shared" si="5"/>
        <v>5401</v>
      </c>
      <c r="S29" s="48">
        <f t="shared" si="6"/>
        <v>129.624</v>
      </c>
      <c r="T29" s="48">
        <f t="shared" si="7"/>
        <v>5.4009999999999998</v>
      </c>
      <c r="U29" s="125">
        <v>5.7</v>
      </c>
      <c r="V29" s="125">
        <f t="shared" si="1"/>
        <v>5.7</v>
      </c>
      <c r="W29" s="126" t="s">
        <v>131</v>
      </c>
      <c r="X29" s="128">
        <v>995</v>
      </c>
      <c r="Y29" s="128">
        <v>0</v>
      </c>
      <c r="Z29" s="128">
        <v>1168</v>
      </c>
      <c r="AA29" s="128">
        <v>1185</v>
      </c>
      <c r="AB29" s="128">
        <v>1167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262">
        <v>42864924</v>
      </c>
      <c r="AH29" s="50">
        <f t="shared" si="9"/>
        <v>1240</v>
      </c>
      <c r="AI29" s="51">
        <f t="shared" si="8"/>
        <v>229.58711349750047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9963662</v>
      </c>
      <c r="AQ29" s="128">
        <f t="shared" si="2"/>
        <v>0</v>
      </c>
      <c r="AR29" s="52" t="s">
        <v>174</v>
      </c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10</v>
      </c>
      <c r="E30" s="42">
        <f t="shared" si="0"/>
        <v>7.042253521126761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119</v>
      </c>
      <c r="P30" s="124">
        <v>128</v>
      </c>
      <c r="Q30" s="124">
        <v>64880765</v>
      </c>
      <c r="R30" s="47">
        <f t="shared" si="5"/>
        <v>5712</v>
      </c>
      <c r="S30" s="48">
        <f t="shared" si="6"/>
        <v>137.08799999999999</v>
      </c>
      <c r="T30" s="48">
        <f t="shared" si="7"/>
        <v>5.7119999999999997</v>
      </c>
      <c r="U30" s="125">
        <v>5.0999999999999996</v>
      </c>
      <c r="V30" s="125">
        <f t="shared" si="1"/>
        <v>5.0999999999999996</v>
      </c>
      <c r="W30" s="126" t="s">
        <v>147</v>
      </c>
      <c r="X30" s="128">
        <v>1027</v>
      </c>
      <c r="Y30" s="128">
        <v>0</v>
      </c>
      <c r="Z30" s="128">
        <v>0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262">
        <v>42866060</v>
      </c>
      <c r="AH30" s="50">
        <f t="shared" si="9"/>
        <v>1136</v>
      </c>
      <c r="AI30" s="51">
        <f t="shared" si="8"/>
        <v>198.8795518207283</v>
      </c>
      <c r="AJ30" s="108">
        <v>1</v>
      </c>
      <c r="AK30" s="108">
        <v>0</v>
      </c>
      <c r="AL30" s="108">
        <v>0</v>
      </c>
      <c r="AM30" s="108">
        <v>1</v>
      </c>
      <c r="AN30" s="108">
        <v>1</v>
      </c>
      <c r="AO30" s="108">
        <v>0</v>
      </c>
      <c r="AP30" s="128">
        <v>9963662</v>
      </c>
      <c r="AQ30" s="128">
        <f t="shared" si="2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12</v>
      </c>
      <c r="E31" s="42">
        <f t="shared" si="0"/>
        <v>8.4507042253521139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120</v>
      </c>
      <c r="P31" s="124">
        <v>122</v>
      </c>
      <c r="Q31" s="124">
        <v>64885846</v>
      </c>
      <c r="R31" s="47">
        <f t="shared" si="5"/>
        <v>5081</v>
      </c>
      <c r="S31" s="48">
        <f t="shared" si="6"/>
        <v>121.944</v>
      </c>
      <c r="T31" s="48">
        <f t="shared" si="7"/>
        <v>5.0810000000000004</v>
      </c>
      <c r="U31" s="125">
        <v>4.7</v>
      </c>
      <c r="V31" s="125">
        <f t="shared" si="1"/>
        <v>4.7</v>
      </c>
      <c r="W31" s="126" t="s">
        <v>147</v>
      </c>
      <c r="X31" s="128">
        <v>1006</v>
      </c>
      <c r="Y31" s="128">
        <v>0</v>
      </c>
      <c r="Z31" s="128">
        <v>0</v>
      </c>
      <c r="AA31" s="128">
        <v>1185</v>
      </c>
      <c r="AB31" s="128">
        <v>1178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262">
        <v>42867052</v>
      </c>
      <c r="AH31" s="50">
        <f t="shared" si="9"/>
        <v>992</v>
      </c>
      <c r="AI31" s="51">
        <f t="shared" si="8"/>
        <v>195.23715803975594</v>
      </c>
      <c r="AJ31" s="108">
        <v>1</v>
      </c>
      <c r="AK31" s="108">
        <v>0</v>
      </c>
      <c r="AL31" s="108">
        <v>0</v>
      </c>
      <c r="AM31" s="108">
        <v>1</v>
      </c>
      <c r="AN31" s="108">
        <v>1</v>
      </c>
      <c r="AO31" s="108">
        <v>0</v>
      </c>
      <c r="AP31" s="128">
        <v>9963662</v>
      </c>
      <c r="AQ31" s="128">
        <f t="shared" si="2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13</v>
      </c>
      <c r="E32" s="42">
        <f t="shared" si="0"/>
        <v>9.1549295774647899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122</v>
      </c>
      <c r="P32" s="124">
        <v>121</v>
      </c>
      <c r="Q32" s="124">
        <v>64890894</v>
      </c>
      <c r="R32" s="47">
        <f t="shared" si="5"/>
        <v>5048</v>
      </c>
      <c r="S32" s="48">
        <f t="shared" si="6"/>
        <v>121.152</v>
      </c>
      <c r="T32" s="48">
        <f t="shared" si="7"/>
        <v>5.048</v>
      </c>
      <c r="U32" s="125">
        <v>4.5</v>
      </c>
      <c r="V32" s="125">
        <f t="shared" si="1"/>
        <v>4.5</v>
      </c>
      <c r="W32" s="126" t="s">
        <v>147</v>
      </c>
      <c r="X32" s="128">
        <v>965</v>
      </c>
      <c r="Y32" s="128">
        <v>0</v>
      </c>
      <c r="Z32" s="128">
        <v>0</v>
      </c>
      <c r="AA32" s="128">
        <v>1185</v>
      </c>
      <c r="AB32" s="128">
        <v>1178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262">
        <v>42868032</v>
      </c>
      <c r="AH32" s="50">
        <f t="shared" si="9"/>
        <v>980</v>
      </c>
      <c r="AI32" s="51">
        <f t="shared" si="8"/>
        <v>194.13629160063391</v>
      </c>
      <c r="AJ32" s="108">
        <v>1</v>
      </c>
      <c r="AK32" s="108">
        <v>0</v>
      </c>
      <c r="AL32" s="108">
        <v>0</v>
      </c>
      <c r="AM32" s="108">
        <v>1</v>
      </c>
      <c r="AN32" s="108">
        <v>1</v>
      </c>
      <c r="AO32" s="108">
        <v>0</v>
      </c>
      <c r="AP32" s="128">
        <v>9963662</v>
      </c>
      <c r="AQ32" s="128">
        <f t="shared" si="2"/>
        <v>0</v>
      </c>
      <c r="AR32" s="54">
        <v>1.1399999999999999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1:51" x14ac:dyDescent="0.25">
      <c r="B33" s="41">
        <v>2.9166666666666701</v>
      </c>
      <c r="C33" s="41">
        <v>0.95833333333333803</v>
      </c>
      <c r="D33" s="123">
        <v>10</v>
      </c>
      <c r="E33" s="42">
        <f t="shared" si="0"/>
        <v>7.042253521126761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125</v>
      </c>
      <c r="P33" s="124">
        <v>106</v>
      </c>
      <c r="Q33" s="124">
        <v>64895657</v>
      </c>
      <c r="R33" s="47">
        <f t="shared" si="5"/>
        <v>4763</v>
      </c>
      <c r="S33" s="48">
        <f t="shared" si="6"/>
        <v>114.312</v>
      </c>
      <c r="T33" s="48">
        <f t="shared" si="7"/>
        <v>4.7629999999999999</v>
      </c>
      <c r="U33" s="125">
        <v>5.3</v>
      </c>
      <c r="V33" s="125">
        <f t="shared" si="1"/>
        <v>5.3</v>
      </c>
      <c r="W33" s="126" t="s">
        <v>124</v>
      </c>
      <c r="X33" s="128">
        <v>0</v>
      </c>
      <c r="Y33" s="128">
        <v>0</v>
      </c>
      <c r="Z33" s="128">
        <v>0</v>
      </c>
      <c r="AA33" s="128">
        <v>1185</v>
      </c>
      <c r="AB33" s="128">
        <v>1017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262">
        <v>42868892</v>
      </c>
      <c r="AH33" s="50">
        <f t="shared" si="9"/>
        <v>860</v>
      </c>
      <c r="AI33" s="51">
        <f t="shared" si="8"/>
        <v>180.55847155154314</v>
      </c>
      <c r="AJ33" s="108">
        <v>0</v>
      </c>
      <c r="AK33" s="108">
        <v>0</v>
      </c>
      <c r="AL33" s="108">
        <v>0</v>
      </c>
      <c r="AM33" s="108">
        <v>1</v>
      </c>
      <c r="AN33" s="108">
        <v>1</v>
      </c>
      <c r="AO33" s="108">
        <v>0.35</v>
      </c>
      <c r="AP33" s="128">
        <v>9964464</v>
      </c>
      <c r="AQ33" s="128">
        <f t="shared" si="2"/>
        <v>802</v>
      </c>
      <c r="AR33" s="52"/>
      <c r="AS33" s="53" t="s">
        <v>113</v>
      </c>
      <c r="AY33" s="111"/>
    </row>
    <row r="34" spans="1:51" x14ac:dyDescent="0.25">
      <c r="B34" s="41">
        <v>2.9583333333333299</v>
      </c>
      <c r="C34" s="41">
        <v>1</v>
      </c>
      <c r="D34" s="123">
        <v>11</v>
      </c>
      <c r="E34" s="42">
        <f t="shared" si="0"/>
        <v>7.746478873239437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120</v>
      </c>
      <c r="P34" s="124">
        <v>99</v>
      </c>
      <c r="Q34" s="124">
        <v>64899896</v>
      </c>
      <c r="R34" s="47">
        <f t="shared" si="5"/>
        <v>4239</v>
      </c>
      <c r="S34" s="48">
        <f t="shared" si="6"/>
        <v>101.736</v>
      </c>
      <c r="T34" s="48">
        <f t="shared" si="7"/>
        <v>4.2389999999999999</v>
      </c>
      <c r="U34" s="125">
        <v>5.9</v>
      </c>
      <c r="V34" s="125">
        <f t="shared" si="1"/>
        <v>5.9</v>
      </c>
      <c r="W34" s="126" t="s">
        <v>124</v>
      </c>
      <c r="X34" s="128">
        <v>0</v>
      </c>
      <c r="Y34" s="128">
        <v>0</v>
      </c>
      <c r="Z34" s="128">
        <v>0</v>
      </c>
      <c r="AA34" s="128">
        <v>1185</v>
      </c>
      <c r="AB34" s="128">
        <v>988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262">
        <v>42869628</v>
      </c>
      <c r="AH34" s="50">
        <f t="shared" si="9"/>
        <v>736</v>
      </c>
      <c r="AI34" s="51">
        <f t="shared" si="8"/>
        <v>173.62585515451758</v>
      </c>
      <c r="AJ34" s="108">
        <v>0</v>
      </c>
      <c r="AK34" s="108">
        <v>0</v>
      </c>
      <c r="AL34" s="108">
        <v>0</v>
      </c>
      <c r="AM34" s="108">
        <v>1</v>
      </c>
      <c r="AN34" s="108">
        <v>1</v>
      </c>
      <c r="AO34" s="108">
        <v>0.35</v>
      </c>
      <c r="AP34" s="128">
        <v>9965225</v>
      </c>
      <c r="AQ34" s="128">
        <f t="shared" si="2"/>
        <v>761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1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80"/>
      <c r="Q35" s="180"/>
      <c r="R35" s="66">
        <f>SUM(R11:R34)</f>
        <v>125360</v>
      </c>
      <c r="S35" s="67">
        <f>AVERAGE(S11:S34)</f>
        <v>125.36</v>
      </c>
      <c r="T35" s="67">
        <f>SUM(T11:T34)</f>
        <v>125.36000000000001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26116</v>
      </c>
      <c r="AH35" s="69">
        <f>SUM(AH11:AH34)</f>
        <v>26116</v>
      </c>
      <c r="AI35" s="70">
        <f>$AH$35/$T35</f>
        <v>208.32801531589021</v>
      </c>
      <c r="AJ35" s="99"/>
      <c r="AK35" s="100"/>
      <c r="AL35" s="100"/>
      <c r="AM35" s="100"/>
      <c r="AN35" s="101"/>
      <c r="AO35" s="71"/>
      <c r="AP35" s="72">
        <f>AP34-AP10</f>
        <v>7153</v>
      </c>
      <c r="AQ35" s="73">
        <f>SUM(AQ11:AQ34)</f>
        <v>7153</v>
      </c>
      <c r="AR35" s="74">
        <f>AVERAGE(AR11:AR34)</f>
        <v>1.1566666666666667</v>
      </c>
      <c r="AS35" s="71"/>
      <c r="AV35" s="75" t="s">
        <v>30</v>
      </c>
      <c r="AW35" s="75">
        <v>1</v>
      </c>
      <c r="AY35" s="111"/>
    </row>
    <row r="36" spans="1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1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1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1:51" x14ac:dyDescent="0.25">
      <c r="B39" s="258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1:51" x14ac:dyDescent="0.25">
      <c r="B40" s="85" t="s">
        <v>315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1:51" x14ac:dyDescent="0.25">
      <c r="B41" s="86" t="s">
        <v>192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1:51" x14ac:dyDescent="0.25">
      <c r="B42" s="258" t="s">
        <v>128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1:51" x14ac:dyDescent="0.25">
      <c r="A43" s="231"/>
      <c r="B43" s="258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1:51" x14ac:dyDescent="0.25">
      <c r="B44" s="91" t="s">
        <v>316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1:51" x14ac:dyDescent="0.25">
      <c r="B45" s="91" t="s">
        <v>210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9"/>
      <c r="U45" s="119"/>
      <c r="V45" s="112"/>
      <c r="W45" s="112"/>
      <c r="X45" s="112"/>
      <c r="Y45" s="112"/>
      <c r="Z45" s="112"/>
      <c r="AA45" s="112"/>
      <c r="AB45" s="112"/>
      <c r="AJ45" s="113"/>
      <c r="AK45" s="113"/>
      <c r="AL45" s="113"/>
      <c r="AM45" s="113"/>
      <c r="AN45" s="113"/>
      <c r="AO45" s="113"/>
      <c r="AP45" s="114"/>
      <c r="AQ45" s="109"/>
      <c r="AR45" s="109"/>
      <c r="AS45" s="111"/>
      <c r="AT45" s="107"/>
      <c r="AU45" s="107"/>
      <c r="AV45" s="107"/>
      <c r="AW45" s="107"/>
      <c r="AX45" s="107"/>
      <c r="AY45" s="107"/>
    </row>
    <row r="46" spans="1:51" x14ac:dyDescent="0.25">
      <c r="B46" s="295" t="s">
        <v>317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1:51" x14ac:dyDescent="0.25">
      <c r="B47" s="258" t="s">
        <v>133</v>
      </c>
      <c r="C47" s="116"/>
      <c r="D47" s="171"/>
      <c r="E47" s="116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82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1:51" x14ac:dyDescent="0.25">
      <c r="B48" s="258" t="s">
        <v>141</v>
      </c>
      <c r="C48" s="258"/>
      <c r="D48" s="263"/>
      <c r="E48" s="258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237</v>
      </c>
      <c r="C49" s="258"/>
      <c r="D49" s="263"/>
      <c r="E49" s="258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82"/>
      <c r="W49" s="112"/>
      <c r="X49" s="112"/>
      <c r="Y49" s="112"/>
      <c r="Z49" s="9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258" t="s">
        <v>142</v>
      </c>
      <c r="C50" s="118"/>
      <c r="D50" s="172"/>
      <c r="E50" s="118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82"/>
      <c r="W50" s="112"/>
      <c r="X50" s="112"/>
      <c r="Y50" s="112"/>
      <c r="Z50" s="83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A51" s="230"/>
      <c r="B51" s="91" t="s">
        <v>149</v>
      </c>
      <c r="C51" s="118"/>
      <c r="D51" s="172"/>
      <c r="E51" s="118"/>
      <c r="F51" s="205"/>
      <c r="G51" s="205"/>
      <c r="H51" s="205"/>
      <c r="I51" s="206"/>
      <c r="J51" s="206"/>
      <c r="K51" s="206"/>
      <c r="L51" s="206"/>
      <c r="M51" s="206"/>
      <c r="N51" s="206"/>
      <c r="O51" s="206"/>
      <c r="P51" s="206"/>
      <c r="Q51" s="117"/>
      <c r="R51" s="117"/>
      <c r="S51" s="117"/>
      <c r="T51" s="207"/>
      <c r="U51" s="251"/>
      <c r="V51" s="82"/>
      <c r="W51" s="112"/>
      <c r="X51" s="112"/>
      <c r="Y51" s="112"/>
      <c r="Z51" s="83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A52" s="231"/>
      <c r="B52" s="258" t="s">
        <v>145</v>
      </c>
      <c r="C52" s="118"/>
      <c r="D52" s="172"/>
      <c r="E52" s="118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7"/>
      <c r="R52" s="117"/>
      <c r="S52" s="117"/>
      <c r="T52" s="207"/>
      <c r="U52" s="251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A53" s="231"/>
      <c r="B53" s="91" t="s">
        <v>282</v>
      </c>
      <c r="C53" s="118"/>
      <c r="D53" s="172"/>
      <c r="E53" s="118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209"/>
      <c r="R53" s="117"/>
      <c r="S53" s="117"/>
      <c r="T53" s="207"/>
      <c r="U53" s="251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A54" s="231"/>
      <c r="B54" s="91"/>
      <c r="C54" s="205"/>
      <c r="D54" s="205"/>
      <c r="E54" s="204"/>
      <c r="F54" s="205"/>
      <c r="G54" s="205"/>
      <c r="H54" s="205"/>
      <c r="I54" s="206"/>
      <c r="J54" s="206"/>
      <c r="K54" s="206"/>
      <c r="L54" s="206"/>
      <c r="M54" s="206"/>
      <c r="N54" s="206"/>
      <c r="O54" s="206"/>
      <c r="P54" s="208"/>
      <c r="Q54" s="209"/>
      <c r="R54" s="117"/>
      <c r="S54" s="117"/>
      <c r="T54" s="207"/>
      <c r="U54" s="251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A55" s="231"/>
      <c r="B55" s="91"/>
      <c r="C55" s="116"/>
      <c r="D55" s="116"/>
      <c r="E55" s="116"/>
      <c r="F55" s="116"/>
      <c r="G55" s="116"/>
      <c r="H55" s="116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209"/>
      <c r="U55" s="209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258"/>
      <c r="C57" s="116"/>
      <c r="D57" s="171"/>
      <c r="E57" s="116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207"/>
      <c r="U57" s="251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18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258"/>
      <c r="C60" s="202"/>
      <c r="D60" s="202"/>
      <c r="E60" s="202"/>
      <c r="F60" s="202"/>
      <c r="G60" s="202"/>
      <c r="H60" s="202"/>
      <c r="I60" s="203"/>
      <c r="J60" s="203"/>
      <c r="K60" s="203"/>
      <c r="L60" s="203"/>
      <c r="M60" s="203"/>
      <c r="N60" s="203"/>
      <c r="O60" s="203"/>
      <c r="P60" s="203"/>
      <c r="Q60" s="203"/>
      <c r="R60" s="117"/>
      <c r="S60" s="117"/>
      <c r="T60" s="207"/>
      <c r="U60" s="251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91"/>
      <c r="C61" s="202"/>
      <c r="D61" s="202"/>
      <c r="E61" s="202"/>
      <c r="F61" s="202"/>
      <c r="G61" s="202"/>
      <c r="H61" s="202"/>
      <c r="I61" s="203"/>
      <c r="J61" s="203"/>
      <c r="K61" s="203"/>
      <c r="L61" s="203"/>
      <c r="M61" s="203"/>
      <c r="N61" s="203"/>
      <c r="O61" s="203"/>
      <c r="P61" s="203"/>
      <c r="Q61" s="203"/>
      <c r="R61" s="117"/>
      <c r="S61" s="117"/>
      <c r="T61" s="207"/>
      <c r="U61" s="251"/>
      <c r="V61" s="82"/>
      <c r="W61" s="112"/>
      <c r="X61" s="112"/>
      <c r="Y61" s="112"/>
      <c r="Z61" s="83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258"/>
      <c r="C62" s="116"/>
      <c r="D62" s="116"/>
      <c r="E62" s="116"/>
      <c r="F62" s="202"/>
      <c r="G62" s="202"/>
      <c r="H62" s="202"/>
      <c r="I62" s="203"/>
      <c r="J62" s="203"/>
      <c r="K62" s="203"/>
      <c r="L62" s="203"/>
      <c r="M62" s="203"/>
      <c r="N62" s="203"/>
      <c r="O62" s="203"/>
      <c r="P62" s="203"/>
      <c r="Q62" s="203"/>
      <c r="R62" s="117"/>
      <c r="S62" s="117"/>
      <c r="T62" s="207"/>
      <c r="U62" s="251"/>
      <c r="V62" s="82"/>
      <c r="W62" s="112"/>
      <c r="X62" s="112"/>
      <c r="Y62" s="112"/>
      <c r="Z62" s="83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1:51" x14ac:dyDescent="0.25">
      <c r="B63" s="91"/>
      <c r="C63" s="118"/>
      <c r="D63" s="172"/>
      <c r="E63" s="118"/>
      <c r="F63" s="118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207"/>
      <c r="U63" s="251"/>
      <c r="V63" s="82"/>
      <c r="W63" s="112"/>
      <c r="X63" s="112"/>
      <c r="Y63" s="112"/>
      <c r="Z63" s="83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1:51" x14ac:dyDescent="0.25">
      <c r="B64" s="91"/>
      <c r="C64" s="118"/>
      <c r="D64" s="172"/>
      <c r="E64" s="118"/>
      <c r="F64" s="118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207"/>
      <c r="U64" s="251"/>
      <c r="V64" s="82"/>
      <c r="W64" s="112"/>
      <c r="X64" s="112"/>
      <c r="Y64" s="112"/>
      <c r="Z64" s="83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1"/>
      <c r="C65" s="118"/>
      <c r="D65" s="172"/>
      <c r="E65" s="118"/>
      <c r="F65" s="118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207"/>
      <c r="U65" s="251"/>
      <c r="V65" s="82"/>
      <c r="W65" s="112"/>
      <c r="X65" s="112"/>
      <c r="Y65" s="112"/>
      <c r="Z65" s="83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1"/>
      <c r="C66" s="118"/>
      <c r="D66" s="172"/>
      <c r="E66" s="118"/>
      <c r="F66" s="118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207"/>
      <c r="U66" s="251"/>
      <c r="V66" s="82"/>
      <c r="W66" s="112"/>
      <c r="X66" s="112"/>
      <c r="Y66" s="112"/>
      <c r="Z66" s="83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1"/>
      <c r="C67" s="118"/>
      <c r="D67" s="172"/>
      <c r="E67" s="118"/>
      <c r="F67" s="118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207"/>
      <c r="U67" s="251"/>
      <c r="V67" s="82"/>
      <c r="W67" s="112"/>
      <c r="X67" s="112"/>
      <c r="Y67" s="112"/>
      <c r="Z67" s="83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1"/>
      <c r="C68" s="118"/>
      <c r="D68" s="172"/>
      <c r="E68" s="118"/>
      <c r="F68" s="118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207"/>
      <c r="U68" s="251"/>
      <c r="V68" s="82"/>
      <c r="W68" s="112"/>
      <c r="X68" s="112"/>
      <c r="Y68" s="112"/>
      <c r="Z68" s="83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A69" s="112"/>
      <c r="B69" s="91"/>
      <c r="C69" s="118"/>
      <c r="D69" s="172"/>
      <c r="E69" s="118"/>
      <c r="F69" s="118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207"/>
      <c r="U69" s="251"/>
      <c r="V69" s="82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91"/>
      <c r="C70" s="118"/>
      <c r="D70" s="172"/>
      <c r="E70" s="118"/>
      <c r="F70" s="118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207"/>
      <c r="U70" s="251"/>
      <c r="V70" s="82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B71" s="118"/>
      <c r="C71" s="118"/>
      <c r="D71" s="172"/>
      <c r="E71" s="118"/>
      <c r="F71" s="118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2"/>
      <c r="V71" s="82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3"/>
      <c r="P76" s="109"/>
      <c r="Q76" s="109"/>
      <c r="R76" s="109"/>
      <c r="S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3"/>
      <c r="P77" s="109"/>
      <c r="Q77" s="109"/>
      <c r="R77" s="109"/>
      <c r="S77" s="109"/>
      <c r="T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3"/>
      <c r="P78" s="109"/>
      <c r="Q78" s="109"/>
      <c r="R78" s="109"/>
      <c r="S78" s="109"/>
      <c r="T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3"/>
      <c r="P79" s="109"/>
      <c r="T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U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U83" s="109"/>
      <c r="AS83" s="107"/>
      <c r="AT83" s="107"/>
      <c r="AU83" s="107"/>
      <c r="AV83" s="107"/>
      <c r="AW83" s="107"/>
      <c r="AX83" s="107"/>
      <c r="AY83" s="107"/>
    </row>
    <row r="95" spans="15:51" x14ac:dyDescent="0.25">
      <c r="AS95" s="107"/>
      <c r="AT95" s="107"/>
      <c r="AU95" s="107"/>
      <c r="AV95" s="107"/>
      <c r="AW95" s="107"/>
      <c r="AX95" s="107"/>
      <c r="AY95" s="107"/>
    </row>
  </sheetData>
  <protectedRanges>
    <protectedRange sqref="S60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9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:AG34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D54" name="Range2_2_12_1_3_1_2_1_1_1_2_1_1_1_1_3_1_1_1_1_1_2_1_2_1_3"/>
    <protectedRange sqref="E54" name="Range2_12_5_1_1_1_1_1_2_1_1_1_1_1_1_1_1_1_1_1_1_1_1_1_1_1_1_1_1_2_1_1_1_1_1_1_1_1_1_1_1_1_1_3_1_1_1_2_1_1_1_1_1_1_1_1_1_1_1_1_2_1_1_1_2_3"/>
    <protectedRange sqref="B54" name="Range2_12_5_1_1_1_2_2_1_1_1_1_1_1_1_1_1_1_1_1_1_1_1_1_1_1_1_1_1_1_1_1_1_1_1_1_1_1_1_1_1_1_1_1_1_1_1_1_1_1_1_1_1_1_1_1_1_2_1_1_1_1_1_1_1_1_1_1_1_2_1_1_1_1_1_2_1_1_1_1_1_1_1_1_1_1_1_1_1_1_2_1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8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B43" name="Range2_12_5_1_1_1_2_1_1_1_1_1_1_1_1_1_1_1_2_1_1_1_1_1_1_1_1_1_1_1_1_1_1_1_1_1_1_1_1_1_1_2_1_1_1_1_1_1_1_1_1_1_1_2_1_1_1_1_2_1_1_1_1_1_1_1_1_1_1_1_2_1_1_1_1_1_1_1"/>
    <protectedRange sqref="B44" name="Range2_12_5_1_1_1_2_2_1_1_1_1_1_1_1_1_1_1_1_1_1_1_1_1_1_1_1_1_1_1_1_1_1_1_1_1_1_1_1_1_1_1_1_1_1_1_1_1_1_1_1_1_1_1_1_1_1_2_1_1_1_1_1_1_1_1_1_1_1_2_1_1_1_1_1_2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"/>
    <protectedRange sqref="S47:T47" name="Range2_12_5_1_1_2_1_1_1"/>
    <protectedRange sqref="N47:R47" name="Range2_12_1_6_1_1_2_1_1_1"/>
    <protectedRange sqref="L47:M47" name="Range2_2_12_1_7_1_1_3_1_1_1"/>
    <protectedRange sqref="J47:K47" name="Range2_2_12_1_4_1_1_1_1_1_1_1_1_1_1_1_1_1_1_1_2_1_1_1"/>
    <protectedRange sqref="I47" name="Range2_2_12_1_7_1_1_2_2_1_2_2_1_1_1"/>
    <protectedRange sqref="G47:H47" name="Range2_2_12_1_3_1_2_1_1_1_1_2_1_1_1_1_1_1_1_1_1_1_1_2_1_1_1"/>
    <protectedRange sqref="T46" name="Range2_12_5_1_1_2_2_1_1_1_1_1_1_1_1_1_1_1_1_2_1_1_1_1_1"/>
    <protectedRange sqref="S46" name="Range2_12_4_1_1_1_4_2_2_2_2_1_1_1_1_1_1_1_1_1_1_1_2_1_1_1_1_1"/>
    <protectedRange sqref="Q46:R46" name="Range2_12_1_6_1_1_1_2_3_2_1_1_3_1_1_1_1_1_1_1_1_1_1_1_1_1_2_1_1_1_1_1"/>
    <protectedRange sqref="N46:P46" name="Range2_12_1_2_3_1_1_1_2_3_2_1_1_3_1_1_1_1_1_1_1_1_1_1_1_1_1_2_1_1_1_1_1"/>
    <protectedRange sqref="K46:M46" name="Range2_2_12_1_4_3_1_1_1_3_3_2_1_1_3_1_1_1_1_1_1_1_1_1_1_1_1_1_2_1_1_1_1_1"/>
    <protectedRange sqref="J46" name="Range2_2_12_1_4_3_1_1_1_3_2_1_2_2_1_1_1_1_1_1_1_1_1_1_1_1_1_2_1_1_1_1_1"/>
    <protectedRange sqref="E46:H46" name="Range2_2_12_1_3_1_2_1_1_1_1_2_1_1_1_1_1_1_1_1_1_1_2_1_1_1_1_1_1_1_1_2_1_1_1_1_1"/>
    <protectedRange sqref="D46" name="Range2_2_12_1_3_1_2_1_1_1_2_1_2_3_1_1_1_1_1_1_2_1_1_1_1_1_1_1_1_1_1_2_1_1_1_1_1"/>
    <protectedRange sqref="I46" name="Range2_2_12_1_4_2_1_1_1_4_1_2_1_1_1_2_2_1_1_1_1_1_1_1_1_1_1_1_1_1_1_2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"/>
    <protectedRange sqref="F47" name="Range2_2_12_1_3_1_2_1_1_1_1_2_1_1_1_1_1_1_1_1_1_1_1_2_2_1_1"/>
    <protectedRange sqref="E47" name="Range2_2_12_1_3_1_2_1_1_1_2_1_1_1_1_3_1_1_1_1_1_1_1_1_1_2_2_1_1"/>
    <protectedRange sqref="B47" name="Range2_12_5_1_1_1_2_1_1_1_1_1_1_1_1_1_1_1_2_1_2_1_1_1_1_1_1_1_1_1_2_1_1_1_1_1_1_1_1_1_1_1_1_1_1_1_1_1_1_1_1_1_1_1_1_1_1_1_1_1_1_1_1_1_1_1_1_1_1_1_1_1_1_1_2_1_1_1_1_1_1_1_1_1_2_1_2_1_1_1_1_1_2_1_1_1_1_1_1_1_1_2_1_1"/>
    <protectedRange sqref="B48" name="Range2_12_5_1_1_1_1_1_2_1_1_1_1_1_1_1_1_1_1_1_1_1_1_1_1_1_1_1_1_2_1_1_1_1_1_1_1_1_1_1_1_1_1_3_1_1_1_2_1_1_1_1_1_1_1_1_1_1_1_1_2_1_1_1_1_1_1_1_1_1_1_1_1_1_1_1_1_1_1_1_1_1_1_1_1_1_1_1_1_3_1_2_1_1"/>
    <protectedRange sqref="B49" name="Range2_12_5_1_1_1_2_2_1_1_1_1_1_1_1_1_1_1_1_2_1_1_1_1_1_1_1_1_1_3_1_3_1_2_1_1_1_1_1_1_1_1_1_1_1_1_1_2_1_1_1_1_1_2_1_1_1_1_1_1_1_1_2_1_1_3_1_1_1_2_1_1_1_1_1_1_1_1_1_1_1_1_1_1_1_1_1_2_1_1_1_1_1_1_1_1_1_1_1_1_1_1_1_1_1_1_1_2_3_1_2_1_1"/>
    <protectedRange sqref="B50" name="Range2_12_5_1_1_1_1_1_2_1_1_2_1_1_1_1_1_1_1_1_1_1_1_1_1_1_1_1_1_2_1_1_1_1_1_1_1_1_1_1_1_1_1_1_3_1_1_1_2_1_1_1_1_1_1_1_1_1_2_1_1_1_1_1_1_1_1_1_1_1_1_1_1_1_1_1_1_1_1_1_1_1_1_1_1_2_1_1"/>
    <protectedRange sqref="B51" name="Range2_12_5_1_1_1_2_2_1_1_1_1_1_1_1_1_1_1_1_2_1_1_1_2_1_1_1_1_1_1_1_1_1_1_1_1_1_1_1_1_2_1_1_1_1_1_1_1_1_1_2_1_1_3_1_1_1_3_1_1_1_1_1_1_1_1_1_1_1_1_1_1_1_1_1_1_1_1_1_1_2_1_1_1_1_1_1_1_1_1_2_2_1_1"/>
    <protectedRange sqref="B52" name="Range2_12_5_1_1_1_1_1_2_1_2_1_1_1_2_1_1_1_1_1_1_1_1_1_1_2_1_1_1_1_1_2_1_1_1_1_1_1_1_2_1_1_3_1_1_1_2_1_1_1_1_1_1_1_1_1_1_1_1_1_1_1_1_1_1_1_1_1_1_1_1_1_1_1_1_1_1_1_1_2_2_1_1"/>
  </protectedRanges>
  <mergeCells count="43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B56:U56"/>
    <mergeCell ref="R9:T10"/>
    <mergeCell ref="W9:W10"/>
    <mergeCell ref="X9:AE9"/>
    <mergeCell ref="AH9:AH10"/>
    <mergeCell ref="AI9:AI10"/>
    <mergeCell ref="AQ9:AQ10"/>
  </mergeCells>
  <conditionalFormatting sqref="AC11:AE34 X11:Y11 X12:X13 Y12:Y33 AA11:AA34">
    <cfRule type="containsText" dxfId="38" priority="25" operator="containsText" text="N/A">
      <formula>NOT(ISERROR(SEARCH("N/A",X11)))</formula>
    </cfRule>
    <cfRule type="cellIs" dxfId="37" priority="39" operator="equal">
      <formula>0</formula>
    </cfRule>
  </conditionalFormatting>
  <conditionalFormatting sqref="AC11:AE34 X11:Y11 X12:X13 Y12:Y33 AA11:AA34">
    <cfRule type="cellIs" dxfId="36" priority="38" operator="greaterThanOrEqual">
      <formula>1185</formula>
    </cfRule>
  </conditionalFormatting>
  <conditionalFormatting sqref="AC11:AE34 X11:Y11 X12:X13 Y12:Y33 AA11:AA34">
    <cfRule type="cellIs" dxfId="35" priority="37" operator="between">
      <formula>0.1</formula>
      <formula>1184</formula>
    </cfRule>
  </conditionalFormatting>
  <conditionalFormatting sqref="X8">
    <cfRule type="cellIs" dxfId="34" priority="36" operator="equal">
      <formula>0</formula>
    </cfRule>
  </conditionalFormatting>
  <conditionalFormatting sqref="X8">
    <cfRule type="cellIs" dxfId="33" priority="35" operator="greaterThan">
      <formula>1179</formula>
    </cfRule>
  </conditionalFormatting>
  <conditionalFormatting sqref="X8">
    <cfRule type="cellIs" dxfId="32" priority="34" operator="greaterThan">
      <formula>99</formula>
    </cfRule>
  </conditionalFormatting>
  <conditionalFormatting sqref="X8">
    <cfRule type="cellIs" dxfId="31" priority="33" operator="greaterThan">
      <formula>0.99</formula>
    </cfRule>
  </conditionalFormatting>
  <conditionalFormatting sqref="AB8">
    <cfRule type="cellIs" dxfId="30" priority="32" operator="equal">
      <formula>0</formula>
    </cfRule>
  </conditionalFormatting>
  <conditionalFormatting sqref="AB8">
    <cfRule type="cellIs" dxfId="29" priority="31" operator="greaterThan">
      <formula>1179</formula>
    </cfRule>
  </conditionalFormatting>
  <conditionalFormatting sqref="AB8">
    <cfRule type="cellIs" dxfId="28" priority="30" operator="greaterThan">
      <formula>99</formula>
    </cfRule>
  </conditionalFormatting>
  <conditionalFormatting sqref="AB8">
    <cfRule type="cellIs" dxfId="27" priority="29" operator="greaterThan">
      <formula>0.99</formula>
    </cfRule>
  </conditionalFormatting>
  <conditionalFormatting sqref="AI11:AI34">
    <cfRule type="cellIs" dxfId="26" priority="28" operator="greaterThan">
      <formula>$AI$8</formula>
    </cfRule>
  </conditionalFormatting>
  <conditionalFormatting sqref="AH11:AH34">
    <cfRule type="cellIs" dxfId="25" priority="26" operator="greaterThan">
      <formula>$AH$8</formula>
    </cfRule>
    <cfRule type="cellIs" dxfId="24" priority="27" operator="greaterThan">
      <formula>$AH$8</formula>
    </cfRule>
  </conditionalFormatting>
  <conditionalFormatting sqref="Y34 X14:X34">
    <cfRule type="containsText" dxfId="23" priority="21" operator="containsText" text="N/A">
      <formula>NOT(ISERROR(SEARCH("N/A",X14)))</formula>
    </cfRule>
    <cfRule type="cellIs" dxfId="22" priority="24" operator="equal">
      <formula>0</formula>
    </cfRule>
  </conditionalFormatting>
  <conditionalFormatting sqref="Y34 X14:X34">
    <cfRule type="cellIs" dxfId="21" priority="23" operator="greaterThanOrEqual">
      <formula>1185</formula>
    </cfRule>
  </conditionalFormatting>
  <conditionalFormatting sqref="Y34 X14:X34">
    <cfRule type="cellIs" dxfId="20" priority="22" operator="between">
      <formula>0.1</formula>
      <formula>1184</formula>
    </cfRule>
  </conditionalFormatting>
  <conditionalFormatting sqref="AB11:AB34">
    <cfRule type="containsText" dxfId="19" priority="17" operator="containsText" text="N/A">
      <formula>NOT(ISERROR(SEARCH("N/A",AB11)))</formula>
    </cfRule>
    <cfRule type="cellIs" dxfId="18" priority="20" operator="equal">
      <formula>0</formula>
    </cfRule>
  </conditionalFormatting>
  <conditionalFormatting sqref="AB11:AB34">
    <cfRule type="cellIs" dxfId="17" priority="19" operator="greaterThanOrEqual">
      <formula>1185</formula>
    </cfRule>
  </conditionalFormatting>
  <conditionalFormatting sqref="AB11:AB34">
    <cfRule type="cellIs" dxfId="16" priority="18" operator="between">
      <formula>0.1</formula>
      <formula>1184</formula>
    </cfRule>
  </conditionalFormatting>
  <conditionalFormatting sqref="AJ11:AO34">
    <cfRule type="cellIs" dxfId="15" priority="16" operator="equal">
      <formula>0</formula>
    </cfRule>
  </conditionalFormatting>
  <conditionalFormatting sqref="AJ11:AO34">
    <cfRule type="cellIs" dxfId="14" priority="15" operator="greaterThan">
      <formula>1179</formula>
    </cfRule>
  </conditionalFormatting>
  <conditionalFormatting sqref="AJ11:AO34">
    <cfRule type="cellIs" dxfId="13" priority="14" operator="greaterThan">
      <formula>99</formula>
    </cfRule>
  </conditionalFormatting>
  <conditionalFormatting sqref="AJ11:AO34">
    <cfRule type="cellIs" dxfId="12" priority="13" operator="greaterThan">
      <formula>0.99</formula>
    </cfRule>
  </conditionalFormatting>
  <conditionalFormatting sqref="AP11:AP34">
    <cfRule type="cellIs" dxfId="11" priority="12" operator="equal">
      <formula>0</formula>
    </cfRule>
  </conditionalFormatting>
  <conditionalFormatting sqref="AP11:AP34">
    <cfRule type="cellIs" dxfId="10" priority="11" operator="greaterThan">
      <formula>1179</formula>
    </cfRule>
  </conditionalFormatting>
  <conditionalFormatting sqref="AP11:AP34">
    <cfRule type="cellIs" dxfId="9" priority="10" operator="greaterThan">
      <formula>99</formula>
    </cfRule>
  </conditionalFormatting>
  <conditionalFormatting sqref="AP11:AP34">
    <cfRule type="cellIs" dxfId="8" priority="9" operator="greaterThan">
      <formula>0.99</formula>
    </cfRule>
  </conditionalFormatting>
  <conditionalFormatting sqref="AQ11:AQ34">
    <cfRule type="cellIs" dxfId="7" priority="8" operator="equal">
      <formula>0</formula>
    </cfRule>
  </conditionalFormatting>
  <conditionalFormatting sqref="AQ11:AQ34">
    <cfRule type="cellIs" dxfId="6" priority="7" operator="greaterThan">
      <formula>1179</formula>
    </cfRule>
  </conditionalFormatting>
  <conditionalFormatting sqref="AQ11:AQ34">
    <cfRule type="cellIs" dxfId="5" priority="6" operator="greaterThan">
      <formula>99</formula>
    </cfRule>
  </conditionalFormatting>
  <conditionalFormatting sqref="AQ11:AQ34">
    <cfRule type="cellIs" dxfId="4" priority="5" operator="greaterThan">
      <formula>0.99</formula>
    </cfRule>
  </conditionalFormatting>
  <conditionalFormatting sqref="Z11:Z34">
    <cfRule type="containsText" dxfId="3" priority="1" operator="containsText" text="N/A">
      <formula>NOT(ISERROR(SEARCH("N/A",Z11)))</formula>
    </cfRule>
    <cfRule type="cellIs" dxfId="2" priority="4" operator="equal">
      <formula>0</formula>
    </cfRule>
  </conditionalFormatting>
  <conditionalFormatting sqref="Z11:Z34">
    <cfRule type="cellIs" dxfId="1" priority="3" operator="greaterThanOrEqual">
      <formula>1185</formula>
    </cfRule>
  </conditionalFormatting>
  <conditionalFormatting sqref="Z11:Z34">
    <cfRule type="cellIs" dxfId="0" priority="2" operator="between">
      <formula>0.1</formula>
      <formula>1184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3"/>
  <sheetViews>
    <sheetView topLeftCell="K13" zoomScaleNormal="100" workbookViewId="0">
      <selection activeCell="K29" sqref="K29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56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59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59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42342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27088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57" t="s">
        <v>51</v>
      </c>
      <c r="V9" s="157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55" t="s">
        <v>55</v>
      </c>
      <c r="AG9" s="155" t="s">
        <v>56</v>
      </c>
      <c r="AH9" s="296" t="s">
        <v>57</v>
      </c>
      <c r="AI9" s="311" t="s">
        <v>58</v>
      </c>
      <c r="AJ9" s="157" t="s">
        <v>59</v>
      </c>
      <c r="AK9" s="157" t="s">
        <v>60</v>
      </c>
      <c r="AL9" s="157" t="s">
        <v>61</v>
      </c>
      <c r="AM9" s="157" t="s">
        <v>62</v>
      </c>
      <c r="AN9" s="157" t="s">
        <v>63</v>
      </c>
      <c r="AO9" s="157" t="s">
        <v>64</v>
      </c>
      <c r="AP9" s="157" t="s">
        <v>65</v>
      </c>
      <c r="AQ9" s="293" t="s">
        <v>66</v>
      </c>
      <c r="AR9" s="157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57" t="s">
        <v>72</v>
      </c>
      <c r="C10" s="157" t="s">
        <v>73</v>
      </c>
      <c r="D10" s="157" t="s">
        <v>74</v>
      </c>
      <c r="E10" s="157" t="s">
        <v>75</v>
      </c>
      <c r="F10" s="157" t="s">
        <v>74</v>
      </c>
      <c r="G10" s="157" t="s">
        <v>75</v>
      </c>
      <c r="H10" s="289"/>
      <c r="I10" s="157" t="s">
        <v>75</v>
      </c>
      <c r="J10" s="157" t="s">
        <v>75</v>
      </c>
      <c r="K10" s="157" t="s">
        <v>75</v>
      </c>
      <c r="L10" s="29" t="s">
        <v>29</v>
      </c>
      <c r="M10" s="292"/>
      <c r="N10" s="29" t="s">
        <v>29</v>
      </c>
      <c r="O10" s="294"/>
      <c r="P10" s="294"/>
      <c r="Q10" s="2">
        <f>'[2]DEC 3'!$Q$34</f>
        <v>61436768</v>
      </c>
      <c r="R10" s="304"/>
      <c r="S10" s="305"/>
      <c r="T10" s="306"/>
      <c r="U10" s="157" t="s">
        <v>75</v>
      </c>
      <c r="V10" s="157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'[2]DEC 3'!$AG$34</f>
        <v>42376556</v>
      </c>
      <c r="AH10" s="296"/>
      <c r="AI10" s="312"/>
      <c r="AJ10" s="157" t="s">
        <v>84</v>
      </c>
      <c r="AK10" s="157" t="s">
        <v>84</v>
      </c>
      <c r="AL10" s="157" t="s">
        <v>84</v>
      </c>
      <c r="AM10" s="157" t="s">
        <v>84</v>
      </c>
      <c r="AN10" s="157" t="s">
        <v>84</v>
      </c>
      <c r="AO10" s="157" t="s">
        <v>84</v>
      </c>
      <c r="AP10" s="2">
        <f>'[2]DEC 3'!$AP$34</f>
        <v>9770248</v>
      </c>
      <c r="AQ10" s="294"/>
      <c r="AR10" s="158" t="s">
        <v>85</v>
      </c>
      <c r="AS10" s="296"/>
      <c r="AV10" s="40" t="s">
        <v>86</v>
      </c>
      <c r="AW10" s="40" t="s">
        <v>87</v>
      </c>
      <c r="AY10" s="84" t="s">
        <v>125</v>
      </c>
    </row>
    <row r="11" spans="2:51" x14ac:dyDescent="0.25">
      <c r="B11" s="41">
        <v>2</v>
      </c>
      <c r="C11" s="41">
        <v>4.1666666666666664E-2</v>
      </c>
      <c r="D11" s="123">
        <v>15</v>
      </c>
      <c r="E11" s="42">
        <f>D11/1.42</f>
        <v>10.563380281690142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128</v>
      </c>
      <c r="P11" s="124">
        <v>90</v>
      </c>
      <c r="Q11" s="124">
        <v>61440402</v>
      </c>
      <c r="R11" s="47">
        <f>IF(ISBLANK(Q11),"-",Q11-Q10)</f>
        <v>3634</v>
      </c>
      <c r="S11" s="48">
        <f>R11*24/1000</f>
        <v>87.215999999999994</v>
      </c>
      <c r="T11" s="48">
        <f>R11/1000</f>
        <v>3.6339999999999999</v>
      </c>
      <c r="U11" s="125">
        <v>5.7</v>
      </c>
      <c r="V11" s="125">
        <f t="shared" ref="V11:V34" si="0">U11</f>
        <v>5.7</v>
      </c>
      <c r="W11" s="126" t="s">
        <v>124</v>
      </c>
      <c r="X11" s="128">
        <v>0</v>
      </c>
      <c r="Y11" s="128">
        <v>0</v>
      </c>
      <c r="Z11" s="128">
        <v>1027</v>
      </c>
      <c r="AA11" s="128">
        <v>0</v>
      </c>
      <c r="AB11" s="128">
        <v>1028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42377156</v>
      </c>
      <c r="AH11" s="50">
        <f>IF(ISBLANK(AG11),"-",AG11-AG10)</f>
        <v>600</v>
      </c>
      <c r="AI11" s="51">
        <f>AH11/T11</f>
        <v>165.10731975784259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9771755</v>
      </c>
      <c r="AQ11" s="128">
        <f t="shared" ref="AQ11:AQ34" si="1">AP11-AP10</f>
        <v>1507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16</v>
      </c>
      <c r="E12" s="42">
        <f t="shared" ref="E12:E34" si="2">D12/1.42</f>
        <v>11.267605633802818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120</v>
      </c>
      <c r="P12" s="124">
        <v>86</v>
      </c>
      <c r="Q12" s="124">
        <v>61444160</v>
      </c>
      <c r="R12" s="47">
        <f t="shared" ref="R12:R34" si="5">IF(ISBLANK(Q12),"-",Q12-Q11)</f>
        <v>3758</v>
      </c>
      <c r="S12" s="48">
        <f t="shared" ref="S12:S34" si="6">R12*24/1000</f>
        <v>90.191999999999993</v>
      </c>
      <c r="T12" s="48">
        <f t="shared" ref="T12:T34" si="7">R12/1000</f>
        <v>3.758</v>
      </c>
      <c r="U12" s="125">
        <v>7.2</v>
      </c>
      <c r="V12" s="125">
        <f t="shared" si="0"/>
        <v>7.2</v>
      </c>
      <c r="W12" s="126" t="s">
        <v>124</v>
      </c>
      <c r="X12" s="128">
        <v>0</v>
      </c>
      <c r="Y12" s="128">
        <v>0</v>
      </c>
      <c r="Z12" s="128">
        <v>997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42377748</v>
      </c>
      <c r="AH12" s="50">
        <f>IF(ISBLANK(AG12),"-",AG12-AG11)</f>
        <v>592</v>
      </c>
      <c r="AI12" s="51">
        <f t="shared" ref="AI12:AI34" si="8">AH12/T12</f>
        <v>157.53060138371475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9773308</v>
      </c>
      <c r="AQ12" s="128">
        <f t="shared" si="1"/>
        <v>1553</v>
      </c>
      <c r="AR12" s="54">
        <v>1.08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2"/>
        <v>11.267605633802818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120</v>
      </c>
      <c r="P13" s="124">
        <v>84</v>
      </c>
      <c r="Q13" s="124">
        <v>61447775</v>
      </c>
      <c r="R13" s="47">
        <f t="shared" si="5"/>
        <v>3615</v>
      </c>
      <c r="S13" s="48">
        <f t="shared" si="6"/>
        <v>86.76</v>
      </c>
      <c r="T13" s="48">
        <f t="shared" si="7"/>
        <v>3.6150000000000002</v>
      </c>
      <c r="U13" s="125">
        <v>8.6</v>
      </c>
      <c r="V13" s="125">
        <f t="shared" si="0"/>
        <v>8.6</v>
      </c>
      <c r="W13" s="126" t="s">
        <v>124</v>
      </c>
      <c r="X13" s="128">
        <v>0</v>
      </c>
      <c r="Y13" s="128">
        <v>0</v>
      </c>
      <c r="Z13" s="128">
        <v>997</v>
      </c>
      <c r="AA13" s="128">
        <v>0</v>
      </c>
      <c r="AB13" s="128">
        <v>997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42378308</v>
      </c>
      <c r="AH13" s="50">
        <f>IF(ISBLANK(AG13),"-",AG13-AG12)</f>
        <v>560</v>
      </c>
      <c r="AI13" s="51">
        <f t="shared" si="8"/>
        <v>154.9100968188105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9774684</v>
      </c>
      <c r="AQ13" s="128">
        <f t="shared" si="1"/>
        <v>1376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19</v>
      </c>
      <c r="E14" s="42">
        <f t="shared" si="2"/>
        <v>13.380281690140846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93</v>
      </c>
      <c r="P14" s="124">
        <v>89</v>
      </c>
      <c r="Q14" s="124">
        <v>61451314</v>
      </c>
      <c r="R14" s="47">
        <f t="shared" si="5"/>
        <v>3539</v>
      </c>
      <c r="S14" s="48">
        <f t="shared" si="6"/>
        <v>84.936000000000007</v>
      </c>
      <c r="T14" s="48">
        <f t="shared" si="7"/>
        <v>3.5390000000000001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978</v>
      </c>
      <c r="AA14" s="128">
        <v>0</v>
      </c>
      <c r="AB14" s="128">
        <v>977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42378852</v>
      </c>
      <c r="AH14" s="50">
        <f t="shared" ref="AH14:AH34" si="9">IF(ISBLANK(AG14),"-",AG14-AG13)</f>
        <v>544</v>
      </c>
      <c r="AI14" s="51">
        <f t="shared" si="8"/>
        <v>153.71573890929639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8">
        <v>9775601</v>
      </c>
      <c r="AQ14" s="128">
        <f t="shared" si="1"/>
        <v>917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15</v>
      </c>
      <c r="E15" s="42">
        <f t="shared" si="2"/>
        <v>10.563380281690142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106</v>
      </c>
      <c r="P15" s="124">
        <v>103</v>
      </c>
      <c r="Q15" s="124">
        <v>61455504</v>
      </c>
      <c r="R15" s="47">
        <f t="shared" si="5"/>
        <v>4190</v>
      </c>
      <c r="S15" s="48">
        <f t="shared" si="6"/>
        <v>100.56</v>
      </c>
      <c r="T15" s="48">
        <f t="shared" si="7"/>
        <v>4.1900000000000004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1097</v>
      </c>
      <c r="AA15" s="128">
        <v>0</v>
      </c>
      <c r="AB15" s="128">
        <v>1098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42379476</v>
      </c>
      <c r="AH15" s="50">
        <f t="shared" si="9"/>
        <v>624</v>
      </c>
      <c r="AI15" s="51">
        <f t="shared" si="8"/>
        <v>148.92601431980904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9775601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12</v>
      </c>
      <c r="E16" s="42">
        <f t="shared" si="2"/>
        <v>8.4507042253521139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118</v>
      </c>
      <c r="P16" s="124">
        <v>114</v>
      </c>
      <c r="Q16" s="124">
        <v>61460039</v>
      </c>
      <c r="R16" s="47">
        <f t="shared" si="5"/>
        <v>4535</v>
      </c>
      <c r="S16" s="48">
        <f t="shared" si="6"/>
        <v>108.84</v>
      </c>
      <c r="T16" s="48">
        <f t="shared" si="7"/>
        <v>4.5350000000000001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42380364</v>
      </c>
      <c r="AH16" s="50">
        <f t="shared" si="9"/>
        <v>888</v>
      </c>
      <c r="AI16" s="51">
        <f t="shared" si="8"/>
        <v>195.81036383682468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9775601</v>
      </c>
      <c r="AQ16" s="128">
        <f t="shared" si="1"/>
        <v>0</v>
      </c>
      <c r="AR16" s="54">
        <v>1.02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2"/>
        <v>4.2253521126760569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124</v>
      </c>
      <c r="P17" s="124">
        <v>141</v>
      </c>
      <c r="Q17" s="124">
        <v>61465914</v>
      </c>
      <c r="R17" s="47">
        <f t="shared" si="5"/>
        <v>5875</v>
      </c>
      <c r="S17" s="48">
        <f t="shared" si="6"/>
        <v>141</v>
      </c>
      <c r="T17" s="48">
        <f t="shared" si="7"/>
        <v>5.875</v>
      </c>
      <c r="U17" s="125">
        <v>9</v>
      </c>
      <c r="V17" s="125">
        <f t="shared" si="0"/>
        <v>9</v>
      </c>
      <c r="W17" s="126" t="s">
        <v>131</v>
      </c>
      <c r="X17" s="128">
        <v>0</v>
      </c>
      <c r="Y17" s="128">
        <v>1147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42381740</v>
      </c>
      <c r="AH17" s="50">
        <f t="shared" si="9"/>
        <v>1376</v>
      </c>
      <c r="AI17" s="51">
        <f t="shared" si="8"/>
        <v>234.21276595744681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9775601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2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126</v>
      </c>
      <c r="P18" s="124">
        <v>145</v>
      </c>
      <c r="Q18" s="124">
        <v>61471932</v>
      </c>
      <c r="R18" s="47">
        <f t="shared" si="5"/>
        <v>6018</v>
      </c>
      <c r="S18" s="48">
        <f t="shared" si="6"/>
        <v>144.43199999999999</v>
      </c>
      <c r="T18" s="48">
        <f t="shared" si="7"/>
        <v>6.0179999999999998</v>
      </c>
      <c r="U18" s="125">
        <v>8</v>
      </c>
      <c r="V18" s="125">
        <f t="shared" si="0"/>
        <v>8</v>
      </c>
      <c r="W18" s="126" t="s">
        <v>131</v>
      </c>
      <c r="X18" s="128">
        <v>0</v>
      </c>
      <c r="Y18" s="128">
        <v>1148</v>
      </c>
      <c r="Z18" s="128">
        <v>1186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42383180</v>
      </c>
      <c r="AH18" s="50">
        <f t="shared" si="9"/>
        <v>1440</v>
      </c>
      <c r="AI18" s="51">
        <f t="shared" si="8"/>
        <v>239.28215353938185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9775601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127</v>
      </c>
      <c r="P19" s="124">
        <v>141</v>
      </c>
      <c r="Q19" s="124">
        <v>61477915</v>
      </c>
      <c r="R19" s="47">
        <f t="shared" si="5"/>
        <v>5983</v>
      </c>
      <c r="S19" s="48">
        <f t="shared" si="6"/>
        <v>143.59200000000001</v>
      </c>
      <c r="T19" s="48">
        <f t="shared" si="7"/>
        <v>5.9829999999999997</v>
      </c>
      <c r="U19" s="125">
        <v>7</v>
      </c>
      <c r="V19" s="125">
        <f t="shared" si="0"/>
        <v>7</v>
      </c>
      <c r="W19" s="126" t="s">
        <v>131</v>
      </c>
      <c r="X19" s="128">
        <v>0</v>
      </c>
      <c r="Y19" s="128">
        <v>1149</v>
      </c>
      <c r="Z19" s="128">
        <v>1186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42384612</v>
      </c>
      <c r="AH19" s="50">
        <f t="shared" si="9"/>
        <v>1432</v>
      </c>
      <c r="AI19" s="51">
        <f t="shared" si="8"/>
        <v>239.34481029583822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9775601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127</v>
      </c>
      <c r="P20" s="124">
        <v>142</v>
      </c>
      <c r="Q20" s="124">
        <v>61483909</v>
      </c>
      <c r="R20" s="47">
        <f t="shared" si="5"/>
        <v>5994</v>
      </c>
      <c r="S20" s="48">
        <f t="shared" si="6"/>
        <v>143.85599999999999</v>
      </c>
      <c r="T20" s="48">
        <f t="shared" si="7"/>
        <v>5.9939999999999998</v>
      </c>
      <c r="U20" s="125">
        <v>6</v>
      </c>
      <c r="V20" s="125">
        <f t="shared" si="0"/>
        <v>6</v>
      </c>
      <c r="W20" s="126" t="s">
        <v>131</v>
      </c>
      <c r="X20" s="128">
        <v>0</v>
      </c>
      <c r="Y20" s="128">
        <v>1148</v>
      </c>
      <c r="Z20" s="128">
        <v>1187</v>
      </c>
      <c r="AA20" s="128">
        <v>1158</v>
      </c>
      <c r="AB20" s="128">
        <v>1186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42386036</v>
      </c>
      <c r="AH20" s="50">
        <f t="shared" si="9"/>
        <v>1424</v>
      </c>
      <c r="AI20" s="51">
        <f t="shared" si="8"/>
        <v>237.57090423757091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9775601</v>
      </c>
      <c r="AQ20" s="128">
        <f t="shared" si="1"/>
        <v>0</v>
      </c>
      <c r="AR20" s="54">
        <v>1.3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2"/>
        <v>4.9295774647887329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130</v>
      </c>
      <c r="P21" s="124">
        <v>142</v>
      </c>
      <c r="Q21" s="124">
        <v>61489887</v>
      </c>
      <c r="R21" s="47">
        <f t="shared" si="5"/>
        <v>5978</v>
      </c>
      <c r="S21" s="48">
        <f t="shared" si="6"/>
        <v>143.47200000000001</v>
      </c>
      <c r="T21" s="48">
        <f t="shared" si="7"/>
        <v>5.9779999999999998</v>
      </c>
      <c r="U21" s="125">
        <v>5.0999999999999996</v>
      </c>
      <c r="V21" s="125">
        <f t="shared" si="0"/>
        <v>5.0999999999999996</v>
      </c>
      <c r="W21" s="126" t="s">
        <v>131</v>
      </c>
      <c r="X21" s="128">
        <v>0</v>
      </c>
      <c r="Y21" s="128">
        <v>1098</v>
      </c>
      <c r="Z21" s="128">
        <v>1186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42387460</v>
      </c>
      <c r="AH21" s="50">
        <f t="shared" si="9"/>
        <v>1424</v>
      </c>
      <c r="AI21" s="51">
        <f t="shared" si="8"/>
        <v>238.20675811308132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9775601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126</v>
      </c>
      <c r="P22" s="124">
        <v>141</v>
      </c>
      <c r="Q22" s="124">
        <v>61495833</v>
      </c>
      <c r="R22" s="47">
        <f t="shared" si="5"/>
        <v>5946</v>
      </c>
      <c r="S22" s="48">
        <f t="shared" si="6"/>
        <v>142.70400000000001</v>
      </c>
      <c r="T22" s="48">
        <f t="shared" si="7"/>
        <v>5.9459999999999997</v>
      </c>
      <c r="U22" s="125">
        <v>4.3</v>
      </c>
      <c r="V22" s="125">
        <f t="shared" si="0"/>
        <v>4.3</v>
      </c>
      <c r="W22" s="126" t="s">
        <v>131</v>
      </c>
      <c r="X22" s="128">
        <v>0</v>
      </c>
      <c r="Y22" s="128">
        <v>1128</v>
      </c>
      <c r="Z22" s="128">
        <v>1187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42388860</v>
      </c>
      <c r="AH22" s="50">
        <f t="shared" si="9"/>
        <v>1400</v>
      </c>
      <c r="AI22" s="51">
        <f t="shared" si="8"/>
        <v>235.45240497813657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9775601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7</v>
      </c>
      <c r="E23" s="42">
        <f t="shared" si="2"/>
        <v>4.9295774647887329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127</v>
      </c>
      <c r="P23" s="124">
        <v>136</v>
      </c>
      <c r="Q23" s="124">
        <v>61501670</v>
      </c>
      <c r="R23" s="47">
        <f t="shared" si="5"/>
        <v>5837</v>
      </c>
      <c r="S23" s="48">
        <f t="shared" si="6"/>
        <v>140.08799999999999</v>
      </c>
      <c r="T23" s="48">
        <f t="shared" si="7"/>
        <v>5.8369999999999997</v>
      </c>
      <c r="U23" s="125">
        <v>3.4</v>
      </c>
      <c r="V23" s="125">
        <f t="shared" si="0"/>
        <v>3.4</v>
      </c>
      <c r="W23" s="126" t="s">
        <v>131</v>
      </c>
      <c r="X23" s="128">
        <v>0</v>
      </c>
      <c r="Y23" s="128">
        <v>1097</v>
      </c>
      <c r="Z23" s="128">
        <v>1186</v>
      </c>
      <c r="AA23" s="128">
        <v>1185</v>
      </c>
      <c r="AB23" s="128">
        <v>1186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42390256</v>
      </c>
      <c r="AH23" s="50">
        <f t="shared" si="9"/>
        <v>1396</v>
      </c>
      <c r="AI23" s="51">
        <f t="shared" si="8"/>
        <v>239.16395408600309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9775601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2"/>
        <v>4.9295774647887329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133</v>
      </c>
      <c r="Q24" s="124">
        <v>61507281</v>
      </c>
      <c r="R24" s="47">
        <f t="shared" si="5"/>
        <v>5611</v>
      </c>
      <c r="S24" s="48">
        <f t="shared" si="6"/>
        <v>134.66399999999999</v>
      </c>
      <c r="T24" s="48">
        <f t="shared" si="7"/>
        <v>5.6109999999999998</v>
      </c>
      <c r="U24" s="125">
        <v>2.8</v>
      </c>
      <c r="V24" s="125">
        <f t="shared" si="0"/>
        <v>2.8</v>
      </c>
      <c r="W24" s="126" t="s">
        <v>131</v>
      </c>
      <c r="X24" s="128">
        <v>0</v>
      </c>
      <c r="Y24" s="128">
        <v>1036</v>
      </c>
      <c r="Z24" s="128">
        <v>1186</v>
      </c>
      <c r="AA24" s="128">
        <v>1185</v>
      </c>
      <c r="AB24" s="128">
        <v>1186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42391600</v>
      </c>
      <c r="AH24" s="50">
        <f>IF(ISBLANK(AG24),"-",AG24-AG23)</f>
        <v>1344</v>
      </c>
      <c r="AI24" s="51">
        <f t="shared" si="8"/>
        <v>239.52949563357691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9775601</v>
      </c>
      <c r="AQ24" s="128">
        <f t="shared" si="1"/>
        <v>0</v>
      </c>
      <c r="AR24" s="54">
        <v>1.29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8</v>
      </c>
      <c r="E25" s="42">
        <f t="shared" si="2"/>
        <v>5.6338028169014089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139</v>
      </c>
      <c r="Q25" s="124">
        <v>61512846</v>
      </c>
      <c r="R25" s="47">
        <f t="shared" si="5"/>
        <v>5565</v>
      </c>
      <c r="S25" s="48">
        <f t="shared" si="6"/>
        <v>133.56</v>
      </c>
      <c r="T25" s="48">
        <f t="shared" si="7"/>
        <v>5.5650000000000004</v>
      </c>
      <c r="U25" s="125">
        <v>2.7</v>
      </c>
      <c r="V25" s="125">
        <f t="shared" si="0"/>
        <v>2.7</v>
      </c>
      <c r="W25" s="126" t="s">
        <v>131</v>
      </c>
      <c r="X25" s="128">
        <v>0</v>
      </c>
      <c r="Y25" s="128">
        <v>1045</v>
      </c>
      <c r="Z25" s="128">
        <v>1186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42392924</v>
      </c>
      <c r="AH25" s="50">
        <f t="shared" si="9"/>
        <v>1324</v>
      </c>
      <c r="AI25" s="51">
        <f t="shared" si="8"/>
        <v>237.91554357592091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9775601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134</v>
      </c>
      <c r="P26" s="124">
        <v>130</v>
      </c>
      <c r="Q26" s="124">
        <v>61518278</v>
      </c>
      <c r="R26" s="47">
        <f t="shared" si="5"/>
        <v>5432</v>
      </c>
      <c r="S26" s="48">
        <f t="shared" si="6"/>
        <v>130.36799999999999</v>
      </c>
      <c r="T26" s="48">
        <f t="shared" si="7"/>
        <v>5.4320000000000004</v>
      </c>
      <c r="U26" s="125">
        <v>2.6</v>
      </c>
      <c r="V26" s="125">
        <f t="shared" si="0"/>
        <v>2.6</v>
      </c>
      <c r="W26" s="126" t="s">
        <v>131</v>
      </c>
      <c r="X26" s="128">
        <v>0</v>
      </c>
      <c r="Y26" s="128">
        <v>1006</v>
      </c>
      <c r="Z26" s="128">
        <v>1186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42394256</v>
      </c>
      <c r="AH26" s="50">
        <f t="shared" si="9"/>
        <v>1332</v>
      </c>
      <c r="AI26" s="51">
        <f t="shared" si="8"/>
        <v>245.21354933726067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9775601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2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131</v>
      </c>
      <c r="Q27" s="124">
        <v>61523933</v>
      </c>
      <c r="R27" s="47">
        <f t="shared" si="5"/>
        <v>5655</v>
      </c>
      <c r="S27" s="48">
        <f t="shared" si="6"/>
        <v>135.72</v>
      </c>
      <c r="T27" s="48">
        <f t="shared" si="7"/>
        <v>5.6550000000000002</v>
      </c>
      <c r="U27" s="125">
        <v>2.4</v>
      </c>
      <c r="V27" s="125">
        <f t="shared" si="0"/>
        <v>2.4</v>
      </c>
      <c r="W27" s="126" t="s">
        <v>131</v>
      </c>
      <c r="X27" s="128">
        <v>0</v>
      </c>
      <c r="Y27" s="128">
        <v>1036</v>
      </c>
      <c r="Z27" s="128">
        <v>1186</v>
      </c>
      <c r="AA27" s="128">
        <v>1185</v>
      </c>
      <c r="AB27" s="128">
        <v>1186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42395572</v>
      </c>
      <c r="AH27" s="50">
        <f t="shared" si="9"/>
        <v>1316</v>
      </c>
      <c r="AI27" s="51">
        <f t="shared" si="8"/>
        <v>232.71441202475685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9775601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130</v>
      </c>
      <c r="P28" s="124">
        <v>132</v>
      </c>
      <c r="Q28" s="124">
        <v>61529547</v>
      </c>
      <c r="R28" s="47">
        <f t="shared" si="5"/>
        <v>5614</v>
      </c>
      <c r="S28" s="48">
        <f t="shared" si="6"/>
        <v>134.73599999999999</v>
      </c>
      <c r="T28" s="48">
        <f t="shared" si="7"/>
        <v>5.6139999999999999</v>
      </c>
      <c r="U28" s="125">
        <v>2.2000000000000002</v>
      </c>
      <c r="V28" s="125">
        <f t="shared" si="0"/>
        <v>2.2000000000000002</v>
      </c>
      <c r="W28" s="126" t="s">
        <v>131</v>
      </c>
      <c r="X28" s="128">
        <v>0</v>
      </c>
      <c r="Y28" s="128">
        <v>1005</v>
      </c>
      <c r="Z28" s="128">
        <v>1187</v>
      </c>
      <c r="AA28" s="128">
        <v>1185</v>
      </c>
      <c r="AB28" s="128">
        <v>1186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42396924</v>
      </c>
      <c r="AH28" s="50">
        <f t="shared" si="9"/>
        <v>1352</v>
      </c>
      <c r="AI28" s="51">
        <f t="shared" si="8"/>
        <v>240.8265051656573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9775601</v>
      </c>
      <c r="AQ28" s="128">
        <f t="shared" si="1"/>
        <v>0</v>
      </c>
      <c r="AR28" s="54">
        <v>0.86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131</v>
      </c>
      <c r="P29" s="124">
        <v>131</v>
      </c>
      <c r="Q29" s="124">
        <v>61534941</v>
      </c>
      <c r="R29" s="47">
        <f t="shared" si="5"/>
        <v>5394</v>
      </c>
      <c r="S29" s="48">
        <f t="shared" si="6"/>
        <v>129.45599999999999</v>
      </c>
      <c r="T29" s="48">
        <f t="shared" si="7"/>
        <v>5.3940000000000001</v>
      </c>
      <c r="U29" s="125">
        <v>2.1</v>
      </c>
      <c r="V29" s="125">
        <f t="shared" si="0"/>
        <v>2.1</v>
      </c>
      <c r="W29" s="126" t="s">
        <v>131</v>
      </c>
      <c r="X29" s="128">
        <v>0</v>
      </c>
      <c r="Y29" s="128">
        <v>1015</v>
      </c>
      <c r="Z29" s="128">
        <v>1186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42398212</v>
      </c>
      <c r="AH29" s="50">
        <f t="shared" si="9"/>
        <v>1288</v>
      </c>
      <c r="AI29" s="51">
        <f t="shared" si="8"/>
        <v>238.78383388950687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9775601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5</v>
      </c>
      <c r="E30" s="42">
        <f t="shared" si="2"/>
        <v>3.5211267605633805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131</v>
      </c>
      <c r="P30" s="124">
        <v>129</v>
      </c>
      <c r="Q30" s="124">
        <v>61540341</v>
      </c>
      <c r="R30" s="47">
        <f t="shared" si="5"/>
        <v>5400</v>
      </c>
      <c r="S30" s="48">
        <f t="shared" si="6"/>
        <v>129.6</v>
      </c>
      <c r="T30" s="48">
        <f t="shared" si="7"/>
        <v>5.4</v>
      </c>
      <c r="U30" s="125">
        <v>2</v>
      </c>
      <c r="V30" s="125">
        <f t="shared" si="0"/>
        <v>2</v>
      </c>
      <c r="W30" s="126" t="s">
        <v>131</v>
      </c>
      <c r="X30" s="128">
        <v>0</v>
      </c>
      <c r="Y30" s="128">
        <v>984</v>
      </c>
      <c r="Z30" s="128">
        <v>1186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42399532</v>
      </c>
      <c r="AH30" s="50">
        <f t="shared" si="9"/>
        <v>1320</v>
      </c>
      <c r="AI30" s="51">
        <f t="shared" si="8"/>
        <v>244.44444444444443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9775601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6</v>
      </c>
      <c r="E31" s="42">
        <f t="shared" si="2"/>
        <v>4.2253521126760569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126</v>
      </c>
      <c r="P31" s="124">
        <v>124</v>
      </c>
      <c r="Q31" s="124">
        <v>61545546</v>
      </c>
      <c r="R31" s="47">
        <f t="shared" si="5"/>
        <v>5205</v>
      </c>
      <c r="S31" s="48">
        <f t="shared" si="6"/>
        <v>124.92</v>
      </c>
      <c r="T31" s="48">
        <f t="shared" si="7"/>
        <v>5.2050000000000001</v>
      </c>
      <c r="U31" s="125">
        <v>1.9</v>
      </c>
      <c r="V31" s="125">
        <f t="shared" si="0"/>
        <v>1.9</v>
      </c>
      <c r="W31" s="126" t="s">
        <v>131</v>
      </c>
      <c r="X31" s="128">
        <v>0</v>
      </c>
      <c r="Y31" s="128">
        <v>1016</v>
      </c>
      <c r="Z31" s="128">
        <v>1167</v>
      </c>
      <c r="AA31" s="128">
        <v>1185</v>
      </c>
      <c r="AB31" s="128">
        <v>1167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42400816</v>
      </c>
      <c r="AH31" s="50">
        <f t="shared" si="9"/>
        <v>1284</v>
      </c>
      <c r="AI31" s="51">
        <f t="shared" si="8"/>
        <v>246.68587896253601</v>
      </c>
      <c r="AJ31" s="108">
        <v>0</v>
      </c>
      <c r="AK31" s="108">
        <v>1</v>
      </c>
      <c r="AL31" s="108">
        <v>1</v>
      </c>
      <c r="AM31" s="108">
        <v>1</v>
      </c>
      <c r="AN31" s="108">
        <v>1</v>
      </c>
      <c r="AO31" s="108">
        <v>0</v>
      </c>
      <c r="AP31" s="128">
        <v>9775601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14</v>
      </c>
      <c r="E32" s="42">
        <f t="shared" si="2"/>
        <v>9.8591549295774659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102</v>
      </c>
      <c r="P32" s="124">
        <v>117</v>
      </c>
      <c r="Q32" s="124">
        <v>61550574</v>
      </c>
      <c r="R32" s="47">
        <f t="shared" si="5"/>
        <v>5028</v>
      </c>
      <c r="S32" s="48">
        <f t="shared" si="6"/>
        <v>120.672</v>
      </c>
      <c r="T32" s="48">
        <f t="shared" si="7"/>
        <v>5.0279999999999996</v>
      </c>
      <c r="U32" s="125">
        <v>1.3</v>
      </c>
      <c r="V32" s="125">
        <f t="shared" si="0"/>
        <v>1.3</v>
      </c>
      <c r="W32" s="126" t="s">
        <v>147</v>
      </c>
      <c r="X32" s="128">
        <v>0</v>
      </c>
      <c r="Y32" s="128">
        <v>1107</v>
      </c>
      <c r="Z32" s="128">
        <v>1186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42401924</v>
      </c>
      <c r="AH32" s="50">
        <f t="shared" si="9"/>
        <v>1108</v>
      </c>
      <c r="AI32" s="51">
        <f t="shared" si="8"/>
        <v>220.36595067621323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9775601</v>
      </c>
      <c r="AQ32" s="128">
        <f t="shared" si="1"/>
        <v>0</v>
      </c>
      <c r="AR32" s="54">
        <v>1.04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130</v>
      </c>
      <c r="P33" s="124">
        <v>100</v>
      </c>
      <c r="Q33" s="124">
        <v>61554756</v>
      </c>
      <c r="R33" s="47">
        <f t="shared" si="5"/>
        <v>4182</v>
      </c>
      <c r="S33" s="48">
        <f t="shared" si="6"/>
        <v>100.36799999999999</v>
      </c>
      <c r="T33" s="48">
        <f t="shared" si="7"/>
        <v>4.1820000000000004</v>
      </c>
      <c r="U33" s="125">
        <v>2.1</v>
      </c>
      <c r="V33" s="125">
        <f t="shared" si="0"/>
        <v>2.1</v>
      </c>
      <c r="W33" s="126" t="s">
        <v>124</v>
      </c>
      <c r="X33" s="128">
        <v>0</v>
      </c>
      <c r="Y33" s="128">
        <v>0</v>
      </c>
      <c r="Z33" s="128">
        <v>1167</v>
      </c>
      <c r="AA33" s="128">
        <v>0</v>
      </c>
      <c r="AB33" s="128">
        <v>1168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42402820</v>
      </c>
      <c r="AH33" s="50">
        <f t="shared" si="9"/>
        <v>896</v>
      </c>
      <c r="AI33" s="51">
        <f t="shared" si="8"/>
        <v>214.25155428024866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9776598</v>
      </c>
      <c r="AQ33" s="128">
        <f t="shared" si="1"/>
        <v>997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2"/>
        <v>7.746478873239437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129</v>
      </c>
      <c r="P34" s="124">
        <v>113</v>
      </c>
      <c r="Q34" s="124">
        <v>61558828</v>
      </c>
      <c r="R34" s="47">
        <f t="shared" si="5"/>
        <v>4072</v>
      </c>
      <c r="S34" s="48">
        <f t="shared" si="6"/>
        <v>97.727999999999994</v>
      </c>
      <c r="T34" s="48">
        <f t="shared" si="7"/>
        <v>4.0720000000000001</v>
      </c>
      <c r="U34" s="125">
        <v>3.4</v>
      </c>
      <c r="V34" s="125">
        <f t="shared" si="0"/>
        <v>3.4</v>
      </c>
      <c r="W34" s="126" t="s">
        <v>124</v>
      </c>
      <c r="X34" s="128">
        <v>0</v>
      </c>
      <c r="Y34" s="128">
        <v>0</v>
      </c>
      <c r="Z34" s="128">
        <v>1138</v>
      </c>
      <c r="AA34" s="128">
        <v>0</v>
      </c>
      <c r="AB34" s="128">
        <v>1138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42403644</v>
      </c>
      <c r="AH34" s="50">
        <f t="shared" si="9"/>
        <v>824</v>
      </c>
      <c r="AI34" s="51">
        <f t="shared" si="8"/>
        <v>202.35756385068763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9777830</v>
      </c>
      <c r="AQ34" s="128">
        <f t="shared" si="1"/>
        <v>1232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64">
        <f>AVERAGE(P11:P34)</f>
        <v>122.20833333333333</v>
      </c>
      <c r="Q35" s="65">
        <f>Q34-Q10</f>
        <v>122060</v>
      </c>
      <c r="R35" s="66">
        <f>SUM(R11:R34)</f>
        <v>122060</v>
      </c>
      <c r="S35" s="67">
        <f>AVERAGE(S11:S34)</f>
        <v>122.05999999999999</v>
      </c>
      <c r="T35" s="67">
        <f>SUM(T11:T34)</f>
        <v>122.06000000000003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27088</v>
      </c>
      <c r="AH35" s="69">
        <f>SUM(AH11:AH34)</f>
        <v>27088</v>
      </c>
      <c r="AI35" s="70">
        <f>$AH$35/$T35</f>
        <v>221.9236441094543</v>
      </c>
      <c r="AJ35" s="99"/>
      <c r="AK35" s="100"/>
      <c r="AL35" s="100"/>
      <c r="AM35" s="100"/>
      <c r="AN35" s="101"/>
      <c r="AO35" s="71"/>
      <c r="AP35" s="72">
        <f>AP34-AP10</f>
        <v>7582</v>
      </c>
      <c r="AQ35" s="73">
        <f>SUM(AQ11:AQ34)</f>
        <v>7582</v>
      </c>
      <c r="AR35" s="74">
        <f>AVERAGE(AR11:AR34)</f>
        <v>1.0983333333333334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54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167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168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54" t="s">
        <v>128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54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154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295" t="s">
        <v>169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62" t="s">
        <v>141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62" t="s">
        <v>142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1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1:51" x14ac:dyDescent="0.25">
      <c r="B49" s="118" t="s">
        <v>170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1:51" x14ac:dyDescent="0.25">
      <c r="B50" s="91" t="s">
        <v>144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1:51" x14ac:dyDescent="0.25">
      <c r="B51" s="162" t="s">
        <v>145</v>
      </c>
      <c r="C51" s="129"/>
      <c r="D51" s="129"/>
      <c r="E51" s="129"/>
      <c r="F51" s="130"/>
      <c r="G51" s="117"/>
      <c r="H51" s="117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1:51" x14ac:dyDescent="0.25">
      <c r="B52" s="91" t="s">
        <v>155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/>
      <c r="C53" s="118"/>
      <c r="D53" s="118"/>
      <c r="E53" s="118"/>
      <c r="F53" s="118"/>
      <c r="G53" s="116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6"/>
      <c r="D54" s="171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9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18"/>
      <c r="C55" s="118"/>
      <c r="D55" s="172"/>
      <c r="E55" s="118"/>
      <c r="F55" s="11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/>
      <c r="C56" s="118"/>
      <c r="D56" s="172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16"/>
      <c r="C57" s="118"/>
      <c r="D57" s="172"/>
      <c r="E57" s="118"/>
      <c r="F57" s="118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18"/>
      <c r="C58" s="118"/>
      <c r="D58" s="172"/>
      <c r="E58" s="118"/>
      <c r="F58" s="118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18"/>
      <c r="C59" s="118"/>
      <c r="D59" s="172"/>
      <c r="E59" s="118"/>
      <c r="F59" s="118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A60" s="112"/>
      <c r="I60" s="113"/>
      <c r="J60" s="113"/>
      <c r="K60" s="113"/>
      <c r="L60" s="113"/>
      <c r="M60" s="113"/>
      <c r="N60" s="113"/>
      <c r="O60" s="114"/>
      <c r="P60" s="109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A61" s="112"/>
      <c r="I61" s="113"/>
      <c r="J61" s="113"/>
      <c r="K61" s="113"/>
      <c r="L61" s="113"/>
      <c r="M61" s="113"/>
      <c r="N61" s="113"/>
      <c r="O61" s="114"/>
      <c r="P61" s="109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A62" s="112"/>
      <c r="I62" s="113"/>
      <c r="J62" s="113"/>
      <c r="K62" s="113"/>
      <c r="L62" s="113"/>
      <c r="M62" s="113"/>
      <c r="N62" s="113"/>
      <c r="O62" s="114"/>
      <c r="P62" s="109"/>
      <c r="R62" s="83"/>
      <c r="AS62" s="107"/>
      <c r="AT62" s="107"/>
      <c r="AU62" s="107"/>
      <c r="AV62" s="107"/>
      <c r="AW62" s="107"/>
      <c r="AX62" s="107"/>
      <c r="AY62" s="107"/>
    </row>
    <row r="63" spans="1:51" x14ac:dyDescent="0.25">
      <c r="A63" s="112"/>
      <c r="I63" s="113"/>
      <c r="J63" s="113"/>
      <c r="K63" s="113"/>
      <c r="L63" s="113"/>
      <c r="M63" s="113"/>
      <c r="N63" s="113"/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R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R65" s="109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R66" s="109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R67" s="109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14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14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14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14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09"/>
      <c r="Q88" s="109"/>
      <c r="R88" s="109"/>
      <c r="S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R89" s="109"/>
      <c r="S89" s="109"/>
      <c r="T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R90" s="109"/>
      <c r="S90" s="109"/>
      <c r="T90" s="109"/>
      <c r="U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T91" s="109"/>
      <c r="U91" s="109"/>
      <c r="AS91" s="107"/>
      <c r="AT91" s="107"/>
      <c r="AU91" s="107"/>
      <c r="AV91" s="107"/>
      <c r="AW91" s="107"/>
      <c r="AX91" s="107"/>
      <c r="AY91" s="107"/>
    </row>
    <row r="103" spans="45:51" x14ac:dyDescent="0.25">
      <c r="AS103" s="107"/>
      <c r="AT103" s="107"/>
      <c r="AU103" s="107"/>
      <c r="AV103" s="107"/>
      <c r="AW103" s="107"/>
      <c r="AX103" s="107"/>
      <c r="AY103" s="107"/>
    </row>
  </sheetData>
  <protectedRanges>
    <protectedRange sqref="S54:T59 T42" name="Range2_12_5_1_1"/>
    <protectedRange sqref="L10 AD8 AF8 AJ8:AR8 AF10 L24:N31 N32:N34 N10:N23 G11:G34 AC11:AF34 R11:T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4:Z59" name="Range2_2_1_10_1_1_1_2"/>
    <protectedRange sqref="N54:R59" name="Range2_12_1_6_1_1"/>
    <protectedRange sqref="L54:M59" name="Range2_2_12_1_7_1_1"/>
    <protectedRange sqref="AS11:AS15" name="Range1_4_1_1_1_1"/>
    <protectedRange sqref="J11:J15 J26:J34" name="Range1_1_2_1_10_1_1_1_1"/>
    <protectedRange sqref="R62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52:T53" name="Range2_12_5_1_1_3"/>
    <protectedRange sqref="S52:S53" name="Range2_12_4_1_1_1_4_2_2_2"/>
    <protectedRange sqref="Q10 AG10 AP10" name="Range1_16_3_1_1_1_1_1"/>
    <protectedRange sqref="F11:F22" name="Range1_16_3_1_1_2_1_1_1_2_1"/>
    <protectedRange sqref="R48:R49 Q50:Q51" name="Range2_12_5_1_1_3_1"/>
    <protectedRange sqref="Q48:Q49 P50:P51" name="Range2_12_4_1_1_1_4_2_2_2_1"/>
    <protectedRange sqref="Q52:R53 O48:P49 N50:O51" name="Range2_12_1_6_1_1_1_2_3_2_1_1_3_1"/>
    <protectedRange sqref="N52:P53 L48:N49 K50:M51" name="Range2_12_1_2_3_1_1_1_2_3_2_1_1_3_1"/>
    <protectedRange sqref="K52:M53 I48:K49 H50:J51 H49" name="Range2_2_12_1_4_3_1_1_1_3_3_2_1_1_3_1"/>
    <protectedRange sqref="J52:J53 H48 G49:G51" name="Range2_2_12_1_4_3_1_1_1_3_2_1_2_2_1"/>
    <protectedRange sqref="E48:F48 D49:E51" name="Range2_2_12_1_3_1_2_1_1_1_2_1_1_1_1_1_1_2_1_1_1"/>
    <protectedRange sqref="C48" name="Range2_2_12_1_3_1_2_1_1_1_2_1_1_1_1_3_1_1_1_1_1"/>
    <protectedRange sqref="D48 C49:C51" name="Range2_2_12_1_3_1_2_1_1_1_3_1_1_1_1_1_3_1_1_1_1_1"/>
    <protectedRange sqref="G48 F49:F51" name="Range2_2_12_1_4_3_1_1_1_2_1_2_1_1_3_1_1_1_1_1_1_1"/>
    <protectedRange sqref="I52" name="Range2_2_12_1_7_1_1_2_2_2"/>
    <protectedRange sqref="G52:H52" name="Range2_2_12_1_3_1_2_1_1_1_2_1_1_1_1_1_1_2_1_1_1_1_1_1"/>
    <protectedRange sqref="D52:E52" name="Range2_2_12_1_3_1_2_1_1_1_2_1_1_1_1_3_1_1_1_1_1_2_1_2"/>
    <protectedRange sqref="F52" name="Range2_2_12_1_3_1_2_1_1_1_3_1_1_1_1_1_3_1_1_1_1_1_1_1_2"/>
    <protectedRange sqref="I53" name="Range2_2_12_1_4_3_1_1_1_3_3_1_1_3_1_1_1_1_1_1_2_1_1"/>
    <protectedRange sqref="E53:H53" name="Range2_2_12_1_3_1_2_1_1_1_1_2_1_1_1_1_1_1_2_1_1"/>
    <protectedRange sqref="D53" name="Range2_2_12_1_3_1_2_1_1_1_2_1_2_3_1_1_1_1_1_1_1"/>
    <protectedRange sqref="Q11:Q34" name="Range1_16_3_1_1_1_1_1_2"/>
    <protectedRange sqref="O11:P34" name="Range1_16_3_1_1_2"/>
    <protectedRange sqref="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 P5:U5" name="Range1_16_1_1_1_1_2"/>
    <protectedRange sqref="T47" name="Range2_12_5_1_1_2_2_1_1_1"/>
    <protectedRange sqref="S47" name="Range2_12_4_1_1_1_4_2_2_2_2_1_1"/>
    <protectedRange sqref="Q47:R47" name="Range2_12_1_6_1_1_1_2_3_2_1_1_3_1_1_1_1"/>
    <protectedRange sqref="N47:P47" name="Range2_12_1_2_3_1_1_1_2_3_2_1_1_3_1_1_1_1"/>
    <protectedRange sqref="K47:M47" name="Range2_2_12_1_4_3_1_1_1_3_3_2_1_1_3_1_1_1_1"/>
    <protectedRange sqref="J47" name="Range2_2_12_1_4_3_1_1_1_3_2_1_2_2_1_1_1_1"/>
    <protectedRange sqref="E47:H47" name="Range2_2_12_1_3_1_2_1_1_1_1_2_1_1_1_1_1_1_1_1_1_1"/>
    <protectedRange sqref="D47" name="Range2_2_12_1_3_1_2_1_1_1_2_1_2_3_1_1_1_1_1_1_2_1"/>
    <protectedRange sqref="I47" name="Range2_2_12_1_4_2_1_1_1_4_1_2_1_1_1_2_2_1_1_1_1_1"/>
    <protectedRange sqref="J54:K59" name="Range2_2_12_1_4_1_1_1_1_1_1_1_1_1_1_1_1_1_1_1"/>
    <protectedRange sqref="I54:I59" name="Range2_2_12_1_7_1_1_2_2_1_2"/>
    <protectedRange sqref="F54:H59" name="Range2_2_12_1_3_1_2_1_1_1_1_2_1_1_1_1_1_1_1_1_1_1_1"/>
    <protectedRange sqref="E54:E59" name="Range2_2_12_1_3_1_2_1_1_1_2_1_1_1_1_3_1_1_1_1_1_1_1_1_1"/>
    <protectedRange sqref="T43" name="Range2_12_5_1_1_1_2_1"/>
    <protectedRange sqref="G43:H43" name="Range2_2_12_1_3_1_1_1_1_1_4_1_1_1_1_1"/>
    <protectedRange sqref="E43:F43" name="Range2_2_12_1_7_1_1_3_1_1_1_1_1"/>
    <protectedRange sqref="S43" name="Range2_12_5_1_1_2_3_1_1_1_1"/>
    <protectedRange sqref="Q43:R43" name="Range2_12_1_6_1_1_1_1_2_1_1_1_1"/>
    <protectedRange sqref="N43:P43" name="Range2_12_1_2_3_1_1_1_1_2_1_1_1_1"/>
    <protectedRange sqref="I43:M43" name="Range2_2_12_1_4_3_1_1_1_1_2_1_1_1_1"/>
    <protectedRange sqref="D43" name="Range2_2_12_1_3_1_2_1_1_1_2_1_2_1_1_1_1"/>
    <protectedRange sqref="T45" name="Range2_12_5_1_1_2_1_1_1_1_1"/>
    <protectedRange sqref="T44" name="Range2_12_5_1_1_6_1_1_1_1_1_1_1_1_1_1"/>
    <protectedRange sqref="S44" name="Range2_12_5_1_1_5_3_1_1_1_1_1_1_1_1_1_1"/>
    <protectedRange sqref="S45" name="Range2_12_4_1_1_1_4_2_2_1_1_1_1_1"/>
    <protectedRange sqref="Q44:R44" name="Range2_12_1_6_1_1_1_2_3_2_1_1_2_1_1_1_1_1_1_1_1_1"/>
    <protectedRange sqref="N44:P44" name="Range2_12_1_2_3_1_1_1_2_3_2_1_1_2_1_1_1_1_1_1_1_1_1"/>
    <protectedRange sqref="J44:M44" name="Range2_2_12_1_4_3_1_1_1_3_3_2_1_1_2_1_1_1_1_1_1_1_1_1"/>
    <protectedRange sqref="I44" name="Range2_2_12_1_4_3_1_1_1_2_1_2_2_1_2_1_1_1_1_1_1_1_1_1"/>
    <protectedRange sqref="G44:H44 D44:E44" name="Range2_2_12_1_3_1_2_1_1_1_2_1_3_2_1_2_1_1_1_1_1_1_1_1_1"/>
    <protectedRange sqref="F44" name="Range2_2_12_1_3_1_2_1_1_1_1_1_2_2_1_2_1_1_1_1_1_1_1_1_1"/>
    <protectedRange sqref="Q45:R45" name="Range2_12_1_6_1_1_1_2_3_2_1_1_1_1_1_1_1_1"/>
    <protectedRange sqref="N45:P45" name="Range2_12_1_2_3_1_1_1_2_3_2_1_1_1_1_1_1_1_1"/>
    <protectedRange sqref="K45:M45" name="Range2_2_12_1_4_3_1_1_1_3_3_2_1_1_1_1_1_1_1_1"/>
    <protectedRange sqref="J45" name="Range2_2_12_1_4_3_1_1_1_3_2_1_2_1_1_1_1_1_1"/>
    <protectedRange sqref="D45:E45" name="Range2_2_12_1_3_1_2_1_1_1_2_1_2_3_2_1_1_1_1_1_1"/>
    <protectedRange sqref="I45" name="Range2_2_12_1_4_2_1_1_1_4_1_2_1_1_1_2_1_1_1_1_1_1"/>
    <protectedRange sqref="F45:H45" name="Range2_2_12_1_3_1_1_1_1_1_4_1_2_1_2_1_2_1_1_1_1_1_1"/>
    <protectedRange sqref="B43" name="Range2_12_5_1_1_1_2_1_1_1_1_1_1_1_1_1_1_1_2_1_1_1_1_1_1_1_1_1_1_1_1_1_1_1_1_1_1_1_1_1_1_2_1_1_1_1_1_1_1_1_1_1_1_2_1_1_1_1_2_1_1_1_1_1"/>
    <protectedRange sqref="B44" name="Range2_12_5_1_1_1_2_2_1_1_1_1_1_1_1_1_1_1_1_1_1_1_1_1_1_1_1_1_1_1_1_1_1_1_1_1_1_1_1_1_1_1_1_1_1_1_1_1_1_1_1_1_1_1_1_1_1_2_1_1_1_1_1_1_1_1_1_1_1_2_1_1_1_1_1_2_1_1_1_1_1"/>
    <protectedRange sqref="B45" name="Range2_12_5_1_1_1_2_2_1_1_1_1_1_1_1_1_1_1_1_2_1_1_1_1_1_1_1_1_1_1_1_1_1_1_1_1_1_1_1_1_1_1_1_1_1_1_1_1_1_1_1_1_1_1_1_1_1_1_1_1_1_1_1_1_1_1_1_1_1_1_1_1_1_2_1_1_1_1_1_1_1_1_1_1_1_2_1_1_1_1_1_2_1_1_1_1_1"/>
    <protectedRange sqref="T46" name="Range2_12_5_1_1_2_2_1_1_1_1"/>
    <protectedRange sqref="S46" name="Range2_12_4_1_1_1_4_2_2_2_2_1_1_1"/>
    <protectedRange sqref="Q46:R46" name="Range2_12_1_6_1_1_1_2_3_2_1_1_3_1_1_1_1_1"/>
    <protectedRange sqref="N46:P46" name="Range2_12_1_2_3_1_1_1_2_3_2_1_1_3_1_1_1_1_1"/>
    <protectedRange sqref="K46:M46" name="Range2_2_12_1_4_3_1_1_1_3_3_2_1_1_3_1_1_1_1_1"/>
    <protectedRange sqref="J46" name="Range2_2_12_1_4_3_1_1_1_3_2_1_2_2_1_1_1_1_1"/>
    <protectedRange sqref="E46:H46" name="Range2_2_12_1_3_1_2_1_1_1_1_2_1_1_1_1_1_1_1_1_1_1_2"/>
    <protectedRange sqref="D46" name="Range2_2_12_1_3_1_2_1_1_1_2_1_2_3_1_1_1_1_1_1_2_1_1"/>
    <protectedRange sqref="I46" name="Range2_2_12_1_4_2_1_1_1_4_1_2_1_1_1_2_2_1_1_1_1_1_1"/>
    <protectedRange sqref="B46" name="Range2_12_5_1_1_1_2_2_1_1_1_1_1_1_1_1_1_1_1_2_1_1_1_2_1_1_1_2_1_1_1_3_1_1_1_1_1_1_1_1_1_1_1_1_1_1_1_1_1_1_1_1_1_1_1_1_1_1_1_1_1_1_1_1_1_1_1_1_1_1_1_1_1_1_1_1_1_1_1_1_1_1_1_1_1_1_1_1_1_1_2_1_1_1_1_1_1_1"/>
    <protectedRange sqref="P4:U4" name="Range1_16_1_1_1_1_1_1_2_2_2_2_2_2_2_2_2_2_2_2_2_2_2_2_2_2_2_2_2_2_2_1_2_2_2"/>
    <protectedRange sqref="B47" name="Range2_12_5_1_1_1_1_1_2_1_1_1_1_1_1_1_1_1_1_1_1_1_1_1_1_1_1_1_1_2_1_1_1_1_1_1_1_1_1_1_1_1_1_3_1_1_1_2_1_1_1_1_1_1_1_1_1_1_1_1_2_1_1_1_1_1_1_1_1_1_1_1_1_1_1_1_1_1_1_1_1_1_1_1_2_1"/>
    <protectedRange sqref="B48" name="Range2_12_5_1_1_1_1_1_2_1_1_2_1_1_1_1_1_1_1_1_1_1_1_1_1_1_1_1_1_2_1_1_1_1_1_1_1_1_1_1_1_1_1_1_3_1_1_1_2_1_1_1_1_1_1_1_1_1_2_1_1_1_1_1_1_1_1_1_1_1_1_1_1_1_1_1_1_1_1_1_1_1_2_1"/>
    <protectedRange sqref="B49" name="Range2_12_5_1_1_1_2_2_1_1_1_1_1_1_1_1_1_1_1_2_1_1_1_1_1_1_1_1_1_3_1_3_1_2_1_1_1_1_1_1_1_1_1_1_1_1_1_2_1_1_1_1_1_2_1_1_1_1_1_1_1_1_2_1_1_3_1_1_1_2_1_1_1_1_1_1_1_1_1_1_1_1_1_1_1_1_1_2_1_1_1_1_1_1_1_1_1_1_1_1_1_1_1_2_1"/>
  </protectedRanges>
  <mergeCells count="42"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">
    <cfRule type="containsText" dxfId="999" priority="21" operator="containsText" text="N/A">
      <formula>NOT(ISERROR(SEARCH("N/A",AC11)))</formula>
    </cfRule>
    <cfRule type="cellIs" dxfId="998" priority="35" operator="equal">
      <formula>0</formula>
    </cfRule>
  </conditionalFormatting>
  <conditionalFormatting sqref="AC11:AE34">
    <cfRule type="cellIs" dxfId="997" priority="34" operator="greaterThanOrEqual">
      <formula>1185</formula>
    </cfRule>
  </conditionalFormatting>
  <conditionalFormatting sqref="AC11:AE34">
    <cfRule type="cellIs" dxfId="996" priority="33" operator="between">
      <formula>0.1</formula>
      <formula>1184</formula>
    </cfRule>
  </conditionalFormatting>
  <conditionalFormatting sqref="X8">
    <cfRule type="cellIs" dxfId="995" priority="32" operator="equal">
      <formula>0</formula>
    </cfRule>
  </conditionalFormatting>
  <conditionalFormatting sqref="X8">
    <cfRule type="cellIs" dxfId="994" priority="31" operator="greaterThan">
      <formula>1179</formula>
    </cfRule>
  </conditionalFormatting>
  <conditionalFormatting sqref="X8">
    <cfRule type="cellIs" dxfId="993" priority="30" operator="greaterThan">
      <formula>99</formula>
    </cfRule>
  </conditionalFormatting>
  <conditionalFormatting sqref="X8">
    <cfRule type="cellIs" dxfId="992" priority="29" operator="greaterThan">
      <formula>0.99</formula>
    </cfRule>
  </conditionalFormatting>
  <conditionalFormatting sqref="AB8">
    <cfRule type="cellIs" dxfId="991" priority="28" operator="equal">
      <formula>0</formula>
    </cfRule>
  </conditionalFormatting>
  <conditionalFormatting sqref="AB8">
    <cfRule type="cellIs" dxfId="990" priority="27" operator="greaterThan">
      <formula>1179</formula>
    </cfRule>
  </conditionalFormatting>
  <conditionalFormatting sqref="AB8">
    <cfRule type="cellIs" dxfId="989" priority="26" operator="greaterThan">
      <formula>99</formula>
    </cfRule>
  </conditionalFormatting>
  <conditionalFormatting sqref="AB8">
    <cfRule type="cellIs" dxfId="988" priority="25" operator="greaterThan">
      <formula>0.99</formula>
    </cfRule>
  </conditionalFormatting>
  <conditionalFormatting sqref="AI11:AI34">
    <cfRule type="cellIs" dxfId="987" priority="24" operator="greaterThan">
      <formula>$AI$8</formula>
    </cfRule>
  </conditionalFormatting>
  <conditionalFormatting sqref="AH11:AH34">
    <cfRule type="cellIs" dxfId="986" priority="22" operator="greaterThan">
      <formula>$AH$8</formula>
    </cfRule>
    <cfRule type="cellIs" dxfId="985" priority="23" operator="greaterThan">
      <formula>$AH$8</formula>
    </cfRule>
  </conditionalFormatting>
  <conditionalFormatting sqref="X11:AA34">
    <cfRule type="containsText" dxfId="984" priority="17" operator="containsText" text="N/A">
      <formula>NOT(ISERROR(SEARCH("N/A",X11)))</formula>
    </cfRule>
    <cfRule type="cellIs" dxfId="983" priority="20" operator="equal">
      <formula>0</formula>
    </cfRule>
  </conditionalFormatting>
  <conditionalFormatting sqref="X11:AA34">
    <cfRule type="cellIs" dxfId="982" priority="19" operator="greaterThanOrEqual">
      <formula>1185</formula>
    </cfRule>
  </conditionalFormatting>
  <conditionalFormatting sqref="X11:AA34">
    <cfRule type="cellIs" dxfId="981" priority="18" operator="between">
      <formula>0.1</formula>
      <formula>1184</formula>
    </cfRule>
  </conditionalFormatting>
  <conditionalFormatting sqref="AB11:AB34">
    <cfRule type="containsText" dxfId="980" priority="13" operator="containsText" text="N/A">
      <formula>NOT(ISERROR(SEARCH("N/A",AB11)))</formula>
    </cfRule>
    <cfRule type="cellIs" dxfId="979" priority="16" operator="equal">
      <formula>0</formula>
    </cfRule>
  </conditionalFormatting>
  <conditionalFormatting sqref="AB11:AB34">
    <cfRule type="cellIs" dxfId="978" priority="15" operator="greaterThanOrEqual">
      <formula>1185</formula>
    </cfRule>
  </conditionalFormatting>
  <conditionalFormatting sqref="AB11:AB34">
    <cfRule type="cellIs" dxfId="977" priority="14" operator="between">
      <formula>0.1</formula>
      <formula>1184</formula>
    </cfRule>
  </conditionalFormatting>
  <conditionalFormatting sqref="AJ11:AO34">
    <cfRule type="cellIs" dxfId="976" priority="12" operator="equal">
      <formula>0</formula>
    </cfRule>
  </conditionalFormatting>
  <conditionalFormatting sqref="AJ11:AO34">
    <cfRule type="cellIs" dxfId="975" priority="11" operator="greaterThan">
      <formula>1179</formula>
    </cfRule>
  </conditionalFormatting>
  <conditionalFormatting sqref="AJ11:AO34">
    <cfRule type="cellIs" dxfId="974" priority="10" operator="greaterThan">
      <formula>99</formula>
    </cfRule>
  </conditionalFormatting>
  <conditionalFormatting sqref="AJ11:AO34">
    <cfRule type="cellIs" dxfId="973" priority="9" operator="greaterThan">
      <formula>0.99</formula>
    </cfRule>
  </conditionalFormatting>
  <conditionalFormatting sqref="AQ11:AQ34">
    <cfRule type="cellIs" dxfId="972" priority="8" operator="equal">
      <formula>0</formula>
    </cfRule>
  </conditionalFormatting>
  <conditionalFormatting sqref="AQ11:AQ34">
    <cfRule type="cellIs" dxfId="971" priority="7" operator="greaterThan">
      <formula>1179</formula>
    </cfRule>
  </conditionalFormatting>
  <conditionalFormatting sqref="AQ11:AQ34">
    <cfRule type="cellIs" dxfId="970" priority="6" operator="greaterThan">
      <formula>99</formula>
    </cfRule>
  </conditionalFormatting>
  <conditionalFormatting sqref="AQ11:AQ34">
    <cfRule type="cellIs" dxfId="969" priority="5" operator="greaterThan">
      <formula>0.99</formula>
    </cfRule>
  </conditionalFormatting>
  <conditionalFormatting sqref="AP11:AP34">
    <cfRule type="cellIs" dxfId="968" priority="4" operator="equal">
      <formula>0</formula>
    </cfRule>
  </conditionalFormatting>
  <conditionalFormatting sqref="AP11:AP34">
    <cfRule type="cellIs" dxfId="967" priority="3" operator="greaterThan">
      <formula>1179</formula>
    </cfRule>
  </conditionalFormatting>
  <conditionalFormatting sqref="AP11:AP34">
    <cfRule type="cellIs" dxfId="966" priority="2" operator="greaterThan">
      <formula>99</formula>
    </cfRule>
  </conditionalFormatting>
  <conditionalFormatting sqref="AP11:AP34">
    <cfRule type="cellIs" dxfId="965" priority="1" operator="greaterThan">
      <formula>0.99</formula>
    </cfRule>
  </conditionalFormatting>
  <dataValidations count="5">
    <dataValidation type="list" allowBlank="1" showInputMessage="1" showErrorMessage="1" sqref="P3:P5">
      <formula1>$AY$10:$AY$39</formula1>
    </dataValidation>
    <dataValidation type="list" allowBlank="1" showInputMessage="1" showErrorMessage="1" sqref="D8 O8:T8">
      <formula1>#REF!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4"/>
  <sheetViews>
    <sheetView topLeftCell="Q19" zoomScaleNormal="100" workbookViewId="0">
      <selection activeCell="AH20" sqref="AH20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129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6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6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6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42343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27504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65" t="s">
        <v>51</v>
      </c>
      <c r="V9" s="16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63" t="s">
        <v>55</v>
      </c>
      <c r="AG9" s="163" t="s">
        <v>56</v>
      </c>
      <c r="AH9" s="296" t="s">
        <v>57</v>
      </c>
      <c r="AI9" s="311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93" t="s">
        <v>66</v>
      </c>
      <c r="AR9" s="16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89"/>
      <c r="I10" s="165" t="s">
        <v>75</v>
      </c>
      <c r="J10" s="165" t="s">
        <v>75</v>
      </c>
      <c r="K10" s="165" t="s">
        <v>75</v>
      </c>
      <c r="L10" s="29" t="s">
        <v>29</v>
      </c>
      <c r="M10" s="292"/>
      <c r="N10" s="29" t="s">
        <v>29</v>
      </c>
      <c r="O10" s="294"/>
      <c r="P10" s="294"/>
      <c r="Q10" s="2">
        <f>'[2]DEC 4'!$Q$34</f>
        <v>61558828</v>
      </c>
      <c r="R10" s="304"/>
      <c r="S10" s="305"/>
      <c r="T10" s="306"/>
      <c r="U10" s="165" t="s">
        <v>75</v>
      </c>
      <c r="V10" s="16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'[2]DEC 4'!$AG$34</f>
        <v>42403644</v>
      </c>
      <c r="AH10" s="296"/>
      <c r="AI10" s="312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2">
        <f>'[2]DEC 4'!$AP$34</f>
        <v>9777830</v>
      </c>
      <c r="AQ10" s="294"/>
      <c r="AR10" s="16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133</v>
      </c>
      <c r="P11" s="124">
        <v>92</v>
      </c>
      <c r="Q11" s="124">
        <v>61562703</v>
      </c>
      <c r="R11" s="47">
        <f>IF(ISBLANK(Q11),"-",Q11-Q10)</f>
        <v>3875</v>
      </c>
      <c r="S11" s="48">
        <f>R11*24/1000</f>
        <v>93</v>
      </c>
      <c r="T11" s="48">
        <f>R11/1000</f>
        <v>3.875</v>
      </c>
      <c r="U11" s="125">
        <v>5.0999999999999996</v>
      </c>
      <c r="V11" s="125">
        <f t="shared" ref="V11:V34" si="0">U11</f>
        <v>5.0999999999999996</v>
      </c>
      <c r="W11" s="126" t="s">
        <v>124</v>
      </c>
      <c r="X11" s="128">
        <v>0</v>
      </c>
      <c r="Y11" s="128">
        <v>0</v>
      </c>
      <c r="Z11" s="128">
        <v>1107</v>
      </c>
      <c r="AA11" s="128">
        <v>0</v>
      </c>
      <c r="AB11" s="128">
        <v>1107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42404404</v>
      </c>
      <c r="AH11" s="50">
        <f>IF(ISBLANK(AG11),"-",AG11-AG10)</f>
        <v>760</v>
      </c>
      <c r="AI11" s="51">
        <f>AH11/T11</f>
        <v>196.12903225806451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9779326</v>
      </c>
      <c r="AQ11" s="128">
        <f t="shared" ref="AQ11:AQ34" si="1">AP11-AP10</f>
        <v>1496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16</v>
      </c>
      <c r="E12" s="42">
        <f t="shared" ref="E12:E34" si="2">D12/1.42</f>
        <v>11.267605633802818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130</v>
      </c>
      <c r="P12" s="124">
        <v>89</v>
      </c>
      <c r="Q12" s="124">
        <v>61566453</v>
      </c>
      <c r="R12" s="47">
        <f t="shared" ref="R12:R34" si="5">IF(ISBLANK(Q12),"-",Q12-Q11)</f>
        <v>3750</v>
      </c>
      <c r="S12" s="48">
        <f t="shared" ref="S12:S34" si="6">R12*24/1000</f>
        <v>90</v>
      </c>
      <c r="T12" s="48">
        <f t="shared" ref="T12:T34" si="7">R12/1000</f>
        <v>3.75</v>
      </c>
      <c r="U12" s="125">
        <v>6.8</v>
      </c>
      <c r="V12" s="125">
        <f t="shared" si="0"/>
        <v>6.8</v>
      </c>
      <c r="W12" s="126" t="s">
        <v>124</v>
      </c>
      <c r="X12" s="128">
        <v>0</v>
      </c>
      <c r="Y12" s="128">
        <v>0</v>
      </c>
      <c r="Z12" s="128">
        <v>1077</v>
      </c>
      <c r="AA12" s="128">
        <v>0</v>
      </c>
      <c r="AB12" s="128">
        <v>1077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42405108</v>
      </c>
      <c r="AH12" s="50">
        <f>IF(ISBLANK(AG12),"-",AG12-AG11)</f>
        <v>704</v>
      </c>
      <c r="AI12" s="51">
        <f t="shared" ref="AI12:AI34" si="8">AH12/T12</f>
        <v>187.73333333333332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9780876</v>
      </c>
      <c r="AQ12" s="128">
        <f t="shared" si="1"/>
        <v>1550</v>
      </c>
      <c r="AR12" s="54">
        <v>1.1000000000000001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14</v>
      </c>
      <c r="E13" s="42">
        <f t="shared" si="2"/>
        <v>9.8591549295774659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121</v>
      </c>
      <c r="P13" s="124">
        <v>87</v>
      </c>
      <c r="Q13" s="124">
        <v>61570264</v>
      </c>
      <c r="R13" s="47">
        <f t="shared" si="5"/>
        <v>3811</v>
      </c>
      <c r="S13" s="48">
        <f t="shared" si="6"/>
        <v>91.463999999999999</v>
      </c>
      <c r="T13" s="48">
        <f t="shared" si="7"/>
        <v>3.8109999999999999</v>
      </c>
      <c r="U13" s="125">
        <v>8.3000000000000007</v>
      </c>
      <c r="V13" s="125">
        <f t="shared" si="0"/>
        <v>8.3000000000000007</v>
      </c>
      <c r="W13" s="126" t="s">
        <v>124</v>
      </c>
      <c r="X13" s="128">
        <v>0</v>
      </c>
      <c r="Y13" s="128">
        <v>0</v>
      </c>
      <c r="Z13" s="128">
        <v>1067</v>
      </c>
      <c r="AA13" s="128">
        <v>0</v>
      </c>
      <c r="AB13" s="128">
        <v>1067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42405812</v>
      </c>
      <c r="AH13" s="50">
        <f>IF(ISBLANK(AG13),"-",AG13-AG12)</f>
        <v>704</v>
      </c>
      <c r="AI13" s="51">
        <f t="shared" si="8"/>
        <v>184.72841773812647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9782278</v>
      </c>
      <c r="AQ13" s="128">
        <f t="shared" si="1"/>
        <v>1402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11</v>
      </c>
      <c r="E14" s="42">
        <f t="shared" si="2"/>
        <v>7.746478873239437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101</v>
      </c>
      <c r="P14" s="124">
        <v>86</v>
      </c>
      <c r="Q14" s="124">
        <v>61573826</v>
      </c>
      <c r="R14" s="47">
        <f t="shared" si="5"/>
        <v>3562</v>
      </c>
      <c r="S14" s="48">
        <f t="shared" si="6"/>
        <v>85.488</v>
      </c>
      <c r="T14" s="48">
        <f t="shared" si="7"/>
        <v>3.5619999999999998</v>
      </c>
      <c r="U14" s="125">
        <v>9.1999999999999993</v>
      </c>
      <c r="V14" s="125">
        <f t="shared" si="0"/>
        <v>9.1999999999999993</v>
      </c>
      <c r="W14" s="126" t="s">
        <v>124</v>
      </c>
      <c r="X14" s="128">
        <v>0</v>
      </c>
      <c r="Y14" s="128">
        <v>0</v>
      </c>
      <c r="Z14" s="128">
        <v>1067</v>
      </c>
      <c r="AA14" s="128">
        <v>0</v>
      </c>
      <c r="AB14" s="128">
        <v>1067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42406460</v>
      </c>
      <c r="AH14" s="50">
        <f t="shared" ref="AH14:AH34" si="9">IF(ISBLANK(AG14),"-",AG14-AG13)</f>
        <v>648</v>
      </c>
      <c r="AI14" s="51">
        <f t="shared" si="8"/>
        <v>181.92026951151038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8">
        <v>9783157</v>
      </c>
      <c r="AQ14" s="128">
        <f t="shared" si="1"/>
        <v>879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18</v>
      </c>
      <c r="E15" s="42">
        <f t="shared" si="2"/>
        <v>12.67605633802817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99</v>
      </c>
      <c r="P15" s="124">
        <v>100</v>
      </c>
      <c r="Q15" s="124">
        <v>61577695</v>
      </c>
      <c r="R15" s="47">
        <f t="shared" si="5"/>
        <v>3869</v>
      </c>
      <c r="S15" s="48">
        <f t="shared" si="6"/>
        <v>92.855999999999995</v>
      </c>
      <c r="T15" s="48">
        <f t="shared" si="7"/>
        <v>3.8690000000000002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1067</v>
      </c>
      <c r="AA15" s="128">
        <v>0</v>
      </c>
      <c r="AB15" s="128">
        <v>1067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42407156</v>
      </c>
      <c r="AH15" s="50">
        <f t="shared" si="9"/>
        <v>696</v>
      </c>
      <c r="AI15" s="51">
        <f t="shared" si="8"/>
        <v>179.89144481778237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</v>
      </c>
      <c r="AP15" s="128">
        <v>9783572</v>
      </c>
      <c r="AQ15" s="128">
        <f t="shared" si="1"/>
        <v>415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16</v>
      </c>
      <c r="E16" s="42">
        <f t="shared" si="2"/>
        <v>11.267605633802818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118</v>
      </c>
      <c r="P16" s="124">
        <v>114</v>
      </c>
      <c r="Q16" s="124">
        <v>61582366</v>
      </c>
      <c r="R16" s="47">
        <f t="shared" si="5"/>
        <v>4671</v>
      </c>
      <c r="S16" s="48">
        <f t="shared" si="6"/>
        <v>112.104</v>
      </c>
      <c r="T16" s="48">
        <f t="shared" si="7"/>
        <v>4.6710000000000003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1187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42408056</v>
      </c>
      <c r="AH16" s="50">
        <f t="shared" si="9"/>
        <v>900</v>
      </c>
      <c r="AI16" s="51">
        <f t="shared" si="8"/>
        <v>192.67822736030828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9783572</v>
      </c>
      <c r="AQ16" s="128">
        <f t="shared" si="1"/>
        <v>0</v>
      </c>
      <c r="AR16" s="54">
        <v>1.03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9</v>
      </c>
      <c r="E17" s="42">
        <f t="shared" si="2"/>
        <v>6.3380281690140849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132</v>
      </c>
      <c r="P17" s="124">
        <v>139</v>
      </c>
      <c r="Q17" s="124">
        <v>61587899</v>
      </c>
      <c r="R17" s="47">
        <f t="shared" si="5"/>
        <v>5533</v>
      </c>
      <c r="S17" s="48">
        <f t="shared" si="6"/>
        <v>132.792</v>
      </c>
      <c r="T17" s="48">
        <f t="shared" si="7"/>
        <v>5.5330000000000004</v>
      </c>
      <c r="U17" s="125">
        <v>9.4</v>
      </c>
      <c r="V17" s="125">
        <f t="shared" si="0"/>
        <v>9.4</v>
      </c>
      <c r="W17" s="126" t="s">
        <v>131</v>
      </c>
      <c r="X17" s="128">
        <v>1006</v>
      </c>
      <c r="Y17" s="128">
        <v>0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42409332</v>
      </c>
      <c r="AH17" s="50">
        <f t="shared" si="9"/>
        <v>1276</v>
      </c>
      <c r="AI17" s="51">
        <f t="shared" si="8"/>
        <v>230.6163021868787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9783572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129</v>
      </c>
      <c r="P18" s="124">
        <v>140</v>
      </c>
      <c r="Q18" s="124">
        <v>61593761</v>
      </c>
      <c r="R18" s="47">
        <f t="shared" si="5"/>
        <v>5862</v>
      </c>
      <c r="S18" s="48">
        <f t="shared" si="6"/>
        <v>140.68799999999999</v>
      </c>
      <c r="T18" s="48">
        <f t="shared" si="7"/>
        <v>5.8620000000000001</v>
      </c>
      <c r="U18" s="125">
        <v>9</v>
      </c>
      <c r="V18" s="125">
        <f t="shared" si="0"/>
        <v>9</v>
      </c>
      <c r="W18" s="126" t="s">
        <v>131</v>
      </c>
      <c r="X18" s="128">
        <v>1047</v>
      </c>
      <c r="Y18" s="128">
        <v>0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42410700</v>
      </c>
      <c r="AH18" s="50">
        <f t="shared" si="9"/>
        <v>1368</v>
      </c>
      <c r="AI18" s="51">
        <f t="shared" si="8"/>
        <v>233.36745138178097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9783572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2"/>
        <v>4.2253521126760569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130</v>
      </c>
      <c r="P19" s="124">
        <v>141</v>
      </c>
      <c r="Q19" s="124">
        <v>61599639</v>
      </c>
      <c r="R19" s="47">
        <f t="shared" si="5"/>
        <v>5878</v>
      </c>
      <c r="S19" s="48">
        <f t="shared" si="6"/>
        <v>141.072</v>
      </c>
      <c r="T19" s="48">
        <f t="shared" si="7"/>
        <v>5.8780000000000001</v>
      </c>
      <c r="U19" s="125">
        <v>8.1999999999999993</v>
      </c>
      <c r="V19" s="125">
        <f t="shared" si="0"/>
        <v>8.1999999999999993</v>
      </c>
      <c r="W19" s="126" t="s">
        <v>131</v>
      </c>
      <c r="X19" s="128">
        <v>1098</v>
      </c>
      <c r="Y19" s="128">
        <v>0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42412100</v>
      </c>
      <c r="AH19" s="50">
        <f t="shared" si="9"/>
        <v>1400</v>
      </c>
      <c r="AI19" s="51">
        <f t="shared" si="8"/>
        <v>238.17625042531472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9783572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129</v>
      </c>
      <c r="P20" s="124">
        <v>145</v>
      </c>
      <c r="Q20" s="124">
        <v>61605639</v>
      </c>
      <c r="R20" s="47">
        <f t="shared" si="5"/>
        <v>6000</v>
      </c>
      <c r="S20" s="48">
        <f t="shared" si="6"/>
        <v>144</v>
      </c>
      <c r="T20" s="48">
        <f t="shared" si="7"/>
        <v>6</v>
      </c>
      <c r="U20" s="125">
        <v>7.3</v>
      </c>
      <c r="V20" s="125">
        <f t="shared" si="0"/>
        <v>7.3</v>
      </c>
      <c r="W20" s="126" t="s">
        <v>131</v>
      </c>
      <c r="X20" s="128">
        <v>1119</v>
      </c>
      <c r="Y20" s="128">
        <v>0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42413512</v>
      </c>
      <c r="AH20" s="50">
        <f t="shared" si="9"/>
        <v>1412</v>
      </c>
      <c r="AI20" s="51">
        <f t="shared" si="8"/>
        <v>235.33333333333334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9783572</v>
      </c>
      <c r="AQ20" s="128">
        <f t="shared" si="1"/>
        <v>0</v>
      </c>
      <c r="AR20" s="54">
        <v>1.21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128</v>
      </c>
      <c r="P21" s="124">
        <v>143</v>
      </c>
      <c r="Q21" s="124">
        <v>61611696</v>
      </c>
      <c r="R21" s="47">
        <f t="shared" si="5"/>
        <v>6057</v>
      </c>
      <c r="S21" s="48">
        <f t="shared" si="6"/>
        <v>145.36799999999999</v>
      </c>
      <c r="T21" s="48">
        <f t="shared" si="7"/>
        <v>6.0570000000000004</v>
      </c>
      <c r="U21" s="125">
        <v>6.3</v>
      </c>
      <c r="V21" s="125">
        <f t="shared" si="0"/>
        <v>6.3</v>
      </c>
      <c r="W21" s="126" t="s">
        <v>131</v>
      </c>
      <c r="X21" s="128">
        <v>1139</v>
      </c>
      <c r="Y21" s="128">
        <v>0</v>
      </c>
      <c r="Z21" s="128">
        <v>1187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42414936</v>
      </c>
      <c r="AH21" s="50">
        <f t="shared" si="9"/>
        <v>1424</v>
      </c>
      <c r="AI21" s="51">
        <f t="shared" si="8"/>
        <v>235.09988443123657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9783572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129</v>
      </c>
      <c r="P22" s="124">
        <v>142</v>
      </c>
      <c r="Q22" s="124">
        <v>61617798</v>
      </c>
      <c r="R22" s="47">
        <f t="shared" si="5"/>
        <v>6102</v>
      </c>
      <c r="S22" s="48">
        <f t="shared" si="6"/>
        <v>146.44800000000001</v>
      </c>
      <c r="T22" s="48">
        <f t="shared" si="7"/>
        <v>6.1020000000000003</v>
      </c>
      <c r="U22" s="125">
        <v>5.4</v>
      </c>
      <c r="V22" s="125">
        <f t="shared" si="0"/>
        <v>5.4</v>
      </c>
      <c r="W22" s="126" t="s">
        <v>131</v>
      </c>
      <c r="X22" s="128">
        <v>1119</v>
      </c>
      <c r="Y22" s="128">
        <v>0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42416364</v>
      </c>
      <c r="AH22" s="50">
        <f t="shared" si="9"/>
        <v>1428</v>
      </c>
      <c r="AI22" s="51">
        <f t="shared" si="8"/>
        <v>234.02163225172075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9783572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5</v>
      </c>
      <c r="E23" s="42">
        <f t="shared" si="2"/>
        <v>3.5211267605633805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129</v>
      </c>
      <c r="P23" s="124">
        <v>140</v>
      </c>
      <c r="Q23" s="124">
        <v>61623622</v>
      </c>
      <c r="R23" s="47">
        <f t="shared" si="5"/>
        <v>5824</v>
      </c>
      <c r="S23" s="48">
        <f t="shared" si="6"/>
        <v>139.77600000000001</v>
      </c>
      <c r="T23" s="48">
        <f t="shared" si="7"/>
        <v>5.8239999999999998</v>
      </c>
      <c r="U23" s="125">
        <v>4.7</v>
      </c>
      <c r="V23" s="125">
        <f t="shared" si="0"/>
        <v>4.7</v>
      </c>
      <c r="W23" s="126" t="s">
        <v>131</v>
      </c>
      <c r="X23" s="128">
        <v>1047</v>
      </c>
      <c r="Y23" s="128">
        <v>0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42417748</v>
      </c>
      <c r="AH23" s="50">
        <f t="shared" si="9"/>
        <v>1384</v>
      </c>
      <c r="AI23" s="51">
        <f t="shared" si="8"/>
        <v>237.63736263736266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9783572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130</v>
      </c>
      <c r="P24" s="124">
        <v>135</v>
      </c>
      <c r="Q24" s="124">
        <v>61629264</v>
      </c>
      <c r="R24" s="47">
        <f t="shared" si="5"/>
        <v>5642</v>
      </c>
      <c r="S24" s="48">
        <f t="shared" si="6"/>
        <v>135.40799999999999</v>
      </c>
      <c r="T24" s="48">
        <f t="shared" si="7"/>
        <v>5.6420000000000003</v>
      </c>
      <c r="U24" s="125">
        <v>4.2</v>
      </c>
      <c r="V24" s="125">
        <f t="shared" si="0"/>
        <v>4.2</v>
      </c>
      <c r="W24" s="126" t="s">
        <v>131</v>
      </c>
      <c r="X24" s="128">
        <v>1047</v>
      </c>
      <c r="Y24" s="128">
        <v>0</v>
      </c>
      <c r="Z24" s="128">
        <v>1186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42419092</v>
      </c>
      <c r="AH24" s="50">
        <f>IF(ISBLANK(AG24),"-",AG24-AG23)</f>
        <v>1344</v>
      </c>
      <c r="AI24" s="51">
        <f t="shared" si="8"/>
        <v>238.21339950372206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9783572</v>
      </c>
      <c r="AQ24" s="128">
        <f t="shared" si="1"/>
        <v>0</v>
      </c>
      <c r="AR24" s="54">
        <v>1.18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134</v>
      </c>
      <c r="Q25" s="124">
        <v>61634952</v>
      </c>
      <c r="R25" s="47">
        <f t="shared" si="5"/>
        <v>5688</v>
      </c>
      <c r="S25" s="48">
        <f t="shared" si="6"/>
        <v>136.512</v>
      </c>
      <c r="T25" s="48">
        <f t="shared" si="7"/>
        <v>5.6879999999999997</v>
      </c>
      <c r="U25" s="125">
        <v>3.6</v>
      </c>
      <c r="V25" s="125">
        <f t="shared" si="0"/>
        <v>3.6</v>
      </c>
      <c r="W25" s="126" t="s">
        <v>131</v>
      </c>
      <c r="X25" s="128">
        <v>1047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42420436</v>
      </c>
      <c r="AH25" s="50">
        <f t="shared" si="9"/>
        <v>1344</v>
      </c>
      <c r="AI25" s="51">
        <f t="shared" si="8"/>
        <v>236.28691983122363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9783572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128</v>
      </c>
      <c r="P26" s="124">
        <v>131</v>
      </c>
      <c r="Q26" s="124">
        <v>61640541</v>
      </c>
      <c r="R26" s="47">
        <f t="shared" si="5"/>
        <v>5589</v>
      </c>
      <c r="S26" s="48">
        <f t="shared" si="6"/>
        <v>134.136</v>
      </c>
      <c r="T26" s="48">
        <f t="shared" si="7"/>
        <v>5.5890000000000004</v>
      </c>
      <c r="U26" s="125">
        <v>3.2</v>
      </c>
      <c r="V26" s="125">
        <f t="shared" si="0"/>
        <v>3.2</v>
      </c>
      <c r="W26" s="126" t="s">
        <v>131</v>
      </c>
      <c r="X26" s="128">
        <v>1046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42421764</v>
      </c>
      <c r="AH26" s="50">
        <f t="shared" si="9"/>
        <v>1328</v>
      </c>
      <c r="AI26" s="51">
        <f t="shared" si="8"/>
        <v>237.60959026659509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9783572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127</v>
      </c>
      <c r="P27" s="124">
        <v>131</v>
      </c>
      <c r="Q27" s="124">
        <v>61646079</v>
      </c>
      <c r="R27" s="47">
        <f t="shared" si="5"/>
        <v>5538</v>
      </c>
      <c r="S27" s="48">
        <f t="shared" si="6"/>
        <v>132.91200000000001</v>
      </c>
      <c r="T27" s="48">
        <f t="shared" si="7"/>
        <v>5.5380000000000003</v>
      </c>
      <c r="U27" s="125">
        <v>2.7</v>
      </c>
      <c r="V27" s="125">
        <f t="shared" si="0"/>
        <v>2.7</v>
      </c>
      <c r="W27" s="126" t="s">
        <v>131</v>
      </c>
      <c r="X27" s="128">
        <v>1047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42423100</v>
      </c>
      <c r="AH27" s="50">
        <f t="shared" si="9"/>
        <v>1336</v>
      </c>
      <c r="AI27" s="51">
        <f t="shared" si="8"/>
        <v>241.24232574936798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9783572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129</v>
      </c>
      <c r="P28" s="124">
        <v>129</v>
      </c>
      <c r="Q28" s="124">
        <v>61651571</v>
      </c>
      <c r="R28" s="47">
        <f t="shared" si="5"/>
        <v>5492</v>
      </c>
      <c r="S28" s="48">
        <f t="shared" si="6"/>
        <v>131.80799999999999</v>
      </c>
      <c r="T28" s="48">
        <f t="shared" si="7"/>
        <v>5.492</v>
      </c>
      <c r="U28" s="125">
        <v>2.2999999999999998</v>
      </c>
      <c r="V28" s="125">
        <f t="shared" si="0"/>
        <v>2.2999999999999998</v>
      </c>
      <c r="W28" s="126" t="s">
        <v>131</v>
      </c>
      <c r="X28" s="128">
        <v>1025</v>
      </c>
      <c r="Y28" s="128">
        <v>0</v>
      </c>
      <c r="Z28" s="128">
        <v>1186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42424444</v>
      </c>
      <c r="AH28" s="50">
        <f t="shared" si="9"/>
        <v>1344</v>
      </c>
      <c r="AI28" s="51">
        <f t="shared" si="8"/>
        <v>244.71959213401311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9783572</v>
      </c>
      <c r="AQ28" s="128">
        <f t="shared" si="1"/>
        <v>0</v>
      </c>
      <c r="AR28" s="54">
        <v>1.17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130</v>
      </c>
      <c r="P29" s="124">
        <v>129</v>
      </c>
      <c r="Q29" s="124">
        <v>61656996</v>
      </c>
      <c r="R29" s="47">
        <f t="shared" si="5"/>
        <v>5425</v>
      </c>
      <c r="S29" s="48">
        <f t="shared" si="6"/>
        <v>130.19999999999999</v>
      </c>
      <c r="T29" s="48">
        <f t="shared" si="7"/>
        <v>5.4249999999999998</v>
      </c>
      <c r="U29" s="125">
        <v>2.1</v>
      </c>
      <c r="V29" s="125">
        <f t="shared" si="0"/>
        <v>2.1</v>
      </c>
      <c r="W29" s="126" t="s">
        <v>131</v>
      </c>
      <c r="X29" s="128">
        <v>1024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42425760</v>
      </c>
      <c r="AH29" s="50">
        <f t="shared" si="9"/>
        <v>1316</v>
      </c>
      <c r="AI29" s="51">
        <f t="shared" si="8"/>
        <v>242.58064516129033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9783572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5</v>
      </c>
      <c r="E30" s="42">
        <f t="shared" si="2"/>
        <v>3.5211267605633805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130</v>
      </c>
      <c r="P30" s="124">
        <v>130</v>
      </c>
      <c r="Q30" s="124">
        <v>61662376</v>
      </c>
      <c r="R30" s="47">
        <f t="shared" si="5"/>
        <v>5380</v>
      </c>
      <c r="S30" s="48">
        <f t="shared" si="6"/>
        <v>129.12</v>
      </c>
      <c r="T30" s="48">
        <f t="shared" si="7"/>
        <v>5.38</v>
      </c>
      <c r="U30" s="125">
        <v>1.9</v>
      </c>
      <c r="V30" s="125">
        <f t="shared" si="0"/>
        <v>1.9</v>
      </c>
      <c r="W30" s="126" t="s">
        <v>131</v>
      </c>
      <c r="X30" s="128">
        <v>1005</v>
      </c>
      <c r="Y30" s="128">
        <v>0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42427084</v>
      </c>
      <c r="AH30" s="50">
        <f t="shared" si="9"/>
        <v>1324</v>
      </c>
      <c r="AI30" s="51">
        <f t="shared" si="8"/>
        <v>246.09665427509293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9783572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6</v>
      </c>
      <c r="E31" s="42">
        <f t="shared" si="2"/>
        <v>4.2253521126760569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128</v>
      </c>
      <c r="P31" s="124">
        <v>122</v>
      </c>
      <c r="Q31" s="124">
        <v>61667642</v>
      </c>
      <c r="R31" s="47">
        <f t="shared" si="5"/>
        <v>5266</v>
      </c>
      <c r="S31" s="48">
        <f t="shared" si="6"/>
        <v>126.384</v>
      </c>
      <c r="T31" s="48">
        <f t="shared" si="7"/>
        <v>5.266</v>
      </c>
      <c r="U31" s="125">
        <v>1.9</v>
      </c>
      <c r="V31" s="125">
        <f t="shared" si="0"/>
        <v>1.9</v>
      </c>
      <c r="W31" s="126" t="s">
        <v>131</v>
      </c>
      <c r="X31" s="128">
        <v>964</v>
      </c>
      <c r="Y31" s="128">
        <v>0</v>
      </c>
      <c r="Z31" s="128">
        <v>1187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42428384</v>
      </c>
      <c r="AH31" s="50">
        <f t="shared" si="9"/>
        <v>1300</v>
      </c>
      <c r="AI31" s="51">
        <f t="shared" si="8"/>
        <v>246.8666919863274</v>
      </c>
      <c r="AJ31" s="108">
        <v>1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9783572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14</v>
      </c>
      <c r="E32" s="42">
        <f t="shared" si="2"/>
        <v>9.8591549295774659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105</v>
      </c>
      <c r="P32" s="124">
        <v>117</v>
      </c>
      <c r="Q32" s="124">
        <v>61672441</v>
      </c>
      <c r="R32" s="47">
        <f t="shared" si="5"/>
        <v>4799</v>
      </c>
      <c r="S32" s="48">
        <f t="shared" si="6"/>
        <v>115.176</v>
      </c>
      <c r="T32" s="48">
        <f t="shared" si="7"/>
        <v>4.7990000000000004</v>
      </c>
      <c r="U32" s="125">
        <v>1.7</v>
      </c>
      <c r="V32" s="125">
        <f t="shared" si="0"/>
        <v>1.7</v>
      </c>
      <c r="W32" s="126" t="s">
        <v>147</v>
      </c>
      <c r="X32" s="128">
        <v>1057</v>
      </c>
      <c r="Y32" s="128">
        <v>0</v>
      </c>
      <c r="Z32" s="128">
        <v>1187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42429452</v>
      </c>
      <c r="AH32" s="50">
        <f t="shared" si="9"/>
        <v>1068</v>
      </c>
      <c r="AI32" s="51">
        <f t="shared" si="8"/>
        <v>222.54636382579702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9783572</v>
      </c>
      <c r="AQ32" s="128">
        <f t="shared" si="1"/>
        <v>0</v>
      </c>
      <c r="AR32" s="54">
        <v>0.94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2"/>
        <v>7.042253521126761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130</v>
      </c>
      <c r="P33" s="124">
        <v>95</v>
      </c>
      <c r="Q33" s="124">
        <v>61676835</v>
      </c>
      <c r="R33" s="47">
        <f t="shared" si="5"/>
        <v>4394</v>
      </c>
      <c r="S33" s="48">
        <f t="shared" si="6"/>
        <v>105.456</v>
      </c>
      <c r="T33" s="48">
        <f t="shared" si="7"/>
        <v>4.3940000000000001</v>
      </c>
      <c r="U33" s="125">
        <v>2.8</v>
      </c>
      <c r="V33" s="125">
        <f t="shared" si="0"/>
        <v>2.8</v>
      </c>
      <c r="W33" s="126" t="s">
        <v>124</v>
      </c>
      <c r="X33" s="128">
        <v>0</v>
      </c>
      <c r="Y33" s="128">
        <v>0</v>
      </c>
      <c r="Z33" s="128">
        <v>1147</v>
      </c>
      <c r="AA33" s="128">
        <v>0</v>
      </c>
      <c r="AB33" s="128">
        <v>1117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42430396</v>
      </c>
      <c r="AH33" s="50">
        <f t="shared" si="9"/>
        <v>944</v>
      </c>
      <c r="AI33" s="51">
        <f t="shared" si="8"/>
        <v>214.83841602184796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9784922</v>
      </c>
      <c r="AQ33" s="128">
        <f t="shared" si="1"/>
        <v>1350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12</v>
      </c>
      <c r="E34" s="42">
        <f t="shared" si="2"/>
        <v>8.4507042253521139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131</v>
      </c>
      <c r="P34" s="124">
        <v>95</v>
      </c>
      <c r="Q34" s="124">
        <v>61680645</v>
      </c>
      <c r="R34" s="47">
        <f t="shared" si="5"/>
        <v>3810</v>
      </c>
      <c r="S34" s="48">
        <f t="shared" si="6"/>
        <v>91.44</v>
      </c>
      <c r="T34" s="48">
        <f t="shared" si="7"/>
        <v>3.81</v>
      </c>
      <c r="U34" s="125">
        <v>4.3</v>
      </c>
      <c r="V34" s="125">
        <f t="shared" si="0"/>
        <v>4.3</v>
      </c>
      <c r="W34" s="126" t="s">
        <v>124</v>
      </c>
      <c r="X34" s="128">
        <v>0</v>
      </c>
      <c r="Y34" s="128">
        <v>0</v>
      </c>
      <c r="Z34" s="128">
        <v>1117</v>
      </c>
      <c r="AA34" s="128">
        <v>0</v>
      </c>
      <c r="AB34" s="128">
        <v>1108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42431148</v>
      </c>
      <c r="AH34" s="50">
        <f t="shared" si="9"/>
        <v>752</v>
      </c>
      <c r="AI34" s="51">
        <f t="shared" si="8"/>
        <v>197.3753280839895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9786227</v>
      </c>
      <c r="AQ34" s="128">
        <f t="shared" si="1"/>
        <v>1305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64">
        <f>AVERAGE(P11:P34)</f>
        <v>121.08333333333333</v>
      </c>
      <c r="Q35" s="65">
        <f>Q34-Q10</f>
        <v>121817</v>
      </c>
      <c r="R35" s="66">
        <f>SUM(R11:R34)</f>
        <v>121817</v>
      </c>
      <c r="S35" s="67">
        <f>AVERAGE(S11:S34)</f>
        <v>121.81699999999999</v>
      </c>
      <c r="T35" s="67">
        <f>SUM(T11:T34)</f>
        <v>121.81700000000001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27504</v>
      </c>
      <c r="AH35" s="69">
        <f>SUM(AH11:AH34)</f>
        <v>27504</v>
      </c>
      <c r="AI35" s="70">
        <f>$AH$35/$T35</f>
        <v>225.78129489315938</v>
      </c>
      <c r="AJ35" s="99"/>
      <c r="AK35" s="100"/>
      <c r="AL35" s="100"/>
      <c r="AM35" s="100"/>
      <c r="AN35" s="101"/>
      <c r="AO35" s="71"/>
      <c r="AP35" s="72">
        <f>AP34-AP10</f>
        <v>8397</v>
      </c>
      <c r="AQ35" s="73">
        <f>SUM(AQ11:AQ34)</f>
        <v>8397</v>
      </c>
      <c r="AR35" s="74">
        <f>AVERAGE(AR11:AR34)</f>
        <v>1.1049999999999998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6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156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171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62" t="s">
        <v>128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62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172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295" t="s">
        <v>173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62" t="s">
        <v>133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62" t="s">
        <v>141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31"/>
      <c r="U48" s="131"/>
      <c r="V48" s="131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62" t="s">
        <v>142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1:51" x14ac:dyDescent="0.25">
      <c r="B50" s="118" t="s">
        <v>170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20"/>
      <c r="R50" s="119"/>
      <c r="S50" s="119"/>
      <c r="T50" s="131"/>
      <c r="U50" s="112"/>
      <c r="V50" s="112"/>
      <c r="W50" s="112"/>
      <c r="X50" s="112"/>
      <c r="Y50" s="112"/>
      <c r="Z50" s="112"/>
      <c r="AA50" s="112"/>
      <c r="AB50" s="112"/>
      <c r="AC50" s="112"/>
      <c r="AK50" s="113"/>
      <c r="AL50" s="113"/>
      <c r="AM50" s="113"/>
      <c r="AN50" s="113"/>
      <c r="AO50" s="113"/>
      <c r="AP50" s="113"/>
      <c r="AQ50" s="114"/>
      <c r="AR50" s="109"/>
      <c r="AS50" s="109"/>
      <c r="AT50" s="111"/>
      <c r="AU50" s="107"/>
      <c r="AV50" s="107"/>
      <c r="AW50" s="107"/>
      <c r="AX50" s="107"/>
      <c r="AY50" s="107"/>
    </row>
    <row r="51" spans="1:51" x14ac:dyDescent="0.25">
      <c r="B51" s="91" t="s">
        <v>149</v>
      </c>
      <c r="C51" s="129"/>
      <c r="D51" s="129"/>
      <c r="E51" s="129"/>
      <c r="F51" s="130"/>
      <c r="G51" s="117"/>
      <c r="H51" s="117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1:51" x14ac:dyDescent="0.25">
      <c r="B52" s="162" t="s">
        <v>145</v>
      </c>
      <c r="C52" s="129"/>
      <c r="D52" s="129"/>
      <c r="E52" s="129"/>
      <c r="F52" s="130"/>
      <c r="G52" s="117"/>
      <c r="H52" s="117"/>
      <c r="I52" s="117"/>
      <c r="J52" s="117"/>
      <c r="K52" s="117"/>
      <c r="L52" s="117"/>
      <c r="M52" s="117"/>
      <c r="N52" s="117"/>
      <c r="O52" s="117"/>
      <c r="P52" s="120"/>
      <c r="Q52" s="119"/>
      <c r="R52" s="119"/>
      <c r="S52" s="119"/>
      <c r="T52" s="112"/>
      <c r="U52" s="112"/>
      <c r="V52" s="112"/>
      <c r="W52" s="112"/>
      <c r="X52" s="112"/>
      <c r="Y52" s="112"/>
      <c r="Z52" s="112"/>
      <c r="AA52" s="112"/>
      <c r="AB52" s="112"/>
      <c r="AJ52" s="113"/>
      <c r="AK52" s="113"/>
      <c r="AL52" s="113"/>
      <c r="AM52" s="113"/>
      <c r="AN52" s="113"/>
      <c r="AO52" s="113"/>
      <c r="AP52" s="114"/>
      <c r="AQ52" s="109"/>
      <c r="AR52" s="109"/>
      <c r="AS52" s="111"/>
      <c r="AT52" s="107"/>
      <c r="AU52" s="107"/>
      <c r="AV52" s="107"/>
      <c r="AW52" s="107"/>
      <c r="AX52" s="107"/>
      <c r="AY52" s="107"/>
    </row>
    <row r="53" spans="1:51" x14ac:dyDescent="0.25">
      <c r="B53" s="91" t="s">
        <v>175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8"/>
      <c r="E54" s="118"/>
      <c r="F54" s="118"/>
      <c r="G54" s="116"/>
      <c r="H54" s="116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91"/>
      <c r="C55" s="116"/>
      <c r="D55" s="171"/>
      <c r="E55" s="116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/>
      <c r="C56" s="118"/>
      <c r="D56" s="172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18"/>
      <c r="C57" s="118"/>
      <c r="D57" s="172"/>
      <c r="E57" s="118"/>
      <c r="F57" s="118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16"/>
      <c r="C58" s="118"/>
      <c r="D58" s="172"/>
      <c r="E58" s="118"/>
      <c r="F58" s="118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18"/>
      <c r="C59" s="118"/>
      <c r="D59" s="172"/>
      <c r="E59" s="118"/>
      <c r="F59" s="118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118"/>
      <c r="C60" s="118"/>
      <c r="D60" s="172"/>
      <c r="E60" s="118"/>
      <c r="F60" s="118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83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A61" s="112"/>
      <c r="I61" s="113"/>
      <c r="J61" s="113"/>
      <c r="K61" s="113"/>
      <c r="L61" s="113"/>
      <c r="M61" s="113"/>
      <c r="N61" s="113"/>
      <c r="O61" s="114"/>
      <c r="P61" s="109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A62" s="112"/>
      <c r="I62" s="113"/>
      <c r="J62" s="113"/>
      <c r="K62" s="113"/>
      <c r="L62" s="113"/>
      <c r="M62" s="113"/>
      <c r="N62" s="113"/>
      <c r="O62" s="114"/>
      <c r="P62" s="109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A63" s="112"/>
      <c r="I63" s="113"/>
      <c r="J63" s="113"/>
      <c r="K63" s="113"/>
      <c r="L63" s="113"/>
      <c r="M63" s="113"/>
      <c r="N63" s="113"/>
      <c r="O63" s="114"/>
      <c r="P63" s="109"/>
      <c r="R63" s="83"/>
      <c r="AS63" s="107"/>
      <c r="AT63" s="107"/>
      <c r="AU63" s="107"/>
      <c r="AV63" s="107"/>
      <c r="AW63" s="107"/>
      <c r="AX63" s="107"/>
      <c r="AY63" s="107"/>
    </row>
    <row r="64" spans="1:51" x14ac:dyDescent="0.25">
      <c r="A64" s="112"/>
      <c r="I64" s="113"/>
      <c r="J64" s="113"/>
      <c r="K64" s="113"/>
      <c r="L64" s="113"/>
      <c r="M64" s="113"/>
      <c r="N64" s="113"/>
      <c r="O64" s="114"/>
      <c r="R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R65" s="109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R66" s="109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R67" s="109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R68" s="109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14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14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14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14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14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R87" s="109"/>
      <c r="S87" s="109"/>
      <c r="T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T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09"/>
      <c r="Q89" s="109"/>
      <c r="R89" s="109"/>
      <c r="S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R90" s="109"/>
      <c r="S90" s="109"/>
      <c r="T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R91" s="109"/>
      <c r="S91" s="109"/>
      <c r="T91" s="109"/>
      <c r="U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T92" s="109"/>
      <c r="U92" s="109"/>
      <c r="AS92" s="107"/>
      <c r="AT92" s="107"/>
      <c r="AU92" s="107"/>
      <c r="AV92" s="107"/>
      <c r="AW92" s="107"/>
      <c r="AX92" s="107"/>
      <c r="AY92" s="107"/>
    </row>
    <row r="104" spans="45:51" x14ac:dyDescent="0.25">
      <c r="AS104" s="107"/>
      <c r="AT104" s="107"/>
      <c r="AU104" s="107"/>
      <c r="AV104" s="107"/>
      <c r="AW104" s="107"/>
      <c r="AX104" s="107"/>
      <c r="AY104" s="107"/>
    </row>
  </sheetData>
  <protectedRanges>
    <protectedRange sqref="S55:T60 T42" name="Range2_12_5_1_1"/>
    <protectedRange sqref="L10 AD8 AF8 AJ8:AR8 AF10 L24:N31 N32:N34 N10:N23 G11:G34 AC11:AF34 R11:T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5:Z60" name="Range2_2_1_10_1_1_1_2"/>
    <protectedRange sqref="N55:R60" name="Range2_12_1_6_1_1"/>
    <protectedRange sqref="L55:M60" name="Range2_2_12_1_7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53:T54" name="Range2_12_5_1_1_3"/>
    <protectedRange sqref="S53:S54" name="Range2_12_4_1_1_1_4_2_2_2"/>
    <protectedRange sqref="Q10 AG10 AP10" name="Range1_16_3_1_1_1_1_1"/>
    <protectedRange sqref="F11:F22" name="Range1_16_3_1_1_2_1_1_1_2_1"/>
    <protectedRange sqref="R49:R50 Q51:Q52" name="Range2_12_5_1_1_3_1"/>
    <protectedRange sqref="Q49:Q50 P51:P52" name="Range2_12_4_1_1_1_4_2_2_2_1"/>
    <protectedRange sqref="Q53:R54 O49:P50 N51:O52" name="Range2_12_1_6_1_1_1_2_3_2_1_1_3_1"/>
    <protectedRange sqref="N53:P54 L49:N50 K51:M52" name="Range2_12_1_2_3_1_1_1_2_3_2_1_1_3_1"/>
    <protectedRange sqref="K53:M54 I49:K50 H51:J52 H50" name="Range2_2_12_1_4_3_1_1_1_3_3_2_1_1_3_1"/>
    <protectedRange sqref="J53:J54 H49 G50:G52" name="Range2_2_12_1_4_3_1_1_1_3_2_1_2_2_1"/>
    <protectedRange sqref="E49:F49 D50:E52" name="Range2_2_12_1_3_1_2_1_1_1_2_1_1_1_1_1_1_2_1_1_1"/>
    <protectedRange sqref="C49" name="Range2_2_12_1_3_1_2_1_1_1_2_1_1_1_1_3_1_1_1_1_1"/>
    <protectedRange sqref="D49 C50:C52" name="Range2_2_12_1_3_1_2_1_1_1_3_1_1_1_1_1_3_1_1_1_1_1"/>
    <protectedRange sqref="G49 F50:F52" name="Range2_2_12_1_4_3_1_1_1_2_1_2_1_1_3_1_1_1_1_1_1_1"/>
    <protectedRange sqref="I53" name="Range2_2_12_1_7_1_1_2_2_2"/>
    <protectedRange sqref="G53:H53" name="Range2_2_12_1_3_1_2_1_1_1_2_1_1_1_1_1_1_2_1_1_1_1_1_1"/>
    <protectedRange sqref="D53:E53" name="Range2_2_12_1_3_1_2_1_1_1_2_1_1_1_1_3_1_1_1_1_1_2_1_2"/>
    <protectedRange sqref="F53" name="Range2_2_12_1_3_1_2_1_1_1_3_1_1_1_1_1_3_1_1_1_1_1_1_1_2"/>
    <protectedRange sqref="I54" name="Range2_2_12_1_4_3_1_1_1_3_3_1_1_3_1_1_1_1_1_1_2_1_1"/>
    <protectedRange sqref="E54:H54" name="Range2_2_12_1_3_1_2_1_1_1_1_2_1_1_1_1_1_1_2_1_1"/>
    <protectedRange sqref="D54" name="Range2_2_12_1_3_1_2_1_1_1_2_1_2_3_1_1_1_1_1_1_1"/>
    <protectedRange sqref="Q11:Q34" name="Range1_16_3_1_1_1_1_1_2"/>
    <protectedRange sqref="O11:P34" name="Range1_16_3_1_1_2"/>
    <protectedRange sqref="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 P5:U5" name="Range1_16_1_1_1_1_2"/>
    <protectedRange sqref="T47:T48" name="Range2_12_5_1_1_2_2_1_1_1"/>
    <protectedRange sqref="S47:S48" name="Range2_12_4_1_1_1_4_2_2_2_2_1_1"/>
    <protectedRange sqref="Q47:R48" name="Range2_12_1_6_1_1_1_2_3_2_1_1_3_1_1_1_1"/>
    <protectedRange sqref="N47:P48" name="Range2_12_1_2_3_1_1_1_2_3_2_1_1_3_1_1_1_1"/>
    <protectedRange sqref="K47:M48" name="Range2_2_12_1_4_3_1_1_1_3_3_2_1_1_3_1_1_1_1"/>
    <protectedRange sqref="J47:J48" name="Range2_2_12_1_4_3_1_1_1_3_2_1_2_2_1_1_1_1"/>
    <protectedRange sqref="E47:H48" name="Range2_2_12_1_3_1_2_1_1_1_1_2_1_1_1_1_1_1_1_1_1_1"/>
    <protectedRange sqref="D47:D48" name="Range2_2_12_1_3_1_2_1_1_1_2_1_2_3_1_1_1_1_1_1_2_1"/>
    <protectedRange sqref="I47:I48" name="Range2_2_12_1_4_2_1_1_1_4_1_2_1_1_1_2_2_1_1_1_1_1"/>
    <protectedRange sqref="J55:K60" name="Range2_2_12_1_4_1_1_1_1_1_1_1_1_1_1_1_1_1_1_1"/>
    <protectedRange sqref="I55:I60" name="Range2_2_12_1_7_1_1_2_2_1_2"/>
    <protectedRange sqref="F55:H60" name="Range2_2_12_1_3_1_2_1_1_1_1_2_1_1_1_1_1_1_1_1_1_1_1"/>
    <protectedRange sqref="E55:E60" name="Range2_2_12_1_3_1_2_1_1_1_2_1_1_1_1_3_1_1_1_1_1_1_1_1_1"/>
    <protectedRange sqref="T43" name="Range2_12_5_1_1_1_2_1"/>
    <protectedRange sqref="G43:H43" name="Range2_2_12_1_3_1_1_1_1_1_4_1_1_1_1_1"/>
    <protectedRange sqref="E43:F43" name="Range2_2_12_1_7_1_1_3_1_1_1_1_1"/>
    <protectedRange sqref="S43" name="Range2_12_5_1_1_2_3_1_1_1_1"/>
    <protectedRange sqref="Q43:R43" name="Range2_12_1_6_1_1_1_1_2_1_1_1_1"/>
    <protectedRange sqref="N43:P43" name="Range2_12_1_2_3_1_1_1_1_2_1_1_1_1"/>
    <protectedRange sqref="I43:M43" name="Range2_2_12_1_4_3_1_1_1_1_2_1_1_1_1"/>
    <protectedRange sqref="D43" name="Range2_2_12_1_3_1_2_1_1_1_2_1_2_1_1_1_1"/>
    <protectedRange sqref="T44" name="Range2_12_5_1_1_6_1_1_1_1_1_1_1_1_1_1"/>
    <protectedRange sqref="S44" name="Range2_12_5_1_1_5_3_1_1_1_1_1_1_1_1_1_1"/>
    <protectedRange sqref="Q44:R44" name="Range2_12_1_6_1_1_1_2_3_2_1_1_2_1_1_1_1_1_1_1_1_1"/>
    <protectedRange sqref="N44:P44" name="Range2_12_1_2_3_1_1_1_2_3_2_1_1_2_1_1_1_1_1_1_1_1_1"/>
    <protectedRange sqref="J44:M44" name="Range2_2_12_1_4_3_1_1_1_3_3_2_1_1_2_1_1_1_1_1_1_1_1_1"/>
    <protectedRange sqref="I44" name="Range2_2_12_1_4_3_1_1_1_2_1_2_2_1_2_1_1_1_1_1_1_1_1_1"/>
    <protectedRange sqref="G44:H44 D44:E44" name="Range2_2_12_1_3_1_2_1_1_1_2_1_3_2_1_2_1_1_1_1_1_1_1_1_1"/>
    <protectedRange sqref="F44" name="Range2_2_12_1_3_1_2_1_1_1_1_1_2_2_1_2_1_1_1_1_1_1_1_1_1"/>
    <protectedRange sqref="P4:U4" name="Range1_16_1_1_1_1_1_1_2_2_2_2_2_2_2_2_2_2_2_2_2_2_2_2_2_2_2_2_2_2_2_1_2_2_2"/>
    <protectedRange sqref="B43" name="Range2_12_5_1_1_1_2_1_1_1_1_1_1_1_1_1_1_1_2_1_1_1_1_1_1_1_1_1_1_1_1_1_1_1_1_1_1_1_1_1_1_2_1_1_1_1_1_1_1_1_1_1_1_2_1_1_1_1_2_1_1_1_1_1_1"/>
    <protectedRange sqref="B44" name="Range2_12_5_1_1_1_2_2_1_1_1_1_1_1_1_1_1_1_1_1_1_1_1_1_1_1_1_1_1_1_1_1_1_1_1_1_1_1_1_1_1_1_1_1_1_1_1_1_1_1_1_1_1_1_1_1_1_2_1_1_1_1_1_1_1_1_1_1_1_2_1_1_1_1_1_2_1_1_1_1_1_1"/>
    <protectedRange sqref="T45" name="Range2_12_5_1_1_2_1_1_1_1_1_1"/>
    <protectedRange sqref="S45" name="Range2_12_4_1_1_1_4_2_2_1_1_1_1_1_1"/>
    <protectedRange sqref="Q45:R45" name="Range2_12_1_6_1_1_1_2_3_2_1_1_1_1_1_1_1_1_1"/>
    <protectedRange sqref="N45:P45" name="Range2_12_1_2_3_1_1_1_2_3_2_1_1_1_1_1_1_1_1_1"/>
    <protectedRange sqref="K45:M45" name="Range2_2_12_1_4_3_1_1_1_3_3_2_1_1_1_1_1_1_1_1_1"/>
    <protectedRange sqref="J45" name="Range2_2_12_1_4_3_1_1_1_3_2_1_2_1_1_1_1_1_1_1"/>
    <protectedRange sqref="D45:E45" name="Range2_2_12_1_3_1_2_1_1_1_2_1_2_3_2_1_1_1_1_1_1_1"/>
    <protectedRange sqref="I45" name="Range2_2_12_1_4_2_1_1_1_4_1_2_1_1_1_2_1_1_1_1_1_1_1"/>
    <protectedRange sqref="F45:H45" name="Range2_2_12_1_3_1_1_1_1_1_4_1_2_1_2_1_2_1_1_1_1_1_1_1"/>
    <protectedRange sqref="B45" name="Range2_12_5_1_1_1_2_2_1_1_1_1_1_1_1_1_1_1_1_2_1_1_1_1_1_1_1_1_1_1_1_1_1_1_1_1_1_1_1_1_1_1_1_1_1_1_1_1_1_1_1_1_1_1_1_1_1_1_1_1_1_1_1_1_1_1_1_1_1_1_1_1_1_2_1_1_1_1_1_1_1_1_1_1_1_2_1_1_1_1_1_2_1_1_1_1_1_1"/>
    <protectedRange sqref="T46" name="Range2_12_5_1_1_2_2_1_1_1_1_1"/>
    <protectedRange sqref="S46" name="Range2_12_4_1_1_1_4_2_2_2_2_1_1_1_1"/>
    <protectedRange sqref="Q46:R46" name="Range2_12_1_6_1_1_1_2_3_2_1_1_3_1_1_1_1_1_1"/>
    <protectedRange sqref="N46:P46" name="Range2_12_1_2_3_1_1_1_2_3_2_1_1_3_1_1_1_1_1_1"/>
    <protectedRange sqref="K46:M46" name="Range2_2_12_1_4_3_1_1_1_3_3_2_1_1_3_1_1_1_1_1_1"/>
    <protectedRange sqref="J46" name="Range2_2_12_1_4_3_1_1_1_3_2_1_2_2_1_1_1_1_1_1"/>
    <protectedRange sqref="E46:H46" name="Range2_2_12_1_3_1_2_1_1_1_1_2_1_1_1_1_1_1_1_1_1_1_2_1"/>
    <protectedRange sqref="D46" name="Range2_2_12_1_3_1_2_1_1_1_2_1_2_3_1_1_1_1_1_1_2_1_1_1"/>
    <protectedRange sqref="I46" name="Range2_2_12_1_4_2_1_1_1_4_1_2_1_1_1_2_2_1_1_1_1_1_1_1"/>
    <protectedRange sqref="B46" name="Range2_12_5_1_1_1_2_2_1_1_1_1_1_1_1_1_1_1_1_2_1_1_1_2_1_1_1_2_1_1_1_3_1_1_1_1_1_1_1_1_1_1_1_1_1_1_1_1_1_1_1_1_1_1_1_1_1_1_1_1_1_1_1_1_1_1_1_1_1_1_1_1_1_1_1_1_1_1_1_1_1_1_1_1_1_1_1_1_1_1_2_1_1_1_1_1_1_1_1"/>
    <protectedRange sqref="B47" name="Range2_12_5_1_1_1_2_1_1_1_1_1_1_1_1_1_1_1_2_1_2_1_1_1_1_1_1_1_1_1_2_1_1_1_1_1_1_1_1_1_1_1_1_1_1_1_1_1_1_1_1_1_1_1_1_1_1_1_1_1_1_1_1_1_1_1_1_1_1_1_1_1_1_1_2_1_1_1_1_1_1_1_1_1_2_1_2_1_1_1_1_1_2_1_1"/>
    <protectedRange sqref="B49" name="Range2_12_5_1_1_1_1_1_2_1_1_2_1_1_1_1_1_1_1_1_1_1_1_1_1_1_1_1_1_2_1_1_1_1_1_1_1_1_1_1_1_1_1_1_3_1_1_1_2_1_1_1_1_1_1_1_1_1_2_1_1_1_1_1_1_1_1_1_1_1_1_1_1_1_1_1_1_1_1_1_1_1_2_1_1"/>
    <protectedRange sqref="B50" name="Range2_12_5_1_1_1_2_2_1_1_1_1_1_1_1_1_1_1_1_2_1_1_1_1_1_1_1_1_1_3_1_3_1_2_1_1_1_1_1_1_1_1_1_1_1_1_1_2_1_1_1_1_1_2_1_1_1_1_1_1_1_1_2_1_1_3_1_1_1_2_1_1_1_1_1_1_1_1_1_1_1_1_1_1_1_1_1_2_1_1_1_1_1_1_1_1_1_1_1_1_1_1_1_2_1_1"/>
    <protectedRange sqref="B48" name="Range2_12_5_1_1_1_1_1_2_1_1_1_1_1_1_1_1_1_1_1_1_1_1_1_1_1_1_1_1_2_1_1_1_1_1_1_1_1_1_1_1_1_1_3_1_1_1_2_1_1_1_1_1_1_1_1_1_1_1_1_2_1_1_1_1_1_1_1_1_1_1_1_1_1_1_1_1_1_1_1_1_1_1_1_2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964" priority="21" operator="containsText" text="N/A">
      <formula>NOT(ISERROR(SEARCH("N/A",AC11)))</formula>
    </cfRule>
    <cfRule type="cellIs" dxfId="963" priority="35" operator="equal">
      <formula>0</formula>
    </cfRule>
  </conditionalFormatting>
  <conditionalFormatting sqref="AC11:AE34">
    <cfRule type="cellIs" dxfId="962" priority="34" operator="greaterThanOrEqual">
      <formula>1185</formula>
    </cfRule>
  </conditionalFormatting>
  <conditionalFormatting sqref="AC11:AE34">
    <cfRule type="cellIs" dxfId="961" priority="33" operator="between">
      <formula>0.1</formula>
      <formula>1184</formula>
    </cfRule>
  </conditionalFormatting>
  <conditionalFormatting sqref="X8">
    <cfRule type="cellIs" dxfId="960" priority="32" operator="equal">
      <formula>0</formula>
    </cfRule>
  </conditionalFormatting>
  <conditionalFormatting sqref="X8">
    <cfRule type="cellIs" dxfId="959" priority="31" operator="greaterThan">
      <formula>1179</formula>
    </cfRule>
  </conditionalFormatting>
  <conditionalFormatting sqref="X8">
    <cfRule type="cellIs" dxfId="958" priority="30" operator="greaterThan">
      <formula>99</formula>
    </cfRule>
  </conditionalFormatting>
  <conditionalFormatting sqref="X8">
    <cfRule type="cellIs" dxfId="957" priority="29" operator="greaterThan">
      <formula>0.99</formula>
    </cfRule>
  </conditionalFormatting>
  <conditionalFormatting sqref="AB8">
    <cfRule type="cellIs" dxfId="956" priority="28" operator="equal">
      <formula>0</formula>
    </cfRule>
  </conditionalFormatting>
  <conditionalFormatting sqref="AB8">
    <cfRule type="cellIs" dxfId="955" priority="27" operator="greaterThan">
      <formula>1179</formula>
    </cfRule>
  </conditionalFormatting>
  <conditionalFormatting sqref="AB8">
    <cfRule type="cellIs" dxfId="954" priority="26" operator="greaterThan">
      <formula>99</formula>
    </cfRule>
  </conditionalFormatting>
  <conditionalFormatting sqref="AB8">
    <cfRule type="cellIs" dxfId="953" priority="25" operator="greaterThan">
      <formula>0.99</formula>
    </cfRule>
  </conditionalFormatting>
  <conditionalFormatting sqref="AI11:AI34">
    <cfRule type="cellIs" dxfId="952" priority="24" operator="greaterThan">
      <formula>$AI$8</formula>
    </cfRule>
  </conditionalFormatting>
  <conditionalFormatting sqref="AH11:AH34">
    <cfRule type="cellIs" dxfId="951" priority="22" operator="greaterThan">
      <formula>$AH$8</formula>
    </cfRule>
    <cfRule type="cellIs" dxfId="950" priority="23" operator="greaterThan">
      <formula>$AH$8</formula>
    </cfRule>
  </conditionalFormatting>
  <conditionalFormatting sqref="X11:AA34">
    <cfRule type="containsText" dxfId="949" priority="17" operator="containsText" text="N/A">
      <formula>NOT(ISERROR(SEARCH("N/A",X11)))</formula>
    </cfRule>
    <cfRule type="cellIs" dxfId="948" priority="20" operator="equal">
      <formula>0</formula>
    </cfRule>
  </conditionalFormatting>
  <conditionalFormatting sqref="X11:AA34">
    <cfRule type="cellIs" dxfId="947" priority="19" operator="greaterThanOrEqual">
      <formula>1185</formula>
    </cfRule>
  </conditionalFormatting>
  <conditionalFormatting sqref="X11:AA34">
    <cfRule type="cellIs" dxfId="946" priority="18" operator="between">
      <formula>0.1</formula>
      <formula>1184</formula>
    </cfRule>
  </conditionalFormatting>
  <conditionalFormatting sqref="AB11:AB34">
    <cfRule type="containsText" dxfId="945" priority="13" operator="containsText" text="N/A">
      <formula>NOT(ISERROR(SEARCH("N/A",AB11)))</formula>
    </cfRule>
    <cfRule type="cellIs" dxfId="944" priority="16" operator="equal">
      <formula>0</formula>
    </cfRule>
  </conditionalFormatting>
  <conditionalFormatting sqref="AB11:AB34">
    <cfRule type="cellIs" dxfId="943" priority="15" operator="greaterThanOrEqual">
      <formula>1185</formula>
    </cfRule>
  </conditionalFormatting>
  <conditionalFormatting sqref="AB11:AB34">
    <cfRule type="cellIs" dxfId="942" priority="14" operator="between">
      <formula>0.1</formula>
      <formula>1184</formula>
    </cfRule>
  </conditionalFormatting>
  <conditionalFormatting sqref="AJ11:AO34">
    <cfRule type="cellIs" dxfId="941" priority="12" operator="equal">
      <formula>0</formula>
    </cfRule>
  </conditionalFormatting>
  <conditionalFormatting sqref="AJ11:AO34">
    <cfRule type="cellIs" dxfId="940" priority="11" operator="greaterThan">
      <formula>1179</formula>
    </cfRule>
  </conditionalFormatting>
  <conditionalFormatting sqref="AJ11:AO34">
    <cfRule type="cellIs" dxfId="939" priority="10" operator="greaterThan">
      <formula>99</formula>
    </cfRule>
  </conditionalFormatting>
  <conditionalFormatting sqref="AJ11:AO34">
    <cfRule type="cellIs" dxfId="938" priority="9" operator="greaterThan">
      <formula>0.99</formula>
    </cfRule>
  </conditionalFormatting>
  <conditionalFormatting sqref="AQ11:AQ34">
    <cfRule type="cellIs" dxfId="937" priority="8" operator="equal">
      <formula>0</formula>
    </cfRule>
  </conditionalFormatting>
  <conditionalFormatting sqref="AQ11:AQ34">
    <cfRule type="cellIs" dxfId="936" priority="7" operator="greaterThan">
      <formula>1179</formula>
    </cfRule>
  </conditionalFormatting>
  <conditionalFormatting sqref="AQ11:AQ34">
    <cfRule type="cellIs" dxfId="935" priority="6" operator="greaterThan">
      <formula>99</formula>
    </cfRule>
  </conditionalFormatting>
  <conditionalFormatting sqref="AQ11:AQ34">
    <cfRule type="cellIs" dxfId="934" priority="5" operator="greaterThan">
      <formula>0.99</formula>
    </cfRule>
  </conditionalFormatting>
  <conditionalFormatting sqref="AP11:AP34">
    <cfRule type="cellIs" dxfId="933" priority="4" operator="equal">
      <formula>0</formula>
    </cfRule>
  </conditionalFormatting>
  <conditionalFormatting sqref="AP11:AP34">
    <cfRule type="cellIs" dxfId="932" priority="3" operator="greaterThan">
      <formula>1179</formula>
    </cfRule>
  </conditionalFormatting>
  <conditionalFormatting sqref="AP11:AP34">
    <cfRule type="cellIs" dxfId="931" priority="2" operator="greaterThan">
      <formula>99</formula>
    </cfRule>
  </conditionalFormatting>
  <conditionalFormatting sqref="AP11:AP34">
    <cfRule type="cellIs" dxfId="93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3"/>
  <sheetViews>
    <sheetView topLeftCell="P8" zoomScaleNormal="100" workbookViewId="0">
      <selection activeCell="AH15" sqref="AH1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6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6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6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42344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27136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65" t="s">
        <v>51</v>
      </c>
      <c r="V9" s="16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63" t="s">
        <v>55</v>
      </c>
      <c r="AG9" s="163" t="s">
        <v>56</v>
      </c>
      <c r="AH9" s="296" t="s">
        <v>57</v>
      </c>
      <c r="AI9" s="311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93" t="s">
        <v>66</v>
      </c>
      <c r="AR9" s="16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89"/>
      <c r="I10" s="165" t="s">
        <v>75</v>
      </c>
      <c r="J10" s="165" t="s">
        <v>75</v>
      </c>
      <c r="K10" s="165" t="s">
        <v>75</v>
      </c>
      <c r="L10" s="29" t="s">
        <v>29</v>
      </c>
      <c r="M10" s="292"/>
      <c r="N10" s="29" t="s">
        <v>29</v>
      </c>
      <c r="O10" s="294"/>
      <c r="P10" s="294"/>
      <c r="Q10" s="2">
        <f>'[2]DEC 5'!$Q$34</f>
        <v>61680645</v>
      </c>
      <c r="R10" s="304"/>
      <c r="S10" s="305"/>
      <c r="T10" s="306"/>
      <c r="U10" s="165" t="s">
        <v>75</v>
      </c>
      <c r="V10" s="16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'[2]DEC 5'!$AG$34</f>
        <v>42431148</v>
      </c>
      <c r="AH10" s="296"/>
      <c r="AI10" s="312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2">
        <f>'[2]DEC 5'!$AP$34</f>
        <v>9786227</v>
      </c>
      <c r="AQ10" s="294"/>
      <c r="AR10" s="16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131</v>
      </c>
      <c r="P11" s="124">
        <v>113</v>
      </c>
      <c r="Q11" s="124">
        <v>61684467</v>
      </c>
      <c r="R11" s="47">
        <f>IF(ISBLANK(Q11),"-",Q11-Q10)</f>
        <v>3822</v>
      </c>
      <c r="S11" s="48">
        <f>R11*24/1000</f>
        <v>91.727999999999994</v>
      </c>
      <c r="T11" s="48">
        <f>R11/1000</f>
        <v>3.8220000000000001</v>
      </c>
      <c r="U11" s="125">
        <v>5.9</v>
      </c>
      <c r="V11" s="125">
        <f t="shared" ref="V11:V34" si="0">U11</f>
        <v>5.9</v>
      </c>
      <c r="W11" s="126" t="s">
        <v>124</v>
      </c>
      <c r="X11" s="128">
        <v>0</v>
      </c>
      <c r="Y11" s="128">
        <v>0</v>
      </c>
      <c r="Z11" s="128">
        <v>1097</v>
      </c>
      <c r="AA11" s="128">
        <v>0</v>
      </c>
      <c r="AB11" s="128">
        <v>1097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42431900</v>
      </c>
      <c r="AH11" s="50">
        <f>IF(ISBLANK(AG11),"-",AG11-AG10)</f>
        <v>752</v>
      </c>
      <c r="AI11" s="51">
        <f>AH11/T11</f>
        <v>196.75562532705391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9787729</v>
      </c>
      <c r="AQ11" s="128">
        <f t="shared" ref="AQ11:AQ34" si="1">AP11-AP10</f>
        <v>1502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2">D12/1.42</f>
        <v>9.8591549295774659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128</v>
      </c>
      <c r="P12" s="124">
        <v>87</v>
      </c>
      <c r="Q12" s="124">
        <v>61688076</v>
      </c>
      <c r="R12" s="47">
        <f t="shared" ref="R12:R34" si="5">IF(ISBLANK(Q12),"-",Q12-Q11)</f>
        <v>3609</v>
      </c>
      <c r="S12" s="48">
        <f t="shared" ref="S12:S34" si="6">R12*24/1000</f>
        <v>86.616</v>
      </c>
      <c r="T12" s="48">
        <f t="shared" ref="T12:T34" si="7">R12/1000</f>
        <v>3.609</v>
      </c>
      <c r="U12" s="125">
        <v>7.4</v>
      </c>
      <c r="V12" s="125">
        <f t="shared" si="0"/>
        <v>7.4</v>
      </c>
      <c r="W12" s="126" t="s">
        <v>124</v>
      </c>
      <c r="X12" s="128">
        <v>0</v>
      </c>
      <c r="Y12" s="128">
        <v>0</v>
      </c>
      <c r="Z12" s="128">
        <v>1077</v>
      </c>
      <c r="AA12" s="128">
        <v>0</v>
      </c>
      <c r="AB12" s="128">
        <v>1077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42432580</v>
      </c>
      <c r="AH12" s="50">
        <f>IF(ISBLANK(AG12),"-",AG12-AG11)</f>
        <v>680</v>
      </c>
      <c r="AI12" s="51">
        <f t="shared" ref="AI12:AI34" si="8">AH12/T12</f>
        <v>188.4178442781934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9789263</v>
      </c>
      <c r="AQ12" s="128">
        <f t="shared" si="1"/>
        <v>1534</v>
      </c>
      <c r="AR12" s="179">
        <v>1.07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2"/>
        <v>10.563380281690142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125</v>
      </c>
      <c r="P13" s="124">
        <v>83</v>
      </c>
      <c r="Q13" s="124">
        <v>61691723</v>
      </c>
      <c r="R13" s="47">
        <f t="shared" si="5"/>
        <v>3647</v>
      </c>
      <c r="S13" s="48">
        <f t="shared" si="6"/>
        <v>87.528000000000006</v>
      </c>
      <c r="T13" s="48">
        <f t="shared" si="7"/>
        <v>3.6469999999999998</v>
      </c>
      <c r="U13" s="125">
        <v>9.1</v>
      </c>
      <c r="V13" s="125">
        <f t="shared" si="0"/>
        <v>9.1</v>
      </c>
      <c r="W13" s="126" t="s">
        <v>124</v>
      </c>
      <c r="X13" s="128">
        <v>0</v>
      </c>
      <c r="Y13" s="128">
        <v>0</v>
      </c>
      <c r="Z13" s="128">
        <v>1047</v>
      </c>
      <c r="AA13" s="128">
        <v>0</v>
      </c>
      <c r="AB13" s="128">
        <v>1047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42433236</v>
      </c>
      <c r="AH13" s="50">
        <f>IF(ISBLANK(AG13),"-",AG13-AG12)</f>
        <v>656</v>
      </c>
      <c r="AI13" s="51">
        <f t="shared" si="8"/>
        <v>179.87386893336989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9790838</v>
      </c>
      <c r="AQ13" s="128">
        <f t="shared" si="1"/>
        <v>1575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2"/>
        <v>11.971830985915494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90</v>
      </c>
      <c r="P14" s="124">
        <v>88</v>
      </c>
      <c r="Q14" s="124">
        <v>61695413</v>
      </c>
      <c r="R14" s="47">
        <f t="shared" si="5"/>
        <v>3690</v>
      </c>
      <c r="S14" s="48">
        <f t="shared" si="6"/>
        <v>88.56</v>
      </c>
      <c r="T14" s="48">
        <f t="shared" si="7"/>
        <v>3.69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1017</v>
      </c>
      <c r="AA14" s="128">
        <v>0</v>
      </c>
      <c r="AB14" s="128">
        <v>1018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42433850</v>
      </c>
      <c r="AH14" s="50">
        <f t="shared" ref="AH14:AH34" si="9">IF(ISBLANK(AG14),"-",AG14-AG13)</f>
        <v>614</v>
      </c>
      <c r="AI14" s="51">
        <f t="shared" si="8"/>
        <v>166.39566395663957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9791232</v>
      </c>
      <c r="AQ14" s="128">
        <f t="shared" si="1"/>
        <v>394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19</v>
      </c>
      <c r="E15" s="42">
        <f t="shared" si="2"/>
        <v>13.380281690140846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96</v>
      </c>
      <c r="P15" s="124">
        <v>90</v>
      </c>
      <c r="Q15" s="124">
        <v>61699138</v>
      </c>
      <c r="R15" s="47">
        <f t="shared" si="5"/>
        <v>3725</v>
      </c>
      <c r="S15" s="48">
        <f t="shared" si="6"/>
        <v>89.4</v>
      </c>
      <c r="T15" s="48">
        <f t="shared" si="7"/>
        <v>3.7250000000000001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1037</v>
      </c>
      <c r="AA15" s="128">
        <v>0</v>
      </c>
      <c r="AB15" s="128">
        <v>1038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42434460</v>
      </c>
      <c r="AH15" s="50">
        <f t="shared" si="9"/>
        <v>610</v>
      </c>
      <c r="AI15" s="51">
        <f t="shared" si="8"/>
        <v>163.75838926174495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9791232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19</v>
      </c>
      <c r="E16" s="42">
        <f t="shared" si="2"/>
        <v>13.380281690140846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116</v>
      </c>
      <c r="P16" s="124">
        <v>111</v>
      </c>
      <c r="Q16" s="124">
        <v>61703670</v>
      </c>
      <c r="R16" s="47">
        <f t="shared" si="5"/>
        <v>4532</v>
      </c>
      <c r="S16" s="48">
        <f t="shared" si="6"/>
        <v>108.768</v>
      </c>
      <c r="T16" s="48">
        <f t="shared" si="7"/>
        <v>4.532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42435316</v>
      </c>
      <c r="AH16" s="50">
        <f t="shared" si="9"/>
        <v>856</v>
      </c>
      <c r="AI16" s="51">
        <f t="shared" si="8"/>
        <v>188.87908208296557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9791232</v>
      </c>
      <c r="AQ16" s="128">
        <f t="shared" si="1"/>
        <v>0</v>
      </c>
      <c r="AR16" s="54">
        <v>1.05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10</v>
      </c>
      <c r="E17" s="42">
        <f t="shared" si="2"/>
        <v>7.042253521126761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140</v>
      </c>
      <c r="P17" s="124">
        <v>137</v>
      </c>
      <c r="Q17" s="124">
        <v>61709132</v>
      </c>
      <c r="R17" s="47">
        <f t="shared" si="5"/>
        <v>5462</v>
      </c>
      <c r="S17" s="48">
        <f t="shared" si="6"/>
        <v>131.08799999999999</v>
      </c>
      <c r="T17" s="48">
        <f t="shared" si="7"/>
        <v>5.4619999999999997</v>
      </c>
      <c r="U17" s="125">
        <v>9.5</v>
      </c>
      <c r="V17" s="125">
        <f t="shared" si="0"/>
        <v>9.5</v>
      </c>
      <c r="W17" s="126" t="s">
        <v>179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42436506</v>
      </c>
      <c r="AH17" s="50">
        <f t="shared" si="9"/>
        <v>1190</v>
      </c>
      <c r="AI17" s="51">
        <f t="shared" si="8"/>
        <v>217.86891248626878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9791232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9</v>
      </c>
      <c r="E18" s="42">
        <f t="shared" si="2"/>
        <v>6.3380281690140849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131</v>
      </c>
      <c r="P18" s="124">
        <v>140</v>
      </c>
      <c r="Q18" s="124">
        <v>61715023</v>
      </c>
      <c r="R18" s="47">
        <f t="shared" si="5"/>
        <v>5891</v>
      </c>
      <c r="S18" s="48">
        <f t="shared" si="6"/>
        <v>141.38399999999999</v>
      </c>
      <c r="T18" s="48">
        <f t="shared" si="7"/>
        <v>5.891</v>
      </c>
      <c r="U18" s="125">
        <v>9.1</v>
      </c>
      <c r="V18" s="125">
        <f t="shared" si="0"/>
        <v>9.1</v>
      </c>
      <c r="W18" s="126" t="s">
        <v>131</v>
      </c>
      <c r="X18" s="128">
        <v>0</v>
      </c>
      <c r="Y18" s="128">
        <v>1048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42437920</v>
      </c>
      <c r="AH18" s="50">
        <f t="shared" si="9"/>
        <v>1414</v>
      </c>
      <c r="AI18" s="51">
        <f t="shared" si="8"/>
        <v>240.02716007469022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9791232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2"/>
        <v>4.2253521126760569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127</v>
      </c>
      <c r="P19" s="124">
        <v>146</v>
      </c>
      <c r="Q19" s="124">
        <v>61720965</v>
      </c>
      <c r="R19" s="47">
        <f t="shared" si="5"/>
        <v>5942</v>
      </c>
      <c r="S19" s="48">
        <f t="shared" si="6"/>
        <v>142.608</v>
      </c>
      <c r="T19" s="48">
        <f t="shared" si="7"/>
        <v>5.9420000000000002</v>
      </c>
      <c r="U19" s="125">
        <v>8.3000000000000007</v>
      </c>
      <c r="V19" s="125">
        <f t="shared" si="0"/>
        <v>8.3000000000000007</v>
      </c>
      <c r="W19" s="126" t="s">
        <v>131</v>
      </c>
      <c r="X19" s="128">
        <v>0</v>
      </c>
      <c r="Y19" s="128">
        <v>1127</v>
      </c>
      <c r="Z19" s="128">
        <v>1186</v>
      </c>
      <c r="AA19" s="128">
        <v>1185</v>
      </c>
      <c r="AB19" s="128">
        <v>1186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42439308</v>
      </c>
      <c r="AH19" s="50">
        <f t="shared" si="9"/>
        <v>1388</v>
      </c>
      <c r="AI19" s="51">
        <f t="shared" si="8"/>
        <v>233.5913833726018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9791232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128</v>
      </c>
      <c r="P20" s="124">
        <v>147</v>
      </c>
      <c r="Q20" s="124">
        <v>61727067</v>
      </c>
      <c r="R20" s="47">
        <f t="shared" si="5"/>
        <v>6102</v>
      </c>
      <c r="S20" s="48">
        <f t="shared" si="6"/>
        <v>146.44800000000001</v>
      </c>
      <c r="T20" s="48">
        <f t="shared" si="7"/>
        <v>6.1020000000000003</v>
      </c>
      <c r="U20" s="125">
        <v>7.3</v>
      </c>
      <c r="V20" s="125">
        <f t="shared" si="0"/>
        <v>7.3</v>
      </c>
      <c r="W20" s="126" t="s">
        <v>131</v>
      </c>
      <c r="X20" s="128">
        <v>0</v>
      </c>
      <c r="Y20" s="128">
        <v>1128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42440752</v>
      </c>
      <c r="AH20" s="50">
        <f t="shared" si="9"/>
        <v>1444</v>
      </c>
      <c r="AI20" s="51">
        <f t="shared" si="8"/>
        <v>236.64372336938706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9791232</v>
      </c>
      <c r="AQ20" s="128">
        <f t="shared" si="1"/>
        <v>0</v>
      </c>
      <c r="AR20" s="54">
        <v>1.22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127</v>
      </c>
      <c r="P21" s="124">
        <v>139</v>
      </c>
      <c r="Q21" s="124">
        <v>61733056</v>
      </c>
      <c r="R21" s="47">
        <f t="shared" si="5"/>
        <v>5989</v>
      </c>
      <c r="S21" s="48">
        <f t="shared" si="6"/>
        <v>143.73599999999999</v>
      </c>
      <c r="T21" s="48">
        <f t="shared" si="7"/>
        <v>5.9889999999999999</v>
      </c>
      <c r="U21" s="125">
        <v>6.4</v>
      </c>
      <c r="V21" s="125">
        <f t="shared" si="0"/>
        <v>6.4</v>
      </c>
      <c r="W21" s="126" t="s">
        <v>131</v>
      </c>
      <c r="X21" s="128">
        <v>0</v>
      </c>
      <c r="Y21" s="128">
        <v>1129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42442176</v>
      </c>
      <c r="AH21" s="50">
        <f t="shared" si="9"/>
        <v>1424</v>
      </c>
      <c r="AI21" s="51">
        <f t="shared" si="8"/>
        <v>237.76924361329102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9791232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127</v>
      </c>
      <c r="P22" s="124">
        <v>144</v>
      </c>
      <c r="Q22" s="124">
        <v>61739059</v>
      </c>
      <c r="R22" s="47">
        <f t="shared" si="5"/>
        <v>6003</v>
      </c>
      <c r="S22" s="48">
        <f t="shared" si="6"/>
        <v>144.072</v>
      </c>
      <c r="T22" s="48">
        <f t="shared" si="7"/>
        <v>6.0030000000000001</v>
      </c>
      <c r="U22" s="125">
        <v>5.5</v>
      </c>
      <c r="V22" s="125">
        <f t="shared" si="0"/>
        <v>5.5</v>
      </c>
      <c r="W22" s="126" t="s">
        <v>131</v>
      </c>
      <c r="X22" s="128">
        <v>0</v>
      </c>
      <c r="Y22" s="128">
        <v>1128</v>
      </c>
      <c r="Z22" s="128">
        <v>1187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42443604</v>
      </c>
      <c r="AH22" s="50">
        <f t="shared" si="9"/>
        <v>1428</v>
      </c>
      <c r="AI22" s="51">
        <f t="shared" si="8"/>
        <v>237.88105947026486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9791232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7</v>
      </c>
      <c r="E23" s="42">
        <f t="shared" si="2"/>
        <v>4.9295774647887329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129</v>
      </c>
      <c r="P23" s="124">
        <v>140</v>
      </c>
      <c r="Q23" s="124">
        <v>61744903</v>
      </c>
      <c r="R23" s="47">
        <f t="shared" si="5"/>
        <v>5844</v>
      </c>
      <c r="S23" s="48">
        <f t="shared" si="6"/>
        <v>140.256</v>
      </c>
      <c r="T23" s="48">
        <f t="shared" si="7"/>
        <v>5.8440000000000003</v>
      </c>
      <c r="U23" s="125">
        <v>4.7</v>
      </c>
      <c r="V23" s="125">
        <f t="shared" si="0"/>
        <v>4.7</v>
      </c>
      <c r="W23" s="126" t="s">
        <v>131</v>
      </c>
      <c r="X23" s="128">
        <v>0</v>
      </c>
      <c r="Y23" s="128">
        <v>1077</v>
      </c>
      <c r="Z23" s="128">
        <v>1186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42444996</v>
      </c>
      <c r="AH23" s="50">
        <f t="shared" si="9"/>
        <v>1392</v>
      </c>
      <c r="AI23" s="51">
        <f t="shared" si="8"/>
        <v>238.19301848049281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9791232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127</v>
      </c>
      <c r="P24" s="124">
        <v>132</v>
      </c>
      <c r="Q24" s="124">
        <v>61750568</v>
      </c>
      <c r="R24" s="47">
        <f t="shared" si="5"/>
        <v>5665</v>
      </c>
      <c r="S24" s="48">
        <f t="shared" si="6"/>
        <v>135.96</v>
      </c>
      <c r="T24" s="48">
        <f t="shared" si="7"/>
        <v>5.665</v>
      </c>
      <c r="U24" s="125">
        <v>4</v>
      </c>
      <c r="V24" s="125">
        <f t="shared" si="0"/>
        <v>4</v>
      </c>
      <c r="W24" s="126" t="s">
        <v>131</v>
      </c>
      <c r="X24" s="128">
        <v>0</v>
      </c>
      <c r="Y24" s="128">
        <v>1077</v>
      </c>
      <c r="Z24" s="128">
        <v>1186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42446348</v>
      </c>
      <c r="AH24" s="50">
        <f>IF(ISBLANK(AG24),"-",AG24-AG23)</f>
        <v>1352</v>
      </c>
      <c r="AI24" s="51">
        <f t="shared" si="8"/>
        <v>238.65842894969109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9791232</v>
      </c>
      <c r="AQ24" s="128">
        <f t="shared" si="1"/>
        <v>0</v>
      </c>
      <c r="AR24" s="54">
        <v>1.18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136</v>
      </c>
      <c r="Q25" s="124">
        <v>61756233</v>
      </c>
      <c r="R25" s="47">
        <f t="shared" si="5"/>
        <v>5665</v>
      </c>
      <c r="S25" s="48">
        <f t="shared" si="6"/>
        <v>135.96</v>
      </c>
      <c r="T25" s="48">
        <f t="shared" si="7"/>
        <v>5.665</v>
      </c>
      <c r="U25" s="125">
        <v>3.5</v>
      </c>
      <c r="V25" s="125">
        <f t="shared" si="0"/>
        <v>3.5</v>
      </c>
      <c r="W25" s="126" t="s">
        <v>131</v>
      </c>
      <c r="X25" s="128">
        <v>0</v>
      </c>
      <c r="Y25" s="128">
        <v>1056</v>
      </c>
      <c r="Z25" s="128">
        <v>1186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42447700</v>
      </c>
      <c r="AH25" s="50">
        <f t="shared" si="9"/>
        <v>1352</v>
      </c>
      <c r="AI25" s="51">
        <f t="shared" si="8"/>
        <v>238.65842894969109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9791232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2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130</v>
      </c>
      <c r="P26" s="124">
        <v>136</v>
      </c>
      <c r="Q26" s="124">
        <v>61761879</v>
      </c>
      <c r="R26" s="47">
        <f t="shared" si="5"/>
        <v>5646</v>
      </c>
      <c r="S26" s="48">
        <f t="shared" si="6"/>
        <v>135.50399999999999</v>
      </c>
      <c r="T26" s="48">
        <f t="shared" si="7"/>
        <v>5.6459999999999999</v>
      </c>
      <c r="U26" s="125">
        <v>3.2</v>
      </c>
      <c r="V26" s="125">
        <f t="shared" si="0"/>
        <v>3.2</v>
      </c>
      <c r="W26" s="126" t="s">
        <v>131</v>
      </c>
      <c r="X26" s="128">
        <v>0</v>
      </c>
      <c r="Y26" s="128">
        <v>1047</v>
      </c>
      <c r="Z26" s="128">
        <v>1186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42449032</v>
      </c>
      <c r="AH26" s="50">
        <f t="shared" si="9"/>
        <v>1332</v>
      </c>
      <c r="AI26" s="51">
        <f t="shared" si="8"/>
        <v>235.91923485653561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9791232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128</v>
      </c>
      <c r="P27" s="124">
        <v>148</v>
      </c>
      <c r="Q27" s="124">
        <v>61767509</v>
      </c>
      <c r="R27" s="47">
        <f t="shared" si="5"/>
        <v>5630</v>
      </c>
      <c r="S27" s="48">
        <f t="shared" si="6"/>
        <v>135.12</v>
      </c>
      <c r="T27" s="48">
        <f t="shared" si="7"/>
        <v>5.63</v>
      </c>
      <c r="U27" s="125">
        <v>2.8</v>
      </c>
      <c r="V27" s="125">
        <f t="shared" si="0"/>
        <v>2.8</v>
      </c>
      <c r="W27" s="126" t="s">
        <v>131</v>
      </c>
      <c r="X27" s="128">
        <v>0</v>
      </c>
      <c r="Y27" s="128">
        <v>1067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42450368</v>
      </c>
      <c r="AH27" s="50">
        <f t="shared" si="9"/>
        <v>1336</v>
      </c>
      <c r="AI27" s="51">
        <f t="shared" si="8"/>
        <v>237.30017761989345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9791232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129</v>
      </c>
      <c r="P28" s="124">
        <v>133</v>
      </c>
      <c r="Q28" s="124">
        <v>61773086</v>
      </c>
      <c r="R28" s="47">
        <f t="shared" si="5"/>
        <v>5577</v>
      </c>
      <c r="S28" s="48">
        <f t="shared" si="6"/>
        <v>133.84800000000001</v>
      </c>
      <c r="T28" s="48">
        <f t="shared" si="7"/>
        <v>5.577</v>
      </c>
      <c r="U28" s="125">
        <v>2.5</v>
      </c>
      <c r="V28" s="125">
        <f t="shared" si="0"/>
        <v>2.5</v>
      </c>
      <c r="W28" s="126" t="s">
        <v>131</v>
      </c>
      <c r="X28" s="128">
        <v>0</v>
      </c>
      <c r="Y28" s="128">
        <v>1047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42451684</v>
      </c>
      <c r="AH28" s="50">
        <f t="shared" si="9"/>
        <v>1316</v>
      </c>
      <c r="AI28" s="51">
        <f t="shared" si="8"/>
        <v>235.96915904608213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9791232</v>
      </c>
      <c r="AQ28" s="128">
        <f t="shared" si="1"/>
        <v>0</v>
      </c>
      <c r="AR28" s="54">
        <v>1.1599999999999999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130</v>
      </c>
      <c r="P29" s="124">
        <v>128</v>
      </c>
      <c r="Q29" s="124">
        <v>61778512</v>
      </c>
      <c r="R29" s="47">
        <f t="shared" si="5"/>
        <v>5426</v>
      </c>
      <c r="S29" s="48">
        <f t="shared" si="6"/>
        <v>130.22399999999999</v>
      </c>
      <c r="T29" s="48">
        <f t="shared" si="7"/>
        <v>5.4260000000000002</v>
      </c>
      <c r="U29" s="125">
        <v>2.2999999999999998</v>
      </c>
      <c r="V29" s="125">
        <f t="shared" si="0"/>
        <v>2.2999999999999998</v>
      </c>
      <c r="W29" s="126" t="s">
        <v>131</v>
      </c>
      <c r="X29" s="128">
        <v>0</v>
      </c>
      <c r="Y29" s="128">
        <v>1027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42452988</v>
      </c>
      <c r="AH29" s="50">
        <f t="shared" si="9"/>
        <v>1304</v>
      </c>
      <c r="AI29" s="51">
        <f t="shared" si="8"/>
        <v>240.32436417250275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9791232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5</v>
      </c>
      <c r="E30" s="42">
        <f t="shared" si="2"/>
        <v>3.5211267605633805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130</v>
      </c>
      <c r="P30" s="124">
        <v>131</v>
      </c>
      <c r="Q30" s="124">
        <v>61783794</v>
      </c>
      <c r="R30" s="47">
        <f t="shared" si="5"/>
        <v>5282</v>
      </c>
      <c r="S30" s="48">
        <f t="shared" si="6"/>
        <v>126.768</v>
      </c>
      <c r="T30" s="48">
        <f t="shared" si="7"/>
        <v>5.282</v>
      </c>
      <c r="U30" s="125">
        <v>2.2000000000000002</v>
      </c>
      <c r="V30" s="125">
        <f t="shared" si="0"/>
        <v>2.2000000000000002</v>
      </c>
      <c r="W30" s="126" t="s">
        <v>131</v>
      </c>
      <c r="X30" s="128">
        <v>0</v>
      </c>
      <c r="Y30" s="128">
        <v>995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42454288</v>
      </c>
      <c r="AH30" s="50">
        <f t="shared" si="9"/>
        <v>1300</v>
      </c>
      <c r="AI30" s="51">
        <f t="shared" si="8"/>
        <v>246.11889435819765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9791232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6</v>
      </c>
      <c r="E31" s="42">
        <f t="shared" si="2"/>
        <v>4.2253521126760569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125</v>
      </c>
      <c r="P31" s="124">
        <v>125</v>
      </c>
      <c r="Q31" s="124">
        <v>61789033</v>
      </c>
      <c r="R31" s="47">
        <f t="shared" si="5"/>
        <v>5239</v>
      </c>
      <c r="S31" s="48">
        <f t="shared" si="6"/>
        <v>125.736</v>
      </c>
      <c r="T31" s="48">
        <f t="shared" si="7"/>
        <v>5.2389999999999999</v>
      </c>
      <c r="U31" s="125">
        <v>2.1</v>
      </c>
      <c r="V31" s="125">
        <f t="shared" si="0"/>
        <v>2.1</v>
      </c>
      <c r="W31" s="126" t="s">
        <v>131</v>
      </c>
      <c r="X31" s="128">
        <v>0</v>
      </c>
      <c r="Y31" s="128">
        <v>1015</v>
      </c>
      <c r="Z31" s="128">
        <v>1177</v>
      </c>
      <c r="AA31" s="128">
        <v>1185</v>
      </c>
      <c r="AB31" s="128">
        <v>1178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42455588</v>
      </c>
      <c r="AH31" s="50">
        <f t="shared" si="9"/>
        <v>1300</v>
      </c>
      <c r="AI31" s="51">
        <f t="shared" si="8"/>
        <v>248.13895781637717</v>
      </c>
      <c r="AJ31" s="108">
        <v>0</v>
      </c>
      <c r="AK31" s="108">
        <v>1</v>
      </c>
      <c r="AL31" s="108">
        <v>1</v>
      </c>
      <c r="AM31" s="108">
        <v>1</v>
      </c>
      <c r="AN31" s="108">
        <v>1</v>
      </c>
      <c r="AO31" s="108">
        <v>0</v>
      </c>
      <c r="AP31" s="128">
        <v>9791232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14</v>
      </c>
      <c r="E32" s="42">
        <f t="shared" si="2"/>
        <v>9.8591549295774659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104</v>
      </c>
      <c r="P32" s="124">
        <v>108</v>
      </c>
      <c r="Q32" s="124">
        <v>61793957</v>
      </c>
      <c r="R32" s="47">
        <f t="shared" si="5"/>
        <v>4924</v>
      </c>
      <c r="S32" s="48">
        <f t="shared" si="6"/>
        <v>118.176</v>
      </c>
      <c r="T32" s="48">
        <f t="shared" si="7"/>
        <v>4.9240000000000004</v>
      </c>
      <c r="U32" s="125">
        <v>1.6</v>
      </c>
      <c r="V32" s="125">
        <f t="shared" si="0"/>
        <v>1.6</v>
      </c>
      <c r="W32" s="126" t="s">
        <v>147</v>
      </c>
      <c r="X32" s="128">
        <v>0</v>
      </c>
      <c r="Y32" s="128">
        <v>1048</v>
      </c>
      <c r="Z32" s="128">
        <v>1187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42456668</v>
      </c>
      <c r="AH32" s="50">
        <f t="shared" si="9"/>
        <v>1080</v>
      </c>
      <c r="AI32" s="51">
        <f t="shared" si="8"/>
        <v>219.33387489845651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9791232</v>
      </c>
      <c r="AQ32" s="128">
        <f t="shared" si="1"/>
        <v>0</v>
      </c>
      <c r="AR32" s="54">
        <v>1.26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2"/>
        <v>6.3380281690140849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135</v>
      </c>
      <c r="P33" s="124">
        <v>96</v>
      </c>
      <c r="Q33" s="124">
        <v>61798064</v>
      </c>
      <c r="R33" s="47">
        <f t="shared" si="5"/>
        <v>4107</v>
      </c>
      <c r="S33" s="48">
        <f t="shared" si="6"/>
        <v>98.567999999999998</v>
      </c>
      <c r="T33" s="48">
        <f t="shared" si="7"/>
        <v>4.1070000000000002</v>
      </c>
      <c r="U33" s="125">
        <v>2.7</v>
      </c>
      <c r="V33" s="125">
        <f t="shared" si="0"/>
        <v>2.7</v>
      </c>
      <c r="W33" s="126" t="s">
        <v>124</v>
      </c>
      <c r="X33" s="128">
        <v>0</v>
      </c>
      <c r="Y33" s="128">
        <v>0</v>
      </c>
      <c r="Z33" s="128">
        <v>1147</v>
      </c>
      <c r="AA33" s="128">
        <v>0</v>
      </c>
      <c r="AB33" s="128">
        <v>1148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42457544</v>
      </c>
      <c r="AH33" s="50">
        <f t="shared" si="9"/>
        <v>876</v>
      </c>
      <c r="AI33" s="51">
        <f t="shared" si="8"/>
        <v>213.29437545653761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9792573</v>
      </c>
      <c r="AQ33" s="128">
        <f t="shared" si="1"/>
        <v>1341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2"/>
        <v>9.1549295774647899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136</v>
      </c>
      <c r="P34" s="124">
        <v>90</v>
      </c>
      <c r="Q34" s="124">
        <v>61801838</v>
      </c>
      <c r="R34" s="47">
        <f t="shared" si="5"/>
        <v>3774</v>
      </c>
      <c r="S34" s="48">
        <f t="shared" si="6"/>
        <v>90.575999999999993</v>
      </c>
      <c r="T34" s="48">
        <f t="shared" si="7"/>
        <v>3.774</v>
      </c>
      <c r="U34" s="125">
        <v>4.5</v>
      </c>
      <c r="V34" s="125">
        <f t="shared" si="0"/>
        <v>4.5</v>
      </c>
      <c r="W34" s="126" t="s">
        <v>124</v>
      </c>
      <c r="X34" s="128">
        <v>0</v>
      </c>
      <c r="Y34" s="128">
        <v>0</v>
      </c>
      <c r="Z34" s="128">
        <v>1097</v>
      </c>
      <c r="AA34" s="128">
        <v>0</v>
      </c>
      <c r="AB34" s="128">
        <v>1098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42458284</v>
      </c>
      <c r="AH34" s="50">
        <f t="shared" si="9"/>
        <v>740</v>
      </c>
      <c r="AI34" s="51">
        <f t="shared" si="8"/>
        <v>196.07843137254901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9794192</v>
      </c>
      <c r="AQ34" s="128">
        <f t="shared" si="1"/>
        <v>1619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64">
        <f>AVERAGE(P11:P34)</f>
        <v>122</v>
      </c>
      <c r="Q35" s="65">
        <f>Q34-Q10</f>
        <v>121193</v>
      </c>
      <c r="R35" s="66">
        <f>SUM(R11:R34)</f>
        <v>121193</v>
      </c>
      <c r="S35" s="67">
        <f>AVERAGE(S11:S34)</f>
        <v>121.19300000000003</v>
      </c>
      <c r="T35" s="67">
        <f>SUM(T11:T34)</f>
        <v>121.19300000000001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27136</v>
      </c>
      <c r="AH35" s="69">
        <f>SUM(AH11:AH34)</f>
        <v>27136</v>
      </c>
      <c r="AI35" s="70">
        <f>$AH$35/$T35</f>
        <v>223.90732137994766</v>
      </c>
      <c r="AJ35" s="99"/>
      <c r="AK35" s="100"/>
      <c r="AL35" s="100"/>
      <c r="AM35" s="100"/>
      <c r="AN35" s="101"/>
      <c r="AO35" s="71"/>
      <c r="AP35" s="72">
        <f>AP34-AP10</f>
        <v>7965</v>
      </c>
      <c r="AQ35" s="73">
        <f>SUM(AQ11:AQ34)</f>
        <v>7965</v>
      </c>
      <c r="AR35" s="74">
        <f>AVERAGE(AR11:AR34)</f>
        <v>1.1566666666666665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6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176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177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62" t="s">
        <v>128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62" t="s">
        <v>132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180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295" t="s">
        <v>178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62" t="s">
        <v>133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62" t="s">
        <v>141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1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1:51" x14ac:dyDescent="0.25">
      <c r="B49" s="162" t="s">
        <v>142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1:51" x14ac:dyDescent="0.25">
      <c r="B50" s="118" t="s">
        <v>170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1:51" x14ac:dyDescent="0.25">
      <c r="B51" s="91" t="s">
        <v>144</v>
      </c>
      <c r="C51" s="129"/>
      <c r="D51" s="129"/>
      <c r="E51" s="129"/>
      <c r="F51" s="130"/>
      <c r="G51" s="117"/>
      <c r="H51" s="117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1:51" x14ac:dyDescent="0.25">
      <c r="B52" s="162" t="s">
        <v>145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181</v>
      </c>
      <c r="C53" s="118"/>
      <c r="D53" s="118"/>
      <c r="E53" s="118"/>
      <c r="F53" s="118"/>
      <c r="G53" s="116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6"/>
      <c r="D54" s="171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9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18"/>
      <c r="C55" s="118"/>
      <c r="D55" s="172"/>
      <c r="E55" s="118"/>
      <c r="F55" s="11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/>
      <c r="C56" s="118"/>
      <c r="D56" s="172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16"/>
      <c r="C57" s="118"/>
      <c r="D57" s="172"/>
      <c r="E57" s="118"/>
      <c r="F57" s="118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83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18"/>
      <c r="C58" s="118"/>
      <c r="D58" s="172"/>
      <c r="E58" s="118"/>
      <c r="F58" s="118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83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18"/>
      <c r="C59" s="118"/>
      <c r="D59" s="172"/>
      <c r="E59" s="118"/>
      <c r="F59" s="118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83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A60" s="112"/>
      <c r="I60" s="113"/>
      <c r="J60" s="113"/>
      <c r="K60" s="113"/>
      <c r="L60" s="113"/>
      <c r="M60" s="113"/>
      <c r="N60" s="113"/>
      <c r="O60" s="114"/>
      <c r="P60" s="109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A61" s="112"/>
      <c r="I61" s="113"/>
      <c r="J61" s="113"/>
      <c r="K61" s="113"/>
      <c r="L61" s="113"/>
      <c r="M61" s="113"/>
      <c r="N61" s="113"/>
      <c r="O61" s="114"/>
      <c r="P61" s="109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A62" s="112"/>
      <c r="I62" s="113"/>
      <c r="J62" s="113"/>
      <c r="K62" s="113"/>
      <c r="L62" s="113"/>
      <c r="M62" s="113"/>
      <c r="N62" s="113"/>
      <c r="O62" s="114"/>
      <c r="P62" s="109"/>
      <c r="R62" s="83"/>
      <c r="AS62" s="107"/>
      <c r="AT62" s="107"/>
      <c r="AU62" s="107"/>
      <c r="AV62" s="107"/>
      <c r="AW62" s="107"/>
      <c r="AX62" s="107"/>
      <c r="AY62" s="107"/>
    </row>
    <row r="63" spans="1:51" x14ac:dyDescent="0.25">
      <c r="A63" s="112"/>
      <c r="I63" s="113"/>
      <c r="J63" s="113"/>
      <c r="K63" s="113"/>
      <c r="L63" s="113"/>
      <c r="M63" s="113"/>
      <c r="N63" s="113"/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R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R65" s="109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R66" s="109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R67" s="109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14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14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14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14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09"/>
      <c r="Q88" s="109"/>
      <c r="R88" s="109"/>
      <c r="S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R89" s="109"/>
      <c r="S89" s="109"/>
      <c r="T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R90" s="109"/>
      <c r="S90" s="109"/>
      <c r="T90" s="109"/>
      <c r="U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T91" s="109"/>
      <c r="U91" s="109"/>
      <c r="AS91" s="107"/>
      <c r="AT91" s="107"/>
      <c r="AU91" s="107"/>
      <c r="AV91" s="107"/>
      <c r="AW91" s="107"/>
      <c r="AX91" s="107"/>
      <c r="AY91" s="107"/>
    </row>
    <row r="103" spans="45:51" x14ac:dyDescent="0.25">
      <c r="AS103" s="107"/>
      <c r="AT103" s="107"/>
      <c r="AU103" s="107"/>
      <c r="AV103" s="107"/>
      <c r="AW103" s="107"/>
      <c r="AX103" s="107"/>
      <c r="AY103" s="107"/>
    </row>
  </sheetData>
  <protectedRanges>
    <protectedRange sqref="S54:T59 T42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4:Z59" name="Range2_2_1_10_1_1_1_2"/>
    <protectedRange sqref="N54:R59" name="Range2_12_1_6_1_1"/>
    <protectedRange sqref="L54:M59" name="Range2_2_12_1_7_1_1"/>
    <protectedRange sqref="AS11:AS15" name="Range1_4_1_1_1_1"/>
    <protectedRange sqref="J11:J15 J26:J34" name="Range1_1_2_1_10_1_1_1_1"/>
    <protectedRange sqref="R62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52:T53" name="Range2_12_5_1_1_3"/>
    <protectedRange sqref="S52:S53" name="Range2_12_4_1_1_1_4_2_2_2"/>
    <protectedRange sqref="Q10 AG10 AP10" name="Range1_16_3_1_1_1_1_1"/>
    <protectedRange sqref="F11:F22" name="Range1_16_3_1_1_2_1_1_1_2_1"/>
    <protectedRange sqref="R48:R49 Q50:Q51" name="Range2_12_5_1_1_3_1"/>
    <protectedRange sqref="Q48:Q49 P50:P51" name="Range2_12_4_1_1_1_4_2_2_2_1"/>
    <protectedRange sqref="Q52:R53 O48:P49 N50:O51" name="Range2_12_1_6_1_1_1_2_3_2_1_1_3_1"/>
    <protectedRange sqref="N52:P53 L48:N49 K50:M51" name="Range2_12_1_2_3_1_1_1_2_3_2_1_1_3_1"/>
    <protectedRange sqref="K52:M53 I48:K49 H50:J51 H49" name="Range2_2_12_1_4_3_1_1_1_3_3_2_1_1_3_1"/>
    <protectedRange sqref="J52:J53 H48 G49:G51" name="Range2_2_12_1_4_3_1_1_1_3_2_1_2_2_1"/>
    <protectedRange sqref="E48:F48 D49:E51" name="Range2_2_12_1_3_1_2_1_1_1_2_1_1_1_1_1_1_2_1_1_1"/>
    <protectedRange sqref="C48" name="Range2_2_12_1_3_1_2_1_1_1_2_1_1_1_1_3_1_1_1_1_1"/>
    <protectedRange sqref="D48 C49:C51" name="Range2_2_12_1_3_1_2_1_1_1_3_1_1_1_1_1_3_1_1_1_1_1"/>
    <protectedRange sqref="G48 F49:F51" name="Range2_2_12_1_4_3_1_1_1_2_1_2_1_1_3_1_1_1_1_1_1_1"/>
    <protectedRange sqref="I52" name="Range2_2_12_1_7_1_1_2_2_2"/>
    <protectedRange sqref="G52:H52" name="Range2_2_12_1_3_1_2_1_1_1_2_1_1_1_1_1_1_2_1_1_1_1_1_1"/>
    <protectedRange sqref="D52:E52" name="Range2_2_12_1_3_1_2_1_1_1_2_1_1_1_1_3_1_1_1_1_1_2_1_2"/>
    <protectedRange sqref="F52" name="Range2_2_12_1_3_1_2_1_1_1_3_1_1_1_1_1_3_1_1_1_1_1_1_1_2"/>
    <protectedRange sqref="I53" name="Range2_2_12_1_4_3_1_1_1_3_3_1_1_3_1_1_1_1_1_1_2_1_1"/>
    <protectedRange sqref="E53:H53" name="Range2_2_12_1_3_1_2_1_1_1_1_2_1_1_1_1_1_1_2_1_1"/>
    <protectedRange sqref="D53" name="Range2_2_12_1_3_1_2_1_1_1_2_1_2_3_1_1_1_1_1_1_1"/>
    <protectedRange sqref="Q11:Q34" name="Range1_16_3_1_1_1_1_1_2"/>
    <protectedRange sqref="O11:P34" name="Range1_16_3_1_1_2"/>
    <protectedRange sqref="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 P5:U5" name="Range1_16_1_1_1_1_2"/>
    <protectedRange sqref="T47" name="Range2_12_5_1_1_2_2_1_1_1"/>
    <protectedRange sqref="S47" name="Range2_12_4_1_1_1_4_2_2_2_2_1_1"/>
    <protectedRange sqref="Q47:R47" name="Range2_12_1_6_1_1_1_2_3_2_1_1_3_1_1_1_1"/>
    <protectedRange sqref="N47:P47" name="Range2_12_1_2_3_1_1_1_2_3_2_1_1_3_1_1_1_1"/>
    <protectedRange sqref="K47:M47" name="Range2_2_12_1_4_3_1_1_1_3_3_2_1_1_3_1_1_1_1"/>
    <protectedRange sqref="J47" name="Range2_2_12_1_4_3_1_1_1_3_2_1_2_2_1_1_1_1"/>
    <protectedRange sqref="E47:H47" name="Range2_2_12_1_3_1_2_1_1_1_1_2_1_1_1_1_1_1_1_1_1_1"/>
    <protectedRange sqref="D47" name="Range2_2_12_1_3_1_2_1_1_1_2_1_2_3_1_1_1_1_1_1_2_1"/>
    <protectedRange sqref="I47" name="Range2_2_12_1_4_2_1_1_1_4_1_2_1_1_1_2_2_1_1_1_1_1"/>
    <protectedRange sqref="J54:K59" name="Range2_2_12_1_4_1_1_1_1_1_1_1_1_1_1_1_1_1_1_1"/>
    <protectedRange sqref="I54:I59" name="Range2_2_12_1_7_1_1_2_2_1_2"/>
    <protectedRange sqref="F54:H59" name="Range2_2_12_1_3_1_2_1_1_1_1_2_1_1_1_1_1_1_1_1_1_1_1"/>
    <protectedRange sqref="E54:E59" name="Range2_2_12_1_3_1_2_1_1_1_2_1_1_1_1_3_1_1_1_1_1_1_1_1_1"/>
    <protectedRange sqref="T43" name="Range2_12_5_1_1_1_2_1_1"/>
    <protectedRange sqref="G43:H43" name="Range2_2_12_1_3_1_1_1_1_1_4_1_1_1_1_1_1"/>
    <protectedRange sqref="E43:F43" name="Range2_2_12_1_7_1_1_3_1_1_1_1_1_1"/>
    <protectedRange sqref="S43" name="Range2_12_5_1_1_2_3_1_1_1_1_1"/>
    <protectedRange sqref="Q43:R43" name="Range2_12_1_6_1_1_1_1_2_1_1_1_1_1"/>
    <protectedRange sqref="N43:P43" name="Range2_12_1_2_3_1_1_1_1_2_1_1_1_1_1"/>
    <protectedRange sqref="I43:M43" name="Range2_2_12_1_4_3_1_1_1_1_2_1_1_1_1_1"/>
    <protectedRange sqref="D43" name="Range2_2_12_1_3_1_2_1_1_1_2_1_2_1_1_1_1_1"/>
    <protectedRange sqref="T44" name="Range2_12_5_1_1_6_1_1_1_1_1_1_1_1_1_1_1"/>
    <protectedRange sqref="S44" name="Range2_12_5_1_1_5_3_1_1_1_1_1_1_1_1_1_1_1"/>
    <protectedRange sqref="Q44:R44" name="Range2_12_1_6_1_1_1_2_3_2_1_1_2_1_1_1_1_1_1_1_1_1_1"/>
    <protectedRange sqref="N44:P44" name="Range2_12_1_2_3_1_1_1_2_3_2_1_1_2_1_1_1_1_1_1_1_1_1_1"/>
    <protectedRange sqref="J44:M44" name="Range2_2_12_1_4_3_1_1_1_3_3_2_1_1_2_1_1_1_1_1_1_1_1_1_1"/>
    <protectedRange sqref="I44" name="Range2_2_12_1_4_3_1_1_1_2_1_2_2_1_2_1_1_1_1_1_1_1_1_1_1"/>
    <protectedRange sqref="G44:H44 D44:E44" name="Range2_2_12_1_3_1_2_1_1_1_2_1_3_2_1_2_1_1_1_1_1_1_1_1_1_1"/>
    <protectedRange sqref="F44" name="Range2_2_12_1_3_1_2_1_1_1_1_1_2_2_1_2_1_1_1_1_1_1_1_1_1_1"/>
    <protectedRange sqref="B43" name="Range2_12_5_1_1_1_2_1_1_1_1_1_1_1_1_1_1_1_2_1_1_1_1_1_1_1_1_1_1_1_1_1_1_1_1_1_1_1_1_1_1_2_1_1_1_1_1_1_1_1_1_1_1_2_1_1_1_1_2_1_1_1_1_1_1_1"/>
    <protectedRange sqref="B44" name="Range2_12_5_1_1_1_2_2_1_1_1_1_1_1_1_1_1_1_1_1_1_1_1_1_1_1_1_1_1_1_1_1_1_1_1_1_1_1_1_1_1_1_1_1_1_1_1_1_1_1_1_1_1_1_1_1_1_2_1_1_1_1_1_1_1_1_1_1_1_2_1_1_1_1_1_2_1_1_1_1_1_1_1"/>
    <protectedRange sqref="T45" name="Range2_12_5_1_1_2_1_1_1_1_1_1_1"/>
    <protectedRange sqref="S45" name="Range2_12_4_1_1_1_4_2_2_1_1_1_1_1_1_1"/>
    <protectedRange sqref="Q45:R45" name="Range2_12_1_6_1_1_1_2_3_2_1_1_1_1_1_1_1_1_1_1"/>
    <protectedRange sqref="N45:P45" name="Range2_12_1_2_3_1_1_1_2_3_2_1_1_1_1_1_1_1_1_1_1"/>
    <protectedRange sqref="K45:M45" name="Range2_2_12_1_4_3_1_1_1_3_3_2_1_1_1_1_1_1_1_1_1_1"/>
    <protectedRange sqref="J45" name="Range2_2_12_1_4_3_1_1_1_3_2_1_2_1_1_1_1_1_1_1_1"/>
    <protectedRange sqref="D45:E45" name="Range2_2_12_1_3_1_2_1_1_1_2_1_2_3_2_1_1_1_1_1_1_1_1"/>
    <protectedRange sqref="I45" name="Range2_2_12_1_4_2_1_1_1_4_1_2_1_1_1_2_1_1_1_1_1_1_1_1"/>
    <protectedRange sqref="F45:H45" name="Range2_2_12_1_3_1_1_1_1_1_4_1_2_1_2_1_2_1_1_1_1_1_1_1_1"/>
    <protectedRange sqref="B45" name="Range2_12_5_1_1_1_2_2_1_1_1_1_1_1_1_1_1_1_1_2_1_1_1_1_1_1_1_1_1_1_1_1_1_1_1_1_1_1_1_1_1_1_1_1_1_1_1_1_1_1_1_1_1_1_1_1_1_1_1_1_1_1_1_1_1_1_1_1_1_1_1_1_1_2_1_1_1_1_1_1_1_1_1_1_1_2_1_1_1_1_1_2_1_1_1_1_1_1_1"/>
    <protectedRange sqref="T46" name="Range2_12_5_1_1_2_2_1_1_1_1_1_1"/>
    <protectedRange sqref="S46" name="Range2_12_4_1_1_1_4_2_2_2_2_1_1_1_1_1"/>
    <protectedRange sqref="Q46:R46" name="Range2_12_1_6_1_1_1_2_3_2_1_1_3_1_1_1_1_1_1_1"/>
    <protectedRange sqref="N46:P46" name="Range2_12_1_2_3_1_1_1_2_3_2_1_1_3_1_1_1_1_1_1_1"/>
    <protectedRange sqref="K46:M46" name="Range2_2_12_1_4_3_1_1_1_3_3_2_1_1_3_1_1_1_1_1_1_1"/>
    <protectedRange sqref="J46" name="Range2_2_12_1_4_3_1_1_1_3_2_1_2_2_1_1_1_1_1_1_1"/>
    <protectedRange sqref="E46:H46" name="Range2_2_12_1_3_1_2_1_1_1_1_2_1_1_1_1_1_1_1_1_1_1_2_1_1"/>
    <protectedRange sqref="D46" name="Range2_2_12_1_3_1_2_1_1_1_2_1_2_3_1_1_1_1_1_1_2_1_1_1_1"/>
    <protectedRange sqref="I46" name="Range2_2_12_1_4_2_1_1_1_4_1_2_1_1_1_2_2_1_1_1_1_1_1_1_1"/>
    <protectedRange sqref="B46" name="Range2_12_5_1_1_1_2_2_1_1_1_1_1_1_1_1_1_1_1_2_1_1_1_2_1_1_1_2_1_1_1_3_1_1_1_1_1_1_1_1_1_1_1_1_1_1_1_1_1_1_1_1_1_1_1_1_1_1_1_1_1_1_1_1_1_1_1_1_1_1_1_1_1_1_1_1_1_1_1_1_1_1_1_1_1_1_1_1_1_1_2_1_1_1_1_1_1_1_1_1"/>
    <protectedRange sqref="P4:U4" name="Range1_16_1_1_1_1_1_1_2_2_2_2_2_2_2_2_2_2_2_2_2_2_2_2_2_2_2_2_2_2_2_1_2_2_2_2"/>
    <protectedRange sqref="B47" name="Range2_12_5_1_1_1_2_1_1_1_1_1_1_1_1_1_1_1_2_1_2_1_1_1_1_1_1_1_1_1_2_1_1_1_1_1_1_1_1_1_1_1_1_1_1_1_1_1_1_1_1_1_1_1_1_1_1_1_1_1_1_1_1_1_1_1_1_1_1_1_1_1_1_1_2_1_1_1_1_1_1_1_1_1_2_1_2_1_1_1_1_1_2_1_1_1"/>
    <protectedRange sqref="B49" name="Range2_12_5_1_1_1_1_1_2_1_1_2_1_1_1_1_1_1_1_1_1_1_1_1_1_1_1_1_1_2_1_1_1_1_1_1_1_1_1_1_1_1_1_1_3_1_1_1_2_1_1_1_1_1_1_1_1_1_2_1_1_1_1_1_1_1_1_1_1_1_1_1_1_1_1_1_1_1_1_1_1_1_2_1_1_1"/>
    <protectedRange sqref="B50" name="Range2_12_5_1_1_1_2_2_1_1_1_1_1_1_1_1_1_1_1_2_1_1_1_1_1_1_1_1_1_3_1_3_1_2_1_1_1_1_1_1_1_1_1_1_1_1_1_2_1_1_1_1_1_2_1_1_1_1_1_1_1_1_2_1_1_3_1_1_1_2_1_1_1_1_1_1_1_1_1_1_1_1_1_1_1_1_1_2_1_1_1_1_1_1_1_1_1_1_1_1_1_1_1_2_1_1_1"/>
    <protectedRange sqref="B48" name="Range2_12_5_1_1_1_1_1_2_1_1_1_1_1_1_1_1_1_1_1_1_1_1_1_1_1_1_1_1_2_1_1_1_1_1_1_1_1_1_1_1_1_1_3_1_1_1_2_1_1_1_1_1_1_1_1_1_1_1_1_2_1_1_1_1_1_1_1_1_1_1_1_1_1_1_1_1_1_1_1_1_1_1_1_2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929" priority="21" operator="containsText" text="N/A">
      <formula>NOT(ISERROR(SEARCH("N/A",AC11)))</formula>
    </cfRule>
    <cfRule type="cellIs" dxfId="928" priority="35" operator="equal">
      <formula>0</formula>
    </cfRule>
  </conditionalFormatting>
  <conditionalFormatting sqref="AC11:AE34">
    <cfRule type="cellIs" dxfId="927" priority="34" operator="greaterThanOrEqual">
      <formula>1185</formula>
    </cfRule>
  </conditionalFormatting>
  <conditionalFormatting sqref="AC11:AE34">
    <cfRule type="cellIs" dxfId="926" priority="33" operator="between">
      <formula>0.1</formula>
      <formula>1184</formula>
    </cfRule>
  </conditionalFormatting>
  <conditionalFormatting sqref="X8">
    <cfRule type="cellIs" dxfId="925" priority="32" operator="equal">
      <formula>0</formula>
    </cfRule>
  </conditionalFormatting>
  <conditionalFormatting sqref="X8">
    <cfRule type="cellIs" dxfId="924" priority="31" operator="greaterThan">
      <formula>1179</formula>
    </cfRule>
  </conditionalFormatting>
  <conditionalFormatting sqref="X8">
    <cfRule type="cellIs" dxfId="923" priority="30" operator="greaterThan">
      <formula>99</formula>
    </cfRule>
  </conditionalFormatting>
  <conditionalFormatting sqref="X8">
    <cfRule type="cellIs" dxfId="922" priority="29" operator="greaterThan">
      <formula>0.99</formula>
    </cfRule>
  </conditionalFormatting>
  <conditionalFormatting sqref="AB8">
    <cfRule type="cellIs" dxfId="921" priority="28" operator="equal">
      <formula>0</formula>
    </cfRule>
  </conditionalFormatting>
  <conditionalFormatting sqref="AB8">
    <cfRule type="cellIs" dxfId="920" priority="27" operator="greaterThan">
      <formula>1179</formula>
    </cfRule>
  </conditionalFormatting>
  <conditionalFormatting sqref="AB8">
    <cfRule type="cellIs" dxfId="919" priority="26" operator="greaterThan">
      <formula>99</formula>
    </cfRule>
  </conditionalFormatting>
  <conditionalFormatting sqref="AB8">
    <cfRule type="cellIs" dxfId="918" priority="25" operator="greaterThan">
      <formula>0.99</formula>
    </cfRule>
  </conditionalFormatting>
  <conditionalFormatting sqref="AI11:AI34">
    <cfRule type="cellIs" dxfId="917" priority="24" operator="greaterThan">
      <formula>$AI$8</formula>
    </cfRule>
  </conditionalFormatting>
  <conditionalFormatting sqref="AH11:AH34">
    <cfRule type="cellIs" dxfId="916" priority="22" operator="greaterThan">
      <formula>$AH$8</formula>
    </cfRule>
    <cfRule type="cellIs" dxfId="915" priority="23" operator="greaterThan">
      <formula>$AH$8</formula>
    </cfRule>
  </conditionalFormatting>
  <conditionalFormatting sqref="X11:AA34">
    <cfRule type="containsText" dxfId="914" priority="17" operator="containsText" text="N/A">
      <formula>NOT(ISERROR(SEARCH("N/A",X11)))</formula>
    </cfRule>
    <cfRule type="cellIs" dxfId="913" priority="20" operator="equal">
      <formula>0</formula>
    </cfRule>
  </conditionalFormatting>
  <conditionalFormatting sqref="X11:AA34">
    <cfRule type="cellIs" dxfId="912" priority="19" operator="greaterThanOrEqual">
      <formula>1185</formula>
    </cfRule>
  </conditionalFormatting>
  <conditionalFormatting sqref="X11:AA34">
    <cfRule type="cellIs" dxfId="911" priority="18" operator="between">
      <formula>0.1</formula>
      <formula>1184</formula>
    </cfRule>
  </conditionalFormatting>
  <conditionalFormatting sqref="AB11:AB34">
    <cfRule type="containsText" dxfId="910" priority="13" operator="containsText" text="N/A">
      <formula>NOT(ISERROR(SEARCH("N/A",AB11)))</formula>
    </cfRule>
    <cfRule type="cellIs" dxfId="909" priority="16" operator="equal">
      <formula>0</formula>
    </cfRule>
  </conditionalFormatting>
  <conditionalFormatting sqref="AB11:AB34">
    <cfRule type="cellIs" dxfId="908" priority="15" operator="greaterThanOrEqual">
      <formula>1185</formula>
    </cfRule>
  </conditionalFormatting>
  <conditionalFormatting sqref="AB11:AB34">
    <cfRule type="cellIs" dxfId="907" priority="14" operator="between">
      <formula>0.1</formula>
      <formula>1184</formula>
    </cfRule>
  </conditionalFormatting>
  <conditionalFormatting sqref="AJ11:AO34">
    <cfRule type="cellIs" dxfId="906" priority="12" operator="equal">
      <formula>0</formula>
    </cfRule>
  </conditionalFormatting>
  <conditionalFormatting sqref="AJ11:AO34">
    <cfRule type="cellIs" dxfId="905" priority="11" operator="greaterThan">
      <formula>1179</formula>
    </cfRule>
  </conditionalFormatting>
  <conditionalFormatting sqref="AJ11:AO34">
    <cfRule type="cellIs" dxfId="904" priority="10" operator="greaterThan">
      <formula>99</formula>
    </cfRule>
  </conditionalFormatting>
  <conditionalFormatting sqref="AJ11:AO34">
    <cfRule type="cellIs" dxfId="903" priority="9" operator="greaterThan">
      <formula>0.99</formula>
    </cfRule>
  </conditionalFormatting>
  <conditionalFormatting sqref="AQ11:AQ34">
    <cfRule type="cellIs" dxfId="902" priority="8" operator="equal">
      <formula>0</formula>
    </cfRule>
  </conditionalFormatting>
  <conditionalFormatting sqref="AQ11:AQ34">
    <cfRule type="cellIs" dxfId="901" priority="7" operator="greaterThan">
      <formula>1179</formula>
    </cfRule>
  </conditionalFormatting>
  <conditionalFormatting sqref="AQ11:AQ34">
    <cfRule type="cellIs" dxfId="900" priority="6" operator="greaterThan">
      <formula>99</formula>
    </cfRule>
  </conditionalFormatting>
  <conditionalFormatting sqref="AQ11:AQ34">
    <cfRule type="cellIs" dxfId="899" priority="5" operator="greaterThan">
      <formula>0.99</formula>
    </cfRule>
  </conditionalFormatting>
  <conditionalFormatting sqref="AP11:AP34">
    <cfRule type="cellIs" dxfId="898" priority="4" operator="equal">
      <formula>0</formula>
    </cfRule>
  </conditionalFormatting>
  <conditionalFormatting sqref="AP11:AP34">
    <cfRule type="cellIs" dxfId="897" priority="3" operator="greaterThan">
      <formula>1179</formula>
    </cfRule>
  </conditionalFormatting>
  <conditionalFormatting sqref="AP11:AP34">
    <cfRule type="cellIs" dxfId="896" priority="2" operator="greaterThan">
      <formula>99</formula>
    </cfRule>
  </conditionalFormatting>
  <conditionalFormatting sqref="AP11:AP34">
    <cfRule type="cellIs" dxfId="89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0"/>
  <sheetViews>
    <sheetView topLeftCell="Q7" zoomScaleNormal="100" workbookViewId="0">
      <selection activeCell="AH15" sqref="AH1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129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6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6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6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42345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27344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65" t="s">
        <v>51</v>
      </c>
      <c r="V9" s="16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63" t="s">
        <v>55</v>
      </c>
      <c r="AG9" s="163" t="s">
        <v>56</v>
      </c>
      <c r="AH9" s="296" t="s">
        <v>57</v>
      </c>
      <c r="AI9" s="311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93" t="s">
        <v>66</v>
      </c>
      <c r="AR9" s="16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89"/>
      <c r="I10" s="165" t="s">
        <v>75</v>
      </c>
      <c r="J10" s="165" t="s">
        <v>75</v>
      </c>
      <c r="K10" s="165" t="s">
        <v>75</v>
      </c>
      <c r="L10" s="29" t="s">
        <v>29</v>
      </c>
      <c r="M10" s="292"/>
      <c r="N10" s="29" t="s">
        <v>29</v>
      </c>
      <c r="O10" s="294"/>
      <c r="P10" s="294"/>
      <c r="Q10" s="2">
        <f>'[2]DEC 6'!$Q$34</f>
        <v>61801838</v>
      </c>
      <c r="R10" s="304"/>
      <c r="S10" s="305"/>
      <c r="T10" s="306"/>
      <c r="U10" s="165" t="s">
        <v>75</v>
      </c>
      <c r="V10" s="16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'[2]DEC 6'!$AG$34</f>
        <v>42458284</v>
      </c>
      <c r="AH10" s="296"/>
      <c r="AI10" s="312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2">
        <f>'[2]DEC 6'!$AP$34</f>
        <v>9794192</v>
      </c>
      <c r="AQ10" s="294"/>
      <c r="AR10" s="16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13</v>
      </c>
      <c r="E11" s="42">
        <f>D11/1.42</f>
        <v>9.1549295774647899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132</v>
      </c>
      <c r="P11" s="124">
        <v>86</v>
      </c>
      <c r="Q11" s="124">
        <v>61805742</v>
      </c>
      <c r="R11" s="47">
        <f>IF(ISBLANK(Q11),"-",Q11-Q10)</f>
        <v>3904</v>
      </c>
      <c r="S11" s="48">
        <f>R11*24/1000</f>
        <v>93.695999999999998</v>
      </c>
      <c r="T11" s="48">
        <f>R11/1000</f>
        <v>3.9039999999999999</v>
      </c>
      <c r="U11" s="125">
        <v>6.3</v>
      </c>
      <c r="V11" s="125">
        <f t="shared" ref="V11:V34" si="0">U11</f>
        <v>6.3</v>
      </c>
      <c r="W11" s="126" t="s">
        <v>124</v>
      </c>
      <c r="X11" s="128">
        <v>0</v>
      </c>
      <c r="Y11" s="128">
        <v>0</v>
      </c>
      <c r="Z11" s="128">
        <v>1077</v>
      </c>
      <c r="AA11" s="128">
        <v>0</v>
      </c>
      <c r="AB11" s="128">
        <v>1077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42459028</v>
      </c>
      <c r="AH11" s="50">
        <f>IF(ISBLANK(AG11),"-",AG11-AG10)</f>
        <v>744</v>
      </c>
      <c r="AI11" s="51">
        <f>AH11/T11</f>
        <v>190.57377049180329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9796042</v>
      </c>
      <c r="AQ11" s="128">
        <f t="shared" ref="AQ11:AQ34" si="1">AP11-AP10</f>
        <v>1850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15</v>
      </c>
      <c r="E12" s="42">
        <f t="shared" ref="E12:E34" si="2">D12/1.42</f>
        <v>10.563380281690142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129</v>
      </c>
      <c r="P12" s="124">
        <v>84</v>
      </c>
      <c r="Q12" s="124">
        <v>61809364</v>
      </c>
      <c r="R12" s="47">
        <f t="shared" ref="R12:R34" si="5">IF(ISBLANK(Q12),"-",Q12-Q11)</f>
        <v>3622</v>
      </c>
      <c r="S12" s="48">
        <f t="shared" ref="S12:S34" si="6">R12*24/1000</f>
        <v>86.927999999999997</v>
      </c>
      <c r="T12" s="48">
        <f t="shared" ref="T12:T34" si="7">R12/1000</f>
        <v>3.6219999999999999</v>
      </c>
      <c r="U12" s="125">
        <v>8.4</v>
      </c>
      <c r="V12" s="125">
        <f t="shared" si="0"/>
        <v>8.4</v>
      </c>
      <c r="W12" s="126" t="s">
        <v>124</v>
      </c>
      <c r="X12" s="128">
        <v>0</v>
      </c>
      <c r="Y12" s="128">
        <v>0</v>
      </c>
      <c r="Z12" s="128">
        <v>1047</v>
      </c>
      <c r="AA12" s="128">
        <v>0</v>
      </c>
      <c r="AB12" s="128">
        <v>1048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42459688</v>
      </c>
      <c r="AH12" s="50">
        <f>IF(ISBLANK(AG12),"-",AG12-AG11)</f>
        <v>660</v>
      </c>
      <c r="AI12" s="51">
        <f t="shared" ref="AI12:AI34" si="8">AH12/T12</f>
        <v>182.21976808393154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9797880</v>
      </c>
      <c r="AQ12" s="128">
        <f t="shared" si="1"/>
        <v>1838</v>
      </c>
      <c r="AR12" s="179">
        <v>1.05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19</v>
      </c>
      <c r="E13" s="42">
        <f t="shared" si="2"/>
        <v>13.380281690140846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84</v>
      </c>
      <c r="P13" s="124">
        <v>82</v>
      </c>
      <c r="Q13" s="124">
        <v>61812556</v>
      </c>
      <c r="R13" s="47">
        <f t="shared" si="5"/>
        <v>3192</v>
      </c>
      <c r="S13" s="48">
        <f t="shared" si="6"/>
        <v>76.608000000000004</v>
      </c>
      <c r="T13" s="48">
        <f t="shared" si="7"/>
        <v>3.1920000000000002</v>
      </c>
      <c r="U13" s="125">
        <v>9.5</v>
      </c>
      <c r="V13" s="125">
        <f t="shared" si="0"/>
        <v>9.5</v>
      </c>
      <c r="W13" s="126" t="s">
        <v>124</v>
      </c>
      <c r="X13" s="128">
        <v>0</v>
      </c>
      <c r="Y13" s="128">
        <v>0</v>
      </c>
      <c r="Z13" s="128">
        <v>987</v>
      </c>
      <c r="AA13" s="128">
        <v>0</v>
      </c>
      <c r="AB13" s="128">
        <v>988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42460236</v>
      </c>
      <c r="AH13" s="50">
        <f>IF(ISBLANK(AG13),"-",AG13-AG12)</f>
        <v>548</v>
      </c>
      <c r="AI13" s="51">
        <f t="shared" si="8"/>
        <v>171.67919799498745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9798891</v>
      </c>
      <c r="AQ13" s="128">
        <f t="shared" si="1"/>
        <v>1011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20</v>
      </c>
      <c r="E14" s="42">
        <f t="shared" si="2"/>
        <v>14.084507042253522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91</v>
      </c>
      <c r="P14" s="124">
        <v>89</v>
      </c>
      <c r="Q14" s="124">
        <v>61816224</v>
      </c>
      <c r="R14" s="47">
        <f t="shared" si="5"/>
        <v>3668</v>
      </c>
      <c r="S14" s="48">
        <f t="shared" si="6"/>
        <v>88.031999999999996</v>
      </c>
      <c r="T14" s="48">
        <f t="shared" si="7"/>
        <v>3.6680000000000001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1017</v>
      </c>
      <c r="AA14" s="128">
        <v>0</v>
      </c>
      <c r="AB14" s="128">
        <v>1018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42460824</v>
      </c>
      <c r="AH14" s="50">
        <f t="shared" ref="AH14:AH34" si="9">IF(ISBLANK(AG14),"-",AG14-AG13)</f>
        <v>588</v>
      </c>
      <c r="AI14" s="51">
        <f t="shared" si="8"/>
        <v>160.30534351145039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9798891</v>
      </c>
      <c r="AQ14" s="128">
        <f t="shared" si="1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15</v>
      </c>
      <c r="E15" s="42">
        <f t="shared" si="2"/>
        <v>10.563380281690142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107</v>
      </c>
      <c r="P15" s="124">
        <v>107</v>
      </c>
      <c r="Q15" s="124">
        <v>61820167</v>
      </c>
      <c r="R15" s="47">
        <f t="shared" si="5"/>
        <v>3943</v>
      </c>
      <c r="S15" s="48">
        <f t="shared" si="6"/>
        <v>94.632000000000005</v>
      </c>
      <c r="T15" s="48">
        <f t="shared" si="7"/>
        <v>3.9430000000000001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1137</v>
      </c>
      <c r="AA15" s="128">
        <v>0</v>
      </c>
      <c r="AB15" s="128">
        <v>1138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42461464</v>
      </c>
      <c r="AH15" s="50">
        <f t="shared" si="9"/>
        <v>640</v>
      </c>
      <c r="AI15" s="51">
        <f t="shared" si="8"/>
        <v>162.31295967537409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9798891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11</v>
      </c>
      <c r="E16" s="42">
        <f t="shared" si="2"/>
        <v>7.746478873239437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117</v>
      </c>
      <c r="P16" s="124">
        <v>115</v>
      </c>
      <c r="Q16" s="124">
        <v>61825010</v>
      </c>
      <c r="R16" s="47">
        <f t="shared" si="5"/>
        <v>4843</v>
      </c>
      <c r="S16" s="48">
        <f t="shared" si="6"/>
        <v>116.232</v>
      </c>
      <c r="T16" s="48">
        <f t="shared" si="7"/>
        <v>4.843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1187</v>
      </c>
      <c r="AA16" s="128">
        <v>0</v>
      </c>
      <c r="AB16" s="128">
        <v>1187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42462400</v>
      </c>
      <c r="AH16" s="50">
        <f t="shared" si="9"/>
        <v>936</v>
      </c>
      <c r="AI16" s="51">
        <f t="shared" si="8"/>
        <v>193.26863514350609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9798891</v>
      </c>
      <c r="AQ16" s="128">
        <f t="shared" si="1"/>
        <v>0</v>
      </c>
      <c r="AR16" s="54">
        <v>1.1000000000000001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2"/>
        <v>4.2253521126760569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125</v>
      </c>
      <c r="P17" s="124">
        <v>140</v>
      </c>
      <c r="Q17" s="124">
        <v>61830829</v>
      </c>
      <c r="R17" s="47">
        <f t="shared" si="5"/>
        <v>5819</v>
      </c>
      <c r="S17" s="48">
        <f t="shared" si="6"/>
        <v>139.65600000000001</v>
      </c>
      <c r="T17" s="48">
        <f t="shared" si="7"/>
        <v>5.819</v>
      </c>
      <c r="U17" s="125">
        <v>8.9</v>
      </c>
      <c r="V17" s="125">
        <f t="shared" si="0"/>
        <v>8.9</v>
      </c>
      <c r="W17" s="126" t="s">
        <v>131</v>
      </c>
      <c r="X17" s="128">
        <v>1118</v>
      </c>
      <c r="Y17" s="128">
        <v>0</v>
      </c>
      <c r="Z17" s="128">
        <v>1186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42463768</v>
      </c>
      <c r="AH17" s="50">
        <f t="shared" si="9"/>
        <v>1368</v>
      </c>
      <c r="AI17" s="51">
        <f t="shared" si="8"/>
        <v>235.09194019590996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9798891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2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125</v>
      </c>
      <c r="P18" s="124">
        <v>143</v>
      </c>
      <c r="Q18" s="124">
        <v>61836824</v>
      </c>
      <c r="R18" s="47">
        <f t="shared" si="5"/>
        <v>5995</v>
      </c>
      <c r="S18" s="48">
        <f t="shared" si="6"/>
        <v>143.88</v>
      </c>
      <c r="T18" s="48">
        <f t="shared" si="7"/>
        <v>5.9950000000000001</v>
      </c>
      <c r="U18" s="125">
        <v>7.9</v>
      </c>
      <c r="V18" s="125">
        <f t="shared" si="0"/>
        <v>7.9</v>
      </c>
      <c r="W18" s="126" t="s">
        <v>131</v>
      </c>
      <c r="X18" s="128">
        <v>1149</v>
      </c>
      <c r="Y18" s="128">
        <v>0</v>
      </c>
      <c r="Z18" s="128">
        <v>1186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42465200</v>
      </c>
      <c r="AH18" s="50">
        <f t="shared" si="9"/>
        <v>1432</v>
      </c>
      <c r="AI18" s="51">
        <f t="shared" si="8"/>
        <v>238.86572143452878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9798891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2"/>
        <v>4.2253521126760569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127</v>
      </c>
      <c r="P19" s="124">
        <v>142</v>
      </c>
      <c r="Q19" s="124">
        <v>61842867</v>
      </c>
      <c r="R19" s="47">
        <f t="shared" si="5"/>
        <v>6043</v>
      </c>
      <c r="S19" s="48">
        <f t="shared" si="6"/>
        <v>145.03200000000001</v>
      </c>
      <c r="T19" s="48">
        <f t="shared" si="7"/>
        <v>6.0430000000000001</v>
      </c>
      <c r="U19" s="125">
        <v>6.8</v>
      </c>
      <c r="V19" s="125">
        <f t="shared" si="0"/>
        <v>6.8</v>
      </c>
      <c r="W19" s="126" t="s">
        <v>131</v>
      </c>
      <c r="X19" s="128">
        <v>1150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42466636</v>
      </c>
      <c r="AH19" s="50">
        <f t="shared" si="9"/>
        <v>1436</v>
      </c>
      <c r="AI19" s="51">
        <f t="shared" si="8"/>
        <v>237.63031606817805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9798891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128</v>
      </c>
      <c r="P20" s="124">
        <v>144</v>
      </c>
      <c r="Q20" s="124">
        <v>61848770</v>
      </c>
      <c r="R20" s="47">
        <f t="shared" si="5"/>
        <v>5903</v>
      </c>
      <c r="S20" s="48">
        <f t="shared" si="6"/>
        <v>141.672</v>
      </c>
      <c r="T20" s="48">
        <f t="shared" si="7"/>
        <v>5.9029999999999996</v>
      </c>
      <c r="U20" s="125">
        <v>6</v>
      </c>
      <c r="V20" s="125">
        <f t="shared" si="0"/>
        <v>6</v>
      </c>
      <c r="W20" s="126" t="s">
        <v>131</v>
      </c>
      <c r="X20" s="128">
        <v>1149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42468036</v>
      </c>
      <c r="AH20" s="50">
        <f t="shared" si="9"/>
        <v>1400</v>
      </c>
      <c r="AI20" s="51">
        <f t="shared" si="8"/>
        <v>237.16754192783333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9798891</v>
      </c>
      <c r="AQ20" s="128">
        <f t="shared" si="1"/>
        <v>0</v>
      </c>
      <c r="AR20" s="54">
        <v>1.33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128</v>
      </c>
      <c r="P21" s="124">
        <v>141</v>
      </c>
      <c r="Q21" s="124">
        <v>61854849</v>
      </c>
      <c r="R21" s="47">
        <f t="shared" si="5"/>
        <v>6079</v>
      </c>
      <c r="S21" s="48">
        <f t="shared" si="6"/>
        <v>145.89599999999999</v>
      </c>
      <c r="T21" s="48">
        <f t="shared" si="7"/>
        <v>6.0789999999999997</v>
      </c>
      <c r="U21" s="125">
        <v>5</v>
      </c>
      <c r="V21" s="125">
        <f t="shared" si="0"/>
        <v>5</v>
      </c>
      <c r="W21" s="126" t="s">
        <v>131</v>
      </c>
      <c r="X21" s="128">
        <v>1148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42469472</v>
      </c>
      <c r="AH21" s="50">
        <f t="shared" si="9"/>
        <v>1436</v>
      </c>
      <c r="AI21" s="51">
        <f t="shared" si="8"/>
        <v>236.22306300378352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9798891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128</v>
      </c>
      <c r="P22" s="124">
        <v>142</v>
      </c>
      <c r="Q22" s="124">
        <v>61860752</v>
      </c>
      <c r="R22" s="47">
        <f t="shared" si="5"/>
        <v>5903</v>
      </c>
      <c r="S22" s="48">
        <f t="shared" si="6"/>
        <v>141.672</v>
      </c>
      <c r="T22" s="48">
        <f t="shared" si="7"/>
        <v>5.9029999999999996</v>
      </c>
      <c r="U22" s="125">
        <v>4.0999999999999996</v>
      </c>
      <c r="V22" s="125">
        <f t="shared" si="0"/>
        <v>4.0999999999999996</v>
      </c>
      <c r="W22" s="126" t="s">
        <v>131</v>
      </c>
      <c r="X22" s="128">
        <v>1149</v>
      </c>
      <c r="Y22" s="128">
        <v>0</v>
      </c>
      <c r="Z22" s="128">
        <v>1187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42470876</v>
      </c>
      <c r="AH22" s="50">
        <f t="shared" si="9"/>
        <v>1404</v>
      </c>
      <c r="AI22" s="51">
        <f t="shared" si="8"/>
        <v>237.84516347619856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9798891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f t="shared" si="2"/>
        <v>4.2253521126760569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128</v>
      </c>
      <c r="P23" s="124">
        <v>137</v>
      </c>
      <c r="Q23" s="124">
        <v>61866559</v>
      </c>
      <c r="R23" s="47">
        <f t="shared" si="5"/>
        <v>5807</v>
      </c>
      <c r="S23" s="48">
        <f t="shared" si="6"/>
        <v>139.36799999999999</v>
      </c>
      <c r="T23" s="48">
        <f t="shared" si="7"/>
        <v>5.8070000000000004</v>
      </c>
      <c r="U23" s="125">
        <v>3.4</v>
      </c>
      <c r="V23" s="125">
        <f t="shared" si="0"/>
        <v>3.4</v>
      </c>
      <c r="W23" s="126" t="s">
        <v>131</v>
      </c>
      <c r="X23" s="128">
        <v>1097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42472252</v>
      </c>
      <c r="AH23" s="50">
        <f t="shared" si="9"/>
        <v>1376</v>
      </c>
      <c r="AI23" s="51">
        <f t="shared" si="8"/>
        <v>236.95539865679351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9798891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2"/>
        <v>4.9295774647887329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129</v>
      </c>
      <c r="P24" s="124">
        <v>136</v>
      </c>
      <c r="Q24" s="124">
        <v>61872233</v>
      </c>
      <c r="R24" s="47">
        <f t="shared" si="5"/>
        <v>5674</v>
      </c>
      <c r="S24" s="48">
        <f t="shared" si="6"/>
        <v>136.17599999999999</v>
      </c>
      <c r="T24" s="48">
        <f t="shared" si="7"/>
        <v>5.6740000000000004</v>
      </c>
      <c r="U24" s="125">
        <v>2.8</v>
      </c>
      <c r="V24" s="125">
        <f t="shared" si="0"/>
        <v>2.8</v>
      </c>
      <c r="W24" s="126" t="s">
        <v>131</v>
      </c>
      <c r="X24" s="128">
        <v>1066</v>
      </c>
      <c r="Y24" s="128">
        <v>0</v>
      </c>
      <c r="Z24" s="128">
        <v>1186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42473600</v>
      </c>
      <c r="AH24" s="50">
        <f>IF(ISBLANK(AG24),"-",AG24-AG23)</f>
        <v>1348</v>
      </c>
      <c r="AI24" s="51">
        <f t="shared" si="8"/>
        <v>237.57490306661964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9798891</v>
      </c>
      <c r="AQ24" s="128">
        <f t="shared" si="1"/>
        <v>0</v>
      </c>
      <c r="AR24" s="54">
        <v>1.28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8</v>
      </c>
      <c r="E25" s="42">
        <f t="shared" si="2"/>
        <v>5.6338028169014089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135</v>
      </c>
      <c r="Q25" s="124">
        <v>61877765</v>
      </c>
      <c r="R25" s="47">
        <f t="shared" si="5"/>
        <v>5532</v>
      </c>
      <c r="S25" s="48">
        <f t="shared" si="6"/>
        <v>132.768</v>
      </c>
      <c r="T25" s="48">
        <f t="shared" si="7"/>
        <v>5.532</v>
      </c>
      <c r="U25" s="125">
        <v>2.6</v>
      </c>
      <c r="V25" s="125">
        <f t="shared" si="0"/>
        <v>2.6</v>
      </c>
      <c r="W25" s="126" t="s">
        <v>131</v>
      </c>
      <c r="X25" s="128">
        <v>1045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42474908</v>
      </c>
      <c r="AH25" s="50">
        <f t="shared" si="9"/>
        <v>1308</v>
      </c>
      <c r="AI25" s="51">
        <f t="shared" si="8"/>
        <v>236.44251626898048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9798891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8</v>
      </c>
      <c r="E26" s="42">
        <f t="shared" si="2"/>
        <v>5.6338028169014089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136</v>
      </c>
      <c r="Q26" s="124">
        <v>61883331</v>
      </c>
      <c r="R26" s="47">
        <f t="shared" si="5"/>
        <v>5566</v>
      </c>
      <c r="S26" s="48">
        <f t="shared" si="6"/>
        <v>133.584</v>
      </c>
      <c r="T26" s="48">
        <f t="shared" si="7"/>
        <v>5.5659999999999998</v>
      </c>
      <c r="U26" s="125">
        <v>2.5</v>
      </c>
      <c r="V26" s="125">
        <f t="shared" si="0"/>
        <v>2.5</v>
      </c>
      <c r="W26" s="126" t="s">
        <v>131</v>
      </c>
      <c r="X26" s="128">
        <v>1056</v>
      </c>
      <c r="Y26" s="128">
        <v>0</v>
      </c>
      <c r="Z26" s="128">
        <v>1186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42476216</v>
      </c>
      <c r="AH26" s="50">
        <f t="shared" si="9"/>
        <v>1308</v>
      </c>
      <c r="AI26" s="51">
        <f t="shared" si="8"/>
        <v>234.99820337765001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9798891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2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132</v>
      </c>
      <c r="Q27" s="124">
        <v>61888942</v>
      </c>
      <c r="R27" s="47">
        <f t="shared" si="5"/>
        <v>5611</v>
      </c>
      <c r="S27" s="48">
        <f t="shared" si="6"/>
        <v>134.66399999999999</v>
      </c>
      <c r="T27" s="48">
        <f t="shared" si="7"/>
        <v>5.6109999999999998</v>
      </c>
      <c r="U27" s="125">
        <v>2.2000000000000002</v>
      </c>
      <c r="V27" s="125">
        <f t="shared" si="0"/>
        <v>2.2000000000000002</v>
      </c>
      <c r="W27" s="126" t="s">
        <v>131</v>
      </c>
      <c r="X27" s="128">
        <v>1056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42477532</v>
      </c>
      <c r="AH27" s="50">
        <f t="shared" si="9"/>
        <v>1316</v>
      </c>
      <c r="AI27" s="51">
        <f t="shared" si="8"/>
        <v>234.5392978078774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9798891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132</v>
      </c>
      <c r="P28" s="124">
        <v>132</v>
      </c>
      <c r="Q28" s="124">
        <v>61894543</v>
      </c>
      <c r="R28" s="47">
        <f t="shared" si="5"/>
        <v>5601</v>
      </c>
      <c r="S28" s="48">
        <f t="shared" si="6"/>
        <v>134.42400000000001</v>
      </c>
      <c r="T28" s="48">
        <f t="shared" si="7"/>
        <v>5.601</v>
      </c>
      <c r="U28" s="125">
        <v>2</v>
      </c>
      <c r="V28" s="125">
        <f t="shared" si="0"/>
        <v>2</v>
      </c>
      <c r="W28" s="126" t="s">
        <v>131</v>
      </c>
      <c r="X28" s="128">
        <v>1015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42478860</v>
      </c>
      <c r="AH28" s="50">
        <f t="shared" si="9"/>
        <v>1328</v>
      </c>
      <c r="AI28" s="51">
        <f t="shared" si="8"/>
        <v>237.10051776468487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9798891</v>
      </c>
      <c r="AQ28" s="128">
        <f t="shared" si="1"/>
        <v>0</v>
      </c>
      <c r="AR28" s="54">
        <v>1.22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131</v>
      </c>
      <c r="P29" s="124">
        <v>130</v>
      </c>
      <c r="Q29" s="124">
        <v>61900018</v>
      </c>
      <c r="R29" s="47">
        <f t="shared" si="5"/>
        <v>5475</v>
      </c>
      <c r="S29" s="48">
        <f t="shared" si="6"/>
        <v>131.4</v>
      </c>
      <c r="T29" s="48">
        <f t="shared" si="7"/>
        <v>5.4749999999999996</v>
      </c>
      <c r="U29" s="125">
        <v>1.8</v>
      </c>
      <c r="V29" s="125">
        <f t="shared" si="0"/>
        <v>1.8</v>
      </c>
      <c r="W29" s="126" t="s">
        <v>131</v>
      </c>
      <c r="X29" s="128">
        <v>1015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42480184</v>
      </c>
      <c r="AH29" s="50">
        <f t="shared" si="9"/>
        <v>1324</v>
      </c>
      <c r="AI29" s="51">
        <f t="shared" si="8"/>
        <v>241.82648401826486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9798891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5</v>
      </c>
      <c r="E30" s="42">
        <f t="shared" si="2"/>
        <v>3.5211267605633805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131</v>
      </c>
      <c r="P30" s="124">
        <v>131</v>
      </c>
      <c r="Q30" s="124">
        <v>61905409</v>
      </c>
      <c r="R30" s="47">
        <f t="shared" si="5"/>
        <v>5391</v>
      </c>
      <c r="S30" s="48">
        <f t="shared" si="6"/>
        <v>129.38399999999999</v>
      </c>
      <c r="T30" s="48">
        <f t="shared" si="7"/>
        <v>5.391</v>
      </c>
      <c r="U30" s="125">
        <v>1.7</v>
      </c>
      <c r="V30" s="125">
        <f t="shared" si="0"/>
        <v>1.7</v>
      </c>
      <c r="W30" s="126" t="s">
        <v>131</v>
      </c>
      <c r="X30" s="128">
        <v>1005</v>
      </c>
      <c r="Y30" s="128">
        <v>0</v>
      </c>
      <c r="Z30" s="128">
        <v>1186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42481500</v>
      </c>
      <c r="AH30" s="50">
        <f t="shared" si="9"/>
        <v>1316</v>
      </c>
      <c r="AI30" s="51">
        <f t="shared" si="8"/>
        <v>244.11055462808383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9798891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5</v>
      </c>
      <c r="E31" s="42">
        <f t="shared" si="2"/>
        <v>3.5211267605633805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129</v>
      </c>
      <c r="P31" s="124">
        <v>126</v>
      </c>
      <c r="Q31" s="124">
        <v>61910743</v>
      </c>
      <c r="R31" s="47">
        <f t="shared" si="5"/>
        <v>5334</v>
      </c>
      <c r="S31" s="48">
        <f t="shared" si="6"/>
        <v>128.01599999999999</v>
      </c>
      <c r="T31" s="48">
        <f t="shared" si="7"/>
        <v>5.3339999999999996</v>
      </c>
      <c r="U31" s="125">
        <v>1.6</v>
      </c>
      <c r="V31" s="125">
        <f t="shared" si="0"/>
        <v>1.6</v>
      </c>
      <c r="W31" s="126" t="s">
        <v>131</v>
      </c>
      <c r="X31" s="128">
        <v>1014</v>
      </c>
      <c r="Y31" s="128">
        <v>0</v>
      </c>
      <c r="Z31" s="128">
        <v>1187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42482796</v>
      </c>
      <c r="AH31" s="50">
        <f t="shared" si="9"/>
        <v>1296</v>
      </c>
      <c r="AI31" s="51">
        <f t="shared" si="8"/>
        <v>242.96962879640046</v>
      </c>
      <c r="AJ31" s="108">
        <v>1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9798891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8</v>
      </c>
      <c r="E32" s="42">
        <f t="shared" si="2"/>
        <v>5.6338028169014089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120</v>
      </c>
      <c r="P32" s="124">
        <v>118</v>
      </c>
      <c r="Q32" s="124">
        <v>61915796</v>
      </c>
      <c r="R32" s="47">
        <f t="shared" si="5"/>
        <v>5053</v>
      </c>
      <c r="S32" s="48">
        <f t="shared" si="6"/>
        <v>121.27200000000001</v>
      </c>
      <c r="T32" s="48">
        <f t="shared" si="7"/>
        <v>5.0529999999999999</v>
      </c>
      <c r="U32" s="125">
        <v>1.5</v>
      </c>
      <c r="V32" s="125">
        <f t="shared" si="0"/>
        <v>1.5</v>
      </c>
      <c r="W32" s="126" t="s">
        <v>131</v>
      </c>
      <c r="X32" s="128">
        <v>1003</v>
      </c>
      <c r="Y32" s="128">
        <v>0</v>
      </c>
      <c r="Z32" s="128">
        <v>1117</v>
      </c>
      <c r="AA32" s="128">
        <v>1185</v>
      </c>
      <c r="AB32" s="128">
        <v>1117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42484032</v>
      </c>
      <c r="AH32" s="50">
        <f t="shared" si="9"/>
        <v>1236</v>
      </c>
      <c r="AI32" s="51">
        <f t="shared" si="8"/>
        <v>244.60716406095389</v>
      </c>
      <c r="AJ32" s="108">
        <v>1</v>
      </c>
      <c r="AK32" s="108">
        <v>0</v>
      </c>
      <c r="AL32" s="108">
        <v>1</v>
      </c>
      <c r="AM32" s="108">
        <v>1</v>
      </c>
      <c r="AN32" s="108">
        <v>1</v>
      </c>
      <c r="AO32" s="108">
        <v>0</v>
      </c>
      <c r="AP32" s="128">
        <v>9798891</v>
      </c>
      <c r="AQ32" s="128">
        <f t="shared" si="1"/>
        <v>0</v>
      </c>
      <c r="AR32" s="54">
        <v>1.27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2"/>
        <v>6.3380281690140849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140</v>
      </c>
      <c r="P33" s="124">
        <v>94</v>
      </c>
      <c r="Q33" s="124">
        <v>61920050</v>
      </c>
      <c r="R33" s="47">
        <f t="shared" si="5"/>
        <v>4254</v>
      </c>
      <c r="S33" s="48">
        <f t="shared" si="6"/>
        <v>102.096</v>
      </c>
      <c r="T33" s="48">
        <f t="shared" si="7"/>
        <v>4.2539999999999996</v>
      </c>
      <c r="U33" s="125">
        <v>2.9</v>
      </c>
      <c r="V33" s="125">
        <f t="shared" si="0"/>
        <v>2.9</v>
      </c>
      <c r="W33" s="126" t="s">
        <v>124</v>
      </c>
      <c r="X33" s="128">
        <v>0</v>
      </c>
      <c r="Y33" s="128">
        <v>0</v>
      </c>
      <c r="Z33" s="128">
        <v>1147</v>
      </c>
      <c r="AA33" s="128">
        <v>0</v>
      </c>
      <c r="AB33" s="128">
        <v>1117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42484936</v>
      </c>
      <c r="AH33" s="50">
        <f t="shared" si="9"/>
        <v>904</v>
      </c>
      <c r="AI33" s="51">
        <f t="shared" si="8"/>
        <v>212.50587682181478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9800251</v>
      </c>
      <c r="AQ33" s="128">
        <f t="shared" si="1"/>
        <v>1360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14</v>
      </c>
      <c r="E34" s="42">
        <f t="shared" si="2"/>
        <v>9.8591549295774659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136</v>
      </c>
      <c r="P34" s="124">
        <v>91</v>
      </c>
      <c r="Q34" s="124">
        <v>61923879</v>
      </c>
      <c r="R34" s="47">
        <f t="shared" si="5"/>
        <v>3829</v>
      </c>
      <c r="S34" s="48">
        <f t="shared" si="6"/>
        <v>91.896000000000001</v>
      </c>
      <c r="T34" s="48">
        <f t="shared" si="7"/>
        <v>3.8290000000000002</v>
      </c>
      <c r="U34" s="125">
        <v>5</v>
      </c>
      <c r="V34" s="125">
        <f t="shared" si="0"/>
        <v>5</v>
      </c>
      <c r="W34" s="126" t="s">
        <v>124</v>
      </c>
      <c r="X34" s="128">
        <v>0</v>
      </c>
      <c r="Y34" s="128">
        <v>0</v>
      </c>
      <c r="Z34" s="128">
        <v>1077</v>
      </c>
      <c r="AA34" s="128">
        <v>0</v>
      </c>
      <c r="AB34" s="128">
        <v>1057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42485628</v>
      </c>
      <c r="AH34" s="50">
        <f t="shared" si="9"/>
        <v>692</v>
      </c>
      <c r="AI34" s="51">
        <f t="shared" si="8"/>
        <v>180.72603813006006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9802080</v>
      </c>
      <c r="AQ34" s="128">
        <f t="shared" si="1"/>
        <v>1829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64">
        <f>AVERAGE(P11:P34)</f>
        <v>121.375</v>
      </c>
      <c r="Q35" s="65">
        <f>Q34-Q10</f>
        <v>122041</v>
      </c>
      <c r="R35" s="66">
        <f>SUM(R11:R34)</f>
        <v>122041</v>
      </c>
      <c r="S35" s="67">
        <f>AVERAGE(S11:S34)</f>
        <v>122.04100000000001</v>
      </c>
      <c r="T35" s="67">
        <f>SUM(T11:T34)</f>
        <v>122.041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27344</v>
      </c>
      <c r="AH35" s="69">
        <f>SUM(AH11:AH34)</f>
        <v>27344</v>
      </c>
      <c r="AI35" s="70">
        <f>$AH$35/$T35</f>
        <v>224.05585008316876</v>
      </c>
      <c r="AJ35" s="99"/>
      <c r="AK35" s="100"/>
      <c r="AL35" s="100"/>
      <c r="AM35" s="100"/>
      <c r="AN35" s="101"/>
      <c r="AO35" s="71"/>
      <c r="AP35" s="72">
        <f>AP34-AP10</f>
        <v>7888</v>
      </c>
      <c r="AQ35" s="73">
        <f>SUM(AQ11:AQ34)</f>
        <v>7888</v>
      </c>
      <c r="AR35" s="74">
        <f>AVERAGE(AR11:AR34)</f>
        <v>1.2083333333333333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6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183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62" t="s">
        <v>128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91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137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295" t="s">
        <v>184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62" t="s">
        <v>133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62" t="s">
        <v>141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62" t="s">
        <v>142</v>
      </c>
      <c r="C48" s="129"/>
      <c r="D48" s="129"/>
      <c r="E48" s="129"/>
      <c r="F48" s="130"/>
      <c r="G48" s="117"/>
      <c r="H48" s="117"/>
      <c r="I48" s="117"/>
      <c r="J48" s="117"/>
      <c r="K48" s="117"/>
      <c r="L48" s="117"/>
      <c r="M48" s="117"/>
      <c r="N48" s="117"/>
      <c r="O48" s="117"/>
      <c r="P48" s="120"/>
      <c r="Q48" s="119"/>
      <c r="R48" s="119"/>
      <c r="S48" s="119"/>
      <c r="T48" s="112"/>
      <c r="U48" s="112"/>
      <c r="V48" s="112"/>
      <c r="W48" s="112"/>
      <c r="X48" s="112"/>
      <c r="Y48" s="112"/>
      <c r="Z48" s="112"/>
      <c r="AA48" s="112"/>
      <c r="AB48" s="112"/>
      <c r="AJ48" s="113"/>
      <c r="AK48" s="113"/>
      <c r="AL48" s="113"/>
      <c r="AM48" s="113"/>
      <c r="AN48" s="113"/>
      <c r="AO48" s="113"/>
      <c r="AP48" s="114"/>
      <c r="AQ48" s="109"/>
      <c r="AR48" s="109"/>
      <c r="AS48" s="111"/>
      <c r="AT48" s="107"/>
      <c r="AU48" s="107"/>
      <c r="AV48" s="107"/>
      <c r="AW48" s="107"/>
      <c r="AX48" s="107"/>
      <c r="AY48" s="107"/>
    </row>
    <row r="49" spans="1:51" x14ac:dyDescent="0.25">
      <c r="B49" s="118" t="s">
        <v>185</v>
      </c>
      <c r="C49" s="116"/>
      <c r="D49" s="116"/>
      <c r="E49" s="116"/>
      <c r="F49" s="116"/>
      <c r="G49" s="116"/>
      <c r="H49" s="116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91" t="s">
        <v>149</v>
      </c>
      <c r="C50" s="118"/>
      <c r="D50" s="118"/>
      <c r="E50" s="118"/>
      <c r="F50" s="118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162" t="s">
        <v>145</v>
      </c>
      <c r="C51" s="116"/>
      <c r="D51" s="171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82"/>
      <c r="V51" s="82"/>
      <c r="W51" s="112"/>
      <c r="X51" s="112"/>
      <c r="Y51" s="112"/>
      <c r="Z51" s="9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91" t="s">
        <v>175</v>
      </c>
      <c r="C52" s="118"/>
      <c r="D52" s="172"/>
      <c r="E52" s="118"/>
      <c r="F52" s="118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118"/>
      <c r="C53" s="118"/>
      <c r="D53" s="172"/>
      <c r="E53" s="118"/>
      <c r="F53" s="118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116"/>
      <c r="C54" s="118"/>
      <c r="D54" s="172"/>
      <c r="E54" s="118"/>
      <c r="F54" s="118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18"/>
      <c r="C55" s="118"/>
      <c r="D55" s="172"/>
      <c r="E55" s="118"/>
      <c r="F55" s="11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/>
      <c r="C56" s="118"/>
      <c r="D56" s="172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109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P59" s="109"/>
      <c r="R59" s="83"/>
      <c r="AS59" s="107"/>
      <c r="AT59" s="107"/>
      <c r="AU59" s="107"/>
      <c r="AV59" s="107"/>
      <c r="AW59" s="107"/>
      <c r="AX59" s="107"/>
      <c r="AY59" s="107"/>
    </row>
    <row r="60" spans="1:51" x14ac:dyDescent="0.25">
      <c r="A60" s="112"/>
      <c r="I60" s="113"/>
      <c r="J60" s="113"/>
      <c r="K60" s="113"/>
      <c r="L60" s="113"/>
      <c r="M60" s="113"/>
      <c r="N60" s="113"/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R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14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R83" s="109"/>
      <c r="S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T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09"/>
      <c r="Q85" s="109"/>
      <c r="R85" s="109"/>
      <c r="S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R87" s="109"/>
      <c r="S87" s="109"/>
      <c r="T87" s="109"/>
      <c r="U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T88" s="109"/>
      <c r="U88" s="109"/>
      <c r="AS88" s="107"/>
      <c r="AT88" s="107"/>
      <c r="AU88" s="107"/>
      <c r="AV88" s="107"/>
      <c r="AW88" s="107"/>
      <c r="AX88" s="107"/>
      <c r="AY88" s="107"/>
    </row>
    <row r="100" spans="45:51" x14ac:dyDescent="0.25">
      <c r="AS100" s="107"/>
      <c r="AT100" s="107"/>
      <c r="AU100" s="107"/>
      <c r="AV100" s="107"/>
      <c r="AW100" s="107"/>
      <c r="AX100" s="107"/>
      <c r="AY100" s="107"/>
    </row>
  </sheetData>
  <protectedRanges>
    <protectedRange sqref="S51:T56 T42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56" name="Range2_2_1_10_1_1_1_2"/>
    <protectedRange sqref="N51:R56" name="Range2_12_1_6_1_1"/>
    <protectedRange sqref="L51:M56" name="Range2_2_12_1_7_1_1"/>
    <protectedRange sqref="AS11:AS15" name="Range1_4_1_1_1_1"/>
    <protectedRange sqref="J11:J15 J26:J34" name="Range1_1_2_1_10_1_1_1_1"/>
    <protectedRange sqref="R59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49:T50" name="Range2_12_5_1_1_3"/>
    <protectedRange sqref="S49:S50" name="Range2_12_4_1_1_1_4_2_2_2"/>
    <protectedRange sqref="Q10 AG10 AP10" name="Range1_16_3_1_1_1_1_1"/>
    <protectedRange sqref="F11:F22" name="Range1_16_3_1_1_2_1_1_1_2_1"/>
    <protectedRange sqref="Q48" name="Range2_12_5_1_1_3_1"/>
    <protectedRange sqref="P48" name="Range2_12_4_1_1_1_4_2_2_2_1"/>
    <protectedRange sqref="Q49:R50 N48:O48" name="Range2_12_1_6_1_1_1_2_3_2_1_1_3_1"/>
    <protectedRange sqref="N49:P50 K48:M48" name="Range2_12_1_2_3_1_1_1_2_3_2_1_1_3_1"/>
    <protectedRange sqref="K49:M50 H48:J48" name="Range2_2_12_1_4_3_1_1_1_3_3_2_1_1_3_1"/>
    <protectedRange sqref="J49:J50 G48" name="Range2_2_12_1_4_3_1_1_1_3_2_1_2_2_1"/>
    <protectedRange sqref="D48:E48" name="Range2_2_12_1_3_1_2_1_1_1_2_1_1_1_1_1_1_2_1_1_1"/>
    <protectedRange sqref="C48" name="Range2_2_12_1_3_1_2_1_1_1_3_1_1_1_1_1_3_1_1_1_1_1"/>
    <protectedRange sqref="F48" name="Range2_2_12_1_4_3_1_1_1_2_1_2_1_1_3_1_1_1_1_1_1_1"/>
    <protectedRange sqref="I49" name="Range2_2_12_1_7_1_1_2_2_2"/>
    <protectedRange sqref="G49:H49" name="Range2_2_12_1_3_1_2_1_1_1_2_1_1_1_1_1_1_2_1_1_1_1_1_1"/>
    <protectedRange sqref="D49:E49" name="Range2_2_12_1_3_1_2_1_1_1_2_1_1_1_1_3_1_1_1_1_1_2_1_2"/>
    <protectedRange sqref="F49" name="Range2_2_12_1_3_1_2_1_1_1_3_1_1_1_1_1_3_1_1_1_1_1_1_1_2"/>
    <protectedRange sqref="I50" name="Range2_2_12_1_4_3_1_1_1_3_3_1_1_3_1_1_1_1_1_1_2_1_1"/>
    <protectedRange sqref="E50:H50" name="Range2_2_12_1_3_1_2_1_1_1_1_2_1_1_1_1_1_1_2_1_1"/>
    <protectedRange sqref="D50" name="Range2_2_12_1_3_1_2_1_1_1_2_1_2_3_1_1_1_1_1_1_1"/>
    <protectedRange sqref="Q11:Q34" name="Range1_16_3_1_1_1_1_1_2"/>
    <protectedRange sqref="O11:P34" name="Range1_16_3_1_1_2"/>
    <protectedRange sqref="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 P5:U5" name="Range1_16_1_1_1_1_2"/>
    <protectedRange sqref="T47" name="Range2_12_5_1_1_2_2_1_1_1"/>
    <protectedRange sqref="S47" name="Range2_12_4_1_1_1_4_2_2_2_2_1_1"/>
    <protectedRange sqref="Q47:R47" name="Range2_12_1_6_1_1_1_2_3_2_1_1_3_1_1_1_1"/>
    <protectedRange sqref="N47:P47" name="Range2_12_1_2_3_1_1_1_2_3_2_1_1_3_1_1_1_1"/>
    <protectedRange sqref="K47:M47" name="Range2_2_12_1_4_3_1_1_1_3_3_2_1_1_3_1_1_1_1"/>
    <protectedRange sqref="J47" name="Range2_2_12_1_4_3_1_1_1_3_2_1_2_2_1_1_1_1"/>
    <protectedRange sqref="E47:H47" name="Range2_2_12_1_3_1_2_1_1_1_1_2_1_1_1_1_1_1_1_1_1_1"/>
    <protectedRange sqref="D47" name="Range2_2_12_1_3_1_2_1_1_1_2_1_2_3_1_1_1_1_1_1_2_1"/>
    <protectedRange sqref="I47" name="Range2_2_12_1_4_2_1_1_1_4_1_2_1_1_1_2_2_1_1_1_1_1"/>
    <protectedRange sqref="J51:K56" name="Range2_2_12_1_4_1_1_1_1_1_1_1_1_1_1_1_1_1_1_1"/>
    <protectedRange sqref="I51:I56" name="Range2_2_12_1_7_1_1_2_2_1_2"/>
    <protectedRange sqref="F51:H56" name="Range2_2_12_1_3_1_2_1_1_1_1_2_1_1_1_1_1_1_1_1_1_1_1"/>
    <protectedRange sqref="E51:E56" name="Range2_2_12_1_3_1_2_1_1_1_2_1_1_1_1_3_1_1_1_1_1_1_1_1_1"/>
    <protectedRange sqref="T46" name="Range2_12_5_1_1_2_2_1_1_1_1"/>
    <protectedRange sqref="S46" name="Range2_12_4_1_1_1_4_2_2_2_2_1_1_1"/>
    <protectedRange sqref="Q46:R46" name="Range2_12_1_6_1_1_1_2_3_2_1_1_3_1_1_1_1_1"/>
    <protectedRange sqref="N46:P46" name="Range2_12_1_2_3_1_1_1_2_3_2_1_1_3_1_1_1_1_1"/>
    <protectedRange sqref="K46:M46" name="Range2_2_12_1_4_3_1_1_1_3_3_2_1_1_3_1_1_1_1_1"/>
    <protectedRange sqref="J46" name="Range2_2_12_1_4_3_1_1_1_3_2_1_2_2_1_1_1_1_1"/>
    <protectedRange sqref="E46:H46" name="Range2_2_12_1_3_1_2_1_1_1_1_2_1_1_1_1_1_1_1_1_1_1_2"/>
    <protectedRange sqref="D46" name="Range2_2_12_1_3_1_2_1_1_1_2_1_2_3_1_1_1_1_1_1_2_1_1"/>
    <protectedRange sqref="I46" name="Range2_2_12_1_4_2_1_1_1_4_1_2_1_1_1_2_2_1_1_1_1_1_1"/>
    <protectedRange sqref="T43" name="Range2_12_5_1_1_6_1_1_1_1_1_1_1_1_1_1_1_1"/>
    <protectedRange sqref="S43" name="Range2_12_5_1_1_5_3_1_1_1_1_1_1_1_1_1_1_1_1"/>
    <protectedRange sqref="Q43:R43" name="Range2_12_1_6_1_1_1_2_3_2_1_1_2_1_1_1_1_1_1_1_1_1_1_1"/>
    <protectedRange sqref="N43:P43" name="Range2_12_1_2_3_1_1_1_2_3_2_1_1_2_1_1_1_1_1_1_1_1_1_1_1"/>
    <protectedRange sqref="J43:M43" name="Range2_2_12_1_4_3_1_1_1_3_3_2_1_1_2_1_1_1_1_1_1_1_1_1_1_1"/>
    <protectedRange sqref="I43" name="Range2_2_12_1_4_3_1_1_1_2_1_2_2_1_2_1_1_1_1_1_1_1_1_1_1_1"/>
    <protectedRange sqref="G43:H43 D43:E43" name="Range2_2_12_1_3_1_2_1_1_1_2_1_3_2_1_2_1_1_1_1_1_1_1_1_1_1_1"/>
    <protectedRange sqref="F43" name="Range2_2_12_1_3_1_2_1_1_1_1_1_2_2_1_2_1_1_1_1_1_1_1_1_1_1_1"/>
    <protectedRange sqref="B43" name="Range2_12_5_1_1_1_2_2_1_1_1_1_1_1_1_1_1_1_1_1_1_1_1_1_1_1_1_1_1_1_1_1_1_1_1_1_1_1_1_1_1_1_1_1_1_1_1_1_1_1_1_1_1_1_1_1_1_2_1_1_1_1_1_1_1_1_1_1_1_2_1_1_1_1_1_2_1_1_1_1_1_1_1_1"/>
    <protectedRange sqref="T44" name="Range2_12_5_1_1_2_1_1_1_1_1_1_1_1"/>
    <protectedRange sqref="S44" name="Range2_12_4_1_1_1_4_2_2_1_1_1_1_1_1_1_1"/>
    <protectedRange sqref="Q44:R44" name="Range2_12_1_6_1_1_1_2_3_2_1_1_1_1_1_1_1_1_1_1_1"/>
    <protectedRange sqref="N44:P44" name="Range2_12_1_2_3_1_1_1_2_3_2_1_1_1_1_1_1_1_1_1_1_1"/>
    <protectedRange sqref="K44:M44" name="Range2_2_12_1_4_3_1_1_1_3_3_2_1_1_1_1_1_1_1_1_1_1_1"/>
    <protectedRange sqref="J44" name="Range2_2_12_1_4_3_1_1_1_3_2_1_2_1_1_1_1_1_1_1_1_1"/>
    <protectedRange sqref="D44:E44" name="Range2_2_12_1_3_1_2_1_1_1_2_1_2_3_2_1_1_1_1_1_1_1_1_1"/>
    <protectedRange sqref="I44" name="Range2_2_12_1_4_2_1_1_1_4_1_2_1_1_1_2_1_1_1_1_1_1_1_1_1"/>
    <protectedRange sqref="F44:H44" name="Range2_2_12_1_3_1_1_1_1_1_4_1_2_1_2_1_2_1_1_1_1_1_1_1_1_1"/>
    <protectedRange sqref="B44" name="Range2_12_5_1_1_1_2_2_1_1_1_1_1_1_1_1_1_1_1_2_1_1_1_1_1_1_1_1_1_1_1_1_1_1_1_1_1_1_1_1_1_1_1_1_1_1_1_1_1_1_1_1_1_1_1_1_1_1_1_1_1_1_1_1_1_1_1_1_1_1_1_1_1_2_1_1_1_1_1_1_1_1_1_1_1_2_1_1_1_1_1_2_1_1_1_1_1_1_1_1"/>
    <protectedRange sqref="T45" name="Range2_12_5_1_1_2_2_1_1_1_1_1_1_1"/>
    <protectedRange sqref="S45" name="Range2_12_4_1_1_1_4_2_2_2_2_1_1_1_1_1_1"/>
    <protectedRange sqref="Q45:R45" name="Range2_12_1_6_1_1_1_2_3_2_1_1_3_1_1_1_1_1_1_1_1"/>
    <protectedRange sqref="N45:P45" name="Range2_12_1_2_3_1_1_1_2_3_2_1_1_3_1_1_1_1_1_1_1_1"/>
    <protectedRange sqref="K45:M45" name="Range2_2_12_1_4_3_1_1_1_3_3_2_1_1_3_1_1_1_1_1_1_1_1"/>
    <protectedRange sqref="J45" name="Range2_2_12_1_4_3_1_1_1_3_2_1_2_2_1_1_1_1_1_1_1_1"/>
    <protectedRange sqref="E45:H45" name="Range2_2_12_1_3_1_2_1_1_1_1_2_1_1_1_1_1_1_1_1_1_1_2_1_1_1"/>
    <protectedRange sqref="D45" name="Range2_2_12_1_3_1_2_1_1_1_2_1_2_3_1_1_1_1_1_1_2_1_1_1_1_1"/>
    <protectedRange sqref="I45" name="Range2_2_12_1_4_2_1_1_1_4_1_2_1_1_1_2_2_1_1_1_1_1_1_1_1_1"/>
    <protectedRange sqref="B45" name="Range2_12_5_1_1_1_2_2_1_1_1_1_1_1_1_1_1_1_1_2_1_1_1_2_1_1_1_2_1_1_1_3_1_1_1_1_1_1_1_1_1_1_1_1_1_1_1_1_1_1_1_1_1_1_1_1_1_1_1_1_1_1_1_1_1_1_1_1_1_1_1_1_1_1_1_1_1_1_1_1_1_1_1_1_1_1_1_1_1_1_2_1_1_1_1_1_1_1_1_1_1"/>
    <protectedRange sqref="B46" name="Range2_12_5_1_1_1_2_1_1_1_1_1_1_1_1_1_1_1_2_1_2_1_1_1_1_1_1_1_1_1_2_1_1_1_1_1_1_1_1_1_1_1_1_1_1_1_1_1_1_1_1_1_1_1_1_1_1_1_1_1_1_1_1_1_1_1_1_1_1_1_1_1_1_1_2_1_1_1_1_1_1_1_1_1_2_1_2_1_1_1_1_1_2_1_1_1_1"/>
    <protectedRange sqref="P4:U4" name="Range1_16_1_1_1_1_1_1_2_2_2_2_2_2_2_2_2_2_2_2_2_2_2_2_2_2_2_2_2_2_2_1_2_2_2_2_2"/>
    <protectedRange sqref="B48" name="Range2_12_5_1_1_1_1_1_2_1_1_2_1_1_1_1_1_1_1_1_1_1_1_1_1_1_1_1_1_2_1_1_1_1_1_1_1_1_1_1_1_1_1_1_3_1_1_1_2_1_1_1_1_1_1_1_1_1_2_1_1_1_1_1_1_1_1_1_1_1_1_1_1_1_1_1_1_1_1_1_1_1_2_1_1_1_2"/>
    <protectedRange sqref="B49" name="Range2_12_5_1_1_1_2_2_1_1_1_1_1_1_1_1_1_1_1_2_1_1_1_1_1_1_1_1_1_3_1_3_1_2_1_1_1_1_1_1_1_1_1_1_1_1_1_2_1_1_1_1_1_2_1_1_1_1_1_1_1_1_2_1_1_3_1_1_1_2_1_1_1_1_1_1_1_1_1_1_1_1_1_1_1_1_1_2_1_1_1_1_1_1_1_1_1_1_1_1_1_1_1_2_1_1_1_2"/>
    <protectedRange sqref="B47" name="Range2_12_5_1_1_1_1_1_2_1_1_1_1_1_1_1_1_1_1_1_1_1_1_1_1_1_1_1_1_2_1_1_1_1_1_1_1_1_1_1_1_1_1_3_1_1_1_2_1_1_1_1_1_1_1_1_1_1_1_1_2_1_1_1_1_1_1_1_1_1_1_1_1_1_1_1_1_1_1_1_1_1_1_1_2_1_1_2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5:U45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894" priority="21" operator="containsText" text="N/A">
      <formula>NOT(ISERROR(SEARCH("N/A",AC11)))</formula>
    </cfRule>
    <cfRule type="cellIs" dxfId="893" priority="35" operator="equal">
      <formula>0</formula>
    </cfRule>
  </conditionalFormatting>
  <conditionalFormatting sqref="AC11:AE34">
    <cfRule type="cellIs" dxfId="892" priority="34" operator="greaterThanOrEqual">
      <formula>1185</formula>
    </cfRule>
  </conditionalFormatting>
  <conditionalFormatting sqref="AC11:AE34">
    <cfRule type="cellIs" dxfId="891" priority="33" operator="between">
      <formula>0.1</formula>
      <formula>1184</formula>
    </cfRule>
  </conditionalFormatting>
  <conditionalFormatting sqref="X8">
    <cfRule type="cellIs" dxfId="890" priority="32" operator="equal">
      <formula>0</formula>
    </cfRule>
  </conditionalFormatting>
  <conditionalFormatting sqref="X8">
    <cfRule type="cellIs" dxfId="889" priority="31" operator="greaterThan">
      <formula>1179</formula>
    </cfRule>
  </conditionalFormatting>
  <conditionalFormatting sqref="X8">
    <cfRule type="cellIs" dxfId="888" priority="30" operator="greaterThan">
      <formula>99</formula>
    </cfRule>
  </conditionalFormatting>
  <conditionalFormatting sqref="X8">
    <cfRule type="cellIs" dxfId="887" priority="29" operator="greaterThan">
      <formula>0.99</formula>
    </cfRule>
  </conditionalFormatting>
  <conditionalFormatting sqref="AB8">
    <cfRule type="cellIs" dxfId="886" priority="28" operator="equal">
      <formula>0</formula>
    </cfRule>
  </conditionalFormatting>
  <conditionalFormatting sqref="AB8">
    <cfRule type="cellIs" dxfId="885" priority="27" operator="greaterThan">
      <formula>1179</formula>
    </cfRule>
  </conditionalFormatting>
  <conditionalFormatting sqref="AB8">
    <cfRule type="cellIs" dxfId="884" priority="26" operator="greaterThan">
      <formula>99</formula>
    </cfRule>
  </conditionalFormatting>
  <conditionalFormatting sqref="AB8">
    <cfRule type="cellIs" dxfId="883" priority="25" operator="greaterThan">
      <formula>0.99</formula>
    </cfRule>
  </conditionalFormatting>
  <conditionalFormatting sqref="AI11:AI34">
    <cfRule type="cellIs" dxfId="882" priority="24" operator="greaterThan">
      <formula>$AI$8</formula>
    </cfRule>
  </conditionalFormatting>
  <conditionalFormatting sqref="AH11:AH34">
    <cfRule type="cellIs" dxfId="881" priority="22" operator="greaterThan">
      <formula>$AH$8</formula>
    </cfRule>
    <cfRule type="cellIs" dxfId="880" priority="23" operator="greaterThan">
      <formula>$AH$8</formula>
    </cfRule>
  </conditionalFormatting>
  <conditionalFormatting sqref="X11:AA34">
    <cfRule type="containsText" dxfId="879" priority="17" operator="containsText" text="N/A">
      <formula>NOT(ISERROR(SEARCH("N/A",X11)))</formula>
    </cfRule>
    <cfRule type="cellIs" dxfId="878" priority="20" operator="equal">
      <formula>0</formula>
    </cfRule>
  </conditionalFormatting>
  <conditionalFormatting sqref="X11:AA34">
    <cfRule type="cellIs" dxfId="877" priority="19" operator="greaterThanOrEqual">
      <formula>1185</formula>
    </cfRule>
  </conditionalFormatting>
  <conditionalFormatting sqref="X11:AA34">
    <cfRule type="cellIs" dxfId="876" priority="18" operator="between">
      <formula>0.1</formula>
      <formula>1184</formula>
    </cfRule>
  </conditionalFormatting>
  <conditionalFormatting sqref="AB11:AB34">
    <cfRule type="containsText" dxfId="875" priority="13" operator="containsText" text="N/A">
      <formula>NOT(ISERROR(SEARCH("N/A",AB11)))</formula>
    </cfRule>
    <cfRule type="cellIs" dxfId="874" priority="16" operator="equal">
      <formula>0</formula>
    </cfRule>
  </conditionalFormatting>
  <conditionalFormatting sqref="AB11:AB34">
    <cfRule type="cellIs" dxfId="873" priority="15" operator="greaterThanOrEqual">
      <formula>1185</formula>
    </cfRule>
  </conditionalFormatting>
  <conditionalFormatting sqref="AB11:AB34">
    <cfRule type="cellIs" dxfId="872" priority="14" operator="between">
      <formula>0.1</formula>
      <formula>1184</formula>
    </cfRule>
  </conditionalFormatting>
  <conditionalFormatting sqref="AJ11:AO34">
    <cfRule type="cellIs" dxfId="871" priority="12" operator="equal">
      <formula>0</formula>
    </cfRule>
  </conditionalFormatting>
  <conditionalFormatting sqref="AJ11:AO34">
    <cfRule type="cellIs" dxfId="870" priority="11" operator="greaterThan">
      <formula>1179</formula>
    </cfRule>
  </conditionalFormatting>
  <conditionalFormatting sqref="AJ11:AO34">
    <cfRule type="cellIs" dxfId="869" priority="10" operator="greaterThan">
      <formula>99</formula>
    </cfRule>
  </conditionalFormatting>
  <conditionalFormatting sqref="AJ11:AO34">
    <cfRule type="cellIs" dxfId="868" priority="9" operator="greaterThan">
      <formula>0.99</formula>
    </cfRule>
  </conditionalFormatting>
  <conditionalFormatting sqref="AQ11:AQ34">
    <cfRule type="cellIs" dxfId="867" priority="8" operator="equal">
      <formula>0</formula>
    </cfRule>
  </conditionalFormatting>
  <conditionalFormatting sqref="AQ11:AQ34">
    <cfRule type="cellIs" dxfId="866" priority="7" operator="greaterThan">
      <formula>1179</formula>
    </cfRule>
  </conditionalFormatting>
  <conditionalFormatting sqref="AQ11:AQ34">
    <cfRule type="cellIs" dxfId="865" priority="6" operator="greaterThan">
      <formula>99</formula>
    </cfRule>
  </conditionalFormatting>
  <conditionalFormatting sqref="AQ11:AQ34">
    <cfRule type="cellIs" dxfId="864" priority="5" operator="greaterThan">
      <formula>0.99</formula>
    </cfRule>
  </conditionalFormatting>
  <conditionalFormatting sqref="AP11:AP34">
    <cfRule type="cellIs" dxfId="863" priority="4" operator="equal">
      <formula>0</formula>
    </cfRule>
  </conditionalFormatting>
  <conditionalFormatting sqref="AP11:AP34">
    <cfRule type="cellIs" dxfId="862" priority="3" operator="greaterThan">
      <formula>1179</formula>
    </cfRule>
  </conditionalFormatting>
  <conditionalFormatting sqref="AP11:AP34">
    <cfRule type="cellIs" dxfId="861" priority="2" operator="greaterThan">
      <formula>99</formula>
    </cfRule>
  </conditionalFormatting>
  <conditionalFormatting sqref="AP11:AP34">
    <cfRule type="cellIs" dxfId="86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0"/>
  <sheetViews>
    <sheetView topLeftCell="C18" zoomScaleNormal="100" workbookViewId="0">
      <selection activeCell="C18" sqref="C18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140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6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6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6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42346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27224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65" t="s">
        <v>51</v>
      </c>
      <c r="V9" s="16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63" t="s">
        <v>55</v>
      </c>
      <c r="AG9" s="163" t="s">
        <v>56</v>
      </c>
      <c r="AH9" s="296" t="s">
        <v>57</v>
      </c>
      <c r="AI9" s="311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93" t="s">
        <v>66</v>
      </c>
      <c r="AR9" s="16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89"/>
      <c r="I10" s="165" t="s">
        <v>75</v>
      </c>
      <c r="J10" s="165" t="s">
        <v>75</v>
      </c>
      <c r="K10" s="165" t="s">
        <v>75</v>
      </c>
      <c r="L10" s="29" t="s">
        <v>29</v>
      </c>
      <c r="M10" s="292"/>
      <c r="N10" s="29" t="s">
        <v>29</v>
      </c>
      <c r="O10" s="294"/>
      <c r="P10" s="294"/>
      <c r="Q10" s="2">
        <f>'DEC 7'!$Q$34</f>
        <v>61923879</v>
      </c>
      <c r="R10" s="304"/>
      <c r="S10" s="305"/>
      <c r="T10" s="306"/>
      <c r="U10" s="165" t="s">
        <v>75</v>
      </c>
      <c r="V10" s="16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7'!$AG$34</f>
        <v>42485628</v>
      </c>
      <c r="AH10" s="296"/>
      <c r="AI10" s="312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2">
        <f>'DEC 7'!$AP$34</f>
        <v>9802080</v>
      </c>
      <c r="AQ10" s="294"/>
      <c r="AR10" s="16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15</v>
      </c>
      <c r="E11" s="42">
        <f>D11/1.42</f>
        <v>10.563380281690142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127</v>
      </c>
      <c r="P11" s="124">
        <v>85</v>
      </c>
      <c r="Q11" s="124">
        <v>61927583</v>
      </c>
      <c r="R11" s="47">
        <f>IF(ISBLANK(Q11),"-",Q11-Q10)</f>
        <v>3704</v>
      </c>
      <c r="S11" s="48">
        <f>R11*24/1000</f>
        <v>88.896000000000001</v>
      </c>
      <c r="T11" s="48">
        <f>R11/1000</f>
        <v>3.7040000000000002</v>
      </c>
      <c r="U11" s="125">
        <v>6.8</v>
      </c>
      <c r="V11" s="125">
        <f t="shared" ref="V11:V34" si="0">U11</f>
        <v>6.8</v>
      </c>
      <c r="W11" s="126" t="s">
        <v>124</v>
      </c>
      <c r="X11" s="128">
        <v>0</v>
      </c>
      <c r="Y11" s="128">
        <v>0</v>
      </c>
      <c r="Z11" s="128">
        <v>1017</v>
      </c>
      <c r="AA11" s="128">
        <v>0</v>
      </c>
      <c r="AB11" s="128">
        <v>1018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42486292</v>
      </c>
      <c r="AH11" s="50">
        <f>IF(ISBLANK(AG11),"-",AG11-AG10)</f>
        <v>664</v>
      </c>
      <c r="AI11" s="51">
        <f>AH11/T11</f>
        <v>179.26565874730019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0.43</v>
      </c>
      <c r="AP11" s="128">
        <v>9803811</v>
      </c>
      <c r="AQ11" s="128">
        <f t="shared" ref="AQ11:AQ34" si="1">AP11-AP10</f>
        <v>1731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19</v>
      </c>
      <c r="E12" s="42">
        <f t="shared" ref="E12:E34" si="2">D12/1.42</f>
        <v>13.380281690140846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91</v>
      </c>
      <c r="P12" s="124">
        <v>83</v>
      </c>
      <c r="Q12" s="124">
        <v>61931121</v>
      </c>
      <c r="R12" s="47">
        <f t="shared" ref="R12:R34" si="5">IF(ISBLANK(Q12),"-",Q12-Q11)</f>
        <v>3538</v>
      </c>
      <c r="S12" s="48">
        <f t="shared" ref="S12:S34" si="6">R12*24/1000</f>
        <v>84.912000000000006</v>
      </c>
      <c r="T12" s="48">
        <f t="shared" ref="T12:T34" si="7">R12/1000</f>
        <v>3.5379999999999998</v>
      </c>
      <c r="U12" s="125">
        <v>8.5</v>
      </c>
      <c r="V12" s="125">
        <f t="shared" si="0"/>
        <v>8.5</v>
      </c>
      <c r="W12" s="126" t="s">
        <v>124</v>
      </c>
      <c r="X12" s="128">
        <v>0</v>
      </c>
      <c r="Y12" s="128">
        <v>0</v>
      </c>
      <c r="Z12" s="128">
        <v>1047</v>
      </c>
      <c r="AA12" s="128">
        <v>0</v>
      </c>
      <c r="AB12" s="128">
        <v>1038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42486888</v>
      </c>
      <c r="AH12" s="50">
        <f>IF(ISBLANK(AG12),"-",AG12-AG11)</f>
        <v>596</v>
      </c>
      <c r="AI12" s="51">
        <f t="shared" ref="AI12:AI34" si="8">AH12/T12</f>
        <v>168.45675522894291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9805502</v>
      </c>
      <c r="AQ12" s="128">
        <f t="shared" si="1"/>
        <v>1691</v>
      </c>
      <c r="AR12" s="179">
        <v>1.08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22</v>
      </c>
      <c r="E13" s="42">
        <f t="shared" si="2"/>
        <v>15.492957746478874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88</v>
      </c>
      <c r="P13" s="124">
        <v>85</v>
      </c>
      <c r="Q13" s="124">
        <v>61934665</v>
      </c>
      <c r="R13" s="47">
        <f t="shared" si="5"/>
        <v>3544</v>
      </c>
      <c r="S13" s="48">
        <f t="shared" si="6"/>
        <v>85.055999999999997</v>
      </c>
      <c r="T13" s="48">
        <f t="shared" si="7"/>
        <v>3.544</v>
      </c>
      <c r="U13" s="125">
        <v>9.5</v>
      </c>
      <c r="V13" s="125">
        <f t="shared" si="0"/>
        <v>9.5</v>
      </c>
      <c r="W13" s="126" t="s">
        <v>124</v>
      </c>
      <c r="X13" s="128">
        <v>0</v>
      </c>
      <c r="Y13" s="128">
        <v>0</v>
      </c>
      <c r="Z13" s="128">
        <v>997</v>
      </c>
      <c r="AA13" s="128">
        <v>0</v>
      </c>
      <c r="AB13" s="128">
        <v>998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42487492</v>
      </c>
      <c r="AH13" s="50">
        <f>IF(ISBLANK(AG13),"-",AG13-AG12)</f>
        <v>604</v>
      </c>
      <c r="AI13" s="51">
        <f t="shared" si="8"/>
        <v>170.42889390519187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9806376</v>
      </c>
      <c r="AQ13" s="128">
        <f t="shared" si="1"/>
        <v>874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20</v>
      </c>
      <c r="E14" s="42">
        <f t="shared" si="2"/>
        <v>14.084507042253522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90</v>
      </c>
      <c r="P14" s="124">
        <v>88</v>
      </c>
      <c r="Q14" s="124">
        <v>61938505</v>
      </c>
      <c r="R14" s="47">
        <f t="shared" si="5"/>
        <v>3840</v>
      </c>
      <c r="S14" s="48">
        <f t="shared" si="6"/>
        <v>92.16</v>
      </c>
      <c r="T14" s="48">
        <f t="shared" si="7"/>
        <v>3.84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1017</v>
      </c>
      <c r="AA14" s="128">
        <v>0</v>
      </c>
      <c r="AB14" s="128">
        <v>1018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42488092</v>
      </c>
      <c r="AH14" s="50">
        <f t="shared" ref="AH14:AH34" si="9">IF(ISBLANK(AG14),"-",AG14-AG13)</f>
        <v>600</v>
      </c>
      <c r="AI14" s="51">
        <f t="shared" si="8"/>
        <v>156.25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9806376</v>
      </c>
      <c r="AQ14" s="128">
        <f t="shared" si="1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15</v>
      </c>
      <c r="E15" s="42">
        <f t="shared" si="2"/>
        <v>10.563380281690142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105</v>
      </c>
      <c r="Q15" s="124">
        <v>61942351</v>
      </c>
      <c r="R15" s="47">
        <f t="shared" si="5"/>
        <v>3846</v>
      </c>
      <c r="S15" s="48">
        <f t="shared" si="6"/>
        <v>92.304000000000002</v>
      </c>
      <c r="T15" s="48">
        <f t="shared" si="7"/>
        <v>3.8460000000000001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1137</v>
      </c>
      <c r="AA15" s="128">
        <v>0</v>
      </c>
      <c r="AB15" s="128">
        <v>1138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42488700</v>
      </c>
      <c r="AH15" s="50">
        <f t="shared" si="9"/>
        <v>608</v>
      </c>
      <c r="AI15" s="51">
        <f t="shared" si="8"/>
        <v>158.0863234529381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9806376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11</v>
      </c>
      <c r="E16" s="42">
        <f t="shared" si="2"/>
        <v>7.746478873239437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118</v>
      </c>
      <c r="P16" s="124">
        <v>114</v>
      </c>
      <c r="Q16" s="124">
        <v>61947031</v>
      </c>
      <c r="R16" s="47">
        <f t="shared" si="5"/>
        <v>4680</v>
      </c>
      <c r="S16" s="48">
        <f t="shared" si="6"/>
        <v>112.32</v>
      </c>
      <c r="T16" s="48">
        <f t="shared" si="7"/>
        <v>4.68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1187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42489620</v>
      </c>
      <c r="AH16" s="50">
        <f t="shared" si="9"/>
        <v>920</v>
      </c>
      <c r="AI16" s="51">
        <f t="shared" si="8"/>
        <v>196.58119658119659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9806376</v>
      </c>
      <c r="AQ16" s="128">
        <f t="shared" si="1"/>
        <v>0</v>
      </c>
      <c r="AR16" s="54">
        <v>1.21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2"/>
        <v>4.2253521126760569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126</v>
      </c>
      <c r="P17" s="124">
        <v>140</v>
      </c>
      <c r="Q17" s="124">
        <v>61952809</v>
      </c>
      <c r="R17" s="47">
        <f t="shared" si="5"/>
        <v>5778</v>
      </c>
      <c r="S17" s="48">
        <f t="shared" si="6"/>
        <v>138.672</v>
      </c>
      <c r="T17" s="48">
        <f t="shared" si="7"/>
        <v>5.7779999999999996</v>
      </c>
      <c r="U17" s="125">
        <v>8.8000000000000007</v>
      </c>
      <c r="V17" s="125">
        <f t="shared" si="0"/>
        <v>8.8000000000000007</v>
      </c>
      <c r="W17" s="126" t="s">
        <v>131</v>
      </c>
      <c r="X17" s="128">
        <v>0</v>
      </c>
      <c r="Y17" s="128">
        <v>1099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42490972</v>
      </c>
      <c r="AH17" s="50">
        <f t="shared" si="9"/>
        <v>1352</v>
      </c>
      <c r="AI17" s="51">
        <f t="shared" si="8"/>
        <v>233.99100034614054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9806376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2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125</v>
      </c>
      <c r="P18" s="124">
        <v>139</v>
      </c>
      <c r="Q18" s="124">
        <v>61958765</v>
      </c>
      <c r="R18" s="47">
        <f t="shared" si="5"/>
        <v>5956</v>
      </c>
      <c r="S18" s="48">
        <f t="shared" si="6"/>
        <v>142.94399999999999</v>
      </c>
      <c r="T18" s="48">
        <f t="shared" si="7"/>
        <v>5.9560000000000004</v>
      </c>
      <c r="U18" s="125">
        <v>7.9</v>
      </c>
      <c r="V18" s="125">
        <f t="shared" si="0"/>
        <v>7.9</v>
      </c>
      <c r="W18" s="126" t="s">
        <v>131</v>
      </c>
      <c r="X18" s="128">
        <v>0</v>
      </c>
      <c r="Y18" s="128">
        <v>1149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42492396</v>
      </c>
      <c r="AH18" s="50">
        <f t="shared" si="9"/>
        <v>1424</v>
      </c>
      <c r="AI18" s="51">
        <f t="shared" si="8"/>
        <v>239.08663532572194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9806376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126</v>
      </c>
      <c r="P19" s="124">
        <v>144</v>
      </c>
      <c r="Q19" s="124">
        <v>61964812</v>
      </c>
      <c r="R19" s="47">
        <f t="shared" si="5"/>
        <v>6047</v>
      </c>
      <c r="S19" s="48">
        <f t="shared" si="6"/>
        <v>145.12799999999999</v>
      </c>
      <c r="T19" s="48">
        <f t="shared" si="7"/>
        <v>6.0469999999999997</v>
      </c>
      <c r="U19" s="125">
        <v>6.9</v>
      </c>
      <c r="V19" s="125">
        <f t="shared" si="0"/>
        <v>6.9</v>
      </c>
      <c r="W19" s="126" t="s">
        <v>131</v>
      </c>
      <c r="X19" s="128">
        <v>0</v>
      </c>
      <c r="Y19" s="128">
        <v>1149</v>
      </c>
      <c r="Z19" s="128">
        <v>1186</v>
      </c>
      <c r="AA19" s="128">
        <v>1185</v>
      </c>
      <c r="AB19" s="128">
        <v>1186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42493836</v>
      </c>
      <c r="AH19" s="50">
        <f t="shared" si="9"/>
        <v>1440</v>
      </c>
      <c r="AI19" s="51">
        <f t="shared" si="8"/>
        <v>238.13461220439888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9806376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127</v>
      </c>
      <c r="P20" s="124">
        <v>142</v>
      </c>
      <c r="Q20" s="124">
        <v>61970781</v>
      </c>
      <c r="R20" s="47">
        <f t="shared" si="5"/>
        <v>5969</v>
      </c>
      <c r="S20" s="48">
        <f t="shared" si="6"/>
        <v>143.256</v>
      </c>
      <c r="T20" s="48">
        <f t="shared" si="7"/>
        <v>5.9690000000000003</v>
      </c>
      <c r="U20" s="125">
        <v>5.9</v>
      </c>
      <c r="V20" s="125">
        <f t="shared" si="0"/>
        <v>5.9</v>
      </c>
      <c r="W20" s="126" t="s">
        <v>131</v>
      </c>
      <c r="X20" s="128">
        <v>0</v>
      </c>
      <c r="Y20" s="128">
        <v>1149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42495264</v>
      </c>
      <c r="AH20" s="50">
        <f t="shared" si="9"/>
        <v>1428</v>
      </c>
      <c r="AI20" s="51">
        <f t="shared" si="8"/>
        <v>239.23605294019097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9806376</v>
      </c>
      <c r="AQ20" s="128">
        <f t="shared" si="1"/>
        <v>0</v>
      </c>
      <c r="AR20" s="54">
        <v>1.31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127</v>
      </c>
      <c r="P21" s="124">
        <v>143</v>
      </c>
      <c r="Q21" s="124">
        <v>61976795</v>
      </c>
      <c r="R21" s="47">
        <f t="shared" si="5"/>
        <v>6014</v>
      </c>
      <c r="S21" s="48">
        <f t="shared" si="6"/>
        <v>144.33600000000001</v>
      </c>
      <c r="T21" s="48">
        <f t="shared" si="7"/>
        <v>6.0140000000000002</v>
      </c>
      <c r="U21" s="125">
        <v>5</v>
      </c>
      <c r="V21" s="125">
        <f t="shared" si="0"/>
        <v>5</v>
      </c>
      <c r="W21" s="126" t="s">
        <v>131</v>
      </c>
      <c r="X21" s="128">
        <v>0</v>
      </c>
      <c r="Y21" s="128">
        <v>1149</v>
      </c>
      <c r="Z21" s="128">
        <v>1187</v>
      </c>
      <c r="AA21" s="128">
        <v>1158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42496692</v>
      </c>
      <c r="AH21" s="50">
        <f t="shared" si="9"/>
        <v>1428</v>
      </c>
      <c r="AI21" s="51">
        <f t="shared" si="8"/>
        <v>237.44595942800132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9806376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128</v>
      </c>
      <c r="P22" s="124">
        <v>142</v>
      </c>
      <c r="Q22" s="124">
        <v>61982755</v>
      </c>
      <c r="R22" s="47">
        <f t="shared" si="5"/>
        <v>5960</v>
      </c>
      <c r="S22" s="48">
        <f t="shared" si="6"/>
        <v>143.04</v>
      </c>
      <c r="T22" s="48">
        <f t="shared" si="7"/>
        <v>5.96</v>
      </c>
      <c r="U22" s="125">
        <v>4</v>
      </c>
      <c r="V22" s="125">
        <f t="shared" si="0"/>
        <v>4</v>
      </c>
      <c r="W22" s="126" t="s">
        <v>131</v>
      </c>
      <c r="X22" s="128">
        <v>0</v>
      </c>
      <c r="Y22" s="128">
        <v>1147</v>
      </c>
      <c r="Z22" s="128">
        <v>1186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42498116</v>
      </c>
      <c r="AH22" s="50">
        <f t="shared" si="9"/>
        <v>1424</v>
      </c>
      <c r="AI22" s="51">
        <f t="shared" si="8"/>
        <v>238.92617449664431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9806376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5</v>
      </c>
      <c r="E23" s="42">
        <f t="shared" si="2"/>
        <v>3.5211267605633805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126</v>
      </c>
      <c r="P23" s="124">
        <v>133</v>
      </c>
      <c r="Q23" s="124">
        <v>61988478</v>
      </c>
      <c r="R23" s="47">
        <f t="shared" si="5"/>
        <v>5723</v>
      </c>
      <c r="S23" s="48">
        <f t="shared" si="6"/>
        <v>137.352</v>
      </c>
      <c r="T23" s="48">
        <f t="shared" si="7"/>
        <v>5.7229999999999999</v>
      </c>
      <c r="U23" s="125">
        <v>3.2</v>
      </c>
      <c r="V23" s="125">
        <f t="shared" si="0"/>
        <v>3.2</v>
      </c>
      <c r="W23" s="126" t="s">
        <v>131</v>
      </c>
      <c r="X23" s="128">
        <v>0</v>
      </c>
      <c r="Y23" s="128">
        <v>1076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42499493</v>
      </c>
      <c r="AH23" s="50">
        <f t="shared" si="9"/>
        <v>1377</v>
      </c>
      <c r="AI23" s="51">
        <f t="shared" si="8"/>
        <v>240.60807268914905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9806376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129</v>
      </c>
      <c r="P24" s="124">
        <v>134</v>
      </c>
      <c r="Q24" s="124">
        <v>61994007</v>
      </c>
      <c r="R24" s="47">
        <f t="shared" si="5"/>
        <v>5529</v>
      </c>
      <c r="S24" s="48">
        <f t="shared" si="6"/>
        <v>132.696</v>
      </c>
      <c r="T24" s="48">
        <f t="shared" si="7"/>
        <v>5.5289999999999999</v>
      </c>
      <c r="U24" s="125">
        <v>2.8</v>
      </c>
      <c r="V24" s="125">
        <f t="shared" si="0"/>
        <v>2.8</v>
      </c>
      <c r="W24" s="126" t="s">
        <v>131</v>
      </c>
      <c r="X24" s="128">
        <v>0</v>
      </c>
      <c r="Y24" s="128">
        <v>1077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42500824</v>
      </c>
      <c r="AH24" s="50">
        <f>IF(ISBLANK(AG24),"-",AG24-AG23)</f>
        <v>1331</v>
      </c>
      <c r="AI24" s="51">
        <f t="shared" si="8"/>
        <v>240.73069271115935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9806376</v>
      </c>
      <c r="AQ24" s="128">
        <f t="shared" si="1"/>
        <v>0</v>
      </c>
      <c r="AR24" s="54">
        <v>1.26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135</v>
      </c>
      <c r="Q25" s="124">
        <v>61999552</v>
      </c>
      <c r="R25" s="47">
        <f t="shared" si="5"/>
        <v>5545</v>
      </c>
      <c r="S25" s="48">
        <f t="shared" si="6"/>
        <v>133.08000000000001</v>
      </c>
      <c r="T25" s="48">
        <f t="shared" si="7"/>
        <v>5.5449999999999999</v>
      </c>
      <c r="U25" s="125">
        <v>2.6</v>
      </c>
      <c r="V25" s="125">
        <f t="shared" si="0"/>
        <v>2.6</v>
      </c>
      <c r="W25" s="126" t="s">
        <v>131</v>
      </c>
      <c r="X25" s="128">
        <v>0</v>
      </c>
      <c r="Y25" s="128">
        <v>1045</v>
      </c>
      <c r="Z25" s="128">
        <v>1187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42502148</v>
      </c>
      <c r="AH25" s="50">
        <f t="shared" si="9"/>
        <v>1324</v>
      </c>
      <c r="AI25" s="51">
        <f t="shared" si="8"/>
        <v>238.7736699729486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9806376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8</v>
      </c>
      <c r="E26" s="42">
        <f t="shared" si="2"/>
        <v>5.6338028169014089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131</v>
      </c>
      <c r="Q26" s="124">
        <v>62005076</v>
      </c>
      <c r="R26" s="47">
        <f t="shared" si="5"/>
        <v>5524</v>
      </c>
      <c r="S26" s="48">
        <f t="shared" si="6"/>
        <v>132.57599999999999</v>
      </c>
      <c r="T26" s="48">
        <f t="shared" si="7"/>
        <v>5.524</v>
      </c>
      <c r="U26" s="125">
        <v>2.5</v>
      </c>
      <c r="V26" s="125">
        <f t="shared" si="0"/>
        <v>2.5</v>
      </c>
      <c r="W26" s="126" t="s">
        <v>131</v>
      </c>
      <c r="X26" s="128">
        <v>0</v>
      </c>
      <c r="Y26" s="128">
        <v>1055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42503468</v>
      </c>
      <c r="AH26" s="50">
        <f t="shared" si="9"/>
        <v>1320</v>
      </c>
      <c r="AI26" s="51">
        <f t="shared" si="8"/>
        <v>238.95727733526431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9806376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2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134</v>
      </c>
      <c r="Q27" s="124">
        <v>62010564</v>
      </c>
      <c r="R27" s="47">
        <f t="shared" si="5"/>
        <v>5488</v>
      </c>
      <c r="S27" s="48">
        <f t="shared" si="6"/>
        <v>131.71199999999999</v>
      </c>
      <c r="T27" s="48">
        <f t="shared" si="7"/>
        <v>5.4880000000000004</v>
      </c>
      <c r="U27" s="125">
        <v>2.4</v>
      </c>
      <c r="V27" s="125">
        <f t="shared" si="0"/>
        <v>2.4</v>
      </c>
      <c r="W27" s="126" t="s">
        <v>131</v>
      </c>
      <c r="X27" s="128">
        <v>0</v>
      </c>
      <c r="Y27" s="128">
        <v>1055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42504796</v>
      </c>
      <c r="AH27" s="50">
        <f t="shared" si="9"/>
        <v>1328</v>
      </c>
      <c r="AI27" s="51">
        <f t="shared" si="8"/>
        <v>241.98250728862971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9806376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6</v>
      </c>
      <c r="E28" s="42">
        <f t="shared" si="2"/>
        <v>4.2253521126760569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130</v>
      </c>
      <c r="P28" s="124">
        <v>133</v>
      </c>
      <c r="Q28" s="124">
        <v>62016146</v>
      </c>
      <c r="R28" s="47">
        <f t="shared" si="5"/>
        <v>5582</v>
      </c>
      <c r="S28" s="48">
        <f t="shared" si="6"/>
        <v>133.96799999999999</v>
      </c>
      <c r="T28" s="48">
        <f t="shared" si="7"/>
        <v>5.5819999999999999</v>
      </c>
      <c r="U28" s="125">
        <v>2.2000000000000002</v>
      </c>
      <c r="V28" s="125">
        <f t="shared" si="0"/>
        <v>2.2000000000000002</v>
      </c>
      <c r="W28" s="126" t="s">
        <v>131</v>
      </c>
      <c r="X28" s="128">
        <v>0</v>
      </c>
      <c r="Y28" s="128">
        <v>1027</v>
      </c>
      <c r="Z28" s="128">
        <v>1186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42506124</v>
      </c>
      <c r="AH28" s="50">
        <f t="shared" si="9"/>
        <v>1328</v>
      </c>
      <c r="AI28" s="51">
        <f t="shared" si="8"/>
        <v>237.90756001433178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9806376</v>
      </c>
      <c r="AQ28" s="128">
        <f t="shared" si="1"/>
        <v>0</v>
      </c>
      <c r="AR28" s="54">
        <v>1.21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128</v>
      </c>
      <c r="P29" s="124">
        <v>127</v>
      </c>
      <c r="Q29" s="124">
        <v>62021533</v>
      </c>
      <c r="R29" s="47">
        <f t="shared" si="5"/>
        <v>5387</v>
      </c>
      <c r="S29" s="48">
        <f t="shared" si="6"/>
        <v>129.28800000000001</v>
      </c>
      <c r="T29" s="48">
        <f t="shared" si="7"/>
        <v>5.3869999999999996</v>
      </c>
      <c r="U29" s="125">
        <v>2.1</v>
      </c>
      <c r="V29" s="125">
        <f t="shared" si="0"/>
        <v>2.1</v>
      </c>
      <c r="W29" s="126" t="s">
        <v>131</v>
      </c>
      <c r="X29" s="128">
        <v>0</v>
      </c>
      <c r="Y29" s="128">
        <v>1014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42507436</v>
      </c>
      <c r="AH29" s="50">
        <f t="shared" si="9"/>
        <v>1312</v>
      </c>
      <c r="AI29" s="51">
        <f t="shared" si="8"/>
        <v>243.5492853165027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9806376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2"/>
        <v>2.8169014084507045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128</v>
      </c>
      <c r="P30" s="124">
        <v>126</v>
      </c>
      <c r="Q30" s="124">
        <v>62026833</v>
      </c>
      <c r="R30" s="47">
        <f t="shared" si="5"/>
        <v>5300</v>
      </c>
      <c r="S30" s="48">
        <f t="shared" si="6"/>
        <v>127.2</v>
      </c>
      <c r="T30" s="48">
        <f t="shared" si="7"/>
        <v>5.3</v>
      </c>
      <c r="U30" s="125">
        <v>2</v>
      </c>
      <c r="V30" s="125">
        <f t="shared" si="0"/>
        <v>2</v>
      </c>
      <c r="W30" s="126" t="s">
        <v>131</v>
      </c>
      <c r="X30" s="128">
        <v>0</v>
      </c>
      <c r="Y30" s="128">
        <v>1014</v>
      </c>
      <c r="Z30" s="128">
        <v>1187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42508744</v>
      </c>
      <c r="AH30" s="50">
        <f t="shared" si="9"/>
        <v>1308</v>
      </c>
      <c r="AI30" s="51">
        <f t="shared" si="8"/>
        <v>246.79245283018869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9806376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4</v>
      </c>
      <c r="E31" s="42">
        <f t="shared" si="2"/>
        <v>2.8169014084507045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126</v>
      </c>
      <c r="P31" s="124">
        <v>123</v>
      </c>
      <c r="Q31" s="124">
        <v>62032011</v>
      </c>
      <c r="R31" s="47">
        <f t="shared" si="5"/>
        <v>5178</v>
      </c>
      <c r="S31" s="48">
        <f t="shared" si="6"/>
        <v>124.27200000000001</v>
      </c>
      <c r="T31" s="48">
        <f t="shared" si="7"/>
        <v>5.1779999999999999</v>
      </c>
      <c r="U31" s="125">
        <v>1.9</v>
      </c>
      <c r="V31" s="125">
        <f t="shared" si="0"/>
        <v>1.9</v>
      </c>
      <c r="W31" s="126" t="s">
        <v>131</v>
      </c>
      <c r="X31" s="128">
        <v>0</v>
      </c>
      <c r="Y31" s="128">
        <v>1005</v>
      </c>
      <c r="Z31" s="128">
        <v>1186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42510044</v>
      </c>
      <c r="AH31" s="50">
        <f t="shared" si="9"/>
        <v>1300</v>
      </c>
      <c r="AI31" s="51">
        <f t="shared" si="8"/>
        <v>251.06218617226727</v>
      </c>
      <c r="AJ31" s="108">
        <v>0</v>
      </c>
      <c r="AK31" s="108">
        <v>1</v>
      </c>
      <c r="AL31" s="108">
        <v>1</v>
      </c>
      <c r="AM31" s="108">
        <v>1</v>
      </c>
      <c r="AN31" s="108">
        <v>1</v>
      </c>
      <c r="AO31" s="108">
        <v>0</v>
      </c>
      <c r="AP31" s="128">
        <v>9806376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10</v>
      </c>
      <c r="E32" s="42">
        <f t="shared" si="2"/>
        <v>7.042253521126761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100</v>
      </c>
      <c r="P32" s="124">
        <v>112</v>
      </c>
      <c r="Q32" s="124">
        <v>62036830</v>
      </c>
      <c r="R32" s="47">
        <f t="shared" si="5"/>
        <v>4819</v>
      </c>
      <c r="S32" s="48">
        <f t="shared" si="6"/>
        <v>115.65600000000001</v>
      </c>
      <c r="T32" s="48">
        <f t="shared" si="7"/>
        <v>4.819</v>
      </c>
      <c r="U32" s="125">
        <v>1.4</v>
      </c>
      <c r="V32" s="125">
        <f t="shared" si="0"/>
        <v>1.4</v>
      </c>
      <c r="W32" s="126" t="s">
        <v>147</v>
      </c>
      <c r="X32" s="128">
        <v>0</v>
      </c>
      <c r="Y32" s="128">
        <v>1077</v>
      </c>
      <c r="Z32" s="128">
        <v>1187</v>
      </c>
      <c r="AA32" s="128"/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42511124</v>
      </c>
      <c r="AH32" s="50">
        <f t="shared" si="9"/>
        <v>1080</v>
      </c>
      <c r="AI32" s="51">
        <f t="shared" si="8"/>
        <v>224.11288649097324</v>
      </c>
      <c r="AJ32" s="108">
        <v>0</v>
      </c>
      <c r="AK32" s="108">
        <v>1</v>
      </c>
      <c r="AL32" s="108">
        <v>1</v>
      </c>
      <c r="AM32" s="108"/>
      <c r="AN32" s="108">
        <v>1</v>
      </c>
      <c r="AO32" s="108">
        <v>0</v>
      </c>
      <c r="AP32" s="128">
        <v>9806376</v>
      </c>
      <c r="AQ32" s="128">
        <f t="shared" si="1"/>
        <v>0</v>
      </c>
      <c r="AR32" s="54">
        <v>1.32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7</v>
      </c>
      <c r="E33" s="42">
        <f t="shared" si="2"/>
        <v>4.9295774647887329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134</v>
      </c>
      <c r="P33" s="124">
        <v>97</v>
      </c>
      <c r="Q33" s="124">
        <v>62041046</v>
      </c>
      <c r="R33" s="47">
        <f t="shared" si="5"/>
        <v>4216</v>
      </c>
      <c r="S33" s="48">
        <f t="shared" si="6"/>
        <v>101.184</v>
      </c>
      <c r="T33" s="48">
        <f t="shared" si="7"/>
        <v>4.2160000000000002</v>
      </c>
      <c r="U33" s="125">
        <v>2.4</v>
      </c>
      <c r="V33" s="125">
        <f t="shared" si="0"/>
        <v>2.4</v>
      </c>
      <c r="W33" s="126" t="s">
        <v>124</v>
      </c>
      <c r="X33" s="128">
        <v>0</v>
      </c>
      <c r="Y33" s="128">
        <v>0</v>
      </c>
      <c r="Z33" s="128">
        <v>1187</v>
      </c>
      <c r="AA33" s="128"/>
      <c r="AB33" s="128">
        <v>1188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42512032</v>
      </c>
      <c r="AH33" s="50">
        <f t="shared" si="9"/>
        <v>908</v>
      </c>
      <c r="AI33" s="51">
        <f t="shared" si="8"/>
        <v>215.37001897533204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9807412</v>
      </c>
      <c r="AQ33" s="128">
        <f t="shared" si="1"/>
        <v>1036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2"/>
        <v>7.746478873239437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136</v>
      </c>
      <c r="P34" s="124">
        <v>96</v>
      </c>
      <c r="Q34" s="124">
        <v>62045062</v>
      </c>
      <c r="R34" s="47">
        <f t="shared" si="5"/>
        <v>4016</v>
      </c>
      <c r="S34" s="48">
        <f t="shared" si="6"/>
        <v>96.384</v>
      </c>
      <c r="T34" s="48">
        <f t="shared" si="7"/>
        <v>4.016</v>
      </c>
      <c r="U34" s="125">
        <v>4</v>
      </c>
      <c r="V34" s="125">
        <f t="shared" si="0"/>
        <v>4</v>
      </c>
      <c r="W34" s="126" t="s">
        <v>124</v>
      </c>
      <c r="X34" s="128">
        <v>0</v>
      </c>
      <c r="Y34" s="128">
        <v>0</v>
      </c>
      <c r="Z34" s="128">
        <v>1117</v>
      </c>
      <c r="AA34" s="128"/>
      <c r="AB34" s="128">
        <v>1118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42512852</v>
      </c>
      <c r="AH34" s="50">
        <f t="shared" si="9"/>
        <v>820</v>
      </c>
      <c r="AI34" s="51">
        <f t="shared" si="8"/>
        <v>204.18326693227093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9808877</v>
      </c>
      <c r="AQ34" s="128">
        <f t="shared" si="1"/>
        <v>1465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64">
        <f>AVERAGE(P11:P34)</f>
        <v>120.45833333333333</v>
      </c>
      <c r="Q35" s="65">
        <f>Q34-Q10</f>
        <v>121183</v>
      </c>
      <c r="R35" s="66">
        <f>SUM(R11:R34)</f>
        <v>121183</v>
      </c>
      <c r="S35" s="67">
        <f>AVERAGE(S11:S34)</f>
        <v>121.18299999999998</v>
      </c>
      <c r="T35" s="67">
        <f>SUM(T11:T34)</f>
        <v>121.18299999999999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27224</v>
      </c>
      <c r="AH35" s="69">
        <f>SUM(AH11:AH34)</f>
        <v>27224</v>
      </c>
      <c r="AI35" s="70">
        <f>$AH$35/$T35</f>
        <v>224.65197263642591</v>
      </c>
      <c r="AJ35" s="99"/>
      <c r="AK35" s="100"/>
      <c r="AL35" s="100"/>
      <c r="AM35" s="100"/>
      <c r="AN35" s="101"/>
      <c r="AO35" s="71"/>
      <c r="AP35" s="72">
        <f>AP34-AP10</f>
        <v>6797</v>
      </c>
      <c r="AQ35" s="73">
        <f>SUM(AQ11:AQ34)</f>
        <v>6797</v>
      </c>
      <c r="AR35" s="74">
        <f>AVERAGE(AR11:AR34)</f>
        <v>1.2316666666666667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6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187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62" t="s">
        <v>128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91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154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295" t="s">
        <v>188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62" t="s">
        <v>133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62" t="s">
        <v>141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62" t="s">
        <v>142</v>
      </c>
      <c r="C48" s="129"/>
      <c r="D48" s="129"/>
      <c r="E48" s="129"/>
      <c r="F48" s="130"/>
      <c r="G48" s="117"/>
      <c r="H48" s="117"/>
      <c r="I48" s="117"/>
      <c r="J48" s="117"/>
      <c r="K48" s="117"/>
      <c r="L48" s="117"/>
      <c r="M48" s="117"/>
      <c r="N48" s="117"/>
      <c r="O48" s="117"/>
      <c r="P48" s="120"/>
      <c r="Q48" s="119"/>
      <c r="R48" s="119"/>
      <c r="S48" s="119"/>
      <c r="T48" s="112"/>
      <c r="U48" s="112"/>
      <c r="V48" s="112"/>
      <c r="W48" s="112"/>
      <c r="X48" s="112"/>
      <c r="Y48" s="112"/>
      <c r="Z48" s="112"/>
      <c r="AA48" s="112"/>
      <c r="AB48" s="112"/>
      <c r="AJ48" s="113"/>
      <c r="AK48" s="113"/>
      <c r="AL48" s="113"/>
      <c r="AM48" s="113"/>
      <c r="AN48" s="113"/>
      <c r="AO48" s="113"/>
      <c r="AP48" s="114"/>
      <c r="AQ48" s="109"/>
      <c r="AR48" s="109"/>
      <c r="AS48" s="111"/>
      <c r="AT48" s="107"/>
      <c r="AU48" s="107"/>
      <c r="AV48" s="107"/>
      <c r="AW48" s="107"/>
      <c r="AX48" s="107"/>
      <c r="AY48" s="107"/>
    </row>
    <row r="49" spans="1:51" x14ac:dyDescent="0.25">
      <c r="B49" s="118" t="s">
        <v>170</v>
      </c>
      <c r="C49" s="116"/>
      <c r="D49" s="116"/>
      <c r="E49" s="116"/>
      <c r="F49" s="116"/>
      <c r="G49" s="116"/>
      <c r="H49" s="116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91" t="s">
        <v>144</v>
      </c>
      <c r="C50" s="118"/>
      <c r="D50" s="118"/>
      <c r="E50" s="118"/>
      <c r="F50" s="118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162" t="s">
        <v>145</v>
      </c>
      <c r="C51" s="116"/>
      <c r="D51" s="171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82"/>
      <c r="V51" s="82"/>
      <c r="W51" s="112"/>
      <c r="X51" s="112"/>
      <c r="Y51" s="112"/>
      <c r="Z51" s="9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91" t="s">
        <v>181</v>
      </c>
      <c r="C52" s="118"/>
      <c r="D52" s="172"/>
      <c r="E52" s="118"/>
      <c r="F52" s="118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118"/>
      <c r="C53" s="118"/>
      <c r="D53" s="172"/>
      <c r="E53" s="118"/>
      <c r="F53" s="118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116"/>
      <c r="C54" s="118"/>
      <c r="D54" s="172"/>
      <c r="E54" s="118"/>
      <c r="F54" s="118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18"/>
      <c r="C55" s="118"/>
      <c r="D55" s="172"/>
      <c r="E55" s="118"/>
      <c r="F55" s="11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/>
      <c r="C56" s="118"/>
      <c r="D56" s="172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109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P59" s="109"/>
      <c r="R59" s="83"/>
      <c r="AS59" s="107"/>
      <c r="AT59" s="107"/>
      <c r="AU59" s="107"/>
      <c r="AV59" s="107"/>
      <c r="AW59" s="107"/>
      <c r="AX59" s="107"/>
      <c r="AY59" s="107"/>
    </row>
    <row r="60" spans="1:51" x14ac:dyDescent="0.25">
      <c r="A60" s="112"/>
      <c r="I60" s="113"/>
      <c r="J60" s="113"/>
      <c r="K60" s="113"/>
      <c r="L60" s="113"/>
      <c r="M60" s="113"/>
      <c r="N60" s="113"/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R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14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R83" s="109"/>
      <c r="S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T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09"/>
      <c r="Q85" s="109"/>
      <c r="R85" s="109"/>
      <c r="S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R87" s="109"/>
      <c r="S87" s="109"/>
      <c r="T87" s="109"/>
      <c r="U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T88" s="109"/>
      <c r="U88" s="109"/>
      <c r="AS88" s="107"/>
      <c r="AT88" s="107"/>
      <c r="AU88" s="107"/>
      <c r="AV88" s="107"/>
      <c r="AW88" s="107"/>
      <c r="AX88" s="107"/>
      <c r="AY88" s="107"/>
    </row>
    <row r="100" spans="45:51" x14ac:dyDescent="0.25">
      <c r="AS100" s="107"/>
      <c r="AT100" s="107"/>
      <c r="AU100" s="107"/>
      <c r="AV100" s="107"/>
      <c r="AW100" s="107"/>
      <c r="AX100" s="107"/>
      <c r="AY100" s="107"/>
    </row>
  </sheetData>
  <protectedRanges>
    <protectedRange sqref="S51:T56 T42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56" name="Range2_2_1_10_1_1_1_2"/>
    <protectedRange sqref="N51:R56" name="Range2_12_1_6_1_1"/>
    <protectedRange sqref="L51:M56" name="Range2_2_12_1_7_1_1"/>
    <protectedRange sqref="AS11:AS15" name="Range1_4_1_1_1_1"/>
    <protectedRange sqref="J11:J15 J26:J34" name="Range1_1_2_1_10_1_1_1_1"/>
    <protectedRange sqref="R59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49:T50" name="Range2_12_5_1_1_3"/>
    <protectedRange sqref="S49:S50" name="Range2_12_4_1_1_1_4_2_2_2"/>
    <protectedRange sqref="Q10 AG10 AP10" name="Range1_16_3_1_1_1_1_1"/>
    <protectedRange sqref="F11:F22" name="Range1_16_3_1_1_2_1_1_1_2_1"/>
    <protectedRange sqref="Q48" name="Range2_12_5_1_1_3_1"/>
    <protectedRange sqref="P48" name="Range2_12_4_1_1_1_4_2_2_2_1"/>
    <protectedRange sqref="Q49:R50 N48:O48" name="Range2_12_1_6_1_1_1_2_3_2_1_1_3_1"/>
    <protectedRange sqref="N49:P50 K48:M48" name="Range2_12_1_2_3_1_1_1_2_3_2_1_1_3_1"/>
    <protectedRange sqref="K49:M50 H48:J48" name="Range2_2_12_1_4_3_1_1_1_3_3_2_1_1_3_1"/>
    <protectedRange sqref="J49:J50 G48" name="Range2_2_12_1_4_3_1_1_1_3_2_1_2_2_1"/>
    <protectedRange sqref="D48:E48" name="Range2_2_12_1_3_1_2_1_1_1_2_1_1_1_1_1_1_2_1_1_1"/>
    <protectedRange sqref="C48" name="Range2_2_12_1_3_1_2_1_1_1_3_1_1_1_1_1_3_1_1_1_1_1"/>
    <protectedRange sqref="F48" name="Range2_2_12_1_4_3_1_1_1_2_1_2_1_1_3_1_1_1_1_1_1_1"/>
    <protectedRange sqref="I49" name="Range2_2_12_1_7_1_1_2_2_2"/>
    <protectedRange sqref="G49:H49" name="Range2_2_12_1_3_1_2_1_1_1_2_1_1_1_1_1_1_2_1_1_1_1_1_1"/>
    <protectedRange sqref="D49:E49" name="Range2_2_12_1_3_1_2_1_1_1_2_1_1_1_1_3_1_1_1_1_1_2_1_2"/>
    <protectedRange sqref="F49" name="Range2_2_12_1_3_1_2_1_1_1_3_1_1_1_1_1_3_1_1_1_1_1_1_1_2"/>
    <protectedRange sqref="I50" name="Range2_2_12_1_4_3_1_1_1_3_3_1_1_3_1_1_1_1_1_1_2_1_1"/>
    <protectedRange sqref="E50:H50" name="Range2_2_12_1_3_1_2_1_1_1_1_2_1_1_1_1_1_1_2_1_1"/>
    <protectedRange sqref="D50" name="Range2_2_12_1_3_1_2_1_1_1_2_1_2_3_1_1_1_1_1_1_1"/>
    <protectedRange sqref="Q11:Q34" name="Range1_16_3_1_1_1_1_1_2"/>
    <protectedRange sqref="O11:P34" name="Range1_16_3_1_1_2"/>
    <protectedRange sqref="U11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" name="Range1_16_1_1_1_1_2"/>
    <protectedRange sqref="T47" name="Range2_12_5_1_1_2_2_1_1_1"/>
    <protectedRange sqref="S47" name="Range2_12_4_1_1_1_4_2_2_2_2_1_1"/>
    <protectedRange sqref="Q47:R47" name="Range2_12_1_6_1_1_1_2_3_2_1_1_3_1_1_1_1"/>
    <protectedRange sqref="N47:P47" name="Range2_12_1_2_3_1_1_1_2_3_2_1_1_3_1_1_1_1"/>
    <protectedRange sqref="K47:M47" name="Range2_2_12_1_4_3_1_1_1_3_3_2_1_1_3_1_1_1_1"/>
    <protectedRange sqref="J47" name="Range2_2_12_1_4_3_1_1_1_3_2_1_2_2_1_1_1_1"/>
    <protectedRange sqref="E47:H47" name="Range2_2_12_1_3_1_2_1_1_1_1_2_1_1_1_1_1_1_1_1_1_1"/>
    <protectedRange sqref="D47" name="Range2_2_12_1_3_1_2_1_1_1_2_1_2_3_1_1_1_1_1_1_2_1"/>
    <protectedRange sqref="I47" name="Range2_2_12_1_4_2_1_1_1_4_1_2_1_1_1_2_2_1_1_1_1_1"/>
    <protectedRange sqref="J51:K56" name="Range2_2_12_1_4_1_1_1_1_1_1_1_1_1_1_1_1_1_1_1"/>
    <protectedRange sqref="I51:I56" name="Range2_2_12_1_7_1_1_2_2_1_2"/>
    <protectedRange sqref="F51:H56" name="Range2_2_12_1_3_1_2_1_1_1_1_2_1_1_1_1_1_1_1_1_1_1_1"/>
    <protectedRange sqref="E51:E56" name="Range2_2_12_1_3_1_2_1_1_1_2_1_1_1_1_3_1_1_1_1_1_1_1_1_1"/>
    <protectedRange sqref="T46" name="Range2_12_5_1_1_2_2_1_1_1_1"/>
    <protectedRange sqref="S46" name="Range2_12_4_1_1_1_4_2_2_2_2_1_1_1"/>
    <protectedRange sqref="Q46:R46" name="Range2_12_1_6_1_1_1_2_3_2_1_1_3_1_1_1_1_1"/>
    <protectedRange sqref="N46:P46" name="Range2_12_1_2_3_1_1_1_2_3_2_1_1_3_1_1_1_1_1"/>
    <protectedRange sqref="K46:M46" name="Range2_2_12_1_4_3_1_1_1_3_3_2_1_1_3_1_1_1_1_1"/>
    <protectedRange sqref="J46" name="Range2_2_12_1_4_3_1_1_1_3_2_1_2_2_1_1_1_1_1"/>
    <protectedRange sqref="E46:H46" name="Range2_2_12_1_3_1_2_1_1_1_1_2_1_1_1_1_1_1_1_1_1_1_2"/>
    <protectedRange sqref="D46" name="Range2_2_12_1_3_1_2_1_1_1_2_1_2_3_1_1_1_1_1_1_2_1_1"/>
    <protectedRange sqref="I46" name="Range2_2_12_1_4_2_1_1_1_4_1_2_1_1_1_2_2_1_1_1_1_1_1"/>
    <protectedRange sqref="T43" name="Range2_12_5_1_1_6_1_1_1_1_1_1_1_1_1_1_1_1_1"/>
    <protectedRange sqref="S43" name="Range2_12_5_1_1_5_3_1_1_1_1_1_1_1_1_1_1_1_1_1"/>
    <protectedRange sqref="Q43:R43" name="Range2_12_1_6_1_1_1_2_3_2_1_1_2_1_1_1_1_1_1_1_1_1_1_1_1"/>
    <protectedRange sqref="N43:P43" name="Range2_12_1_2_3_1_1_1_2_3_2_1_1_2_1_1_1_1_1_1_1_1_1_1_1_1"/>
    <protectedRange sqref="J43:M43" name="Range2_2_12_1_4_3_1_1_1_3_3_2_1_1_2_1_1_1_1_1_1_1_1_1_1_1_1"/>
    <protectedRange sqref="I43" name="Range2_2_12_1_4_3_1_1_1_2_1_2_2_1_2_1_1_1_1_1_1_1_1_1_1_1_1"/>
    <protectedRange sqref="G43:H43 D43:E43" name="Range2_2_12_1_3_1_2_1_1_1_2_1_3_2_1_2_1_1_1_1_1_1_1_1_1_1_1_1"/>
    <protectedRange sqref="F43" name="Range2_2_12_1_3_1_2_1_1_1_1_1_2_2_1_2_1_1_1_1_1_1_1_1_1_1_1_1"/>
    <protectedRange sqref="B43" name="Range2_12_5_1_1_1_2_2_1_1_1_1_1_1_1_1_1_1_1_1_1_1_1_1_1_1_1_1_1_1_1_1_1_1_1_1_1_1_1_1_1_1_1_1_1_1_1_1_1_1_1_1_1_1_1_1_1_2_1_1_1_1_1_1_1_1_1_1_1_2_1_1_1_1_1_2_1_1_1_1_1_1_1_1_1"/>
    <protectedRange sqref="T44" name="Range2_12_5_1_1_2_1_1_1_1_1_1_1_1_1"/>
    <protectedRange sqref="S44" name="Range2_12_4_1_1_1_4_2_2_1_1_1_1_1_1_1_1_1"/>
    <protectedRange sqref="Q44:R44" name="Range2_12_1_6_1_1_1_2_3_2_1_1_1_1_1_1_1_1_1_1_1_1"/>
    <protectedRange sqref="N44:P44" name="Range2_12_1_2_3_1_1_1_2_3_2_1_1_1_1_1_1_1_1_1_1_1_1"/>
    <protectedRange sqref="K44:M44" name="Range2_2_12_1_4_3_1_1_1_3_3_2_1_1_1_1_1_1_1_1_1_1_1_1"/>
    <protectedRange sqref="J44" name="Range2_2_12_1_4_3_1_1_1_3_2_1_2_1_1_1_1_1_1_1_1_1_1"/>
    <protectedRange sqref="D44:E44" name="Range2_2_12_1_3_1_2_1_1_1_2_1_2_3_2_1_1_1_1_1_1_1_1_1_1"/>
    <protectedRange sqref="I44" name="Range2_2_12_1_4_2_1_1_1_4_1_2_1_1_1_2_1_1_1_1_1_1_1_1_1_1"/>
    <protectedRange sqref="F44:H44" name="Range2_2_12_1_3_1_1_1_1_1_4_1_2_1_2_1_2_1_1_1_1_1_1_1_1_1_1"/>
    <protectedRange sqref="B44" name="Range2_12_5_1_1_1_2_2_1_1_1_1_1_1_1_1_1_1_1_2_1_1_1_1_1_1_1_1_1_1_1_1_1_1_1_1_1_1_1_1_1_1_1_1_1_1_1_1_1_1_1_1_1_1_1_1_1_1_1_1_1_1_1_1_1_1_1_1_1_1_1_1_1_2_1_1_1_1_1_1_1_1_1_1_1_2_1_1_1_1_1_2_1_1_1_1_1_1_1_1_1"/>
    <protectedRange sqref="T45" name="Range2_12_5_1_1_2_2_1_1_1_1_1_1_1_1"/>
    <protectedRange sqref="S45" name="Range2_12_4_1_1_1_4_2_2_2_2_1_1_1_1_1_1_1"/>
    <protectedRange sqref="Q45:R45" name="Range2_12_1_6_1_1_1_2_3_2_1_1_3_1_1_1_1_1_1_1_1_1"/>
    <protectedRange sqref="N45:P45" name="Range2_12_1_2_3_1_1_1_2_3_2_1_1_3_1_1_1_1_1_1_1_1_1"/>
    <protectedRange sqref="K45:M45" name="Range2_2_12_1_4_3_1_1_1_3_3_2_1_1_3_1_1_1_1_1_1_1_1_1"/>
    <protectedRange sqref="J45" name="Range2_2_12_1_4_3_1_1_1_3_2_1_2_2_1_1_1_1_1_1_1_1_1"/>
    <protectedRange sqref="E45:H45" name="Range2_2_12_1_3_1_2_1_1_1_1_2_1_1_1_1_1_1_1_1_1_1_2_1_1_1_1"/>
    <protectedRange sqref="D45" name="Range2_2_12_1_3_1_2_1_1_1_2_1_2_3_1_1_1_1_1_1_2_1_1_1_1_1_1"/>
    <protectedRange sqref="I45" name="Range2_2_12_1_4_2_1_1_1_4_1_2_1_1_1_2_2_1_1_1_1_1_1_1_1_1_1"/>
    <protectedRange sqref="B45" name="Range2_12_5_1_1_1_2_2_1_1_1_1_1_1_1_1_1_1_1_2_1_1_1_2_1_1_1_2_1_1_1_3_1_1_1_1_1_1_1_1_1_1_1_1_1_1_1_1_1_1_1_1_1_1_1_1_1_1_1_1_1_1_1_1_1_1_1_1_1_1_1_1_1_1_1_1_1_1_1_1_1_1_1_1_1_1_1_1_1_1_2_1_1_1_1_1_1_1_1_1_1_1"/>
    <protectedRange sqref="P4:U5" name="Range1_16_1_1_1_1_1_1_2_2_2_2_2_2_2_2_2_2_2_2_2_2_2_2_2_2_2_2_2_2_2_1_2_2_2_2_2_2"/>
    <protectedRange sqref="B46" name="Range2_12_5_1_1_1_2_1_1_1_1_1_1_1_1_1_1_1_2_1_2_1_1_1_1_1_1_1_1_1_2_1_1_1_1_1_1_1_1_1_1_1_1_1_1_1_1_1_1_1_1_1_1_1_1_1_1_1_1_1_1_1_1_1_1_1_1_1_1_1_1_1_1_1_2_1_1_1_1_1_1_1_1_1_2_1_2_1_1_1_1_1_2_1_1_1_1_2"/>
    <protectedRange sqref="B48" name="Range2_12_5_1_1_1_1_1_2_1_1_2_1_1_1_1_1_1_1_1_1_1_1_1_1_1_1_1_1_2_1_1_1_1_1_1_1_1_1_1_1_1_1_1_3_1_1_1_2_1_1_1_1_1_1_1_1_1_2_1_1_1_1_1_1_1_1_1_1_1_1_1_1_1_1_1_1_1_1_1_1_1_2_1_1_1_2_2"/>
    <protectedRange sqref="B49" name="Range2_12_5_1_1_1_2_2_1_1_1_1_1_1_1_1_1_1_1_2_1_1_1_1_1_1_1_1_1_3_1_3_1_2_1_1_1_1_1_1_1_1_1_1_1_1_1_2_1_1_1_1_1_2_1_1_1_1_1_1_1_1_2_1_1_3_1_1_1_2_1_1_1_1_1_1_1_1_1_1_1_1_1_1_1_1_1_2_1_1_1_1_1_1_1_1_1_1_1_1_1_1_1_2_1_1_1_2_2"/>
    <protectedRange sqref="B47" name="Range2_12_5_1_1_1_1_1_2_1_1_1_1_1_1_1_1_1_1_1_1_1_1_1_1_1_1_1_1_2_1_1_1_1_1_1_1_1_1_1_1_1_1_3_1_1_1_2_1_1_1_1_1_1_1_1_1_1_1_1_2_1_1_1_1_1_1_1_1_1_1_1_1_1_1_1_1_1_1_1_1_1_1_1_2_1_1_2_2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5:U45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859" priority="21" operator="containsText" text="N/A">
      <formula>NOT(ISERROR(SEARCH("N/A",AC11)))</formula>
    </cfRule>
    <cfRule type="cellIs" dxfId="858" priority="35" operator="equal">
      <formula>0</formula>
    </cfRule>
  </conditionalFormatting>
  <conditionalFormatting sqref="AC11:AE34">
    <cfRule type="cellIs" dxfId="857" priority="34" operator="greaterThanOrEqual">
      <formula>1185</formula>
    </cfRule>
  </conditionalFormatting>
  <conditionalFormatting sqref="AC11:AE34">
    <cfRule type="cellIs" dxfId="856" priority="33" operator="between">
      <formula>0.1</formula>
      <formula>1184</formula>
    </cfRule>
  </conditionalFormatting>
  <conditionalFormatting sqref="X8">
    <cfRule type="cellIs" dxfId="855" priority="32" operator="equal">
      <formula>0</formula>
    </cfRule>
  </conditionalFormatting>
  <conditionalFormatting sqref="X8">
    <cfRule type="cellIs" dxfId="854" priority="31" operator="greaterThan">
      <formula>1179</formula>
    </cfRule>
  </conditionalFormatting>
  <conditionalFormatting sqref="X8">
    <cfRule type="cellIs" dxfId="853" priority="30" operator="greaterThan">
      <formula>99</formula>
    </cfRule>
  </conditionalFormatting>
  <conditionalFormatting sqref="X8">
    <cfRule type="cellIs" dxfId="852" priority="29" operator="greaterThan">
      <formula>0.99</formula>
    </cfRule>
  </conditionalFormatting>
  <conditionalFormatting sqref="AB8">
    <cfRule type="cellIs" dxfId="851" priority="28" operator="equal">
      <formula>0</formula>
    </cfRule>
  </conditionalFormatting>
  <conditionalFormatting sqref="AB8">
    <cfRule type="cellIs" dxfId="850" priority="27" operator="greaterThan">
      <formula>1179</formula>
    </cfRule>
  </conditionalFormatting>
  <conditionalFormatting sqref="AB8">
    <cfRule type="cellIs" dxfId="849" priority="26" operator="greaterThan">
      <formula>99</formula>
    </cfRule>
  </conditionalFormatting>
  <conditionalFormatting sqref="AB8">
    <cfRule type="cellIs" dxfId="848" priority="25" operator="greaterThan">
      <formula>0.99</formula>
    </cfRule>
  </conditionalFormatting>
  <conditionalFormatting sqref="AI11:AI34">
    <cfRule type="cellIs" dxfId="847" priority="24" operator="greaterThan">
      <formula>$AI$8</formula>
    </cfRule>
  </conditionalFormatting>
  <conditionalFormatting sqref="AH11:AH34">
    <cfRule type="cellIs" dxfId="846" priority="22" operator="greaterThan">
      <formula>$AH$8</formula>
    </cfRule>
    <cfRule type="cellIs" dxfId="845" priority="23" operator="greaterThan">
      <formula>$AH$8</formula>
    </cfRule>
  </conditionalFormatting>
  <conditionalFormatting sqref="X11:AA34">
    <cfRule type="containsText" dxfId="844" priority="17" operator="containsText" text="N/A">
      <formula>NOT(ISERROR(SEARCH("N/A",X11)))</formula>
    </cfRule>
    <cfRule type="cellIs" dxfId="843" priority="20" operator="equal">
      <formula>0</formula>
    </cfRule>
  </conditionalFormatting>
  <conditionalFormatting sqref="X11:AA34">
    <cfRule type="cellIs" dxfId="842" priority="19" operator="greaterThanOrEqual">
      <formula>1185</formula>
    </cfRule>
  </conditionalFormatting>
  <conditionalFormatting sqref="X11:AA34">
    <cfRule type="cellIs" dxfId="841" priority="18" operator="between">
      <formula>0.1</formula>
      <formula>1184</formula>
    </cfRule>
  </conditionalFormatting>
  <conditionalFormatting sqref="AB11:AB34">
    <cfRule type="containsText" dxfId="840" priority="13" operator="containsText" text="N/A">
      <formula>NOT(ISERROR(SEARCH("N/A",AB11)))</formula>
    </cfRule>
    <cfRule type="cellIs" dxfId="839" priority="16" operator="equal">
      <formula>0</formula>
    </cfRule>
  </conditionalFormatting>
  <conditionalFormatting sqref="AB11:AB34">
    <cfRule type="cellIs" dxfId="838" priority="15" operator="greaterThanOrEqual">
      <formula>1185</formula>
    </cfRule>
  </conditionalFormatting>
  <conditionalFormatting sqref="AB11:AB34">
    <cfRule type="cellIs" dxfId="837" priority="14" operator="between">
      <formula>0.1</formula>
      <formula>1184</formula>
    </cfRule>
  </conditionalFormatting>
  <conditionalFormatting sqref="AJ11:AO34">
    <cfRule type="cellIs" dxfId="836" priority="12" operator="equal">
      <formula>0</formula>
    </cfRule>
  </conditionalFormatting>
  <conditionalFormatting sqref="AJ11:AO34">
    <cfRule type="cellIs" dxfId="835" priority="11" operator="greaterThan">
      <formula>1179</formula>
    </cfRule>
  </conditionalFormatting>
  <conditionalFormatting sqref="AJ11:AO34">
    <cfRule type="cellIs" dxfId="834" priority="10" operator="greaterThan">
      <formula>99</formula>
    </cfRule>
  </conditionalFormatting>
  <conditionalFormatting sqref="AJ11:AO34">
    <cfRule type="cellIs" dxfId="833" priority="9" operator="greaterThan">
      <formula>0.99</formula>
    </cfRule>
  </conditionalFormatting>
  <conditionalFormatting sqref="AQ11:AQ34">
    <cfRule type="cellIs" dxfId="832" priority="8" operator="equal">
      <formula>0</formula>
    </cfRule>
  </conditionalFormatting>
  <conditionalFormatting sqref="AQ11:AQ34">
    <cfRule type="cellIs" dxfId="831" priority="7" operator="greaterThan">
      <formula>1179</formula>
    </cfRule>
  </conditionalFormatting>
  <conditionalFormatting sqref="AQ11:AQ34">
    <cfRule type="cellIs" dxfId="830" priority="6" operator="greaterThan">
      <formula>99</formula>
    </cfRule>
  </conditionalFormatting>
  <conditionalFormatting sqref="AQ11:AQ34">
    <cfRule type="cellIs" dxfId="829" priority="5" operator="greaterThan">
      <formula>0.99</formula>
    </cfRule>
  </conditionalFormatting>
  <conditionalFormatting sqref="AP11:AP34">
    <cfRule type="cellIs" dxfId="828" priority="4" operator="equal">
      <formula>0</formula>
    </cfRule>
  </conditionalFormatting>
  <conditionalFormatting sqref="AP11:AP34">
    <cfRule type="cellIs" dxfId="827" priority="3" operator="greaterThan">
      <formula>1179</formula>
    </cfRule>
  </conditionalFormatting>
  <conditionalFormatting sqref="AP11:AP34">
    <cfRule type="cellIs" dxfId="826" priority="2" operator="greaterThan">
      <formula>99</formula>
    </cfRule>
  </conditionalFormatting>
  <conditionalFormatting sqref="AP11:AP34">
    <cfRule type="cellIs" dxfId="82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0"/>
  <sheetViews>
    <sheetView topLeftCell="Y12" zoomScaleNormal="100" workbookViewId="0">
      <selection activeCell="AR27" sqref="AR27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64" t="s">
        <v>130</v>
      </c>
      <c r="Q3" s="265"/>
      <c r="R3" s="265"/>
      <c r="S3" s="265"/>
      <c r="T3" s="265"/>
      <c r="U3" s="26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64" t="s">
        <v>140</v>
      </c>
      <c r="Q4" s="265"/>
      <c r="R4" s="265"/>
      <c r="S4" s="265"/>
      <c r="T4" s="265"/>
      <c r="U4" s="26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64" t="s">
        <v>127</v>
      </c>
      <c r="Q5" s="265"/>
      <c r="R5" s="265"/>
      <c r="S5" s="265"/>
      <c r="T5" s="265"/>
      <c r="U5" s="26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64" t="s">
        <v>6</v>
      </c>
      <c r="C6" s="266"/>
      <c r="D6" s="267" t="s">
        <v>7</v>
      </c>
      <c r="E6" s="268"/>
      <c r="F6" s="268"/>
      <c r="G6" s="268"/>
      <c r="H6" s="269"/>
      <c r="I6" s="109"/>
      <c r="J6" s="109"/>
      <c r="K6" s="164"/>
      <c r="L6" s="270">
        <v>41686</v>
      </c>
      <c r="M6" s="27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72" t="s">
        <v>8</v>
      </c>
      <c r="C7" s="273"/>
      <c r="D7" s="272" t="s">
        <v>9</v>
      </c>
      <c r="E7" s="274"/>
      <c r="F7" s="274"/>
      <c r="G7" s="273"/>
      <c r="H7" s="160" t="s">
        <v>10</v>
      </c>
      <c r="I7" s="137" t="s">
        <v>11</v>
      </c>
      <c r="J7" s="137" t="s">
        <v>12</v>
      </c>
      <c r="K7" s="137" t="s">
        <v>13</v>
      </c>
      <c r="L7" s="13"/>
      <c r="M7" s="13"/>
      <c r="N7" s="13"/>
      <c r="O7" s="160" t="s">
        <v>14</v>
      </c>
      <c r="P7" s="272" t="s">
        <v>15</v>
      </c>
      <c r="Q7" s="274"/>
      <c r="R7" s="274"/>
      <c r="S7" s="274"/>
      <c r="T7" s="273"/>
      <c r="U7" s="272" t="s">
        <v>16</v>
      </c>
      <c r="V7" s="273"/>
      <c r="W7" s="137" t="s">
        <v>17</v>
      </c>
      <c r="X7" s="272" t="s">
        <v>18</v>
      </c>
      <c r="Y7" s="273"/>
      <c r="Z7" s="272" t="s">
        <v>19</v>
      </c>
      <c r="AA7" s="273"/>
      <c r="AB7" s="272" t="s">
        <v>20</v>
      </c>
      <c r="AC7" s="273"/>
      <c r="AD7" s="272" t="s">
        <v>21</v>
      </c>
      <c r="AE7" s="273"/>
      <c r="AF7" s="137" t="s">
        <v>22</v>
      </c>
      <c r="AG7" s="137" t="s">
        <v>23</v>
      </c>
      <c r="AH7" s="137" t="s">
        <v>24</v>
      </c>
      <c r="AI7" s="137" t="s">
        <v>25</v>
      </c>
      <c r="AJ7" s="272" t="s">
        <v>26</v>
      </c>
      <c r="AK7" s="274"/>
      <c r="AL7" s="274"/>
      <c r="AM7" s="274"/>
      <c r="AN7" s="273"/>
      <c r="AO7" s="272" t="s">
        <v>27</v>
      </c>
      <c r="AP7" s="274"/>
      <c r="AQ7" s="273"/>
      <c r="AR7" s="13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75">
        <v>42347</v>
      </c>
      <c r="C8" s="276"/>
      <c r="D8" s="277" t="s">
        <v>29</v>
      </c>
      <c r="E8" s="278"/>
      <c r="F8" s="278"/>
      <c r="G8" s="279"/>
      <c r="H8" s="29"/>
      <c r="I8" s="277" t="s">
        <v>29</v>
      </c>
      <c r="J8" s="278"/>
      <c r="K8" s="27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77" t="s">
        <v>33</v>
      </c>
      <c r="V8" s="279"/>
      <c r="W8" s="31" t="s">
        <v>34</v>
      </c>
      <c r="X8" s="280">
        <v>0</v>
      </c>
      <c r="Y8" s="281"/>
      <c r="Z8" s="282" t="s">
        <v>35</v>
      </c>
      <c r="AA8" s="283"/>
      <c r="AB8" s="280">
        <v>1185</v>
      </c>
      <c r="AC8" s="281"/>
      <c r="AD8" s="284">
        <v>800</v>
      </c>
      <c r="AE8" s="285"/>
      <c r="AF8" s="29"/>
      <c r="AG8" s="31">
        <f>AG34-AG10</f>
        <v>27496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86" t="s">
        <v>39</v>
      </c>
      <c r="C9" s="287"/>
      <c r="D9" s="286" t="s">
        <v>40</v>
      </c>
      <c r="E9" s="287"/>
      <c r="F9" s="286" t="s">
        <v>41</v>
      </c>
      <c r="G9" s="287"/>
      <c r="H9" s="288" t="s">
        <v>42</v>
      </c>
      <c r="I9" s="286" t="s">
        <v>43</v>
      </c>
      <c r="J9" s="290"/>
      <c r="K9" s="287"/>
      <c r="L9" s="137" t="s">
        <v>44</v>
      </c>
      <c r="M9" s="291" t="s">
        <v>45</v>
      </c>
      <c r="N9" s="34" t="s">
        <v>46</v>
      </c>
      <c r="O9" s="293" t="s">
        <v>47</v>
      </c>
      <c r="P9" s="293" t="s">
        <v>48</v>
      </c>
      <c r="Q9" s="35" t="s">
        <v>49</v>
      </c>
      <c r="R9" s="301" t="s">
        <v>50</v>
      </c>
      <c r="S9" s="302"/>
      <c r="T9" s="303"/>
      <c r="U9" s="165" t="s">
        <v>51</v>
      </c>
      <c r="V9" s="165" t="s">
        <v>52</v>
      </c>
      <c r="W9" s="307" t="s">
        <v>53</v>
      </c>
      <c r="X9" s="308" t="s">
        <v>54</v>
      </c>
      <c r="Y9" s="309"/>
      <c r="Z9" s="309"/>
      <c r="AA9" s="309"/>
      <c r="AB9" s="309"/>
      <c r="AC9" s="309"/>
      <c r="AD9" s="309"/>
      <c r="AE9" s="310"/>
      <c r="AF9" s="163" t="s">
        <v>55</v>
      </c>
      <c r="AG9" s="163" t="s">
        <v>56</v>
      </c>
      <c r="AH9" s="296" t="s">
        <v>57</v>
      </c>
      <c r="AI9" s="311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93" t="s">
        <v>66</v>
      </c>
      <c r="AR9" s="165" t="s">
        <v>67</v>
      </c>
      <c r="AS9" s="296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89"/>
      <c r="I10" s="165" t="s">
        <v>75</v>
      </c>
      <c r="J10" s="165" t="s">
        <v>75</v>
      </c>
      <c r="K10" s="165" t="s">
        <v>75</v>
      </c>
      <c r="L10" s="29" t="s">
        <v>29</v>
      </c>
      <c r="M10" s="292"/>
      <c r="N10" s="29" t="s">
        <v>29</v>
      </c>
      <c r="O10" s="294"/>
      <c r="P10" s="294"/>
      <c r="Q10" s="2">
        <f>'DEC 8'!Q34</f>
        <v>62045062</v>
      </c>
      <c r="R10" s="304"/>
      <c r="S10" s="305"/>
      <c r="T10" s="306"/>
      <c r="U10" s="165" t="s">
        <v>75</v>
      </c>
      <c r="V10" s="165" t="s">
        <v>75</v>
      </c>
      <c r="W10" s="307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'DEC 8'!AG34</f>
        <v>42512852</v>
      </c>
      <c r="AH10" s="296"/>
      <c r="AI10" s="312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2">
        <f>'DEC 8'!AP34</f>
        <v>9808877</v>
      </c>
      <c r="AQ10" s="294"/>
      <c r="AR10" s="161" t="s">
        <v>85</v>
      </c>
      <c r="AS10" s="296"/>
      <c r="AV10" s="40" t="s">
        <v>86</v>
      </c>
      <c r="AW10" s="40" t="s">
        <v>87</v>
      </c>
      <c r="AY10" s="84" t="s">
        <v>140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129</v>
      </c>
      <c r="P11" s="124">
        <v>88</v>
      </c>
      <c r="Q11" s="124">
        <v>62048769</v>
      </c>
      <c r="R11" s="47">
        <f>IF(ISBLANK(Q11),"-",Q11-Q10)</f>
        <v>3707</v>
      </c>
      <c r="S11" s="48">
        <f>R11*24/1000</f>
        <v>88.968000000000004</v>
      </c>
      <c r="T11" s="48">
        <f>R11/1000</f>
        <v>3.7069999999999999</v>
      </c>
      <c r="U11" s="125">
        <v>5.8</v>
      </c>
      <c r="V11" s="125">
        <f t="shared" ref="V11:V34" si="0">U11</f>
        <v>5.8</v>
      </c>
      <c r="W11" s="126" t="s">
        <v>124</v>
      </c>
      <c r="X11" s="128">
        <v>0</v>
      </c>
      <c r="Y11" s="128">
        <v>0</v>
      </c>
      <c r="Z11" s="128">
        <v>1097</v>
      </c>
      <c r="AA11" s="128">
        <v>0</v>
      </c>
      <c r="AB11" s="128">
        <v>1097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42513592</v>
      </c>
      <c r="AH11" s="50">
        <f>IF(ISBLANK(AG11),"-",AG11-AG10)</f>
        <v>740</v>
      </c>
      <c r="AI11" s="51">
        <f>AH11/T11</f>
        <v>199.62233612085245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9810561</v>
      </c>
      <c r="AQ11" s="128">
        <f t="shared" ref="AQ11:AQ34" si="1">AP11-AP10</f>
        <v>1684</v>
      </c>
      <c r="AR11" s="52"/>
      <c r="AS11" s="53" t="s">
        <v>113</v>
      </c>
      <c r="AV11" s="40" t="s">
        <v>88</v>
      </c>
      <c r="AW11" s="40" t="s">
        <v>91</v>
      </c>
      <c r="AY11" s="84" t="s">
        <v>129</v>
      </c>
    </row>
    <row r="12" spans="2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2">D12/1.42</f>
        <v>9.8591549295774659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129</v>
      </c>
      <c r="P12" s="124">
        <v>85</v>
      </c>
      <c r="Q12" s="124">
        <v>62052380</v>
      </c>
      <c r="R12" s="47">
        <f t="shared" ref="R12:R34" si="5">IF(ISBLANK(Q12),"-",Q12-Q11)</f>
        <v>3611</v>
      </c>
      <c r="S12" s="48">
        <f t="shared" ref="S12:S34" si="6">R12*24/1000</f>
        <v>86.664000000000001</v>
      </c>
      <c r="T12" s="48">
        <f t="shared" ref="T12:T34" si="7">R12/1000</f>
        <v>3.6110000000000002</v>
      </c>
      <c r="U12" s="125">
        <v>7.6</v>
      </c>
      <c r="V12" s="125">
        <f t="shared" si="0"/>
        <v>7.6</v>
      </c>
      <c r="W12" s="126" t="s">
        <v>124</v>
      </c>
      <c r="X12" s="128">
        <v>0</v>
      </c>
      <c r="Y12" s="128">
        <v>0</v>
      </c>
      <c r="Z12" s="128">
        <v>1076</v>
      </c>
      <c r="AA12" s="128">
        <v>0</v>
      </c>
      <c r="AB12" s="128">
        <v>1087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42514292</v>
      </c>
      <c r="AH12" s="50">
        <f>IF(ISBLANK(AG12),"-",AG12-AG11)</f>
        <v>700</v>
      </c>
      <c r="AI12" s="51">
        <f t="shared" ref="AI12:AI34" si="8">AH12/T12</f>
        <v>193.8521185267239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9812309</v>
      </c>
      <c r="AQ12" s="128">
        <f t="shared" si="1"/>
        <v>1748</v>
      </c>
      <c r="AR12" s="179">
        <v>1.1100000000000001</v>
      </c>
      <c r="AS12" s="53" t="s">
        <v>113</v>
      </c>
      <c r="AV12" s="40" t="s">
        <v>92</v>
      </c>
      <c r="AW12" s="40" t="s">
        <v>93</v>
      </c>
      <c r="AY12" s="84" t="s">
        <v>130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2"/>
        <v>10.563380281690142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128</v>
      </c>
      <c r="P13" s="124">
        <v>84</v>
      </c>
      <c r="Q13" s="124">
        <v>62055872</v>
      </c>
      <c r="R13" s="47">
        <f t="shared" si="5"/>
        <v>3492</v>
      </c>
      <c r="S13" s="48">
        <f t="shared" si="6"/>
        <v>83.808000000000007</v>
      </c>
      <c r="T13" s="48">
        <f t="shared" si="7"/>
        <v>3.492</v>
      </c>
      <c r="U13" s="125">
        <v>9.4</v>
      </c>
      <c r="V13" s="125">
        <f t="shared" si="0"/>
        <v>9.4</v>
      </c>
      <c r="W13" s="126" t="s">
        <v>124</v>
      </c>
      <c r="X13" s="128">
        <v>0</v>
      </c>
      <c r="Y13" s="128">
        <v>0</v>
      </c>
      <c r="Z13" s="128">
        <v>1048</v>
      </c>
      <c r="AA13" s="128">
        <v>0</v>
      </c>
      <c r="AB13" s="128">
        <v>1048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42514912</v>
      </c>
      <c r="AH13" s="50">
        <f>IF(ISBLANK(AG13),"-",AG13-AG12)</f>
        <v>620</v>
      </c>
      <c r="AI13" s="51">
        <f t="shared" si="8"/>
        <v>177.54868270332187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9814038</v>
      </c>
      <c r="AQ13" s="128">
        <f t="shared" si="1"/>
        <v>1729</v>
      </c>
      <c r="AR13" s="52"/>
      <c r="AS13" s="53" t="s">
        <v>113</v>
      </c>
      <c r="AV13" s="40" t="s">
        <v>94</v>
      </c>
      <c r="AW13" s="40" t="s">
        <v>95</v>
      </c>
      <c r="AY13" s="84" t="s">
        <v>127</v>
      </c>
    </row>
    <row r="14" spans="2:51" x14ac:dyDescent="0.25">
      <c r="B14" s="41">
        <v>2.125</v>
      </c>
      <c r="C14" s="41">
        <v>0.16666666666666699</v>
      </c>
      <c r="D14" s="123">
        <v>18</v>
      </c>
      <c r="E14" s="42">
        <f t="shared" si="2"/>
        <v>12.67605633802817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93</v>
      </c>
      <c r="P14" s="124">
        <v>91</v>
      </c>
      <c r="Q14" s="124">
        <v>62059603</v>
      </c>
      <c r="R14" s="47">
        <f t="shared" si="5"/>
        <v>3731</v>
      </c>
      <c r="S14" s="48">
        <f t="shared" si="6"/>
        <v>89.543999999999997</v>
      </c>
      <c r="T14" s="48">
        <f t="shared" si="7"/>
        <v>3.7309999999999999</v>
      </c>
      <c r="U14" s="125">
        <v>9.5</v>
      </c>
      <c r="V14" s="125">
        <f t="shared" si="0"/>
        <v>9.5</v>
      </c>
      <c r="W14" s="126" t="s">
        <v>124</v>
      </c>
      <c r="X14" s="128">
        <v>0</v>
      </c>
      <c r="Y14" s="128">
        <v>0</v>
      </c>
      <c r="Z14" s="128">
        <v>1037</v>
      </c>
      <c r="AA14" s="128">
        <v>0</v>
      </c>
      <c r="AB14" s="128">
        <v>1038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42515544</v>
      </c>
      <c r="AH14" s="50">
        <f t="shared" ref="AH14:AH34" si="9">IF(ISBLANK(AG14),"-",AG14-AG13)</f>
        <v>632</v>
      </c>
      <c r="AI14" s="51">
        <f t="shared" si="8"/>
        <v>169.39158402573037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9814038</v>
      </c>
      <c r="AQ14" s="128">
        <f t="shared" si="1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2"/>
        <v>9.8591549295774659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104</v>
      </c>
      <c r="Q15" s="124">
        <v>62063710</v>
      </c>
      <c r="R15" s="47">
        <f t="shared" si="5"/>
        <v>4107</v>
      </c>
      <c r="S15" s="48">
        <f t="shared" si="6"/>
        <v>98.567999999999998</v>
      </c>
      <c r="T15" s="48">
        <f t="shared" si="7"/>
        <v>4.1070000000000002</v>
      </c>
      <c r="U15" s="125">
        <v>9.5</v>
      </c>
      <c r="V15" s="125">
        <f t="shared" si="0"/>
        <v>9.5</v>
      </c>
      <c r="W15" s="126" t="s">
        <v>124</v>
      </c>
      <c r="X15" s="128">
        <v>0</v>
      </c>
      <c r="Y15" s="128">
        <v>0</v>
      </c>
      <c r="Z15" s="128">
        <v>1137</v>
      </c>
      <c r="AA15" s="128">
        <v>0</v>
      </c>
      <c r="AB15" s="128">
        <v>1138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42516268</v>
      </c>
      <c r="AH15" s="50">
        <f t="shared" si="9"/>
        <v>724</v>
      </c>
      <c r="AI15" s="51">
        <f t="shared" si="8"/>
        <v>176.2843925006087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9814038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10</v>
      </c>
      <c r="E16" s="42">
        <f t="shared" si="2"/>
        <v>7.042253521126761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118</v>
      </c>
      <c r="P16" s="124">
        <v>115</v>
      </c>
      <c r="Q16" s="124">
        <v>62068407</v>
      </c>
      <c r="R16" s="47">
        <f t="shared" si="5"/>
        <v>4697</v>
      </c>
      <c r="S16" s="48">
        <f t="shared" si="6"/>
        <v>112.72799999999999</v>
      </c>
      <c r="T16" s="48">
        <f t="shared" si="7"/>
        <v>4.6970000000000001</v>
      </c>
      <c r="U16" s="125">
        <v>9.5</v>
      </c>
      <c r="V16" s="125">
        <f t="shared" si="0"/>
        <v>9.5</v>
      </c>
      <c r="W16" s="126" t="s">
        <v>124</v>
      </c>
      <c r="X16" s="128">
        <v>0</v>
      </c>
      <c r="Y16" s="128">
        <v>0</v>
      </c>
      <c r="Z16" s="128">
        <v>1187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42517188</v>
      </c>
      <c r="AH16" s="50">
        <f t="shared" si="9"/>
        <v>920</v>
      </c>
      <c r="AI16" s="51">
        <f t="shared" si="8"/>
        <v>195.86970406642538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9814038</v>
      </c>
      <c r="AQ16" s="128">
        <f t="shared" si="1"/>
        <v>0</v>
      </c>
      <c r="AR16" s="54">
        <v>1.2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2"/>
        <v>3.5211267605633805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125</v>
      </c>
      <c r="P17" s="124">
        <v>143</v>
      </c>
      <c r="Q17" s="124">
        <v>62074409</v>
      </c>
      <c r="R17" s="47">
        <f t="shared" si="5"/>
        <v>6002</v>
      </c>
      <c r="S17" s="48">
        <f t="shared" si="6"/>
        <v>144.048</v>
      </c>
      <c r="T17" s="48">
        <f t="shared" si="7"/>
        <v>6.0019999999999998</v>
      </c>
      <c r="U17" s="125">
        <v>9</v>
      </c>
      <c r="V17" s="125">
        <f t="shared" si="0"/>
        <v>9</v>
      </c>
      <c r="W17" s="126" t="s">
        <v>131</v>
      </c>
      <c r="X17" s="128">
        <v>1149</v>
      </c>
      <c r="Y17" s="128">
        <v>0</v>
      </c>
      <c r="Z17" s="128">
        <v>1186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42518580</v>
      </c>
      <c r="AH17" s="50">
        <f t="shared" si="9"/>
        <v>1392</v>
      </c>
      <c r="AI17" s="51">
        <f t="shared" si="8"/>
        <v>231.92269243585471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9814038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2"/>
        <v>3.5211267605633805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126</v>
      </c>
      <c r="P18" s="124">
        <v>142</v>
      </c>
      <c r="Q18" s="124">
        <v>62080276</v>
      </c>
      <c r="R18" s="47">
        <f t="shared" si="5"/>
        <v>5867</v>
      </c>
      <c r="S18" s="48">
        <f t="shared" si="6"/>
        <v>140.80799999999999</v>
      </c>
      <c r="T18" s="48">
        <f t="shared" si="7"/>
        <v>5.867</v>
      </c>
      <c r="U18" s="125">
        <v>8</v>
      </c>
      <c r="V18" s="125">
        <f t="shared" si="0"/>
        <v>8</v>
      </c>
      <c r="W18" s="126" t="s">
        <v>131</v>
      </c>
      <c r="X18" s="128">
        <v>1149</v>
      </c>
      <c r="Y18" s="128">
        <v>0</v>
      </c>
      <c r="Z18" s="128">
        <v>1186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42519984</v>
      </c>
      <c r="AH18" s="50">
        <f t="shared" si="9"/>
        <v>1404</v>
      </c>
      <c r="AI18" s="51">
        <f t="shared" si="8"/>
        <v>239.30458496676326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9814038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2"/>
        <v>3.5211267605633805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127</v>
      </c>
      <c r="P19" s="124">
        <v>144</v>
      </c>
      <c r="Q19" s="124">
        <v>62086389</v>
      </c>
      <c r="R19" s="47">
        <f t="shared" si="5"/>
        <v>6113</v>
      </c>
      <c r="S19" s="48">
        <f t="shared" si="6"/>
        <v>146.71199999999999</v>
      </c>
      <c r="T19" s="48">
        <f t="shared" si="7"/>
        <v>6.1130000000000004</v>
      </c>
      <c r="U19" s="125">
        <v>6.8</v>
      </c>
      <c r="V19" s="125">
        <f t="shared" si="0"/>
        <v>6.8</v>
      </c>
      <c r="W19" s="126" t="s">
        <v>131</v>
      </c>
      <c r="X19" s="128">
        <v>1149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42521436</v>
      </c>
      <c r="AH19" s="50">
        <f t="shared" si="9"/>
        <v>1452</v>
      </c>
      <c r="AI19" s="51">
        <f t="shared" si="8"/>
        <v>237.52658269262227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9814038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128</v>
      </c>
      <c r="P20" s="124">
        <v>145</v>
      </c>
      <c r="Q20" s="124">
        <v>62092361</v>
      </c>
      <c r="R20" s="47">
        <f t="shared" si="5"/>
        <v>5972</v>
      </c>
      <c r="S20" s="48">
        <f t="shared" si="6"/>
        <v>143.328</v>
      </c>
      <c r="T20" s="48">
        <f t="shared" si="7"/>
        <v>5.9720000000000004</v>
      </c>
      <c r="U20" s="125">
        <v>5.9</v>
      </c>
      <c r="V20" s="125">
        <f t="shared" si="0"/>
        <v>5.9</v>
      </c>
      <c r="W20" s="126" t="s">
        <v>131</v>
      </c>
      <c r="X20" s="128">
        <v>1149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42522852</v>
      </c>
      <c r="AH20" s="50">
        <f t="shared" si="9"/>
        <v>1416</v>
      </c>
      <c r="AI20" s="51">
        <f t="shared" si="8"/>
        <v>237.10649698593434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9814038</v>
      </c>
      <c r="AQ20" s="128">
        <f t="shared" si="1"/>
        <v>0</v>
      </c>
      <c r="AR20" s="54">
        <v>1.26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2"/>
        <v>4.9295774647887329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128</v>
      </c>
      <c r="P21" s="124">
        <v>143</v>
      </c>
      <c r="Q21" s="124">
        <v>62098376</v>
      </c>
      <c r="R21" s="47">
        <f t="shared" si="5"/>
        <v>6015</v>
      </c>
      <c r="S21" s="48">
        <f t="shared" si="6"/>
        <v>144.36000000000001</v>
      </c>
      <c r="T21" s="48">
        <f t="shared" si="7"/>
        <v>6.0149999999999997</v>
      </c>
      <c r="U21" s="125">
        <v>5</v>
      </c>
      <c r="V21" s="125">
        <f t="shared" si="0"/>
        <v>5</v>
      </c>
      <c r="W21" s="126" t="s">
        <v>131</v>
      </c>
      <c r="X21" s="128">
        <v>1149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42524284</v>
      </c>
      <c r="AH21" s="50">
        <f t="shared" si="9"/>
        <v>1432</v>
      </c>
      <c r="AI21" s="51">
        <f t="shared" si="8"/>
        <v>238.07148794679969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9814038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133</v>
      </c>
      <c r="P22" s="124">
        <v>141</v>
      </c>
      <c r="Q22" s="124">
        <v>62104323</v>
      </c>
      <c r="R22" s="47">
        <f t="shared" si="5"/>
        <v>5947</v>
      </c>
      <c r="S22" s="48">
        <f t="shared" si="6"/>
        <v>142.72800000000001</v>
      </c>
      <c r="T22" s="48">
        <f t="shared" si="7"/>
        <v>5.9470000000000001</v>
      </c>
      <c r="U22" s="125">
        <v>4.3</v>
      </c>
      <c r="V22" s="125">
        <f t="shared" si="0"/>
        <v>4.3</v>
      </c>
      <c r="W22" s="126" t="s">
        <v>131</v>
      </c>
      <c r="X22" s="128">
        <v>1046</v>
      </c>
      <c r="Y22" s="128">
        <v>0</v>
      </c>
      <c r="Z22" s="128">
        <v>1187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42525692</v>
      </c>
      <c r="AH22" s="50">
        <f t="shared" si="9"/>
        <v>1408</v>
      </c>
      <c r="AI22" s="51">
        <f t="shared" si="8"/>
        <v>236.75802925844962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9814038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126</v>
      </c>
      <c r="B23" s="41">
        <v>2.5</v>
      </c>
      <c r="C23" s="41">
        <v>0.54166666666666696</v>
      </c>
      <c r="D23" s="123">
        <v>6</v>
      </c>
      <c r="E23" s="42">
        <f t="shared" si="2"/>
        <v>4.2253521126760569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130</v>
      </c>
      <c r="P23" s="124">
        <v>140</v>
      </c>
      <c r="Q23" s="124">
        <v>62109979</v>
      </c>
      <c r="R23" s="47">
        <f t="shared" si="5"/>
        <v>5656</v>
      </c>
      <c r="S23" s="48">
        <f t="shared" si="6"/>
        <v>135.744</v>
      </c>
      <c r="T23" s="48">
        <f t="shared" si="7"/>
        <v>5.6559999999999997</v>
      </c>
      <c r="U23" s="125">
        <v>3.6</v>
      </c>
      <c r="V23" s="125">
        <f t="shared" si="0"/>
        <v>3.6</v>
      </c>
      <c r="W23" s="126" t="s">
        <v>131</v>
      </c>
      <c r="X23" s="128">
        <v>1047</v>
      </c>
      <c r="Y23" s="128">
        <v>0</v>
      </c>
      <c r="Z23" s="128">
        <v>1186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42527044</v>
      </c>
      <c r="AH23" s="50">
        <f t="shared" si="9"/>
        <v>1352</v>
      </c>
      <c r="AI23" s="51">
        <f t="shared" si="8"/>
        <v>239.03818953323906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9814038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137</v>
      </c>
      <c r="Q24" s="124">
        <v>62115669</v>
      </c>
      <c r="R24" s="47">
        <f t="shared" si="5"/>
        <v>5690</v>
      </c>
      <c r="S24" s="48">
        <f t="shared" si="6"/>
        <v>136.56</v>
      </c>
      <c r="T24" s="48">
        <f t="shared" si="7"/>
        <v>5.69</v>
      </c>
      <c r="U24" s="125">
        <v>3.2</v>
      </c>
      <c r="V24" s="125">
        <f t="shared" si="0"/>
        <v>3.2</v>
      </c>
      <c r="W24" s="126" t="s">
        <v>131</v>
      </c>
      <c r="X24" s="128">
        <v>1045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42528396</v>
      </c>
      <c r="AH24" s="50">
        <f>IF(ISBLANK(AG24),"-",AG24-AG23)</f>
        <v>1352</v>
      </c>
      <c r="AI24" s="51">
        <f t="shared" si="8"/>
        <v>237.60984182776801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9814038</v>
      </c>
      <c r="AQ24" s="128">
        <f t="shared" si="1"/>
        <v>0</v>
      </c>
      <c r="AR24" s="54">
        <v>1.23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8</v>
      </c>
      <c r="E25" s="42">
        <f t="shared" si="2"/>
        <v>5.6338028169014089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132</v>
      </c>
      <c r="Q25" s="124">
        <v>62121255</v>
      </c>
      <c r="R25" s="47">
        <f t="shared" si="5"/>
        <v>5586</v>
      </c>
      <c r="S25" s="48">
        <f t="shared" si="6"/>
        <v>134.06399999999999</v>
      </c>
      <c r="T25" s="48">
        <f t="shared" si="7"/>
        <v>5.5860000000000003</v>
      </c>
      <c r="U25" s="125">
        <v>2.9</v>
      </c>
      <c r="V25" s="125">
        <f t="shared" si="0"/>
        <v>2.9</v>
      </c>
      <c r="W25" s="126" t="s">
        <v>131</v>
      </c>
      <c r="X25" s="128">
        <v>1046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42529724</v>
      </c>
      <c r="AH25" s="50">
        <f t="shared" si="9"/>
        <v>1328</v>
      </c>
      <c r="AI25" s="51">
        <f t="shared" si="8"/>
        <v>237.73720014321518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9814038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138</v>
      </c>
      <c r="Q26" s="124">
        <v>62126830</v>
      </c>
      <c r="R26" s="47">
        <f t="shared" si="5"/>
        <v>5575</v>
      </c>
      <c r="S26" s="48">
        <f t="shared" si="6"/>
        <v>133.80000000000001</v>
      </c>
      <c r="T26" s="48">
        <f t="shared" si="7"/>
        <v>5.5750000000000002</v>
      </c>
      <c r="U26" s="125">
        <v>2.8</v>
      </c>
      <c r="V26" s="125">
        <f t="shared" si="0"/>
        <v>2.8</v>
      </c>
      <c r="W26" s="126" t="s">
        <v>131</v>
      </c>
      <c r="X26" s="128">
        <v>1055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42531044</v>
      </c>
      <c r="AH26" s="50">
        <f t="shared" si="9"/>
        <v>1320</v>
      </c>
      <c r="AI26" s="51">
        <f t="shared" si="8"/>
        <v>236.77130044843048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9814038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2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136</v>
      </c>
      <c r="Q27" s="124">
        <v>62132403</v>
      </c>
      <c r="R27" s="47">
        <f t="shared" si="5"/>
        <v>5573</v>
      </c>
      <c r="S27" s="48">
        <f t="shared" si="6"/>
        <v>133.75200000000001</v>
      </c>
      <c r="T27" s="48">
        <f t="shared" si="7"/>
        <v>5.5730000000000004</v>
      </c>
      <c r="U27" s="125">
        <v>2.6</v>
      </c>
      <c r="V27" s="125">
        <f t="shared" si="0"/>
        <v>2.6</v>
      </c>
      <c r="W27" s="126" t="s">
        <v>131</v>
      </c>
      <c r="X27" s="128">
        <v>1056</v>
      </c>
      <c r="Y27" s="128">
        <v>0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42532380</v>
      </c>
      <c r="AH27" s="50">
        <f t="shared" si="9"/>
        <v>1336</v>
      </c>
      <c r="AI27" s="51">
        <f t="shared" si="8"/>
        <v>239.72725641485732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9814038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128</v>
      </c>
      <c r="P28" s="124">
        <v>133</v>
      </c>
      <c r="Q28" s="124">
        <v>62137929</v>
      </c>
      <c r="R28" s="47">
        <f t="shared" si="5"/>
        <v>5526</v>
      </c>
      <c r="S28" s="48">
        <f t="shared" si="6"/>
        <v>132.624</v>
      </c>
      <c r="T28" s="48">
        <f t="shared" si="7"/>
        <v>5.5259999999999998</v>
      </c>
      <c r="U28" s="125">
        <v>2.2999999999999998</v>
      </c>
      <c r="V28" s="125">
        <f t="shared" si="0"/>
        <v>2.2999999999999998</v>
      </c>
      <c r="W28" s="126" t="s">
        <v>131</v>
      </c>
      <c r="X28" s="128">
        <v>1047</v>
      </c>
      <c r="Y28" s="128">
        <v>0</v>
      </c>
      <c r="Z28" s="128">
        <v>1186</v>
      </c>
      <c r="AA28" s="128">
        <v>1185</v>
      </c>
      <c r="AB28" s="128">
        <v>1188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42533704</v>
      </c>
      <c r="AH28" s="50">
        <f t="shared" si="9"/>
        <v>1324</v>
      </c>
      <c r="AI28" s="51">
        <f t="shared" si="8"/>
        <v>239.59464350343831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9814038</v>
      </c>
      <c r="AQ28" s="128">
        <f t="shared" si="1"/>
        <v>0</v>
      </c>
      <c r="AR28" s="54">
        <v>1.22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A29" s="107" t="s">
        <v>174</v>
      </c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128</v>
      </c>
      <c r="P29" s="124">
        <v>133</v>
      </c>
      <c r="Q29" s="124">
        <v>62143400</v>
      </c>
      <c r="R29" s="47">
        <f t="shared" si="5"/>
        <v>5471</v>
      </c>
      <c r="S29" s="48">
        <f t="shared" si="6"/>
        <v>131.304</v>
      </c>
      <c r="T29" s="48">
        <f t="shared" si="7"/>
        <v>5.4710000000000001</v>
      </c>
      <c r="U29" s="125">
        <v>2.1</v>
      </c>
      <c r="V29" s="125">
        <f t="shared" si="0"/>
        <v>2.1</v>
      </c>
      <c r="W29" s="126" t="s">
        <v>131</v>
      </c>
      <c r="X29" s="128">
        <v>1025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42535028</v>
      </c>
      <c r="AH29" s="50">
        <f t="shared" si="9"/>
        <v>1324</v>
      </c>
      <c r="AI29" s="51">
        <f t="shared" si="8"/>
        <v>242.00329007494059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9814038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2"/>
        <v>2.8169014084507045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129</v>
      </c>
      <c r="P30" s="124">
        <v>128</v>
      </c>
      <c r="Q30" s="124">
        <v>62148756</v>
      </c>
      <c r="R30" s="47">
        <f t="shared" si="5"/>
        <v>5356</v>
      </c>
      <c r="S30" s="48">
        <f t="shared" si="6"/>
        <v>128.54400000000001</v>
      </c>
      <c r="T30" s="48">
        <f t="shared" si="7"/>
        <v>5.3559999999999999</v>
      </c>
      <c r="U30" s="125">
        <v>2</v>
      </c>
      <c r="V30" s="125">
        <f t="shared" si="0"/>
        <v>2</v>
      </c>
      <c r="W30" s="126" t="s">
        <v>131</v>
      </c>
      <c r="X30" s="128">
        <v>1016</v>
      </c>
      <c r="Y30" s="128">
        <v>0</v>
      </c>
      <c r="Z30" s="128">
        <v>1186</v>
      </c>
      <c r="AA30" s="128">
        <v>1185</v>
      </c>
      <c r="AB30" s="128">
        <v>1186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42536340</v>
      </c>
      <c r="AH30" s="50">
        <f t="shared" si="9"/>
        <v>1312</v>
      </c>
      <c r="AI30" s="51">
        <f t="shared" si="8"/>
        <v>244.95892457057505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9814038</v>
      </c>
      <c r="AQ30" s="128">
        <f t="shared" si="1"/>
        <v>0</v>
      </c>
      <c r="AR30" s="52"/>
      <c r="AS30" s="53" t="s">
        <v>113</v>
      </c>
      <c r="AV30" s="297" t="s">
        <v>117</v>
      </c>
      <c r="AW30" s="297"/>
      <c r="AY30" s="111"/>
    </row>
    <row r="31" spans="1:51" x14ac:dyDescent="0.25">
      <c r="B31" s="41">
        <v>2.8333333333333299</v>
      </c>
      <c r="C31" s="41">
        <v>0.875000000000004</v>
      </c>
      <c r="D31" s="123">
        <v>5</v>
      </c>
      <c r="E31" s="42">
        <f t="shared" si="2"/>
        <v>3.5211267605633805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130</v>
      </c>
      <c r="P31" s="124">
        <v>129</v>
      </c>
      <c r="Q31" s="124">
        <v>62154096</v>
      </c>
      <c r="R31" s="47">
        <f t="shared" si="5"/>
        <v>5340</v>
      </c>
      <c r="S31" s="48">
        <f t="shared" si="6"/>
        <v>128.16</v>
      </c>
      <c r="T31" s="48">
        <f t="shared" si="7"/>
        <v>5.34</v>
      </c>
      <c r="U31" s="125">
        <v>1.9</v>
      </c>
      <c r="V31" s="125">
        <f t="shared" si="0"/>
        <v>1.9</v>
      </c>
      <c r="W31" s="126" t="s">
        <v>131</v>
      </c>
      <c r="X31" s="128">
        <v>1004</v>
      </c>
      <c r="Y31" s="128">
        <v>0</v>
      </c>
      <c r="Z31" s="128">
        <v>1186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42537652</v>
      </c>
      <c r="AH31" s="50">
        <f t="shared" si="9"/>
        <v>1312</v>
      </c>
      <c r="AI31" s="51">
        <f t="shared" si="8"/>
        <v>245.6928838951311</v>
      </c>
      <c r="AJ31" s="108">
        <v>1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9814038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2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97</v>
      </c>
      <c r="P32" s="124">
        <v>110</v>
      </c>
      <c r="Q32" s="124">
        <v>62159223</v>
      </c>
      <c r="R32" s="47">
        <f t="shared" si="5"/>
        <v>5127</v>
      </c>
      <c r="S32" s="48">
        <f t="shared" si="6"/>
        <v>123.048</v>
      </c>
      <c r="T32" s="48">
        <f t="shared" si="7"/>
        <v>5.1269999999999998</v>
      </c>
      <c r="U32" s="125">
        <v>1.3</v>
      </c>
      <c r="V32" s="125">
        <f t="shared" si="0"/>
        <v>1.3</v>
      </c>
      <c r="W32" s="126" t="s">
        <v>147</v>
      </c>
      <c r="X32" s="128">
        <v>1128</v>
      </c>
      <c r="Y32" s="128">
        <v>0</v>
      </c>
      <c r="Z32" s="128">
        <v>1187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42538812</v>
      </c>
      <c r="AH32" s="50">
        <f t="shared" si="9"/>
        <v>1160</v>
      </c>
      <c r="AI32" s="51">
        <f t="shared" si="8"/>
        <v>226.2531694948313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9814038</v>
      </c>
      <c r="AQ32" s="128">
        <f t="shared" si="1"/>
        <v>0</v>
      </c>
      <c r="AR32" s="54">
        <v>1.01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2"/>
        <v>6.3380281690140849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129</v>
      </c>
      <c r="P33" s="124">
        <v>91</v>
      </c>
      <c r="Q33" s="124">
        <v>62163109</v>
      </c>
      <c r="R33" s="47">
        <f t="shared" si="5"/>
        <v>3886</v>
      </c>
      <c r="S33" s="48">
        <f t="shared" si="6"/>
        <v>93.263999999999996</v>
      </c>
      <c r="T33" s="48">
        <f t="shared" si="7"/>
        <v>3.8860000000000001</v>
      </c>
      <c r="U33" s="125">
        <v>2.4</v>
      </c>
      <c r="V33" s="125">
        <f t="shared" si="0"/>
        <v>2.4</v>
      </c>
      <c r="W33" s="126" t="s">
        <v>124</v>
      </c>
      <c r="X33" s="128">
        <v>0</v>
      </c>
      <c r="Y33" s="128">
        <v>0</v>
      </c>
      <c r="Z33" s="128">
        <v>1137</v>
      </c>
      <c r="AA33" s="128">
        <v>0</v>
      </c>
      <c r="AB33" s="128">
        <v>1138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42539628</v>
      </c>
      <c r="AH33" s="50">
        <f t="shared" si="9"/>
        <v>816</v>
      </c>
      <c r="AI33" s="51">
        <f t="shared" si="8"/>
        <v>209.98455995882654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9815500</v>
      </c>
      <c r="AQ33" s="128">
        <f t="shared" si="1"/>
        <v>1462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2"/>
        <v>9.1549295774647899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118</v>
      </c>
      <c r="P34" s="124">
        <v>85</v>
      </c>
      <c r="Q34" s="124">
        <v>62166772</v>
      </c>
      <c r="R34" s="47">
        <f t="shared" si="5"/>
        <v>3663</v>
      </c>
      <c r="S34" s="48">
        <f t="shared" si="6"/>
        <v>87.912000000000006</v>
      </c>
      <c r="T34" s="48">
        <f t="shared" si="7"/>
        <v>3.6629999999999998</v>
      </c>
      <c r="U34" s="125">
        <v>4.0999999999999996</v>
      </c>
      <c r="V34" s="125">
        <f t="shared" si="0"/>
        <v>4.0999999999999996</v>
      </c>
      <c r="W34" s="126" t="s">
        <v>124</v>
      </c>
      <c r="X34" s="128">
        <v>0</v>
      </c>
      <c r="Y34" s="128">
        <v>0</v>
      </c>
      <c r="Z34" s="128">
        <v>1077</v>
      </c>
      <c r="AA34" s="128">
        <v>0</v>
      </c>
      <c r="AB34" s="128">
        <v>1147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42540348</v>
      </c>
      <c r="AH34" s="50">
        <f t="shared" si="9"/>
        <v>720</v>
      </c>
      <c r="AI34" s="51">
        <f t="shared" si="8"/>
        <v>196.56019656019657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9817007</v>
      </c>
      <c r="AQ34" s="128">
        <f t="shared" si="1"/>
        <v>1507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98" t="s">
        <v>120</v>
      </c>
      <c r="M35" s="299"/>
      <c r="N35" s="300"/>
      <c r="O35" s="64"/>
      <c r="P35" s="124"/>
      <c r="Q35" s="124"/>
      <c r="R35" s="66">
        <f>SUM(R11:R34)</f>
        <v>121710</v>
      </c>
      <c r="S35" s="67">
        <f>AVERAGE(S11:S34)</f>
        <v>121.70999999999998</v>
      </c>
      <c r="T35" s="67">
        <f>SUM(T11:T34)</f>
        <v>121.71</v>
      </c>
      <c r="U35" s="125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27496</v>
      </c>
      <c r="AH35" s="69">
        <f>SUM(AH11:AH34)</f>
        <v>27496</v>
      </c>
      <c r="AI35" s="70">
        <f>$AH$35/$T35</f>
        <v>225.91405800673735</v>
      </c>
      <c r="AJ35" s="99"/>
      <c r="AK35" s="100"/>
      <c r="AL35" s="100"/>
      <c r="AM35" s="100"/>
      <c r="AN35" s="101"/>
      <c r="AO35" s="71"/>
      <c r="AP35" s="72">
        <f>AP34-AP10</f>
        <v>8130</v>
      </c>
      <c r="AQ35" s="73">
        <f>SUM(AQ11:AQ34)</f>
        <v>8130</v>
      </c>
      <c r="AR35" s="74">
        <f>AVERAGE(AR11:AR34)</f>
        <v>1.1716666666666666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135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62" t="s">
        <v>136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157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62" t="s">
        <v>128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91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137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295" t="s">
        <v>189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62" t="s">
        <v>133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62" t="s">
        <v>141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62" t="s">
        <v>142</v>
      </c>
      <c r="C48" s="129"/>
      <c r="D48" s="129"/>
      <c r="E48" s="129"/>
      <c r="F48" s="130"/>
      <c r="G48" s="117"/>
      <c r="H48" s="117"/>
      <c r="I48" s="117"/>
      <c r="J48" s="117"/>
      <c r="K48" s="117"/>
      <c r="L48" s="117"/>
      <c r="M48" s="117"/>
      <c r="N48" s="117"/>
      <c r="O48" s="117"/>
      <c r="P48" s="120"/>
      <c r="Q48" s="119"/>
      <c r="R48" s="119"/>
      <c r="S48" s="119"/>
      <c r="T48" s="112"/>
      <c r="U48" s="112"/>
      <c r="V48" s="112"/>
      <c r="W48" s="112"/>
      <c r="X48" s="112"/>
      <c r="Y48" s="112"/>
      <c r="Z48" s="112"/>
      <c r="AA48" s="112"/>
      <c r="AB48" s="112"/>
      <c r="AJ48" s="113"/>
      <c r="AK48" s="113"/>
      <c r="AL48" s="113"/>
      <c r="AM48" s="113"/>
      <c r="AN48" s="113"/>
      <c r="AO48" s="113"/>
      <c r="AP48" s="114"/>
      <c r="AQ48" s="109"/>
      <c r="AR48" s="109"/>
      <c r="AS48" s="111"/>
      <c r="AT48" s="107"/>
      <c r="AU48" s="107"/>
      <c r="AV48" s="107"/>
      <c r="AW48" s="107"/>
      <c r="AX48" s="107"/>
      <c r="AY48" s="107"/>
    </row>
    <row r="49" spans="1:51" x14ac:dyDescent="0.25">
      <c r="B49" s="118" t="s">
        <v>170</v>
      </c>
      <c r="C49" s="116"/>
      <c r="D49" s="116"/>
      <c r="E49" s="116"/>
      <c r="F49" s="116"/>
      <c r="G49" s="116"/>
      <c r="H49" s="116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91" t="s">
        <v>149</v>
      </c>
      <c r="C50" s="118"/>
      <c r="D50" s="118"/>
      <c r="E50" s="118"/>
      <c r="F50" s="118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162" t="s">
        <v>145</v>
      </c>
      <c r="C51" s="116"/>
      <c r="D51" s="171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82"/>
      <c r="V51" s="82"/>
      <c r="W51" s="112"/>
      <c r="X51" s="112"/>
      <c r="Y51" s="112"/>
      <c r="Z51" s="9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91" t="s">
        <v>175</v>
      </c>
      <c r="C52" s="118"/>
      <c r="D52" s="172"/>
      <c r="E52" s="118"/>
      <c r="F52" s="118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83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118"/>
      <c r="C53" s="118"/>
      <c r="D53" s="172"/>
      <c r="E53" s="118"/>
      <c r="F53" s="118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83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116"/>
      <c r="C54" s="118"/>
      <c r="D54" s="172"/>
      <c r="E54" s="118"/>
      <c r="F54" s="118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83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118"/>
      <c r="C55" s="118"/>
      <c r="D55" s="172"/>
      <c r="E55" s="118"/>
      <c r="F55" s="118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83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118"/>
      <c r="C56" s="118"/>
      <c r="D56" s="172"/>
      <c r="E56" s="118"/>
      <c r="F56" s="118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83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109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P59" s="109"/>
      <c r="R59" s="83"/>
      <c r="AS59" s="107"/>
      <c r="AT59" s="107"/>
      <c r="AU59" s="107"/>
      <c r="AV59" s="107"/>
      <c r="AW59" s="107"/>
      <c r="AX59" s="107"/>
      <c r="AY59" s="107"/>
    </row>
    <row r="60" spans="1:51" x14ac:dyDescent="0.25">
      <c r="A60" s="112"/>
      <c r="I60" s="113"/>
      <c r="J60" s="113"/>
      <c r="K60" s="113"/>
      <c r="L60" s="113"/>
      <c r="M60" s="113"/>
      <c r="N60" s="113"/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R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14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R83" s="109"/>
      <c r="S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T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09"/>
      <c r="Q85" s="109"/>
      <c r="R85" s="109"/>
      <c r="S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R87" s="109"/>
      <c r="S87" s="109"/>
      <c r="T87" s="109"/>
      <c r="U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T88" s="109"/>
      <c r="U88" s="109"/>
      <c r="AS88" s="107"/>
      <c r="AT88" s="107"/>
      <c r="AU88" s="107"/>
      <c r="AV88" s="107"/>
      <c r="AW88" s="107"/>
      <c r="AX88" s="107"/>
      <c r="AY88" s="107"/>
    </row>
    <row r="100" spans="45:51" x14ac:dyDescent="0.25">
      <c r="AS100" s="107"/>
      <c r="AT100" s="107"/>
      <c r="AU100" s="107"/>
      <c r="AV100" s="107"/>
      <c r="AW100" s="107"/>
      <c r="AX100" s="107"/>
      <c r="AY100" s="107"/>
    </row>
  </sheetData>
  <protectedRanges>
    <protectedRange sqref="S51:T56 T42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56" name="Range2_2_1_10_1_1_1_2"/>
    <protectedRange sqref="N51:R56" name="Range2_12_1_6_1_1"/>
    <protectedRange sqref="L51:M56" name="Range2_2_12_1_7_1_1"/>
    <protectedRange sqref="AS11:AS15" name="Range1_4_1_1_1_1"/>
    <protectedRange sqref="J11:J15 J26:J34" name="Range1_1_2_1_10_1_1_1_1"/>
    <protectedRange sqref="R59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49:T50" name="Range2_12_5_1_1_3"/>
    <protectedRange sqref="S49:S50" name="Range2_12_4_1_1_1_4_2_2_2"/>
    <protectedRange sqref="Q10 AG10 AP10" name="Range1_16_3_1_1_1_1_1"/>
    <protectedRange sqref="F11:F22" name="Range1_16_3_1_1_2_1_1_1_2_1"/>
    <protectedRange sqref="Q48" name="Range2_12_5_1_1_3_1"/>
    <protectedRange sqref="P48" name="Range2_12_4_1_1_1_4_2_2_2_1"/>
    <protectedRange sqref="Q49:R50 N48:O48" name="Range2_12_1_6_1_1_1_2_3_2_1_1_3_1"/>
    <protectedRange sqref="N49:P50 K48:M48" name="Range2_12_1_2_3_1_1_1_2_3_2_1_1_3_1"/>
    <protectedRange sqref="K49:M50 H48:J48" name="Range2_2_12_1_4_3_1_1_1_3_3_2_1_1_3_1"/>
    <protectedRange sqref="J49:J50 G48" name="Range2_2_12_1_4_3_1_1_1_3_2_1_2_2_1"/>
    <protectedRange sqref="D48:E48" name="Range2_2_12_1_3_1_2_1_1_1_2_1_1_1_1_1_1_2_1_1_1"/>
    <protectedRange sqref="C48" name="Range2_2_12_1_3_1_2_1_1_1_3_1_1_1_1_1_3_1_1_1_1_1"/>
    <protectedRange sqref="F48" name="Range2_2_12_1_4_3_1_1_1_2_1_2_1_1_3_1_1_1_1_1_1_1"/>
    <protectedRange sqref="I49" name="Range2_2_12_1_7_1_1_2_2_2"/>
    <protectedRange sqref="G49:H49" name="Range2_2_12_1_3_1_2_1_1_1_2_1_1_1_1_1_1_2_1_1_1_1_1_1"/>
    <protectedRange sqref="D49:E49" name="Range2_2_12_1_3_1_2_1_1_1_2_1_1_1_1_3_1_1_1_1_1_2_1_2"/>
    <protectedRange sqref="F49" name="Range2_2_12_1_3_1_2_1_1_1_3_1_1_1_1_1_3_1_1_1_1_1_1_1_2"/>
    <protectedRange sqref="I50" name="Range2_2_12_1_4_3_1_1_1_3_3_1_1_3_1_1_1_1_1_1_2_1_1"/>
    <protectedRange sqref="E50:H50" name="Range2_2_12_1_3_1_2_1_1_1_1_2_1_1_1_1_1_1_2_1_1"/>
    <protectedRange sqref="D50" name="Range2_2_12_1_3_1_2_1_1_1_2_1_2_3_1_1_1_1_1_1_1"/>
    <protectedRange sqref="Q11:Q35" name="Range1_16_3_1_1_1_1_1_2"/>
    <protectedRange sqref="O11:P11 O12:O34 P12:P35" name="Range1_16_3_1_1_2"/>
    <protectedRange sqref="U11:AB11 U12:U35 V12:AB34" name="Range1_16_3_1_1_3"/>
    <protectedRange sqref="AG11:AG34" name="Range1_16_3_1_1_4"/>
    <protectedRange sqref="AR11:AR34" name="Range1_16_3_1_1_5"/>
    <protectedRange sqref="B41:B42" name="Range2_12_5_1_1_1_1"/>
    <protectedRange sqref="L6 D6 D8 O8:U8" name="Range1_16_3_1_1_7"/>
    <protectedRange sqref="P3:U3" name="Range1_16_1_1_1_1_2"/>
    <protectedRange sqref="T47" name="Range2_12_5_1_1_2_2_1_1_1"/>
    <protectedRange sqref="S47" name="Range2_12_4_1_1_1_4_2_2_2_2_1_1"/>
    <protectedRange sqref="Q47:R47" name="Range2_12_1_6_1_1_1_2_3_2_1_1_3_1_1_1_1"/>
    <protectedRange sqref="N47:P47" name="Range2_12_1_2_3_1_1_1_2_3_2_1_1_3_1_1_1_1"/>
    <protectedRange sqref="K47:M47" name="Range2_2_12_1_4_3_1_1_1_3_3_2_1_1_3_1_1_1_1"/>
    <protectedRange sqref="J47" name="Range2_2_12_1_4_3_1_1_1_3_2_1_2_2_1_1_1_1"/>
    <protectedRange sqref="E47:H47" name="Range2_2_12_1_3_1_2_1_1_1_1_2_1_1_1_1_1_1_1_1_1_1"/>
    <protectedRange sqref="D47" name="Range2_2_12_1_3_1_2_1_1_1_2_1_2_3_1_1_1_1_1_1_2_1"/>
    <protectedRange sqref="I47" name="Range2_2_12_1_4_2_1_1_1_4_1_2_1_1_1_2_2_1_1_1_1_1"/>
    <protectedRange sqref="J51:K56" name="Range2_2_12_1_4_1_1_1_1_1_1_1_1_1_1_1_1_1_1_1"/>
    <protectedRange sqref="I51:I56" name="Range2_2_12_1_7_1_1_2_2_1_2"/>
    <protectedRange sqref="F51:H56" name="Range2_2_12_1_3_1_2_1_1_1_1_2_1_1_1_1_1_1_1_1_1_1_1"/>
    <protectedRange sqref="E51:E56" name="Range2_2_12_1_3_1_2_1_1_1_2_1_1_1_1_3_1_1_1_1_1_1_1_1_1"/>
    <protectedRange sqref="T46" name="Range2_12_5_1_1_2_2_1_1_1_1"/>
    <protectedRange sqref="S46" name="Range2_12_4_1_1_1_4_2_2_2_2_1_1_1"/>
    <protectedRange sqref="Q46:R46" name="Range2_12_1_6_1_1_1_2_3_2_1_1_3_1_1_1_1_1"/>
    <protectedRange sqref="N46:P46" name="Range2_12_1_2_3_1_1_1_2_3_2_1_1_3_1_1_1_1_1"/>
    <protectedRange sqref="K46:M46" name="Range2_2_12_1_4_3_1_1_1_3_3_2_1_1_3_1_1_1_1_1"/>
    <protectedRange sqref="J46" name="Range2_2_12_1_4_3_1_1_1_3_2_1_2_2_1_1_1_1_1"/>
    <protectedRange sqref="E46:H46" name="Range2_2_12_1_3_1_2_1_1_1_1_2_1_1_1_1_1_1_1_1_1_1_2"/>
    <protectedRange sqref="D46" name="Range2_2_12_1_3_1_2_1_1_1_2_1_2_3_1_1_1_1_1_1_2_1_1"/>
    <protectedRange sqref="I46" name="Range2_2_12_1_4_2_1_1_1_4_1_2_1_1_1_2_2_1_1_1_1_1_1"/>
    <protectedRange sqref="P5:U5" name="Range1_16_1_1_1_1_1_1_2_2_2_2_2_2_2_2_2_2_2_2_2_2_2_2_2_2_2_2_2_2_2_1_2_2_2_2_2_2"/>
    <protectedRange sqref="T43" name="Range2_12_5_1_1_6_1_1_1_1_1_1_1_1_1_1_1_1_1_1"/>
    <protectedRange sqref="S43" name="Range2_12_5_1_1_5_3_1_1_1_1_1_1_1_1_1_1_1_1_1_1"/>
    <protectedRange sqref="Q43:R43" name="Range2_12_1_6_1_1_1_2_3_2_1_1_2_1_1_1_1_1_1_1_1_1_1_1_1_1"/>
    <protectedRange sqref="N43:P43" name="Range2_12_1_2_3_1_1_1_2_3_2_1_1_2_1_1_1_1_1_1_1_1_1_1_1_1_1"/>
    <protectedRange sqref="J43:M43" name="Range2_2_12_1_4_3_1_1_1_3_3_2_1_1_2_1_1_1_1_1_1_1_1_1_1_1_1_1"/>
    <protectedRange sqref="I43" name="Range2_2_12_1_4_3_1_1_1_2_1_2_2_1_2_1_1_1_1_1_1_1_1_1_1_1_1_1"/>
    <protectedRange sqref="G43:H43 D43:E43" name="Range2_2_12_1_3_1_2_1_1_1_2_1_3_2_1_2_1_1_1_1_1_1_1_1_1_1_1_1_1"/>
    <protectedRange sqref="F43" name="Range2_2_12_1_3_1_2_1_1_1_1_1_2_2_1_2_1_1_1_1_1_1_1_1_1_1_1_1_1"/>
    <protectedRange sqref="B43" name="Range2_12_5_1_1_1_2_2_1_1_1_1_1_1_1_1_1_1_1_1_1_1_1_1_1_1_1_1_1_1_1_1_1_1_1_1_1_1_1_1_1_1_1_1_1_1_1_1_1_1_1_1_1_1_1_1_1_2_1_1_1_1_1_1_1_1_1_1_1_2_1_1_1_1_1_2_1_1_1_1_1_1_1_1_1_1"/>
    <protectedRange sqref="T44" name="Range2_12_5_1_1_2_1_1_1_1_1_1_1_1_1_1"/>
    <protectedRange sqref="S44" name="Range2_12_4_1_1_1_4_2_2_1_1_1_1_1_1_1_1_1_1"/>
    <protectedRange sqref="Q44:R44" name="Range2_12_1_6_1_1_1_2_3_2_1_1_1_1_1_1_1_1_1_1_1_1_1"/>
    <protectedRange sqref="N44:P44" name="Range2_12_1_2_3_1_1_1_2_3_2_1_1_1_1_1_1_1_1_1_1_1_1_1"/>
    <protectedRange sqref="K44:M44" name="Range2_2_12_1_4_3_1_1_1_3_3_2_1_1_1_1_1_1_1_1_1_1_1_1_1"/>
    <protectedRange sqref="J44" name="Range2_2_12_1_4_3_1_1_1_3_2_1_2_1_1_1_1_1_1_1_1_1_1_1"/>
    <protectedRange sqref="D44:E44" name="Range2_2_12_1_3_1_2_1_1_1_2_1_2_3_2_1_1_1_1_1_1_1_1_1_1_1"/>
    <protectedRange sqref="I44" name="Range2_2_12_1_4_2_1_1_1_4_1_2_1_1_1_2_1_1_1_1_1_1_1_1_1_1_1"/>
    <protectedRange sqref="F44:H44" name="Range2_2_12_1_3_1_1_1_1_1_4_1_2_1_2_1_2_1_1_1_1_1_1_1_1_1_1_1"/>
    <protectedRange sqref="B44" name="Range2_12_5_1_1_1_2_2_1_1_1_1_1_1_1_1_1_1_1_2_1_1_1_1_1_1_1_1_1_1_1_1_1_1_1_1_1_1_1_1_1_1_1_1_1_1_1_1_1_1_1_1_1_1_1_1_1_1_1_1_1_1_1_1_1_1_1_1_1_1_1_1_1_2_1_1_1_1_1_1_1_1_1_1_1_2_1_1_1_1_1_2_1_1_1_1_1_1_1_1_1_1"/>
    <protectedRange sqref="T45" name="Range2_12_5_1_1_2_2_1_1_1_1_1_1_1_1_1"/>
    <protectedRange sqref="S45" name="Range2_12_4_1_1_1_4_2_2_2_2_1_1_1_1_1_1_1_1"/>
    <protectedRange sqref="Q45:R45" name="Range2_12_1_6_1_1_1_2_3_2_1_1_3_1_1_1_1_1_1_1_1_1_1"/>
    <protectedRange sqref="N45:P45" name="Range2_12_1_2_3_1_1_1_2_3_2_1_1_3_1_1_1_1_1_1_1_1_1_1"/>
    <protectedRange sqref="K45:M45" name="Range2_2_12_1_4_3_1_1_1_3_3_2_1_1_3_1_1_1_1_1_1_1_1_1_1"/>
    <protectedRange sqref="J45" name="Range2_2_12_1_4_3_1_1_1_3_2_1_2_2_1_1_1_1_1_1_1_1_1_1"/>
    <protectedRange sqref="E45:H45" name="Range2_2_12_1_3_1_2_1_1_1_1_2_1_1_1_1_1_1_1_1_1_1_2_1_1_1_1_1"/>
    <protectedRange sqref="D45" name="Range2_2_12_1_3_1_2_1_1_1_2_1_2_3_1_1_1_1_1_1_2_1_1_1_1_1_1_1"/>
    <protectedRange sqref="I45" name="Range2_2_12_1_4_2_1_1_1_4_1_2_1_1_1_2_2_1_1_1_1_1_1_1_1_1_1_1"/>
    <protectedRange sqref="B45" name="Range2_12_5_1_1_1_2_2_1_1_1_1_1_1_1_1_1_1_1_2_1_1_1_2_1_1_1_2_1_1_1_3_1_1_1_1_1_1_1_1_1_1_1_1_1_1_1_1_1_1_1_1_1_1_1_1_1_1_1_1_1_1_1_1_1_1_1_1_1_1_1_1_1_1_1_1_1_1_1_1_1_1_1_1_1_1_1_1_1_1_2_1_1_1_1_1_1_1_1_1_1_1_1"/>
    <protectedRange sqref="P4:U4" name="Range1_16_1_1_1_1_1_1_2_2_2_2_2_2_2_2_2_2_2_2_2_2_2_2_2_2_2_2_2_2_2_1_2_2_2_2_2_2_2"/>
    <protectedRange sqref="B46" name="Range2_12_5_1_1_1_2_1_1_1_1_1_1_1_1_1_1_1_2_1_2_1_1_1_1_1_1_1_1_1_2_1_1_1_1_1_1_1_1_1_1_1_1_1_1_1_1_1_1_1_1_1_1_1_1_1_1_1_1_1_1_1_1_1_1_1_1_1_1_1_1_1_1_1_2_1_1_1_1_1_1_1_1_1_2_1_2_1_1_1_1_1_2_1_1_1_1_2_2"/>
    <protectedRange sqref="B48" name="Range2_12_5_1_1_1_1_1_2_1_1_2_1_1_1_1_1_1_1_1_1_1_1_1_1_1_1_1_1_2_1_1_1_1_1_1_1_1_1_1_1_1_1_1_3_1_1_1_2_1_1_1_1_1_1_1_1_1_2_1_1_1_1_1_1_1_1_1_1_1_1_1_1_1_1_1_1_1_1_1_1_1_2_1_1_1_2_2_2"/>
    <protectedRange sqref="B49" name="Range2_12_5_1_1_1_2_2_1_1_1_1_1_1_1_1_1_1_1_2_1_1_1_1_1_1_1_1_1_3_1_3_1_2_1_1_1_1_1_1_1_1_1_1_1_1_1_2_1_1_1_1_1_2_1_1_1_1_1_1_1_1_2_1_1_3_1_1_1_2_1_1_1_1_1_1_1_1_1_1_1_1_1_1_1_1_1_2_1_1_1_1_1_1_1_1_1_1_1_1_1_1_1_2_1_1_1_2_2_2"/>
    <protectedRange sqref="B47" name="Range2_12_5_1_1_1_1_1_2_1_1_1_1_1_1_1_1_1_1_1_1_1_1_1_1_1_1_1_1_2_1_1_1_1_1_1_1_1_1_1_1_1_1_3_1_1_1_2_1_1_1_1_1_1_1_1_1_1_1_1_2_1_1_1_1_1_1_1_1_1_1_1_1_1_1_1_1_1_1_1_1_1_1_1_2_1_1_2_2_2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5:U45"/>
    <mergeCell ref="R9:T10"/>
    <mergeCell ref="W9:W10"/>
    <mergeCell ref="X9:AE9"/>
    <mergeCell ref="AH9:AH10"/>
    <mergeCell ref="AI9:AI10"/>
    <mergeCell ref="AQ9:AQ10"/>
  </mergeCells>
  <conditionalFormatting sqref="AC11:AE34">
    <cfRule type="containsText" dxfId="824" priority="21" operator="containsText" text="N/A">
      <formula>NOT(ISERROR(SEARCH("N/A",AC11)))</formula>
    </cfRule>
    <cfRule type="cellIs" dxfId="823" priority="35" operator="equal">
      <formula>0</formula>
    </cfRule>
  </conditionalFormatting>
  <conditionalFormatting sqref="AC11:AE34">
    <cfRule type="cellIs" dxfId="822" priority="34" operator="greaterThanOrEqual">
      <formula>1185</formula>
    </cfRule>
  </conditionalFormatting>
  <conditionalFormatting sqref="AC11:AE34">
    <cfRule type="cellIs" dxfId="821" priority="33" operator="between">
      <formula>0.1</formula>
      <formula>1184</formula>
    </cfRule>
  </conditionalFormatting>
  <conditionalFormatting sqref="X8">
    <cfRule type="cellIs" dxfId="820" priority="32" operator="equal">
      <formula>0</formula>
    </cfRule>
  </conditionalFormatting>
  <conditionalFormatting sqref="X8">
    <cfRule type="cellIs" dxfId="819" priority="31" operator="greaterThan">
      <formula>1179</formula>
    </cfRule>
  </conditionalFormatting>
  <conditionalFormatting sqref="X8">
    <cfRule type="cellIs" dxfId="818" priority="30" operator="greaterThan">
      <formula>99</formula>
    </cfRule>
  </conditionalFormatting>
  <conditionalFormatting sqref="X8">
    <cfRule type="cellIs" dxfId="817" priority="29" operator="greaterThan">
      <formula>0.99</formula>
    </cfRule>
  </conditionalFormatting>
  <conditionalFormatting sqref="AB8">
    <cfRule type="cellIs" dxfId="816" priority="28" operator="equal">
      <formula>0</formula>
    </cfRule>
  </conditionalFormatting>
  <conditionalFormatting sqref="AB8">
    <cfRule type="cellIs" dxfId="815" priority="27" operator="greaterThan">
      <formula>1179</formula>
    </cfRule>
  </conditionalFormatting>
  <conditionalFormatting sqref="AB8">
    <cfRule type="cellIs" dxfId="814" priority="26" operator="greaterThan">
      <formula>99</formula>
    </cfRule>
  </conditionalFormatting>
  <conditionalFormatting sqref="AB8">
    <cfRule type="cellIs" dxfId="813" priority="25" operator="greaterThan">
      <formula>0.99</formula>
    </cfRule>
  </conditionalFormatting>
  <conditionalFormatting sqref="AI11:AI34">
    <cfRule type="cellIs" dxfId="812" priority="24" operator="greaterThan">
      <formula>$AI$8</formula>
    </cfRule>
  </conditionalFormatting>
  <conditionalFormatting sqref="AH11:AH34">
    <cfRule type="cellIs" dxfId="811" priority="22" operator="greaterThan">
      <formula>$AH$8</formula>
    </cfRule>
    <cfRule type="cellIs" dxfId="810" priority="23" operator="greaterThan">
      <formula>$AH$8</formula>
    </cfRule>
  </conditionalFormatting>
  <conditionalFormatting sqref="X11:AA34">
    <cfRule type="containsText" dxfId="809" priority="17" operator="containsText" text="N/A">
      <formula>NOT(ISERROR(SEARCH("N/A",X11)))</formula>
    </cfRule>
    <cfRule type="cellIs" dxfId="808" priority="20" operator="equal">
      <formula>0</formula>
    </cfRule>
  </conditionalFormatting>
  <conditionalFormatting sqref="X11:AA34">
    <cfRule type="cellIs" dxfId="807" priority="19" operator="greaterThanOrEqual">
      <formula>1185</formula>
    </cfRule>
  </conditionalFormatting>
  <conditionalFormatting sqref="X11:AA34">
    <cfRule type="cellIs" dxfId="806" priority="18" operator="between">
      <formula>0.1</formula>
      <formula>1184</formula>
    </cfRule>
  </conditionalFormatting>
  <conditionalFormatting sqref="AB11:AB34">
    <cfRule type="containsText" dxfId="805" priority="13" operator="containsText" text="N/A">
      <formula>NOT(ISERROR(SEARCH("N/A",AB11)))</formula>
    </cfRule>
    <cfRule type="cellIs" dxfId="804" priority="16" operator="equal">
      <formula>0</formula>
    </cfRule>
  </conditionalFormatting>
  <conditionalFormatting sqref="AB11:AB34">
    <cfRule type="cellIs" dxfId="803" priority="15" operator="greaterThanOrEqual">
      <formula>1185</formula>
    </cfRule>
  </conditionalFormatting>
  <conditionalFormatting sqref="AB11:AB34">
    <cfRule type="cellIs" dxfId="802" priority="14" operator="between">
      <formula>0.1</formula>
      <formula>1184</formula>
    </cfRule>
  </conditionalFormatting>
  <conditionalFormatting sqref="AJ11:AO34">
    <cfRule type="cellIs" dxfId="801" priority="12" operator="equal">
      <formula>0</formula>
    </cfRule>
  </conditionalFormatting>
  <conditionalFormatting sqref="AJ11:AO34">
    <cfRule type="cellIs" dxfId="800" priority="11" operator="greaterThan">
      <formula>1179</formula>
    </cfRule>
  </conditionalFormatting>
  <conditionalFormatting sqref="AJ11:AO34">
    <cfRule type="cellIs" dxfId="799" priority="10" operator="greaterThan">
      <formula>99</formula>
    </cfRule>
  </conditionalFormatting>
  <conditionalFormatting sqref="AJ11:AO34">
    <cfRule type="cellIs" dxfId="798" priority="9" operator="greaterThan">
      <formula>0.99</formula>
    </cfRule>
  </conditionalFormatting>
  <conditionalFormatting sqref="AQ11:AQ34">
    <cfRule type="cellIs" dxfId="797" priority="8" operator="equal">
      <formula>0</formula>
    </cfRule>
  </conditionalFormatting>
  <conditionalFormatting sqref="AQ11:AQ34">
    <cfRule type="cellIs" dxfId="796" priority="7" operator="greaterThan">
      <formula>1179</formula>
    </cfRule>
  </conditionalFormatting>
  <conditionalFormatting sqref="AQ11:AQ34">
    <cfRule type="cellIs" dxfId="795" priority="6" operator="greaterThan">
      <formula>99</formula>
    </cfRule>
  </conditionalFormatting>
  <conditionalFormatting sqref="AQ11:AQ34">
    <cfRule type="cellIs" dxfId="794" priority="5" operator="greaterThan">
      <formula>0.99</formula>
    </cfRule>
  </conditionalFormatting>
  <conditionalFormatting sqref="AP11:AP34">
    <cfRule type="cellIs" dxfId="793" priority="4" operator="equal">
      <formula>0</formula>
    </cfRule>
  </conditionalFormatting>
  <conditionalFormatting sqref="AP11:AP34">
    <cfRule type="cellIs" dxfId="792" priority="3" operator="greaterThan">
      <formula>1179</formula>
    </cfRule>
  </conditionalFormatting>
  <conditionalFormatting sqref="AP11:AP34">
    <cfRule type="cellIs" dxfId="791" priority="2" operator="greaterThan">
      <formula>99</formula>
    </cfRule>
  </conditionalFormatting>
  <conditionalFormatting sqref="AP11:AP34">
    <cfRule type="cellIs" dxfId="79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DEC 20</vt:lpstr>
      <vt:lpstr>DEC 21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  <vt:lpstr>DEC 30)</vt:lpstr>
      <vt:lpstr>DEC 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Pnom Server</cp:lastModifiedBy>
  <dcterms:created xsi:type="dcterms:W3CDTF">2014-06-30T06:13:27Z</dcterms:created>
  <dcterms:modified xsi:type="dcterms:W3CDTF">2016-01-01T21:37:54Z</dcterms:modified>
</cp:coreProperties>
</file>