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0" windowWidth="15600" windowHeight="8070" tabRatio="890" firstSheet="13" activeTab="30"/>
  </bookViews>
  <sheets>
    <sheet name="JAN 1" sheetId="270" r:id="rId1"/>
    <sheet name="JAN 2" sheetId="273" r:id="rId2"/>
    <sheet name="JAN 3" sheetId="274" r:id="rId3"/>
    <sheet name="JAN 4" sheetId="275" r:id="rId4"/>
    <sheet name="JAN 5" sheetId="276" r:id="rId5"/>
    <sheet name="JAN 6" sheetId="277" r:id="rId6"/>
    <sheet name="JAN 7" sheetId="278" r:id="rId7"/>
    <sheet name="JAN 8" sheetId="279" r:id="rId8"/>
    <sheet name="JAN 9" sheetId="280" r:id="rId9"/>
    <sheet name="JAN 10" sheetId="281" r:id="rId10"/>
    <sheet name="JAN 11" sheetId="282" r:id="rId11"/>
    <sheet name="JAN 12" sheetId="283" r:id="rId12"/>
    <sheet name="JAN 13" sheetId="284" r:id="rId13"/>
    <sheet name="JAN 14" sheetId="285" r:id="rId14"/>
    <sheet name="JAN 15" sheetId="286" r:id="rId15"/>
    <sheet name="JAN 16" sheetId="287" r:id="rId16"/>
    <sheet name="JAN 17" sheetId="289" r:id="rId17"/>
    <sheet name="JAN 18" sheetId="290" r:id="rId18"/>
    <sheet name="JAN 19" sheetId="291" r:id="rId19"/>
    <sheet name="JAN 20" sheetId="292" r:id="rId20"/>
    <sheet name="JAN 21" sheetId="293" r:id="rId21"/>
    <sheet name="JAN 22" sheetId="294" r:id="rId22"/>
    <sheet name="JAN 23" sheetId="295" r:id="rId23"/>
    <sheet name="JAN 24" sheetId="296" r:id="rId24"/>
    <sheet name="JAN 25" sheetId="297" r:id="rId25"/>
    <sheet name="JAN 26" sheetId="298" r:id="rId26"/>
    <sheet name="JAN 27" sheetId="299" r:id="rId27"/>
    <sheet name="JAN 28" sheetId="300" r:id="rId28"/>
    <sheet name="JAN 29" sheetId="301" r:id="rId29"/>
    <sheet name="JAN 30" sheetId="302" r:id="rId30"/>
    <sheet name="JAN 31" sheetId="303" r:id="rId31"/>
  </sheets>
  <externalReferences>
    <externalReference r:id="rId32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AP10" i="303" l="1"/>
  <c r="AQ11" i="303" s="1"/>
  <c r="AG10" i="303"/>
  <c r="AG35" i="303" s="1"/>
  <c r="Q10" i="303"/>
  <c r="AR35" i="303"/>
  <c r="AQ34" i="303"/>
  <c r="AH34" i="303"/>
  <c r="V34" i="303"/>
  <c r="R34" i="303"/>
  <c r="T34" i="303" s="1"/>
  <c r="K34" i="303"/>
  <c r="J34" i="303"/>
  <c r="I34" i="303"/>
  <c r="G34" i="303"/>
  <c r="E34" i="303"/>
  <c r="AQ33" i="303"/>
  <c r="AH33" i="303"/>
  <c r="V33" i="303"/>
  <c r="R33" i="303"/>
  <c r="S33" i="303" s="1"/>
  <c r="K33" i="303"/>
  <c r="J33" i="303"/>
  <c r="I33" i="303"/>
  <c r="G33" i="303"/>
  <c r="E33" i="303"/>
  <c r="AW32" i="303"/>
  <c r="AQ32" i="303"/>
  <c r="AH32" i="303"/>
  <c r="V32" i="303"/>
  <c r="R32" i="303"/>
  <c r="T32" i="303" s="1"/>
  <c r="K32" i="303"/>
  <c r="J32" i="303"/>
  <c r="I32" i="303" s="1"/>
  <c r="G32" i="303"/>
  <c r="E32" i="303"/>
  <c r="AQ31" i="303"/>
  <c r="AH31" i="303"/>
  <c r="V31" i="303"/>
  <c r="R31" i="303"/>
  <c r="T31" i="303" s="1"/>
  <c r="K31" i="303"/>
  <c r="J31" i="303"/>
  <c r="I31" i="303" s="1"/>
  <c r="G31" i="303"/>
  <c r="E31" i="303"/>
  <c r="AQ30" i="303"/>
  <c r="AH30" i="303"/>
  <c r="V30" i="303"/>
  <c r="R30" i="303"/>
  <c r="T30" i="303" s="1"/>
  <c r="K30" i="303"/>
  <c r="J30" i="303"/>
  <c r="I30" i="303" s="1"/>
  <c r="G30" i="303"/>
  <c r="E30" i="303"/>
  <c r="AQ29" i="303"/>
  <c r="AH29" i="303"/>
  <c r="V29" i="303"/>
  <c r="R29" i="303"/>
  <c r="T29" i="303" s="1"/>
  <c r="K29" i="303"/>
  <c r="J29" i="303"/>
  <c r="I29" i="303" s="1"/>
  <c r="G29" i="303"/>
  <c r="E29" i="303"/>
  <c r="AQ28" i="303"/>
  <c r="AH28" i="303"/>
  <c r="V28" i="303"/>
  <c r="R28" i="303"/>
  <c r="T28" i="303" s="1"/>
  <c r="K28" i="303"/>
  <c r="J28" i="303"/>
  <c r="I28" i="303" s="1"/>
  <c r="G28" i="303"/>
  <c r="E28" i="303"/>
  <c r="AQ27" i="303"/>
  <c r="AH27" i="303"/>
  <c r="V27" i="303"/>
  <c r="R27" i="303"/>
  <c r="T27" i="303" s="1"/>
  <c r="K27" i="303"/>
  <c r="J27" i="303"/>
  <c r="I27" i="303" s="1"/>
  <c r="G27" i="303"/>
  <c r="E27" i="303"/>
  <c r="AQ26" i="303"/>
  <c r="AH26" i="303"/>
  <c r="V26" i="303"/>
  <c r="R26" i="303"/>
  <c r="T26" i="303" s="1"/>
  <c r="K26" i="303"/>
  <c r="J26" i="303"/>
  <c r="I26" i="303" s="1"/>
  <c r="G26" i="303"/>
  <c r="AQ25" i="303"/>
  <c r="AH25" i="303"/>
  <c r="V25" i="303"/>
  <c r="R25" i="303"/>
  <c r="T25" i="303" s="1"/>
  <c r="J25" i="303"/>
  <c r="I25" i="303" s="1"/>
  <c r="G25" i="303"/>
  <c r="E25" i="303"/>
  <c r="AQ24" i="303"/>
  <c r="AH24" i="303"/>
  <c r="V24" i="303"/>
  <c r="R24" i="303"/>
  <c r="T24" i="303" s="1"/>
  <c r="J24" i="303"/>
  <c r="K24" i="303" s="1"/>
  <c r="G24" i="303"/>
  <c r="E24" i="303"/>
  <c r="AQ23" i="303"/>
  <c r="AH23" i="303"/>
  <c r="V23" i="303"/>
  <c r="R23" i="303"/>
  <c r="T23" i="303" s="1"/>
  <c r="J23" i="303"/>
  <c r="K23" i="303" s="1"/>
  <c r="G23" i="303"/>
  <c r="E23" i="303"/>
  <c r="AQ22" i="303"/>
  <c r="AH22" i="303"/>
  <c r="V22" i="303"/>
  <c r="R22" i="303"/>
  <c r="S22" i="303" s="1"/>
  <c r="J22" i="303"/>
  <c r="K22" i="303" s="1"/>
  <c r="G22" i="303"/>
  <c r="E22" i="303"/>
  <c r="AQ21" i="303"/>
  <c r="AH21" i="303"/>
  <c r="V21" i="303"/>
  <c r="R21" i="303"/>
  <c r="T21" i="303" s="1"/>
  <c r="J21" i="303"/>
  <c r="I21" i="303" s="1"/>
  <c r="G21" i="303"/>
  <c r="E21" i="303"/>
  <c r="AQ20" i="303"/>
  <c r="AH20" i="303"/>
  <c r="V20" i="303"/>
  <c r="R20" i="303"/>
  <c r="T20" i="303" s="1"/>
  <c r="J20" i="303"/>
  <c r="K20" i="303" s="1"/>
  <c r="G20" i="303"/>
  <c r="E20" i="303"/>
  <c r="AQ19" i="303"/>
  <c r="AH19" i="303"/>
  <c r="V19" i="303"/>
  <c r="R19" i="303"/>
  <c r="J19" i="303"/>
  <c r="I19" i="303" s="1"/>
  <c r="G19" i="303"/>
  <c r="E19" i="303"/>
  <c r="AQ18" i="303"/>
  <c r="AH18" i="303"/>
  <c r="V18" i="303"/>
  <c r="R18" i="303"/>
  <c r="S18" i="303" s="1"/>
  <c r="J18" i="303"/>
  <c r="K18" i="303" s="1"/>
  <c r="G18" i="303"/>
  <c r="E18" i="303"/>
  <c r="AQ17" i="303"/>
  <c r="AH17" i="303"/>
  <c r="V17" i="303"/>
  <c r="R17" i="303"/>
  <c r="T17" i="303" s="1"/>
  <c r="J17" i="303"/>
  <c r="I17" i="303" s="1"/>
  <c r="G17" i="303"/>
  <c r="E17" i="303"/>
  <c r="AQ16" i="303"/>
  <c r="AH16" i="303"/>
  <c r="V16" i="303"/>
  <c r="R16" i="303"/>
  <c r="S16" i="303" s="1"/>
  <c r="J16" i="303"/>
  <c r="K16" i="303" s="1"/>
  <c r="G16" i="303"/>
  <c r="E16" i="303"/>
  <c r="AQ15" i="303"/>
  <c r="AH15" i="303"/>
  <c r="V15" i="303"/>
  <c r="R15" i="303"/>
  <c r="T15" i="303" s="1"/>
  <c r="J15" i="303"/>
  <c r="K15" i="303" s="1"/>
  <c r="G15" i="303"/>
  <c r="E15" i="303"/>
  <c r="AQ14" i="303"/>
  <c r="AH14" i="303"/>
  <c r="V14" i="303"/>
  <c r="R14" i="303"/>
  <c r="S14" i="303" s="1"/>
  <c r="J14" i="303"/>
  <c r="K14" i="303" s="1"/>
  <c r="G14" i="303"/>
  <c r="E14" i="303"/>
  <c r="AQ13" i="303"/>
  <c r="AH13" i="303"/>
  <c r="V13" i="303"/>
  <c r="R13" i="303"/>
  <c r="T13" i="303" s="1"/>
  <c r="J13" i="303"/>
  <c r="K13" i="303" s="1"/>
  <c r="G13" i="303"/>
  <c r="E13" i="303"/>
  <c r="AQ12" i="303"/>
  <c r="AH12" i="303"/>
  <c r="V12" i="303"/>
  <c r="R12" i="303"/>
  <c r="T12" i="303" s="1"/>
  <c r="J12" i="303"/>
  <c r="I12" i="303" s="1"/>
  <c r="G12" i="303"/>
  <c r="E12" i="303"/>
  <c r="V11" i="303"/>
  <c r="J11" i="303"/>
  <c r="I11" i="303" s="1"/>
  <c r="G11" i="303"/>
  <c r="E11" i="303"/>
  <c r="R11" i="303"/>
  <c r="AG8" i="303"/>
  <c r="AI34" i="303" l="1"/>
  <c r="S34" i="303"/>
  <c r="AI32" i="303"/>
  <c r="AI31" i="303"/>
  <c r="AI30" i="303"/>
  <c r="AI29" i="303"/>
  <c r="AI28" i="303"/>
  <c r="AI27" i="303"/>
  <c r="AI26" i="303"/>
  <c r="AI25" i="303"/>
  <c r="AI24" i="303"/>
  <c r="S23" i="303"/>
  <c r="T22" i="303"/>
  <c r="AI22" i="303" s="1"/>
  <c r="AI21" i="303"/>
  <c r="S19" i="303"/>
  <c r="T19" i="303"/>
  <c r="AI19" i="303" s="1"/>
  <c r="T18" i="303"/>
  <c r="AI15" i="303"/>
  <c r="S15" i="303"/>
  <c r="T14" i="303"/>
  <c r="AI12" i="303"/>
  <c r="AQ35" i="303"/>
  <c r="AI17" i="303"/>
  <c r="AI18" i="303"/>
  <c r="AI20" i="303"/>
  <c r="AI23" i="303"/>
  <c r="AI13" i="303"/>
  <c r="AI14" i="303"/>
  <c r="S20" i="303"/>
  <c r="S24" i="303"/>
  <c r="S13" i="303"/>
  <c r="T16" i="303"/>
  <c r="AI16" i="303" s="1"/>
  <c r="S17" i="303"/>
  <c r="S21" i="303"/>
  <c r="S25" i="303"/>
  <c r="T33" i="303"/>
  <c r="AI33" i="303" s="1"/>
  <c r="S12" i="303"/>
  <c r="R35" i="303"/>
  <c r="S11" i="303"/>
  <c r="T11" i="303"/>
  <c r="K11" i="303"/>
  <c r="K12" i="303"/>
  <c r="K17" i="303"/>
  <c r="K19" i="303"/>
  <c r="K21" i="303"/>
  <c r="K25" i="303"/>
  <c r="AH11" i="303"/>
  <c r="S26" i="303"/>
  <c r="S27" i="303"/>
  <c r="S28" i="303"/>
  <c r="S29" i="303"/>
  <c r="S30" i="303"/>
  <c r="S31" i="303"/>
  <c r="S32" i="303"/>
  <c r="I13" i="303"/>
  <c r="I14" i="303"/>
  <c r="I15" i="303"/>
  <c r="I16" i="303"/>
  <c r="I18" i="303"/>
  <c r="I20" i="303"/>
  <c r="I22" i="303"/>
  <c r="I23" i="303"/>
  <c r="I24" i="303"/>
  <c r="AP35" i="303"/>
  <c r="T35" i="303" l="1"/>
  <c r="AH35" i="303"/>
  <c r="AI11" i="303"/>
  <c r="S35" i="303"/>
  <c r="AI35" i="303" l="1"/>
  <c r="AP10" i="302"/>
  <c r="AQ11" i="302" s="1"/>
  <c r="AG10" i="302"/>
  <c r="Q10" i="302"/>
  <c r="AR35" i="302"/>
  <c r="AQ34" i="302"/>
  <c r="AH34" i="302"/>
  <c r="V34" i="302"/>
  <c r="R34" i="302"/>
  <c r="S34" i="302" s="1"/>
  <c r="K34" i="302"/>
  <c r="J34" i="302"/>
  <c r="I34" i="302"/>
  <c r="G34" i="302"/>
  <c r="E34" i="302"/>
  <c r="AQ33" i="302"/>
  <c r="AH33" i="302"/>
  <c r="V33" i="302"/>
  <c r="R33" i="302"/>
  <c r="S33" i="302" s="1"/>
  <c r="K33" i="302"/>
  <c r="J33" i="302"/>
  <c r="I33" i="302"/>
  <c r="G33" i="302"/>
  <c r="E33" i="302"/>
  <c r="AW32" i="302"/>
  <c r="AQ32" i="302"/>
  <c r="AH32" i="302"/>
  <c r="V32" i="302"/>
  <c r="R32" i="302"/>
  <c r="T32" i="302" s="1"/>
  <c r="K32" i="302"/>
  <c r="J32" i="302"/>
  <c r="I32" i="302" s="1"/>
  <c r="G32" i="302"/>
  <c r="E32" i="302"/>
  <c r="AQ31" i="302"/>
  <c r="AH31" i="302"/>
  <c r="V31" i="302"/>
  <c r="R31" i="302"/>
  <c r="T31" i="302" s="1"/>
  <c r="K31" i="302"/>
  <c r="J31" i="302"/>
  <c r="I31" i="302" s="1"/>
  <c r="G31" i="302"/>
  <c r="E31" i="302"/>
  <c r="AQ30" i="302"/>
  <c r="AH30" i="302"/>
  <c r="V30" i="302"/>
  <c r="R30" i="302"/>
  <c r="T30" i="302" s="1"/>
  <c r="K30" i="302"/>
  <c r="J30" i="302"/>
  <c r="I30" i="302" s="1"/>
  <c r="G30" i="302"/>
  <c r="E30" i="302"/>
  <c r="AQ29" i="302"/>
  <c r="AH29" i="302"/>
  <c r="V29" i="302"/>
  <c r="R29" i="302"/>
  <c r="T29" i="302" s="1"/>
  <c r="K29" i="302"/>
  <c r="J29" i="302"/>
  <c r="I29" i="302" s="1"/>
  <c r="G29" i="302"/>
  <c r="E29" i="302"/>
  <c r="AQ28" i="302"/>
  <c r="AH28" i="302"/>
  <c r="V28" i="302"/>
  <c r="R28" i="302"/>
  <c r="T28" i="302" s="1"/>
  <c r="K28" i="302"/>
  <c r="J28" i="302"/>
  <c r="I28" i="302" s="1"/>
  <c r="G28" i="302"/>
  <c r="E28" i="302"/>
  <c r="AQ27" i="302"/>
  <c r="AH27" i="302"/>
  <c r="V27" i="302"/>
  <c r="R27" i="302"/>
  <c r="T27" i="302" s="1"/>
  <c r="K27" i="302"/>
  <c r="J27" i="302"/>
  <c r="I27" i="302" s="1"/>
  <c r="G27" i="302"/>
  <c r="E27" i="302"/>
  <c r="AQ26" i="302"/>
  <c r="AH26" i="302"/>
  <c r="V26" i="302"/>
  <c r="R26" i="302"/>
  <c r="T26" i="302" s="1"/>
  <c r="K26" i="302"/>
  <c r="J26" i="302"/>
  <c r="I26" i="302" s="1"/>
  <c r="G26" i="302"/>
  <c r="AQ25" i="302"/>
  <c r="AH25" i="302"/>
  <c r="V25" i="302"/>
  <c r="R25" i="302"/>
  <c r="T25" i="302" s="1"/>
  <c r="J25" i="302"/>
  <c r="K25" i="302" s="1"/>
  <c r="G25" i="302"/>
  <c r="E25" i="302"/>
  <c r="AQ24" i="302"/>
  <c r="AH24" i="302"/>
  <c r="V24" i="302"/>
  <c r="R24" i="302"/>
  <c r="T24" i="302" s="1"/>
  <c r="J24" i="302"/>
  <c r="K24" i="302" s="1"/>
  <c r="G24" i="302"/>
  <c r="E24" i="302"/>
  <c r="AQ23" i="302"/>
  <c r="AH23" i="302"/>
  <c r="V23" i="302"/>
  <c r="R23" i="302"/>
  <c r="S23" i="302" s="1"/>
  <c r="J23" i="302"/>
  <c r="K23" i="302" s="1"/>
  <c r="G23" i="302"/>
  <c r="E23" i="302"/>
  <c r="AQ22" i="302"/>
  <c r="AH22" i="302"/>
  <c r="V22" i="302"/>
  <c r="R22" i="302"/>
  <c r="T22" i="302" s="1"/>
  <c r="J22" i="302"/>
  <c r="I22" i="302" s="1"/>
  <c r="G22" i="302"/>
  <c r="E22" i="302"/>
  <c r="AQ21" i="302"/>
  <c r="AH21" i="302"/>
  <c r="V21" i="302"/>
  <c r="R21" i="302"/>
  <c r="T21" i="302" s="1"/>
  <c r="J21" i="302"/>
  <c r="K21" i="302" s="1"/>
  <c r="G21" i="302"/>
  <c r="E21" i="302"/>
  <c r="AQ20" i="302"/>
  <c r="AH20" i="302"/>
  <c r="V20" i="302"/>
  <c r="R20" i="302"/>
  <c r="J20" i="302"/>
  <c r="I20" i="302" s="1"/>
  <c r="G20" i="302"/>
  <c r="E20" i="302"/>
  <c r="AQ19" i="302"/>
  <c r="AH19" i="302"/>
  <c r="V19" i="302"/>
  <c r="R19" i="302"/>
  <c r="S19" i="302" s="1"/>
  <c r="J19" i="302"/>
  <c r="K19" i="302" s="1"/>
  <c r="G19" i="302"/>
  <c r="E19" i="302"/>
  <c r="AQ18" i="302"/>
  <c r="AH18" i="302"/>
  <c r="V18" i="302"/>
  <c r="R18" i="302"/>
  <c r="T18" i="302" s="1"/>
  <c r="J18" i="302"/>
  <c r="K18" i="302" s="1"/>
  <c r="G18" i="302"/>
  <c r="E18" i="302"/>
  <c r="AQ17" i="302"/>
  <c r="AH17" i="302"/>
  <c r="V17" i="302"/>
  <c r="R17" i="302"/>
  <c r="S17" i="302" s="1"/>
  <c r="J17" i="302"/>
  <c r="I17" i="302" s="1"/>
  <c r="G17" i="302"/>
  <c r="E17" i="302"/>
  <c r="AQ16" i="302"/>
  <c r="AH16" i="302"/>
  <c r="V16" i="302"/>
  <c r="R16" i="302"/>
  <c r="T16" i="302" s="1"/>
  <c r="J16" i="302"/>
  <c r="I16" i="302" s="1"/>
  <c r="G16" i="302"/>
  <c r="E16" i="302"/>
  <c r="AQ15" i="302"/>
  <c r="AH15" i="302"/>
  <c r="V15" i="302"/>
  <c r="R15" i="302"/>
  <c r="S15" i="302" s="1"/>
  <c r="J15" i="302"/>
  <c r="K15" i="302" s="1"/>
  <c r="G15" i="302"/>
  <c r="E15" i="302"/>
  <c r="AQ14" i="302"/>
  <c r="AH14" i="302"/>
  <c r="V14" i="302"/>
  <c r="R14" i="302"/>
  <c r="T14" i="302" s="1"/>
  <c r="J14" i="302"/>
  <c r="K14" i="302" s="1"/>
  <c r="G14" i="302"/>
  <c r="E14" i="302"/>
  <c r="AQ13" i="302"/>
  <c r="AH13" i="302"/>
  <c r="V13" i="302"/>
  <c r="R13" i="302"/>
  <c r="S13" i="302" s="1"/>
  <c r="J13" i="302"/>
  <c r="I13" i="302" s="1"/>
  <c r="G13" i="302"/>
  <c r="E13" i="302"/>
  <c r="AQ12" i="302"/>
  <c r="AH12" i="302"/>
  <c r="V12" i="302"/>
  <c r="R12" i="302"/>
  <c r="T12" i="302" s="1"/>
  <c r="J12" i="302"/>
  <c r="I12" i="302" s="1"/>
  <c r="G12" i="302"/>
  <c r="E12" i="302"/>
  <c r="V11" i="302"/>
  <c r="J11" i="302"/>
  <c r="I11" i="302" s="1"/>
  <c r="G11" i="302"/>
  <c r="E11" i="302"/>
  <c r="AG35" i="302"/>
  <c r="R11" i="302"/>
  <c r="AG8" i="302"/>
  <c r="T34" i="302" l="1"/>
  <c r="AI34" i="302" s="1"/>
  <c r="T33" i="302"/>
  <c r="AI33" i="302" s="1"/>
  <c r="AI25" i="302"/>
  <c r="S24" i="302"/>
  <c r="T23" i="302"/>
  <c r="AI23" i="302" s="1"/>
  <c r="AI22" i="302"/>
  <c r="S20" i="302"/>
  <c r="T20" i="302"/>
  <c r="AI20" i="302" s="1"/>
  <c r="T19" i="302"/>
  <c r="AI16" i="302"/>
  <c r="S16" i="302"/>
  <c r="T15" i="302"/>
  <c r="AI12" i="302"/>
  <c r="S12" i="302"/>
  <c r="AQ35" i="302"/>
  <c r="AI18" i="302"/>
  <c r="AI19" i="302"/>
  <c r="AI21" i="302"/>
  <c r="AI24" i="302"/>
  <c r="AI14" i="302"/>
  <c r="AI15" i="302"/>
  <c r="S21" i="302"/>
  <c r="S25" i="302"/>
  <c r="T13" i="302"/>
  <c r="AI13" i="302" s="1"/>
  <c r="S14" i="302"/>
  <c r="T17" i="302"/>
  <c r="AI17" i="302" s="1"/>
  <c r="S18" i="302"/>
  <c r="S22" i="302"/>
  <c r="AI26" i="302"/>
  <c r="AI27" i="302"/>
  <c r="AI28" i="302"/>
  <c r="AI29" i="302"/>
  <c r="AI30" i="302"/>
  <c r="AI31" i="302"/>
  <c r="AI32" i="302"/>
  <c r="R35" i="302"/>
  <c r="S11" i="302"/>
  <c r="T11" i="302"/>
  <c r="K11" i="302"/>
  <c r="K12" i="302"/>
  <c r="K13" i="302"/>
  <c r="K16" i="302"/>
  <c r="K17" i="302"/>
  <c r="K20" i="302"/>
  <c r="K22" i="302"/>
  <c r="AH11" i="302"/>
  <c r="S26" i="302"/>
  <c r="S27" i="302"/>
  <c r="S28" i="302"/>
  <c r="S29" i="302"/>
  <c r="S30" i="302"/>
  <c r="S31" i="302"/>
  <c r="S32" i="302"/>
  <c r="I14" i="302"/>
  <c r="I15" i="302"/>
  <c r="I18" i="302"/>
  <c r="I19" i="302"/>
  <c r="I21" i="302"/>
  <c r="I23" i="302"/>
  <c r="I24" i="302"/>
  <c r="I25" i="302"/>
  <c r="AP35" i="302"/>
  <c r="S35" i="302" l="1"/>
  <c r="T35" i="302"/>
  <c r="AH35" i="302"/>
  <c r="AI11" i="302"/>
  <c r="AI35" i="302" l="1"/>
  <c r="AP10" i="301"/>
  <c r="AP35" i="301" s="1"/>
  <c r="AG10" i="301"/>
  <c r="AG8" i="301" s="1"/>
  <c r="Q10" i="301"/>
  <c r="AR35" i="301"/>
  <c r="AQ34" i="301"/>
  <c r="AH34" i="301"/>
  <c r="V34" i="301"/>
  <c r="R34" i="301"/>
  <c r="S34" i="301" s="1"/>
  <c r="K34" i="301"/>
  <c r="J34" i="301"/>
  <c r="I34" i="301" s="1"/>
  <c r="G34" i="301"/>
  <c r="E34" i="301"/>
  <c r="AQ33" i="301"/>
  <c r="AH33" i="301"/>
  <c r="V33" i="301"/>
  <c r="R33" i="301"/>
  <c r="T33" i="301" s="1"/>
  <c r="K33" i="301"/>
  <c r="J33" i="301"/>
  <c r="I33" i="301" s="1"/>
  <c r="G33" i="301"/>
  <c r="E33" i="301"/>
  <c r="AW32" i="301"/>
  <c r="AQ32" i="301"/>
  <c r="AH32" i="301"/>
  <c r="V32" i="301"/>
  <c r="R32" i="301"/>
  <c r="T32" i="301" s="1"/>
  <c r="K32" i="301"/>
  <c r="J32" i="301"/>
  <c r="I32" i="301" s="1"/>
  <c r="G32" i="301"/>
  <c r="E32" i="301"/>
  <c r="AQ31" i="301"/>
  <c r="AH31" i="301"/>
  <c r="V31" i="301"/>
  <c r="R31" i="301"/>
  <c r="T31" i="301" s="1"/>
  <c r="K31" i="301"/>
  <c r="J31" i="301"/>
  <c r="I31" i="301" s="1"/>
  <c r="G31" i="301"/>
  <c r="E31" i="301"/>
  <c r="AQ30" i="301"/>
  <c r="AH30" i="301"/>
  <c r="V30" i="301"/>
  <c r="R30" i="301"/>
  <c r="T30" i="301" s="1"/>
  <c r="K30" i="301"/>
  <c r="J30" i="301"/>
  <c r="I30" i="301" s="1"/>
  <c r="G30" i="301"/>
  <c r="E30" i="301"/>
  <c r="AQ29" i="301"/>
  <c r="AH29" i="301"/>
  <c r="V29" i="301"/>
  <c r="R29" i="301"/>
  <c r="T29" i="301" s="1"/>
  <c r="K29" i="301"/>
  <c r="J29" i="301"/>
  <c r="I29" i="301" s="1"/>
  <c r="G29" i="301"/>
  <c r="E29" i="301"/>
  <c r="AQ28" i="301"/>
  <c r="AH28" i="301"/>
  <c r="V28" i="301"/>
  <c r="R28" i="301"/>
  <c r="T28" i="301" s="1"/>
  <c r="K28" i="301"/>
  <c r="J28" i="301"/>
  <c r="I28" i="301" s="1"/>
  <c r="G28" i="301"/>
  <c r="E28" i="301"/>
  <c r="AQ27" i="301"/>
  <c r="AH27" i="301"/>
  <c r="V27" i="301"/>
  <c r="R27" i="301"/>
  <c r="T27" i="301" s="1"/>
  <c r="K27" i="301"/>
  <c r="J27" i="301"/>
  <c r="I27" i="301" s="1"/>
  <c r="G27" i="301"/>
  <c r="E27" i="301"/>
  <c r="AQ26" i="301"/>
  <c r="AH26" i="301"/>
  <c r="V26" i="301"/>
  <c r="R26" i="301"/>
  <c r="T26" i="301" s="1"/>
  <c r="K26" i="301"/>
  <c r="J26" i="301"/>
  <c r="I26" i="301" s="1"/>
  <c r="G26" i="301"/>
  <c r="AQ25" i="301"/>
  <c r="AH25" i="301"/>
  <c r="V25" i="301"/>
  <c r="R25" i="301"/>
  <c r="T25" i="301" s="1"/>
  <c r="J25" i="301"/>
  <c r="K25" i="301" s="1"/>
  <c r="G25" i="301"/>
  <c r="E25" i="301"/>
  <c r="AQ24" i="301"/>
  <c r="AH24" i="301"/>
  <c r="V24" i="301"/>
  <c r="R24" i="301"/>
  <c r="S24" i="301" s="1"/>
  <c r="J24" i="301"/>
  <c r="K24" i="301" s="1"/>
  <c r="G24" i="301"/>
  <c r="E24" i="301"/>
  <c r="AQ23" i="301"/>
  <c r="AH23" i="301"/>
  <c r="V23" i="301"/>
  <c r="R23" i="301"/>
  <c r="T23" i="301" s="1"/>
  <c r="J23" i="301"/>
  <c r="I23" i="301" s="1"/>
  <c r="G23" i="301"/>
  <c r="E23" i="301"/>
  <c r="AQ22" i="301"/>
  <c r="AH22" i="301"/>
  <c r="V22" i="301"/>
  <c r="R22" i="301"/>
  <c r="T22" i="301" s="1"/>
  <c r="J22" i="301"/>
  <c r="I22" i="301" s="1"/>
  <c r="G22" i="301"/>
  <c r="E22" i="301"/>
  <c r="AQ21" i="301"/>
  <c r="AH21" i="301"/>
  <c r="V21" i="301"/>
  <c r="R21" i="301"/>
  <c r="T21" i="301" s="1"/>
  <c r="J21" i="301"/>
  <c r="K21" i="301" s="1"/>
  <c r="G21" i="301"/>
  <c r="E21" i="301"/>
  <c r="AQ20" i="301"/>
  <c r="AH20" i="301"/>
  <c r="V20" i="301"/>
  <c r="R20" i="301"/>
  <c r="S20" i="301" s="1"/>
  <c r="J20" i="301"/>
  <c r="K20" i="301" s="1"/>
  <c r="G20" i="301"/>
  <c r="E20" i="301"/>
  <c r="AQ19" i="301"/>
  <c r="AH19" i="301"/>
  <c r="V19" i="301"/>
  <c r="R19" i="301"/>
  <c r="T19" i="301" s="1"/>
  <c r="J19" i="301"/>
  <c r="I19" i="301" s="1"/>
  <c r="G19" i="301"/>
  <c r="E19" i="301"/>
  <c r="AQ18" i="301"/>
  <c r="AH18" i="301"/>
  <c r="V18" i="301"/>
  <c r="R18" i="301"/>
  <c r="T18" i="301" s="1"/>
  <c r="J18" i="301"/>
  <c r="I18" i="301" s="1"/>
  <c r="G18" i="301"/>
  <c r="E18" i="301"/>
  <c r="AQ17" i="301"/>
  <c r="AH17" i="301"/>
  <c r="V17" i="301"/>
  <c r="R17" i="301"/>
  <c r="T17" i="301" s="1"/>
  <c r="J17" i="301"/>
  <c r="K17" i="301" s="1"/>
  <c r="G17" i="301"/>
  <c r="E17" i="301"/>
  <c r="AQ16" i="301"/>
  <c r="AH16" i="301"/>
  <c r="V16" i="301"/>
  <c r="R16" i="301"/>
  <c r="S16" i="301" s="1"/>
  <c r="J16" i="301"/>
  <c r="K16" i="301" s="1"/>
  <c r="G16" i="301"/>
  <c r="E16" i="301"/>
  <c r="AQ15" i="301"/>
  <c r="AH15" i="301"/>
  <c r="V15" i="301"/>
  <c r="R15" i="301"/>
  <c r="T15" i="301" s="1"/>
  <c r="J15" i="301"/>
  <c r="I15" i="301" s="1"/>
  <c r="G15" i="301"/>
  <c r="E15" i="301"/>
  <c r="AQ14" i="301"/>
  <c r="AH14" i="301"/>
  <c r="V14" i="301"/>
  <c r="R14" i="301"/>
  <c r="S14" i="301" s="1"/>
  <c r="J14" i="301"/>
  <c r="K14" i="301" s="1"/>
  <c r="G14" i="301"/>
  <c r="E14" i="301"/>
  <c r="AQ13" i="301"/>
  <c r="AH13" i="301"/>
  <c r="V13" i="301"/>
  <c r="R13" i="301"/>
  <c r="T13" i="301" s="1"/>
  <c r="J13" i="301"/>
  <c r="I13" i="301" s="1"/>
  <c r="G13" i="301"/>
  <c r="E13" i="301"/>
  <c r="AQ12" i="301"/>
  <c r="AH12" i="301"/>
  <c r="V12" i="301"/>
  <c r="R12" i="301"/>
  <c r="T12" i="301" s="1"/>
  <c r="J12" i="301"/>
  <c r="I12" i="301" s="1"/>
  <c r="G12" i="301"/>
  <c r="E12" i="301"/>
  <c r="V11" i="301"/>
  <c r="J11" i="301"/>
  <c r="K11" i="301" s="1"/>
  <c r="G11" i="301"/>
  <c r="E11" i="301"/>
  <c r="R11" i="301"/>
  <c r="T34" i="301" l="1"/>
  <c r="AI34" i="301" s="1"/>
  <c r="AI33" i="301"/>
  <c r="AI25" i="301"/>
  <c r="S25" i="301"/>
  <c r="T24" i="301"/>
  <c r="AI24" i="301" s="1"/>
  <c r="AI23" i="301"/>
  <c r="AI22" i="301"/>
  <c r="S21" i="301"/>
  <c r="T20" i="301"/>
  <c r="AI20" i="301" s="1"/>
  <c r="AI19" i="301"/>
  <c r="S17" i="301"/>
  <c r="T16" i="301"/>
  <c r="AI13" i="301"/>
  <c r="S13" i="301"/>
  <c r="AI15" i="301"/>
  <c r="AI16" i="301"/>
  <c r="AI18" i="301"/>
  <c r="AI21" i="301"/>
  <c r="AI12" i="301"/>
  <c r="AI17" i="301"/>
  <c r="S18" i="301"/>
  <c r="S22" i="301"/>
  <c r="T14" i="301"/>
  <c r="AI14" i="301" s="1"/>
  <c r="S15" i="301"/>
  <c r="S19" i="301"/>
  <c r="S23" i="301"/>
  <c r="S33" i="301"/>
  <c r="S12" i="301"/>
  <c r="R35" i="301"/>
  <c r="T11" i="301"/>
  <c r="S11" i="301"/>
  <c r="AI26" i="301"/>
  <c r="AI27" i="301"/>
  <c r="AI28" i="301"/>
  <c r="AI29" i="301"/>
  <c r="AI30" i="301"/>
  <c r="AI31" i="301"/>
  <c r="AI32" i="301"/>
  <c r="AQ11" i="301"/>
  <c r="AQ35" i="301" s="1"/>
  <c r="K12" i="301"/>
  <c r="K13" i="301"/>
  <c r="K15" i="301"/>
  <c r="K18" i="301"/>
  <c r="K19" i="301"/>
  <c r="K22" i="301"/>
  <c r="K23" i="301"/>
  <c r="AH11" i="301"/>
  <c r="S26" i="301"/>
  <c r="S27" i="301"/>
  <c r="S28" i="301"/>
  <c r="S29" i="301"/>
  <c r="S30" i="301"/>
  <c r="S31" i="301"/>
  <c r="S32" i="301"/>
  <c r="I11" i="301"/>
  <c r="I14" i="301"/>
  <c r="I16" i="301"/>
  <c r="I17" i="301"/>
  <c r="I20" i="301"/>
  <c r="I21" i="301"/>
  <c r="I24" i="301"/>
  <c r="I25" i="301"/>
  <c r="AG35" i="301"/>
  <c r="T35" i="301" l="1"/>
  <c r="AH35" i="301"/>
  <c r="AI11" i="301"/>
  <c r="S35" i="301"/>
  <c r="AQ13" i="300"/>
  <c r="AI35" i="301" l="1"/>
  <c r="AP10" i="300"/>
  <c r="AG10" i="300"/>
  <c r="Q10" i="300"/>
  <c r="AR35" i="300"/>
  <c r="AQ34" i="300"/>
  <c r="AH34" i="300"/>
  <c r="V34" i="300"/>
  <c r="R34" i="300"/>
  <c r="S34" i="300" s="1"/>
  <c r="J34" i="300"/>
  <c r="K34" i="300" s="1"/>
  <c r="G34" i="300"/>
  <c r="E34" i="300"/>
  <c r="AQ33" i="300"/>
  <c r="AH33" i="300"/>
  <c r="V33" i="300"/>
  <c r="R33" i="300"/>
  <c r="S33" i="300" s="1"/>
  <c r="J33" i="300"/>
  <c r="K33" i="300" s="1"/>
  <c r="G33" i="300"/>
  <c r="E33" i="300"/>
  <c r="AW32" i="300"/>
  <c r="AQ32" i="300"/>
  <c r="AH32" i="300"/>
  <c r="V32" i="300"/>
  <c r="R32" i="300"/>
  <c r="S32" i="300" s="1"/>
  <c r="K32" i="300"/>
  <c r="J32" i="300"/>
  <c r="I32" i="300" s="1"/>
  <c r="G32" i="300"/>
  <c r="E32" i="300"/>
  <c r="AQ31" i="300"/>
  <c r="AH31" i="300"/>
  <c r="V31" i="300"/>
  <c r="R31" i="300"/>
  <c r="S31" i="300" s="1"/>
  <c r="K31" i="300"/>
  <c r="J31" i="300"/>
  <c r="I31" i="300" s="1"/>
  <c r="G31" i="300"/>
  <c r="E31" i="300"/>
  <c r="AQ30" i="300"/>
  <c r="AH30" i="300"/>
  <c r="V30" i="300"/>
  <c r="R30" i="300"/>
  <c r="S30" i="300" s="1"/>
  <c r="K30" i="300"/>
  <c r="J30" i="300"/>
  <c r="I30" i="300" s="1"/>
  <c r="G30" i="300"/>
  <c r="E30" i="300"/>
  <c r="AQ29" i="300"/>
  <c r="AH29" i="300"/>
  <c r="V29" i="300"/>
  <c r="R29" i="300"/>
  <c r="S29" i="300" s="1"/>
  <c r="K29" i="300"/>
  <c r="J29" i="300"/>
  <c r="I29" i="300" s="1"/>
  <c r="G29" i="300"/>
  <c r="E29" i="300"/>
  <c r="AQ28" i="300"/>
  <c r="AH28" i="300"/>
  <c r="V28" i="300"/>
  <c r="R28" i="300"/>
  <c r="S28" i="300" s="1"/>
  <c r="K28" i="300"/>
  <c r="J28" i="300"/>
  <c r="I28" i="300" s="1"/>
  <c r="G28" i="300"/>
  <c r="E28" i="300"/>
  <c r="AQ27" i="300"/>
  <c r="AH27" i="300"/>
  <c r="V27" i="300"/>
  <c r="R27" i="300"/>
  <c r="S27" i="300" s="1"/>
  <c r="J27" i="300"/>
  <c r="I27" i="300" s="1"/>
  <c r="G27" i="300"/>
  <c r="E27" i="300"/>
  <c r="AQ26" i="300"/>
  <c r="AH26" i="300"/>
  <c r="V26" i="300"/>
  <c r="R26" i="300"/>
  <c r="S26" i="300" s="1"/>
  <c r="J26" i="300"/>
  <c r="I26" i="300" s="1"/>
  <c r="G26" i="300"/>
  <c r="AQ25" i="300"/>
  <c r="AH25" i="300"/>
  <c r="V25" i="300"/>
  <c r="R25" i="300"/>
  <c r="T25" i="300" s="1"/>
  <c r="J25" i="300"/>
  <c r="K25" i="300" s="1"/>
  <c r="I25" i="300"/>
  <c r="G25" i="300"/>
  <c r="E25" i="300"/>
  <c r="AQ24" i="300"/>
  <c r="AH24" i="300"/>
  <c r="V24" i="300"/>
  <c r="R24" i="300"/>
  <c r="T24" i="300" s="1"/>
  <c r="J24" i="300"/>
  <c r="K24" i="300" s="1"/>
  <c r="I24" i="300"/>
  <c r="G24" i="300"/>
  <c r="E24" i="300"/>
  <c r="AQ23" i="300"/>
  <c r="AH23" i="300"/>
  <c r="V23" i="300"/>
  <c r="R23" i="300"/>
  <c r="T23" i="300" s="1"/>
  <c r="J23" i="300"/>
  <c r="K23" i="300" s="1"/>
  <c r="I23" i="300"/>
  <c r="G23" i="300"/>
  <c r="E23" i="300"/>
  <c r="AQ22" i="300"/>
  <c r="AH22" i="300"/>
  <c r="V22" i="300"/>
  <c r="R22" i="300"/>
  <c r="S22" i="300" s="1"/>
  <c r="J22" i="300"/>
  <c r="K22" i="300" s="1"/>
  <c r="I22" i="300"/>
  <c r="G22" i="300"/>
  <c r="E22" i="300"/>
  <c r="AQ21" i="300"/>
  <c r="AH21" i="300"/>
  <c r="V21" i="300"/>
  <c r="R21" i="300"/>
  <c r="T21" i="300" s="1"/>
  <c r="J21" i="300"/>
  <c r="K21" i="300" s="1"/>
  <c r="I21" i="300"/>
  <c r="G21" i="300"/>
  <c r="E21" i="300"/>
  <c r="AQ20" i="300"/>
  <c r="AH20" i="300"/>
  <c r="V20" i="300"/>
  <c r="R20" i="300"/>
  <c r="T20" i="300" s="1"/>
  <c r="J20" i="300"/>
  <c r="K20" i="300" s="1"/>
  <c r="I20" i="300"/>
  <c r="G20" i="300"/>
  <c r="E20" i="300"/>
  <c r="AQ19" i="300"/>
  <c r="AH19" i="300"/>
  <c r="V19" i="300"/>
  <c r="R19" i="300"/>
  <c r="T19" i="300" s="1"/>
  <c r="J19" i="300"/>
  <c r="K19" i="300" s="1"/>
  <c r="I19" i="300"/>
  <c r="G19" i="300"/>
  <c r="E19" i="300"/>
  <c r="AQ18" i="300"/>
  <c r="AH18" i="300"/>
  <c r="V18" i="300"/>
  <c r="R18" i="300"/>
  <c r="S18" i="300" s="1"/>
  <c r="J18" i="300"/>
  <c r="K18" i="300" s="1"/>
  <c r="I18" i="300"/>
  <c r="G18" i="300"/>
  <c r="E18" i="300"/>
  <c r="AQ17" i="300"/>
  <c r="AH17" i="300"/>
  <c r="V17" i="300"/>
  <c r="R17" i="300"/>
  <c r="T17" i="300" s="1"/>
  <c r="J17" i="300"/>
  <c r="K17" i="300" s="1"/>
  <c r="I17" i="300"/>
  <c r="G17" i="300"/>
  <c r="E17" i="300"/>
  <c r="AQ16" i="300"/>
  <c r="AH16" i="300"/>
  <c r="V16" i="300"/>
  <c r="R16" i="300"/>
  <c r="T16" i="300" s="1"/>
  <c r="J16" i="300"/>
  <c r="K16" i="300" s="1"/>
  <c r="I16" i="300"/>
  <c r="G16" i="300"/>
  <c r="E16" i="300"/>
  <c r="AQ15" i="300"/>
  <c r="AH15" i="300"/>
  <c r="V15" i="300"/>
  <c r="R15" i="300"/>
  <c r="S15" i="300" s="1"/>
  <c r="J15" i="300"/>
  <c r="K15" i="300" s="1"/>
  <c r="I15" i="300"/>
  <c r="G15" i="300"/>
  <c r="E15" i="300"/>
  <c r="AQ14" i="300"/>
  <c r="AH14" i="300"/>
  <c r="V14" i="300"/>
  <c r="R14" i="300"/>
  <c r="S14" i="300" s="1"/>
  <c r="J14" i="300"/>
  <c r="K14" i="300" s="1"/>
  <c r="I14" i="300"/>
  <c r="G14" i="300"/>
  <c r="E14" i="300"/>
  <c r="AH13" i="300"/>
  <c r="V13" i="300"/>
  <c r="R13" i="300"/>
  <c r="T13" i="300" s="1"/>
  <c r="J13" i="300"/>
  <c r="K13" i="300" s="1"/>
  <c r="I13" i="300"/>
  <c r="G13" i="300"/>
  <c r="E13" i="300"/>
  <c r="AQ12" i="300"/>
  <c r="AH12" i="300"/>
  <c r="V12" i="300"/>
  <c r="R12" i="300"/>
  <c r="T12" i="300" s="1"/>
  <c r="J12" i="300"/>
  <c r="K12" i="300" s="1"/>
  <c r="I12" i="300"/>
  <c r="G12" i="300"/>
  <c r="E12" i="300"/>
  <c r="V11" i="300"/>
  <c r="J11" i="300"/>
  <c r="K11" i="300" s="1"/>
  <c r="I11" i="300"/>
  <c r="G11" i="300"/>
  <c r="E11" i="300"/>
  <c r="AQ11" i="300"/>
  <c r="AH11" i="300"/>
  <c r="R11" i="300"/>
  <c r="T34" i="300" l="1"/>
  <c r="AI34" i="300" s="1"/>
  <c r="T33" i="300"/>
  <c r="T30" i="300"/>
  <c r="AI30" i="300" s="1"/>
  <c r="AI25" i="300"/>
  <c r="S25" i="300"/>
  <c r="AI24" i="300"/>
  <c r="AI23" i="300"/>
  <c r="AI20" i="300"/>
  <c r="T22" i="300"/>
  <c r="AI22" i="300" s="1"/>
  <c r="AI21" i="300"/>
  <c r="S21" i="300"/>
  <c r="AI19" i="300"/>
  <c r="T18" i="300"/>
  <c r="AI18" i="300" s="1"/>
  <c r="S17" i="300"/>
  <c r="AI17" i="300"/>
  <c r="AI16" i="300"/>
  <c r="T14" i="300"/>
  <c r="AI14" i="300" s="1"/>
  <c r="AI13" i="300"/>
  <c r="S13" i="300"/>
  <c r="AI12" i="300"/>
  <c r="AQ35" i="300"/>
  <c r="AI33" i="300"/>
  <c r="S20" i="300"/>
  <c r="S24" i="300"/>
  <c r="S19" i="300"/>
  <c r="S23" i="300"/>
  <c r="T32" i="300"/>
  <c r="AI32" i="300" s="1"/>
  <c r="T15" i="300"/>
  <c r="AI15" i="300" s="1"/>
  <c r="T29" i="300"/>
  <c r="AI29" i="300" s="1"/>
  <c r="S16" i="300"/>
  <c r="T26" i="300"/>
  <c r="AI26" i="300" s="1"/>
  <c r="T27" i="300"/>
  <c r="AI27" i="300" s="1"/>
  <c r="T31" i="300"/>
  <c r="AI31" i="300" s="1"/>
  <c r="T28" i="300"/>
  <c r="AI28" i="300" s="1"/>
  <c r="S12" i="300"/>
  <c r="R35" i="300"/>
  <c r="T11" i="300"/>
  <c r="S11" i="300"/>
  <c r="AH35" i="300"/>
  <c r="K26" i="300"/>
  <c r="K27" i="300"/>
  <c r="AG35" i="300"/>
  <c r="AG8" i="300"/>
  <c r="I33" i="300"/>
  <c r="I34" i="300"/>
  <c r="AP35" i="300"/>
  <c r="T35" i="300" l="1"/>
  <c r="AI35" i="300" s="1"/>
  <c r="S35" i="300"/>
  <c r="AI11" i="300"/>
  <c r="AP10" i="299" l="1"/>
  <c r="AG10" i="299"/>
  <c r="Q10" i="299"/>
  <c r="AR35" i="299"/>
  <c r="AQ34" i="299"/>
  <c r="AH34" i="299"/>
  <c r="V34" i="299"/>
  <c r="R34" i="299"/>
  <c r="T34" i="299" s="1"/>
  <c r="K34" i="299"/>
  <c r="J34" i="299"/>
  <c r="I34" i="299"/>
  <c r="G34" i="299"/>
  <c r="E34" i="299"/>
  <c r="AQ33" i="299"/>
  <c r="AH33" i="299"/>
  <c r="V33" i="299"/>
  <c r="R33" i="299"/>
  <c r="T33" i="299" s="1"/>
  <c r="K33" i="299"/>
  <c r="J33" i="299"/>
  <c r="I33" i="299"/>
  <c r="G33" i="299"/>
  <c r="E33" i="299"/>
  <c r="AW32" i="299"/>
  <c r="AQ32" i="299"/>
  <c r="AH32" i="299"/>
  <c r="V32" i="299"/>
  <c r="R32" i="299"/>
  <c r="T32" i="299" s="1"/>
  <c r="K32" i="299"/>
  <c r="J32" i="299"/>
  <c r="I32" i="299" s="1"/>
  <c r="G32" i="299"/>
  <c r="E32" i="299"/>
  <c r="AQ31" i="299"/>
  <c r="AH31" i="299"/>
  <c r="V31" i="299"/>
  <c r="R31" i="299"/>
  <c r="T31" i="299" s="1"/>
  <c r="K31" i="299"/>
  <c r="J31" i="299"/>
  <c r="I31" i="299" s="1"/>
  <c r="G31" i="299"/>
  <c r="E31" i="299"/>
  <c r="AQ30" i="299"/>
  <c r="AH30" i="299"/>
  <c r="V30" i="299"/>
  <c r="R30" i="299"/>
  <c r="T30" i="299" s="1"/>
  <c r="K30" i="299"/>
  <c r="J30" i="299"/>
  <c r="I30" i="299" s="1"/>
  <c r="G30" i="299"/>
  <c r="E30" i="299"/>
  <c r="AQ29" i="299"/>
  <c r="AH29" i="299"/>
  <c r="V29" i="299"/>
  <c r="R29" i="299"/>
  <c r="T29" i="299" s="1"/>
  <c r="K29" i="299"/>
  <c r="J29" i="299"/>
  <c r="I29" i="299" s="1"/>
  <c r="G29" i="299"/>
  <c r="E29" i="299"/>
  <c r="AQ28" i="299"/>
  <c r="AH28" i="299"/>
  <c r="V28" i="299"/>
  <c r="R28" i="299"/>
  <c r="T28" i="299" s="1"/>
  <c r="K28" i="299"/>
  <c r="J28" i="299"/>
  <c r="I28" i="299" s="1"/>
  <c r="G28" i="299"/>
  <c r="E28" i="299"/>
  <c r="AQ27" i="299"/>
  <c r="AH27" i="299"/>
  <c r="V27" i="299"/>
  <c r="R27" i="299"/>
  <c r="T27" i="299" s="1"/>
  <c r="K27" i="299"/>
  <c r="J27" i="299"/>
  <c r="I27" i="299" s="1"/>
  <c r="G27" i="299"/>
  <c r="E27" i="299"/>
  <c r="AQ26" i="299"/>
  <c r="AH26" i="299"/>
  <c r="V26" i="299"/>
  <c r="R26" i="299"/>
  <c r="T26" i="299" s="1"/>
  <c r="K26" i="299"/>
  <c r="J26" i="299"/>
  <c r="I26" i="299" s="1"/>
  <c r="G26" i="299"/>
  <c r="AQ25" i="299"/>
  <c r="AH25" i="299"/>
  <c r="V25" i="299"/>
  <c r="R25" i="299"/>
  <c r="S25" i="299" s="1"/>
  <c r="J25" i="299"/>
  <c r="K25" i="299" s="1"/>
  <c r="G25" i="299"/>
  <c r="E25" i="299"/>
  <c r="AQ24" i="299"/>
  <c r="AH24" i="299"/>
  <c r="V24" i="299"/>
  <c r="R24" i="299"/>
  <c r="S24" i="299" s="1"/>
  <c r="J24" i="299"/>
  <c r="K24" i="299" s="1"/>
  <c r="G24" i="299"/>
  <c r="E24" i="299"/>
  <c r="AQ23" i="299"/>
  <c r="AH23" i="299"/>
  <c r="V23" i="299"/>
  <c r="R23" i="299"/>
  <c r="S23" i="299" s="1"/>
  <c r="J23" i="299"/>
  <c r="K23" i="299" s="1"/>
  <c r="G23" i="299"/>
  <c r="E23" i="299"/>
  <c r="AQ22" i="299"/>
  <c r="AH22" i="299"/>
  <c r="V22" i="299"/>
  <c r="R22" i="299"/>
  <c r="T22" i="299" s="1"/>
  <c r="J22" i="299"/>
  <c r="K22" i="299" s="1"/>
  <c r="G22" i="299"/>
  <c r="E22" i="299"/>
  <c r="AQ21" i="299"/>
  <c r="AH21" i="299"/>
  <c r="V21" i="299"/>
  <c r="R21" i="299"/>
  <c r="T21" i="299" s="1"/>
  <c r="J21" i="299"/>
  <c r="I21" i="299" s="1"/>
  <c r="G21" i="299"/>
  <c r="E21" i="299"/>
  <c r="AQ20" i="299"/>
  <c r="AH20" i="299"/>
  <c r="V20" i="299"/>
  <c r="R20" i="299"/>
  <c r="S20" i="299" s="1"/>
  <c r="J20" i="299"/>
  <c r="I20" i="299" s="1"/>
  <c r="G20" i="299"/>
  <c r="E20" i="299"/>
  <c r="AQ19" i="299"/>
  <c r="AH19" i="299"/>
  <c r="V19" i="299"/>
  <c r="R19" i="299"/>
  <c r="T19" i="299" s="1"/>
  <c r="J19" i="299"/>
  <c r="K19" i="299" s="1"/>
  <c r="G19" i="299"/>
  <c r="E19" i="299"/>
  <c r="AQ18" i="299"/>
  <c r="AH18" i="299"/>
  <c r="V18" i="299"/>
  <c r="R18" i="299"/>
  <c r="S18" i="299" s="1"/>
  <c r="J18" i="299"/>
  <c r="K18" i="299" s="1"/>
  <c r="G18" i="299"/>
  <c r="E18" i="299"/>
  <c r="AQ17" i="299"/>
  <c r="AH17" i="299"/>
  <c r="V17" i="299"/>
  <c r="R17" i="299"/>
  <c r="T17" i="299" s="1"/>
  <c r="J17" i="299"/>
  <c r="I17" i="299" s="1"/>
  <c r="G17" i="299"/>
  <c r="E17" i="299"/>
  <c r="AQ16" i="299"/>
  <c r="AH16" i="299"/>
  <c r="V16" i="299"/>
  <c r="R16" i="299"/>
  <c r="S16" i="299" s="1"/>
  <c r="J16" i="299"/>
  <c r="K16" i="299" s="1"/>
  <c r="G16" i="299"/>
  <c r="E16" i="299"/>
  <c r="AQ15" i="299"/>
  <c r="AH15" i="299"/>
  <c r="V15" i="299"/>
  <c r="R15" i="299"/>
  <c r="T15" i="299" s="1"/>
  <c r="J15" i="299"/>
  <c r="I15" i="299" s="1"/>
  <c r="G15" i="299"/>
  <c r="E15" i="299"/>
  <c r="AQ14" i="299"/>
  <c r="AH14" i="299"/>
  <c r="V14" i="299"/>
  <c r="R14" i="299"/>
  <c r="T14" i="299" s="1"/>
  <c r="J14" i="299"/>
  <c r="K14" i="299" s="1"/>
  <c r="G14" i="299"/>
  <c r="E14" i="299"/>
  <c r="AQ13" i="299"/>
  <c r="AH13" i="299"/>
  <c r="V13" i="299"/>
  <c r="R13" i="299"/>
  <c r="T13" i="299" s="1"/>
  <c r="J13" i="299"/>
  <c r="I13" i="299" s="1"/>
  <c r="G13" i="299"/>
  <c r="E13" i="299"/>
  <c r="AQ12" i="299"/>
  <c r="AH12" i="299"/>
  <c r="V12" i="299"/>
  <c r="R12" i="299"/>
  <c r="S12" i="299" s="1"/>
  <c r="J12" i="299"/>
  <c r="I12" i="299" s="1"/>
  <c r="G12" i="299"/>
  <c r="E12" i="299"/>
  <c r="V11" i="299"/>
  <c r="J11" i="299"/>
  <c r="K11" i="299" s="1"/>
  <c r="G11" i="299"/>
  <c r="E11" i="299"/>
  <c r="AQ11" i="299"/>
  <c r="AG35" i="299"/>
  <c r="R11" i="299"/>
  <c r="AI34" i="299" l="1"/>
  <c r="T25" i="299"/>
  <c r="AI25" i="299" s="1"/>
  <c r="T24" i="299"/>
  <c r="AI24" i="299" s="1"/>
  <c r="S21" i="299"/>
  <c r="T20" i="299"/>
  <c r="AI17" i="299"/>
  <c r="S17" i="299"/>
  <c r="T16" i="299"/>
  <c r="AI16" i="299" s="1"/>
  <c r="AI14" i="299"/>
  <c r="AI13" i="299"/>
  <c r="S13" i="299"/>
  <c r="T12" i="299"/>
  <c r="AI12" i="299" s="1"/>
  <c r="AQ35" i="299"/>
  <c r="AI19" i="299"/>
  <c r="AI20" i="299"/>
  <c r="AI22" i="299"/>
  <c r="AI15" i="299"/>
  <c r="AI21" i="299"/>
  <c r="AI33" i="299"/>
  <c r="S14" i="299"/>
  <c r="S22" i="299"/>
  <c r="S15" i="299"/>
  <c r="T18" i="299"/>
  <c r="AI18" i="299" s="1"/>
  <c r="S19" i="299"/>
  <c r="T23" i="299"/>
  <c r="AI23" i="299" s="1"/>
  <c r="S33" i="299"/>
  <c r="S34" i="299"/>
  <c r="R35" i="299"/>
  <c r="S11" i="299"/>
  <c r="T11" i="299"/>
  <c r="AI26" i="299"/>
  <c r="AI27" i="299"/>
  <c r="AI28" i="299"/>
  <c r="AI29" i="299"/>
  <c r="AI30" i="299"/>
  <c r="AI31" i="299"/>
  <c r="AI32" i="299"/>
  <c r="AG8" i="299"/>
  <c r="K12" i="299"/>
  <c r="K13" i="299"/>
  <c r="K15" i="299"/>
  <c r="K17" i="299"/>
  <c r="K20" i="299"/>
  <c r="K21" i="299"/>
  <c r="AH11" i="299"/>
  <c r="S26" i="299"/>
  <c r="S27" i="299"/>
  <c r="S28" i="299"/>
  <c r="S29" i="299"/>
  <c r="S30" i="299"/>
  <c r="S31" i="299"/>
  <c r="S32" i="299"/>
  <c r="I11" i="299"/>
  <c r="I14" i="299"/>
  <c r="I16" i="299"/>
  <c r="I18" i="299"/>
  <c r="I19" i="299"/>
  <c r="I22" i="299"/>
  <c r="I23" i="299"/>
  <c r="I24" i="299"/>
  <c r="I25" i="299"/>
  <c r="AP35" i="299"/>
  <c r="T35" i="299" l="1"/>
  <c r="S35" i="299"/>
  <c r="AH35" i="299"/>
  <c r="AI11" i="299"/>
  <c r="AI35" i="299" l="1"/>
  <c r="AP10" i="298"/>
  <c r="AG10" i="298"/>
  <c r="Q10" i="298"/>
  <c r="AR35" i="298"/>
  <c r="AQ34" i="298"/>
  <c r="AH34" i="298"/>
  <c r="V34" i="298"/>
  <c r="R34" i="298"/>
  <c r="S34" i="298" s="1"/>
  <c r="K34" i="298"/>
  <c r="J34" i="298"/>
  <c r="I34" i="298"/>
  <c r="G34" i="298"/>
  <c r="E34" i="298"/>
  <c r="AQ33" i="298"/>
  <c r="AH33" i="298"/>
  <c r="V33" i="298"/>
  <c r="R33" i="298"/>
  <c r="S33" i="298" s="1"/>
  <c r="K33" i="298"/>
  <c r="J33" i="298"/>
  <c r="I33" i="298"/>
  <c r="G33" i="298"/>
  <c r="E33" i="298"/>
  <c r="AW32" i="298"/>
  <c r="AQ32" i="298"/>
  <c r="AH32" i="298"/>
  <c r="V32" i="298"/>
  <c r="R32" i="298"/>
  <c r="T32" i="298" s="1"/>
  <c r="K32" i="298"/>
  <c r="J32" i="298"/>
  <c r="I32" i="298" s="1"/>
  <c r="G32" i="298"/>
  <c r="E32" i="298"/>
  <c r="AQ31" i="298"/>
  <c r="AH31" i="298"/>
  <c r="V31" i="298"/>
  <c r="R31" i="298"/>
  <c r="T31" i="298" s="1"/>
  <c r="K31" i="298"/>
  <c r="J31" i="298"/>
  <c r="I31" i="298" s="1"/>
  <c r="G31" i="298"/>
  <c r="E31" i="298"/>
  <c r="AQ30" i="298"/>
  <c r="AH30" i="298"/>
  <c r="V30" i="298"/>
  <c r="R30" i="298"/>
  <c r="T30" i="298" s="1"/>
  <c r="K30" i="298"/>
  <c r="J30" i="298"/>
  <c r="I30" i="298" s="1"/>
  <c r="G30" i="298"/>
  <c r="E30" i="298"/>
  <c r="AQ29" i="298"/>
  <c r="AH29" i="298"/>
  <c r="V29" i="298"/>
  <c r="R29" i="298"/>
  <c r="T29" i="298" s="1"/>
  <c r="K29" i="298"/>
  <c r="J29" i="298"/>
  <c r="I29" i="298" s="1"/>
  <c r="G29" i="298"/>
  <c r="E29" i="298"/>
  <c r="AQ28" i="298"/>
  <c r="AH28" i="298"/>
  <c r="V28" i="298"/>
  <c r="R28" i="298"/>
  <c r="T28" i="298" s="1"/>
  <c r="K28" i="298"/>
  <c r="J28" i="298"/>
  <c r="I28" i="298" s="1"/>
  <c r="G28" i="298"/>
  <c r="E28" i="298"/>
  <c r="AQ27" i="298"/>
  <c r="AH27" i="298"/>
  <c r="V27" i="298"/>
  <c r="R27" i="298"/>
  <c r="T27" i="298" s="1"/>
  <c r="K27" i="298"/>
  <c r="J27" i="298"/>
  <c r="I27" i="298" s="1"/>
  <c r="G27" i="298"/>
  <c r="E27" i="298"/>
  <c r="AQ26" i="298"/>
  <c r="AH26" i="298"/>
  <c r="V26" i="298"/>
  <c r="R26" i="298"/>
  <c r="T26" i="298" s="1"/>
  <c r="K26" i="298"/>
  <c r="J26" i="298"/>
  <c r="I26" i="298" s="1"/>
  <c r="G26" i="298"/>
  <c r="AQ25" i="298"/>
  <c r="AH25" i="298"/>
  <c r="V25" i="298"/>
  <c r="R25" i="298"/>
  <c r="J25" i="298"/>
  <c r="I25" i="298" s="1"/>
  <c r="G25" i="298"/>
  <c r="E25" i="298"/>
  <c r="AQ24" i="298"/>
  <c r="AH24" i="298"/>
  <c r="V24" i="298"/>
  <c r="R24" i="298"/>
  <c r="S24" i="298" s="1"/>
  <c r="J24" i="298"/>
  <c r="K24" i="298" s="1"/>
  <c r="G24" i="298"/>
  <c r="E24" i="298"/>
  <c r="AQ23" i="298"/>
  <c r="AH23" i="298"/>
  <c r="V23" i="298"/>
  <c r="R23" i="298"/>
  <c r="T23" i="298" s="1"/>
  <c r="J23" i="298"/>
  <c r="I23" i="298" s="1"/>
  <c r="G23" i="298"/>
  <c r="E23" i="298"/>
  <c r="AQ22" i="298"/>
  <c r="AH22" i="298"/>
  <c r="V22" i="298"/>
  <c r="R22" i="298"/>
  <c r="S22" i="298" s="1"/>
  <c r="J22" i="298"/>
  <c r="K22" i="298" s="1"/>
  <c r="G22" i="298"/>
  <c r="E22" i="298"/>
  <c r="AQ21" i="298"/>
  <c r="AH21" i="298"/>
  <c r="V21" i="298"/>
  <c r="R21" i="298"/>
  <c r="J21" i="298"/>
  <c r="K21" i="298" s="1"/>
  <c r="G21" i="298"/>
  <c r="E21" i="298"/>
  <c r="AQ20" i="298"/>
  <c r="AH20" i="298"/>
  <c r="V20" i="298"/>
  <c r="R20" i="298"/>
  <c r="S20" i="298" s="1"/>
  <c r="J20" i="298"/>
  <c r="I20" i="298" s="1"/>
  <c r="G20" i="298"/>
  <c r="E20" i="298"/>
  <c r="AQ19" i="298"/>
  <c r="AH19" i="298"/>
  <c r="V19" i="298"/>
  <c r="R19" i="298"/>
  <c r="T19" i="298" s="1"/>
  <c r="J19" i="298"/>
  <c r="I19" i="298" s="1"/>
  <c r="G19" i="298"/>
  <c r="E19" i="298"/>
  <c r="AQ18" i="298"/>
  <c r="AH18" i="298"/>
  <c r="V18" i="298"/>
  <c r="R18" i="298"/>
  <c r="S18" i="298" s="1"/>
  <c r="J18" i="298"/>
  <c r="K18" i="298" s="1"/>
  <c r="G18" i="298"/>
  <c r="E18" i="298"/>
  <c r="AQ17" i="298"/>
  <c r="AH17" i="298"/>
  <c r="V17" i="298"/>
  <c r="R17" i="298"/>
  <c r="J17" i="298"/>
  <c r="I17" i="298" s="1"/>
  <c r="G17" i="298"/>
  <c r="E17" i="298"/>
  <c r="AQ16" i="298"/>
  <c r="AH16" i="298"/>
  <c r="V16" i="298"/>
  <c r="R16" i="298"/>
  <c r="S16" i="298" s="1"/>
  <c r="J16" i="298"/>
  <c r="I16" i="298" s="1"/>
  <c r="G16" i="298"/>
  <c r="E16" i="298"/>
  <c r="AQ15" i="298"/>
  <c r="AH15" i="298"/>
  <c r="V15" i="298"/>
  <c r="R15" i="298"/>
  <c r="T15" i="298" s="1"/>
  <c r="J15" i="298"/>
  <c r="K15" i="298" s="1"/>
  <c r="G15" i="298"/>
  <c r="E15" i="298"/>
  <c r="AQ14" i="298"/>
  <c r="AH14" i="298"/>
  <c r="V14" i="298"/>
  <c r="R14" i="298"/>
  <c r="T14" i="298" s="1"/>
  <c r="J14" i="298"/>
  <c r="I14" i="298" s="1"/>
  <c r="G14" i="298"/>
  <c r="E14" i="298"/>
  <c r="AQ13" i="298"/>
  <c r="AH13" i="298"/>
  <c r="V13" i="298"/>
  <c r="R13" i="298"/>
  <c r="J13" i="298"/>
  <c r="K13" i="298" s="1"/>
  <c r="G13" i="298"/>
  <c r="E13" i="298"/>
  <c r="AQ12" i="298"/>
  <c r="AH12" i="298"/>
  <c r="V12" i="298"/>
  <c r="R12" i="298"/>
  <c r="S12" i="298" s="1"/>
  <c r="J12" i="298"/>
  <c r="I12" i="298" s="1"/>
  <c r="G12" i="298"/>
  <c r="E12" i="298"/>
  <c r="V11" i="298"/>
  <c r="J11" i="298"/>
  <c r="K11" i="298" s="1"/>
  <c r="G11" i="298"/>
  <c r="E11" i="298"/>
  <c r="AQ11" i="298"/>
  <c r="AG8" i="298"/>
  <c r="R11" i="298"/>
  <c r="T34" i="298" l="1"/>
  <c r="AI34" i="298" s="1"/>
  <c r="T33" i="298"/>
  <c r="T25" i="298"/>
  <c r="AI25" i="298" s="1"/>
  <c r="S25" i="298"/>
  <c r="T24" i="298"/>
  <c r="AI24" i="298" s="1"/>
  <c r="S21" i="298"/>
  <c r="T21" i="298"/>
  <c r="AI21" i="298" s="1"/>
  <c r="T20" i="298"/>
  <c r="AI20" i="298" s="1"/>
  <c r="AI19" i="298"/>
  <c r="T17" i="298"/>
  <c r="AI17" i="298" s="1"/>
  <c r="S17" i="298"/>
  <c r="AI15" i="298"/>
  <c r="T16" i="298"/>
  <c r="AI16" i="298" s="1"/>
  <c r="AQ35" i="298"/>
  <c r="T13" i="298"/>
  <c r="AI13" i="298" s="1"/>
  <c r="S13" i="298"/>
  <c r="T12" i="298"/>
  <c r="AI12" i="298" s="1"/>
  <c r="AI14" i="298"/>
  <c r="AI33" i="298"/>
  <c r="AI23" i="298"/>
  <c r="S14" i="298"/>
  <c r="S15" i="298"/>
  <c r="T18" i="298"/>
  <c r="AI18" i="298" s="1"/>
  <c r="S19" i="298"/>
  <c r="T22" i="298"/>
  <c r="AI22" i="298" s="1"/>
  <c r="S23" i="298"/>
  <c r="R35" i="298"/>
  <c r="T11" i="298"/>
  <c r="S11" i="298"/>
  <c r="AI26" i="298"/>
  <c r="AI27" i="298"/>
  <c r="AI28" i="298"/>
  <c r="AI29" i="298"/>
  <c r="AI30" i="298"/>
  <c r="AI31" i="298"/>
  <c r="AI32" i="298"/>
  <c r="K12" i="298"/>
  <c r="K14" i="298"/>
  <c r="K16" i="298"/>
  <c r="K17" i="298"/>
  <c r="K19" i="298"/>
  <c r="K20" i="298"/>
  <c r="K23" i="298"/>
  <c r="K25" i="298"/>
  <c r="AH11" i="298"/>
  <c r="S26" i="298"/>
  <c r="S27" i="298"/>
  <c r="S28" i="298"/>
  <c r="S29" i="298"/>
  <c r="S30" i="298"/>
  <c r="S31" i="298"/>
  <c r="S32" i="298"/>
  <c r="I11" i="298"/>
  <c r="I13" i="298"/>
  <c r="I15" i="298"/>
  <c r="I18" i="298"/>
  <c r="I21" i="298"/>
  <c r="I22" i="298"/>
  <c r="I24" i="298"/>
  <c r="AP35" i="298"/>
  <c r="AG35" i="298"/>
  <c r="T35" i="298" l="1"/>
  <c r="AH35" i="298"/>
  <c r="AI11" i="298"/>
  <c r="S35" i="298"/>
  <c r="AI35" i="298" l="1"/>
  <c r="AP10" i="297"/>
  <c r="AG10" i="297"/>
  <c r="Q10" i="297"/>
  <c r="R11" i="297" s="1"/>
  <c r="AR35" i="297"/>
  <c r="AQ34" i="297"/>
  <c r="AH34" i="297"/>
  <c r="V34" i="297"/>
  <c r="R34" i="297"/>
  <c r="T34" i="297" s="1"/>
  <c r="J34" i="297"/>
  <c r="K34" i="297" s="1"/>
  <c r="I34" i="297"/>
  <c r="G34" i="297"/>
  <c r="E34" i="297"/>
  <c r="AQ33" i="297"/>
  <c r="AH33" i="297"/>
  <c r="V33" i="297"/>
  <c r="R33" i="297"/>
  <c r="T33" i="297" s="1"/>
  <c r="J33" i="297"/>
  <c r="K33" i="297" s="1"/>
  <c r="I33" i="297"/>
  <c r="G33" i="297"/>
  <c r="E33" i="297"/>
  <c r="AW32" i="297"/>
  <c r="AQ32" i="297"/>
  <c r="AH32" i="297"/>
  <c r="V32" i="297"/>
  <c r="R32" i="297"/>
  <c r="S32" i="297" s="1"/>
  <c r="K32" i="297"/>
  <c r="J32" i="297"/>
  <c r="I32" i="297" s="1"/>
  <c r="G32" i="297"/>
  <c r="E32" i="297"/>
  <c r="AQ31" i="297"/>
  <c r="AH31" i="297"/>
  <c r="V31" i="297"/>
  <c r="R31" i="297"/>
  <c r="S31" i="297" s="1"/>
  <c r="K31" i="297"/>
  <c r="J31" i="297"/>
  <c r="I31" i="297" s="1"/>
  <c r="G31" i="297"/>
  <c r="E31" i="297"/>
  <c r="AQ30" i="297"/>
  <c r="AH30" i="297"/>
  <c r="V30" i="297"/>
  <c r="R30" i="297"/>
  <c r="S30" i="297" s="1"/>
  <c r="K30" i="297"/>
  <c r="J30" i="297"/>
  <c r="I30" i="297" s="1"/>
  <c r="G30" i="297"/>
  <c r="E30" i="297"/>
  <c r="AQ29" i="297"/>
  <c r="AH29" i="297"/>
  <c r="V29" i="297"/>
  <c r="R29" i="297"/>
  <c r="S29" i="297" s="1"/>
  <c r="K29" i="297"/>
  <c r="J29" i="297"/>
  <c r="I29" i="297" s="1"/>
  <c r="G29" i="297"/>
  <c r="E29" i="297"/>
  <c r="AQ28" i="297"/>
  <c r="AH28" i="297"/>
  <c r="V28" i="297"/>
  <c r="R28" i="297"/>
  <c r="S28" i="297" s="1"/>
  <c r="K28" i="297"/>
  <c r="J28" i="297"/>
  <c r="I28" i="297" s="1"/>
  <c r="G28" i="297"/>
  <c r="E28" i="297"/>
  <c r="AQ27" i="297"/>
  <c r="AH27" i="297"/>
  <c r="V27" i="297"/>
  <c r="R27" i="297"/>
  <c r="S27" i="297" s="1"/>
  <c r="K27" i="297"/>
  <c r="J27" i="297"/>
  <c r="I27" i="297" s="1"/>
  <c r="G27" i="297"/>
  <c r="E27" i="297"/>
  <c r="AQ26" i="297"/>
  <c r="AH26" i="297"/>
  <c r="V26" i="297"/>
  <c r="R26" i="297"/>
  <c r="S26" i="297" s="1"/>
  <c r="K26" i="297"/>
  <c r="J26" i="297"/>
  <c r="I26" i="297" s="1"/>
  <c r="G26" i="297"/>
  <c r="AQ25" i="297"/>
  <c r="AH25" i="297"/>
  <c r="V25" i="297"/>
  <c r="R25" i="297"/>
  <c r="S25" i="297" s="1"/>
  <c r="J25" i="297"/>
  <c r="K25" i="297" s="1"/>
  <c r="G25" i="297"/>
  <c r="E25" i="297"/>
  <c r="AQ24" i="297"/>
  <c r="AH24" i="297"/>
  <c r="V24" i="297"/>
  <c r="R24" i="297"/>
  <c r="T24" i="297" s="1"/>
  <c r="J24" i="297"/>
  <c r="K24" i="297" s="1"/>
  <c r="G24" i="297"/>
  <c r="E24" i="297"/>
  <c r="AQ23" i="297"/>
  <c r="AH23" i="297"/>
  <c r="V23" i="297"/>
  <c r="R23" i="297"/>
  <c r="T23" i="297" s="1"/>
  <c r="J23" i="297"/>
  <c r="I23" i="297" s="1"/>
  <c r="G23" i="297"/>
  <c r="E23" i="297"/>
  <c r="AQ22" i="297"/>
  <c r="AH22" i="297"/>
  <c r="V22" i="297"/>
  <c r="R22" i="297"/>
  <c r="S22" i="297" s="1"/>
  <c r="J22" i="297"/>
  <c r="K22" i="297" s="1"/>
  <c r="G22" i="297"/>
  <c r="E22" i="297"/>
  <c r="AQ21" i="297"/>
  <c r="AH21" i="297"/>
  <c r="V21" i="297"/>
  <c r="R21" i="297"/>
  <c r="S21" i="297" s="1"/>
  <c r="J21" i="297"/>
  <c r="I21" i="297" s="1"/>
  <c r="G21" i="297"/>
  <c r="E21" i="297"/>
  <c r="AQ20" i="297"/>
  <c r="AH20" i="297"/>
  <c r="V20" i="297"/>
  <c r="R20" i="297"/>
  <c r="T20" i="297" s="1"/>
  <c r="J20" i="297"/>
  <c r="I20" i="297" s="1"/>
  <c r="G20" i="297"/>
  <c r="E20" i="297"/>
  <c r="AQ19" i="297"/>
  <c r="AH19" i="297"/>
  <c r="V19" i="297"/>
  <c r="R19" i="297"/>
  <c r="T19" i="297" s="1"/>
  <c r="J19" i="297"/>
  <c r="K19" i="297" s="1"/>
  <c r="G19" i="297"/>
  <c r="E19" i="297"/>
  <c r="AQ18" i="297"/>
  <c r="AH18" i="297"/>
  <c r="V18" i="297"/>
  <c r="R18" i="297"/>
  <c r="T18" i="297" s="1"/>
  <c r="J18" i="297"/>
  <c r="K18" i="297" s="1"/>
  <c r="G18" i="297"/>
  <c r="E18" i="297"/>
  <c r="AQ17" i="297"/>
  <c r="AH17" i="297"/>
  <c r="V17" i="297"/>
  <c r="R17" i="297"/>
  <c r="S17" i="297" s="1"/>
  <c r="J17" i="297"/>
  <c r="I17" i="297" s="1"/>
  <c r="G17" i="297"/>
  <c r="E17" i="297"/>
  <c r="AQ16" i="297"/>
  <c r="AH16" i="297"/>
  <c r="V16" i="297"/>
  <c r="R16" i="297"/>
  <c r="T16" i="297" s="1"/>
  <c r="J16" i="297"/>
  <c r="K16" i="297" s="1"/>
  <c r="G16" i="297"/>
  <c r="E16" i="297"/>
  <c r="AQ15" i="297"/>
  <c r="AH15" i="297"/>
  <c r="V15" i="297"/>
  <c r="R15" i="297"/>
  <c r="S15" i="297" s="1"/>
  <c r="J15" i="297"/>
  <c r="K15" i="297" s="1"/>
  <c r="G15" i="297"/>
  <c r="E15" i="297"/>
  <c r="AQ14" i="297"/>
  <c r="AH14" i="297"/>
  <c r="V14" i="297"/>
  <c r="R14" i="297"/>
  <c r="S14" i="297" s="1"/>
  <c r="J14" i="297"/>
  <c r="I14" i="297" s="1"/>
  <c r="G14" i="297"/>
  <c r="E14" i="297"/>
  <c r="AQ13" i="297"/>
  <c r="AH13" i="297"/>
  <c r="V13" i="297"/>
  <c r="R13" i="297"/>
  <c r="S13" i="297" s="1"/>
  <c r="J13" i="297"/>
  <c r="K13" i="297" s="1"/>
  <c r="G13" i="297"/>
  <c r="E13" i="297"/>
  <c r="AQ12" i="297"/>
  <c r="AH12" i="297"/>
  <c r="V12" i="297"/>
  <c r="R12" i="297"/>
  <c r="T12" i="297" s="1"/>
  <c r="J12" i="297"/>
  <c r="I12" i="297" s="1"/>
  <c r="G12" i="297"/>
  <c r="E12" i="297"/>
  <c r="V11" i="297"/>
  <c r="J11" i="297"/>
  <c r="K11" i="297" s="1"/>
  <c r="G11" i="297"/>
  <c r="E11" i="297"/>
  <c r="AP35" i="297"/>
  <c r="AG35" i="297"/>
  <c r="AI34" i="297" l="1"/>
  <c r="AI33" i="297"/>
  <c r="S33" i="297"/>
  <c r="T30" i="297"/>
  <c r="AI30" i="297" s="1"/>
  <c r="T26" i="297"/>
  <c r="T25" i="297"/>
  <c r="AI25" i="297" s="1"/>
  <c r="AI24" i="297"/>
  <c r="AI23" i="297"/>
  <c r="T22" i="297"/>
  <c r="AI22" i="297" s="1"/>
  <c r="T21" i="297"/>
  <c r="AI21" i="297" s="1"/>
  <c r="AI20" i="297"/>
  <c r="S18" i="297"/>
  <c r="T17" i="297"/>
  <c r="T14" i="297"/>
  <c r="AI14" i="297" s="1"/>
  <c r="T13" i="297"/>
  <c r="AI16" i="297"/>
  <c r="AI17" i="297"/>
  <c r="AI19" i="297"/>
  <c r="AI13" i="297"/>
  <c r="AI18" i="297"/>
  <c r="AI12" i="297"/>
  <c r="S19" i="297"/>
  <c r="S23" i="297"/>
  <c r="T27" i="297"/>
  <c r="AI27" i="297" s="1"/>
  <c r="T31" i="297"/>
  <c r="AI31" i="297" s="1"/>
  <c r="T15" i="297"/>
  <c r="AI15" i="297" s="1"/>
  <c r="S16" i="297"/>
  <c r="S20" i="297"/>
  <c r="S24" i="297"/>
  <c r="AI26" i="297"/>
  <c r="T28" i="297"/>
  <c r="AI28" i="297" s="1"/>
  <c r="T32" i="297"/>
  <c r="AI32" i="297" s="1"/>
  <c r="T29" i="297"/>
  <c r="AI29" i="297" s="1"/>
  <c r="S34" i="297"/>
  <c r="S12" i="297"/>
  <c r="R35" i="297"/>
  <c r="T11" i="297"/>
  <c r="S11" i="297"/>
  <c r="AQ11" i="297"/>
  <c r="AQ35" i="297" s="1"/>
  <c r="AG8" i="297"/>
  <c r="K12" i="297"/>
  <c r="K14" i="297"/>
  <c r="K17" i="297"/>
  <c r="K20" i="297"/>
  <c r="K21" i="297"/>
  <c r="K23" i="297"/>
  <c r="AH11" i="297"/>
  <c r="I11" i="297"/>
  <c r="I13" i="297"/>
  <c r="I15" i="297"/>
  <c r="I16" i="297"/>
  <c r="I18" i="297"/>
  <c r="I19" i="297"/>
  <c r="I22" i="297"/>
  <c r="I24" i="297"/>
  <c r="I25" i="297"/>
  <c r="T35" i="297" l="1"/>
  <c r="S35" i="297"/>
  <c r="AI11" i="297"/>
  <c r="AH35" i="297"/>
  <c r="AI35" i="297" l="1"/>
  <c r="AP10" i="296" l="1"/>
  <c r="AQ11" i="296" s="1"/>
  <c r="AG10" i="296"/>
  <c r="AH11" i="296" s="1"/>
  <c r="Q10" i="296"/>
  <c r="R11" i="296" s="1"/>
  <c r="AR35" i="296"/>
  <c r="AQ34" i="296"/>
  <c r="AH34" i="296"/>
  <c r="V34" i="296"/>
  <c r="R34" i="296"/>
  <c r="T34" i="296" s="1"/>
  <c r="J34" i="296"/>
  <c r="K34" i="296" s="1"/>
  <c r="G34" i="296"/>
  <c r="E34" i="296"/>
  <c r="AQ33" i="296"/>
  <c r="AH33" i="296"/>
  <c r="V33" i="296"/>
  <c r="R33" i="296"/>
  <c r="T33" i="296" s="1"/>
  <c r="J33" i="296"/>
  <c r="K33" i="296" s="1"/>
  <c r="G33" i="296"/>
  <c r="E33" i="296"/>
  <c r="AW32" i="296"/>
  <c r="AQ32" i="296"/>
  <c r="AH32" i="296"/>
  <c r="V32" i="296"/>
  <c r="R32" i="296"/>
  <c r="J32" i="296"/>
  <c r="K32" i="296" s="1"/>
  <c r="G32" i="296"/>
  <c r="E32" i="296"/>
  <c r="AQ31" i="296"/>
  <c r="AH31" i="296"/>
  <c r="V31" i="296"/>
  <c r="R31" i="296"/>
  <c r="S31" i="296" s="1"/>
  <c r="J31" i="296"/>
  <c r="K31" i="296" s="1"/>
  <c r="G31" i="296"/>
  <c r="E31" i="296"/>
  <c r="AQ30" i="296"/>
  <c r="AH30" i="296"/>
  <c r="V30" i="296"/>
  <c r="R30" i="296"/>
  <c r="T30" i="296" s="1"/>
  <c r="J30" i="296"/>
  <c r="K30" i="296" s="1"/>
  <c r="G30" i="296"/>
  <c r="E30" i="296"/>
  <c r="AQ29" i="296"/>
  <c r="AH29" i="296"/>
  <c r="V29" i="296"/>
  <c r="R29" i="296"/>
  <c r="S29" i="296" s="1"/>
  <c r="J29" i="296"/>
  <c r="K29" i="296" s="1"/>
  <c r="G29" i="296"/>
  <c r="E29" i="296"/>
  <c r="AQ28" i="296"/>
  <c r="AH28" i="296"/>
  <c r="V28" i="296"/>
  <c r="R28" i="296"/>
  <c r="J28" i="296"/>
  <c r="K28" i="296" s="1"/>
  <c r="G28" i="296"/>
  <c r="E28" i="296"/>
  <c r="AQ27" i="296"/>
  <c r="AH27" i="296"/>
  <c r="V27" i="296"/>
  <c r="R27" i="296"/>
  <c r="S27" i="296" s="1"/>
  <c r="J27" i="296"/>
  <c r="K27" i="296" s="1"/>
  <c r="G27" i="296"/>
  <c r="E27" i="296"/>
  <c r="AQ26" i="296"/>
  <c r="AH26" i="296"/>
  <c r="V26" i="296"/>
  <c r="R26" i="296"/>
  <c r="T26" i="296" s="1"/>
  <c r="J26" i="296"/>
  <c r="K26" i="296" s="1"/>
  <c r="G26" i="296"/>
  <c r="AQ25" i="296"/>
  <c r="AH25" i="296"/>
  <c r="V25" i="296"/>
  <c r="R25" i="296"/>
  <c r="T25" i="296" s="1"/>
  <c r="J25" i="296"/>
  <c r="K25" i="296" s="1"/>
  <c r="G25" i="296"/>
  <c r="E25" i="296"/>
  <c r="AQ24" i="296"/>
  <c r="AH24" i="296"/>
  <c r="V24" i="296"/>
  <c r="R24" i="296"/>
  <c r="T24" i="296" s="1"/>
  <c r="J24" i="296"/>
  <c r="K24" i="296" s="1"/>
  <c r="G24" i="296"/>
  <c r="E24" i="296"/>
  <c r="AQ23" i="296"/>
  <c r="AH23" i="296"/>
  <c r="V23" i="296"/>
  <c r="R23" i="296"/>
  <c r="T23" i="296" s="1"/>
  <c r="J23" i="296"/>
  <c r="K23" i="296" s="1"/>
  <c r="G23" i="296"/>
  <c r="E23" i="296"/>
  <c r="AQ22" i="296"/>
  <c r="AH22" i="296"/>
  <c r="V22" i="296"/>
  <c r="R22" i="296"/>
  <c r="T22" i="296" s="1"/>
  <c r="J22" i="296"/>
  <c r="K22" i="296" s="1"/>
  <c r="G22" i="296"/>
  <c r="E22" i="296"/>
  <c r="AQ21" i="296"/>
  <c r="AH21" i="296"/>
  <c r="V21" i="296"/>
  <c r="R21" i="296"/>
  <c r="S21" i="296" s="1"/>
  <c r="J21" i="296"/>
  <c r="K21" i="296" s="1"/>
  <c r="G21" i="296"/>
  <c r="E21" i="296"/>
  <c r="AQ20" i="296"/>
  <c r="AH20" i="296"/>
  <c r="V20" i="296"/>
  <c r="R20" i="296"/>
  <c r="T20" i="296" s="1"/>
  <c r="J20" i="296"/>
  <c r="K20" i="296" s="1"/>
  <c r="G20" i="296"/>
  <c r="E20" i="296"/>
  <c r="AQ19" i="296"/>
  <c r="AH19" i="296"/>
  <c r="V19" i="296"/>
  <c r="R19" i="296"/>
  <c r="T19" i="296" s="1"/>
  <c r="J19" i="296"/>
  <c r="K19" i="296" s="1"/>
  <c r="G19" i="296"/>
  <c r="E19" i="296"/>
  <c r="AQ18" i="296"/>
  <c r="AH18" i="296"/>
  <c r="V18" i="296"/>
  <c r="R18" i="296"/>
  <c r="T18" i="296" s="1"/>
  <c r="J18" i="296"/>
  <c r="K18" i="296" s="1"/>
  <c r="G18" i="296"/>
  <c r="E18" i="296"/>
  <c r="AQ17" i="296"/>
  <c r="AH17" i="296"/>
  <c r="V17" i="296"/>
  <c r="R17" i="296"/>
  <c r="T17" i="296" s="1"/>
  <c r="J17" i="296"/>
  <c r="K17" i="296" s="1"/>
  <c r="G17" i="296"/>
  <c r="E17" i="296"/>
  <c r="AQ16" i="296"/>
  <c r="AH16" i="296"/>
  <c r="V16" i="296"/>
  <c r="R16" i="296"/>
  <c r="T16" i="296" s="1"/>
  <c r="J16" i="296"/>
  <c r="K16" i="296" s="1"/>
  <c r="G16" i="296"/>
  <c r="E16" i="296"/>
  <c r="AQ15" i="296"/>
  <c r="AH15" i="296"/>
  <c r="V15" i="296"/>
  <c r="R15" i="296"/>
  <c r="T15" i="296" s="1"/>
  <c r="J15" i="296"/>
  <c r="K15" i="296" s="1"/>
  <c r="G15" i="296"/>
  <c r="E15" i="296"/>
  <c r="AQ14" i="296"/>
  <c r="AH14" i="296"/>
  <c r="V14" i="296"/>
  <c r="R14" i="296"/>
  <c r="S14" i="296" s="1"/>
  <c r="J14" i="296"/>
  <c r="K14" i="296" s="1"/>
  <c r="G14" i="296"/>
  <c r="E14" i="296"/>
  <c r="AQ13" i="296"/>
  <c r="AH13" i="296"/>
  <c r="V13" i="296"/>
  <c r="R13" i="296"/>
  <c r="T13" i="296" s="1"/>
  <c r="J13" i="296"/>
  <c r="K13" i="296" s="1"/>
  <c r="G13" i="296"/>
  <c r="E13" i="296"/>
  <c r="AQ12" i="296"/>
  <c r="AH12" i="296"/>
  <c r="V12" i="296"/>
  <c r="R12" i="296"/>
  <c r="S12" i="296" s="1"/>
  <c r="J12" i="296"/>
  <c r="K12" i="296" s="1"/>
  <c r="G12" i="296"/>
  <c r="E12" i="296"/>
  <c r="V11" i="296"/>
  <c r="J11" i="296"/>
  <c r="K11" i="296" s="1"/>
  <c r="G11" i="296"/>
  <c r="E11" i="296"/>
  <c r="AG8" i="296"/>
  <c r="AI23" i="296" l="1"/>
  <c r="AI22" i="296"/>
  <c r="I12" i="296"/>
  <c r="I13" i="296"/>
  <c r="I14" i="296"/>
  <c r="I15" i="296"/>
  <c r="I16" i="296"/>
  <c r="I17" i="296"/>
  <c r="I29" i="296"/>
  <c r="I33" i="296"/>
  <c r="AI24" i="296"/>
  <c r="T29" i="296"/>
  <c r="AI29" i="296" s="1"/>
  <c r="AI20" i="296"/>
  <c r="AI19" i="296"/>
  <c r="AI18" i="296"/>
  <c r="S28" i="296"/>
  <c r="S32" i="296"/>
  <c r="I11" i="296"/>
  <c r="I26" i="296"/>
  <c r="I27" i="296"/>
  <c r="I28" i="296"/>
  <c r="T28" i="296"/>
  <c r="AI28" i="296" s="1"/>
  <c r="I30" i="296"/>
  <c r="I31" i="296"/>
  <c r="I32" i="296"/>
  <c r="T32" i="296"/>
  <c r="AI32" i="296" s="1"/>
  <c r="I34" i="296"/>
  <c r="I18" i="296"/>
  <c r="I19" i="296"/>
  <c r="I20" i="296"/>
  <c r="I21" i="296"/>
  <c r="I22" i="296"/>
  <c r="I23" i="296"/>
  <c r="I24" i="296"/>
  <c r="I25" i="296"/>
  <c r="AI25" i="296"/>
  <c r="AI17" i="296"/>
  <c r="AI16" i="296"/>
  <c r="AI15" i="296"/>
  <c r="AI13" i="296"/>
  <c r="AQ35" i="296"/>
  <c r="AH35" i="296"/>
  <c r="AI26" i="296"/>
  <c r="AI30" i="296"/>
  <c r="S26" i="296"/>
  <c r="T27" i="296"/>
  <c r="AI27" i="296" s="1"/>
  <c r="S30" i="296"/>
  <c r="T31" i="296"/>
  <c r="AI31" i="296" s="1"/>
  <c r="AI33" i="296"/>
  <c r="AI34" i="296"/>
  <c r="R35" i="296"/>
  <c r="T11" i="296"/>
  <c r="S11" i="296"/>
  <c r="S13" i="296"/>
  <c r="S23" i="296"/>
  <c r="S24" i="296"/>
  <c r="S25" i="296"/>
  <c r="S33" i="296"/>
  <c r="S34" i="296"/>
  <c r="AP35" i="296"/>
  <c r="AI11" i="296"/>
  <c r="S15" i="296"/>
  <c r="S16" i="296"/>
  <c r="S17" i="296"/>
  <c r="S18" i="296"/>
  <c r="S19" i="296"/>
  <c r="S20" i="296"/>
  <c r="S22" i="296"/>
  <c r="T12" i="296"/>
  <c r="AI12" i="296" s="1"/>
  <c r="T14" i="296"/>
  <c r="AI14" i="296" s="1"/>
  <c r="T21" i="296"/>
  <c r="AI21" i="296" s="1"/>
  <c r="AG35" i="296"/>
  <c r="S35" i="296" l="1"/>
  <c r="T35" i="296"/>
  <c r="AI35" i="296" s="1"/>
  <c r="AP10" i="295" l="1"/>
  <c r="AG10" i="295"/>
  <c r="Q10" i="295"/>
  <c r="AR35" i="295"/>
  <c r="AQ34" i="295"/>
  <c r="AH34" i="295"/>
  <c r="V34" i="295"/>
  <c r="R34" i="295"/>
  <c r="T34" i="295" s="1"/>
  <c r="K34" i="295"/>
  <c r="J34" i="295"/>
  <c r="I34" i="295"/>
  <c r="G34" i="295"/>
  <c r="E34" i="295"/>
  <c r="AQ33" i="295"/>
  <c r="AH33" i="295"/>
  <c r="V33" i="295"/>
  <c r="R33" i="295"/>
  <c r="T33" i="295" s="1"/>
  <c r="K33" i="295"/>
  <c r="J33" i="295"/>
  <c r="I33" i="295"/>
  <c r="G33" i="295"/>
  <c r="E33" i="295"/>
  <c r="AW32" i="295"/>
  <c r="AQ32" i="295"/>
  <c r="AH32" i="295"/>
  <c r="V32" i="295"/>
  <c r="R32" i="295"/>
  <c r="S32" i="295" s="1"/>
  <c r="K32" i="295"/>
  <c r="J32" i="295"/>
  <c r="I32" i="295" s="1"/>
  <c r="G32" i="295"/>
  <c r="E32" i="295"/>
  <c r="AQ31" i="295"/>
  <c r="AH31" i="295"/>
  <c r="V31" i="295"/>
  <c r="R31" i="295"/>
  <c r="S31" i="295" s="1"/>
  <c r="K31" i="295"/>
  <c r="J31" i="295"/>
  <c r="I31" i="295" s="1"/>
  <c r="G31" i="295"/>
  <c r="E31" i="295"/>
  <c r="AQ30" i="295"/>
  <c r="AH30" i="295"/>
  <c r="V30" i="295"/>
  <c r="R30" i="295"/>
  <c r="S30" i="295" s="1"/>
  <c r="K30" i="295"/>
  <c r="J30" i="295"/>
  <c r="I30" i="295" s="1"/>
  <c r="G30" i="295"/>
  <c r="E30" i="295"/>
  <c r="AQ29" i="295"/>
  <c r="AH29" i="295"/>
  <c r="V29" i="295"/>
  <c r="R29" i="295"/>
  <c r="S29" i="295" s="1"/>
  <c r="K29" i="295"/>
  <c r="J29" i="295"/>
  <c r="I29" i="295" s="1"/>
  <c r="G29" i="295"/>
  <c r="E29" i="295"/>
  <c r="AQ28" i="295"/>
  <c r="AH28" i="295"/>
  <c r="V28" i="295"/>
  <c r="R28" i="295"/>
  <c r="S28" i="295" s="1"/>
  <c r="K28" i="295"/>
  <c r="J28" i="295"/>
  <c r="I28" i="295" s="1"/>
  <c r="G28" i="295"/>
  <c r="E28" i="295"/>
  <c r="AQ27" i="295"/>
  <c r="AH27" i="295"/>
  <c r="V27" i="295"/>
  <c r="R27" i="295"/>
  <c r="S27" i="295" s="1"/>
  <c r="K27" i="295"/>
  <c r="J27" i="295"/>
  <c r="I27" i="295" s="1"/>
  <c r="G27" i="295"/>
  <c r="E27" i="295"/>
  <c r="AQ26" i="295"/>
  <c r="AH26" i="295"/>
  <c r="V26" i="295"/>
  <c r="R26" i="295"/>
  <c r="S26" i="295" s="1"/>
  <c r="K26" i="295"/>
  <c r="J26" i="295"/>
  <c r="I26" i="295" s="1"/>
  <c r="G26" i="295"/>
  <c r="AQ25" i="295"/>
  <c r="AH25" i="295"/>
  <c r="V25" i="295"/>
  <c r="R25" i="295"/>
  <c r="S25" i="295" s="1"/>
  <c r="J25" i="295"/>
  <c r="K25" i="295" s="1"/>
  <c r="G25" i="295"/>
  <c r="E25" i="295"/>
  <c r="AQ24" i="295"/>
  <c r="AH24" i="295"/>
  <c r="V24" i="295"/>
  <c r="R24" i="295"/>
  <c r="T24" i="295" s="1"/>
  <c r="J24" i="295"/>
  <c r="K24" i="295" s="1"/>
  <c r="G24" i="295"/>
  <c r="E24" i="295"/>
  <c r="AQ23" i="295"/>
  <c r="AH23" i="295"/>
  <c r="V23" i="295"/>
  <c r="R23" i="295"/>
  <c r="S23" i="295" s="1"/>
  <c r="J23" i="295"/>
  <c r="I23" i="295" s="1"/>
  <c r="G23" i="295"/>
  <c r="E23" i="295"/>
  <c r="AQ22" i="295"/>
  <c r="AH22" i="295"/>
  <c r="V22" i="295"/>
  <c r="R22" i="295"/>
  <c r="T22" i="295" s="1"/>
  <c r="J22" i="295"/>
  <c r="K22" i="295" s="1"/>
  <c r="G22" i="295"/>
  <c r="E22" i="295"/>
  <c r="AQ21" i="295"/>
  <c r="AH21" i="295"/>
  <c r="V21" i="295"/>
  <c r="R21" i="295"/>
  <c r="S21" i="295" s="1"/>
  <c r="J21" i="295"/>
  <c r="K21" i="295" s="1"/>
  <c r="G21" i="295"/>
  <c r="E21" i="295"/>
  <c r="AQ20" i="295"/>
  <c r="AH20" i="295"/>
  <c r="V20" i="295"/>
  <c r="R20" i="295"/>
  <c r="S20" i="295" s="1"/>
  <c r="J20" i="295"/>
  <c r="K20" i="295" s="1"/>
  <c r="G20" i="295"/>
  <c r="E20" i="295"/>
  <c r="AQ19" i="295"/>
  <c r="AH19" i="295"/>
  <c r="V19" i="295"/>
  <c r="R19" i="295"/>
  <c r="S19" i="295" s="1"/>
  <c r="J19" i="295"/>
  <c r="K19" i="295" s="1"/>
  <c r="G19" i="295"/>
  <c r="E19" i="295"/>
  <c r="AQ18" i="295"/>
  <c r="AH18" i="295"/>
  <c r="V18" i="295"/>
  <c r="R18" i="295"/>
  <c r="T18" i="295" s="1"/>
  <c r="J18" i="295"/>
  <c r="I18" i="295" s="1"/>
  <c r="G18" i="295"/>
  <c r="E18" i="295"/>
  <c r="AQ17" i="295"/>
  <c r="AH17" i="295"/>
  <c r="V17" i="295"/>
  <c r="R17" i="295"/>
  <c r="S17" i="295" s="1"/>
  <c r="J17" i="295"/>
  <c r="I17" i="295" s="1"/>
  <c r="G17" i="295"/>
  <c r="E17" i="295"/>
  <c r="AQ16" i="295"/>
  <c r="AH16" i="295"/>
  <c r="V16" i="295"/>
  <c r="R16" i="295"/>
  <c r="S16" i="295" s="1"/>
  <c r="J16" i="295"/>
  <c r="I16" i="295" s="1"/>
  <c r="G16" i="295"/>
  <c r="E16" i="295"/>
  <c r="AQ15" i="295"/>
  <c r="AH15" i="295"/>
  <c r="V15" i="295"/>
  <c r="R15" i="295"/>
  <c r="S15" i="295" s="1"/>
  <c r="J15" i="295"/>
  <c r="I15" i="295" s="1"/>
  <c r="G15" i="295"/>
  <c r="E15" i="295"/>
  <c r="AQ14" i="295"/>
  <c r="AH14" i="295"/>
  <c r="V14" i="295"/>
  <c r="R14" i="295"/>
  <c r="T14" i="295" s="1"/>
  <c r="J14" i="295"/>
  <c r="I14" i="295" s="1"/>
  <c r="G14" i="295"/>
  <c r="E14" i="295"/>
  <c r="AQ13" i="295"/>
  <c r="AH13" i="295"/>
  <c r="V13" i="295"/>
  <c r="R13" i="295"/>
  <c r="S13" i="295" s="1"/>
  <c r="J13" i="295"/>
  <c r="K13" i="295" s="1"/>
  <c r="G13" i="295"/>
  <c r="E13" i="295"/>
  <c r="AQ12" i="295"/>
  <c r="AH12" i="295"/>
  <c r="V12" i="295"/>
  <c r="R12" i="295"/>
  <c r="S12" i="295" s="1"/>
  <c r="J12" i="295"/>
  <c r="I12" i="295" s="1"/>
  <c r="G12" i="295"/>
  <c r="E12" i="295"/>
  <c r="V11" i="295"/>
  <c r="J11" i="295"/>
  <c r="I11" i="295" s="1"/>
  <c r="G11" i="295"/>
  <c r="E11" i="295"/>
  <c r="AQ11" i="295"/>
  <c r="AG35" i="295"/>
  <c r="R11" i="295"/>
  <c r="AI34" i="295" l="1"/>
  <c r="T32" i="295"/>
  <c r="T28" i="295"/>
  <c r="AI28" i="295" s="1"/>
  <c r="AI24" i="295"/>
  <c r="S24" i="295"/>
  <c r="T23" i="295"/>
  <c r="AI23" i="295" s="1"/>
  <c r="AI22" i="295"/>
  <c r="T20" i="295"/>
  <c r="T19" i="295"/>
  <c r="AI19" i="295" s="1"/>
  <c r="AI18" i="295"/>
  <c r="T16" i="295"/>
  <c r="AI16" i="295" s="1"/>
  <c r="T15" i="295"/>
  <c r="T12" i="295"/>
  <c r="AI12" i="295" s="1"/>
  <c r="AQ35" i="295"/>
  <c r="AI14" i="295"/>
  <c r="AI15" i="295"/>
  <c r="AI20" i="295"/>
  <c r="AI33" i="295"/>
  <c r="T29" i="295"/>
  <c r="AI29" i="295" s="1"/>
  <c r="T13" i="295"/>
  <c r="AI13" i="295" s="1"/>
  <c r="S14" i="295"/>
  <c r="T17" i="295"/>
  <c r="AI17" i="295" s="1"/>
  <c r="S18" i="295"/>
  <c r="T21" i="295"/>
  <c r="AI21" i="295" s="1"/>
  <c r="S22" i="295"/>
  <c r="T25" i="295"/>
  <c r="AI25" i="295" s="1"/>
  <c r="T30" i="295"/>
  <c r="AI30" i="295" s="1"/>
  <c r="AI32" i="295"/>
  <c r="T27" i="295"/>
  <c r="AI27" i="295" s="1"/>
  <c r="T31" i="295"/>
  <c r="AI31" i="295" s="1"/>
  <c r="S33" i="295"/>
  <c r="S34" i="295"/>
  <c r="T26" i="295"/>
  <c r="AI26" i="295" s="1"/>
  <c r="R35" i="295"/>
  <c r="S11" i="295"/>
  <c r="T11" i="295"/>
  <c r="AG8" i="295"/>
  <c r="K11" i="295"/>
  <c r="K12" i="295"/>
  <c r="K14" i="295"/>
  <c r="K15" i="295"/>
  <c r="K16" i="295"/>
  <c r="K17" i="295"/>
  <c r="K18" i="295"/>
  <c r="K23" i="295"/>
  <c r="AH11" i="295"/>
  <c r="I13" i="295"/>
  <c r="I19" i="295"/>
  <c r="I20" i="295"/>
  <c r="I21" i="295"/>
  <c r="I22" i="295"/>
  <c r="I24" i="295"/>
  <c r="I25" i="295"/>
  <c r="AP35" i="295"/>
  <c r="S35" i="295" l="1"/>
  <c r="T35" i="295"/>
  <c r="AH35" i="295"/>
  <c r="AI11" i="295"/>
  <c r="AI35" i="295" l="1"/>
  <c r="AP10" i="294" l="1"/>
  <c r="AG10" i="294"/>
  <c r="Q10" i="294"/>
  <c r="AR35" i="294"/>
  <c r="AQ34" i="294"/>
  <c r="AH34" i="294"/>
  <c r="V34" i="294"/>
  <c r="R34" i="294"/>
  <c r="K34" i="294"/>
  <c r="J34" i="294"/>
  <c r="I34" i="294"/>
  <c r="G34" i="294"/>
  <c r="E34" i="294"/>
  <c r="AQ33" i="294"/>
  <c r="AH33" i="294"/>
  <c r="V33" i="294"/>
  <c r="R33" i="294"/>
  <c r="K33" i="294"/>
  <c r="J33" i="294"/>
  <c r="I33" i="294"/>
  <c r="G33" i="294"/>
  <c r="E33" i="294"/>
  <c r="AW32" i="294"/>
  <c r="AQ32" i="294"/>
  <c r="AH32" i="294"/>
  <c r="V32" i="294"/>
  <c r="R32" i="294"/>
  <c r="K32" i="294"/>
  <c r="J32" i="294"/>
  <c r="I32" i="294" s="1"/>
  <c r="G32" i="294"/>
  <c r="E32" i="294"/>
  <c r="AQ31" i="294"/>
  <c r="AH31" i="294"/>
  <c r="V31" i="294"/>
  <c r="R31" i="294"/>
  <c r="K31" i="294"/>
  <c r="J31" i="294"/>
  <c r="I31" i="294" s="1"/>
  <c r="G31" i="294"/>
  <c r="E31" i="294"/>
  <c r="AQ30" i="294"/>
  <c r="AH30" i="294"/>
  <c r="V30" i="294"/>
  <c r="R30" i="294"/>
  <c r="K30" i="294"/>
  <c r="J30" i="294"/>
  <c r="I30" i="294" s="1"/>
  <c r="G30" i="294"/>
  <c r="E30" i="294"/>
  <c r="AQ29" i="294"/>
  <c r="AH29" i="294"/>
  <c r="V29" i="294"/>
  <c r="R29" i="294"/>
  <c r="K29" i="294"/>
  <c r="J29" i="294"/>
  <c r="I29" i="294" s="1"/>
  <c r="G29" i="294"/>
  <c r="E29" i="294"/>
  <c r="AQ28" i="294"/>
  <c r="AH28" i="294"/>
  <c r="V28" i="294"/>
  <c r="R28" i="294"/>
  <c r="K28" i="294"/>
  <c r="J28" i="294"/>
  <c r="I28" i="294" s="1"/>
  <c r="G28" i="294"/>
  <c r="E28" i="294"/>
  <c r="AQ27" i="294"/>
  <c r="AH27" i="294"/>
  <c r="V27" i="294"/>
  <c r="R27" i="294"/>
  <c r="K27" i="294"/>
  <c r="J27" i="294"/>
  <c r="I27" i="294" s="1"/>
  <c r="G27" i="294"/>
  <c r="E27" i="294"/>
  <c r="AQ26" i="294"/>
  <c r="AH26" i="294"/>
  <c r="V26" i="294"/>
  <c r="R26" i="294"/>
  <c r="K26" i="294"/>
  <c r="J26" i="294"/>
  <c r="I26" i="294" s="1"/>
  <c r="G26" i="294"/>
  <c r="AQ25" i="294"/>
  <c r="AH25" i="294"/>
  <c r="V25" i="294"/>
  <c r="R25" i="294"/>
  <c r="J25" i="294"/>
  <c r="K25" i="294" s="1"/>
  <c r="G25" i="294"/>
  <c r="E25" i="294"/>
  <c r="AQ24" i="294"/>
  <c r="AH24" i="294"/>
  <c r="V24" i="294"/>
  <c r="R24" i="294"/>
  <c r="J24" i="294"/>
  <c r="I24" i="294" s="1"/>
  <c r="G24" i="294"/>
  <c r="E24" i="294"/>
  <c r="AQ23" i="294"/>
  <c r="AH23" i="294"/>
  <c r="V23" i="294"/>
  <c r="R23" i="294"/>
  <c r="J23" i="294"/>
  <c r="K23" i="294" s="1"/>
  <c r="G23" i="294"/>
  <c r="E23" i="294"/>
  <c r="AQ22" i="294"/>
  <c r="AH22" i="294"/>
  <c r="V22" i="294"/>
  <c r="R22" i="294"/>
  <c r="S22" i="294" s="1"/>
  <c r="J22" i="294"/>
  <c r="I22" i="294" s="1"/>
  <c r="G22" i="294"/>
  <c r="E22" i="294"/>
  <c r="AQ21" i="294"/>
  <c r="AH21" i="294"/>
  <c r="V21" i="294"/>
  <c r="R21" i="294"/>
  <c r="T21" i="294" s="1"/>
  <c r="J21" i="294"/>
  <c r="I21" i="294" s="1"/>
  <c r="G21" i="294"/>
  <c r="E21" i="294"/>
  <c r="AQ20" i="294"/>
  <c r="AH20" i="294"/>
  <c r="V20" i="294"/>
  <c r="R20" i="294"/>
  <c r="T20" i="294" s="1"/>
  <c r="J20" i="294"/>
  <c r="K20" i="294" s="1"/>
  <c r="G20" i="294"/>
  <c r="E20" i="294"/>
  <c r="AQ19" i="294"/>
  <c r="AH19" i="294"/>
  <c r="V19" i="294"/>
  <c r="R19" i="294"/>
  <c r="S19" i="294" s="1"/>
  <c r="J19" i="294"/>
  <c r="K19" i="294" s="1"/>
  <c r="G19" i="294"/>
  <c r="E19" i="294"/>
  <c r="AQ18" i="294"/>
  <c r="AH18" i="294"/>
  <c r="V18" i="294"/>
  <c r="R18" i="294"/>
  <c r="S18" i="294" s="1"/>
  <c r="J18" i="294"/>
  <c r="K18" i="294" s="1"/>
  <c r="G18" i="294"/>
  <c r="E18" i="294"/>
  <c r="AQ17" i="294"/>
  <c r="AH17" i="294"/>
  <c r="V17" i="294"/>
  <c r="R17" i="294"/>
  <c r="T17" i="294" s="1"/>
  <c r="J17" i="294"/>
  <c r="I17" i="294" s="1"/>
  <c r="G17" i="294"/>
  <c r="E17" i="294"/>
  <c r="AQ16" i="294"/>
  <c r="AH16" i="294"/>
  <c r="V16" i="294"/>
  <c r="R16" i="294"/>
  <c r="T16" i="294" s="1"/>
  <c r="J16" i="294"/>
  <c r="I16" i="294" s="1"/>
  <c r="G16" i="294"/>
  <c r="E16" i="294"/>
  <c r="AQ15" i="294"/>
  <c r="AH15" i="294"/>
  <c r="V15" i="294"/>
  <c r="R15" i="294"/>
  <c r="S15" i="294" s="1"/>
  <c r="J15" i="294"/>
  <c r="K15" i="294" s="1"/>
  <c r="G15" i="294"/>
  <c r="E15" i="294"/>
  <c r="AQ14" i="294"/>
  <c r="AH14" i="294"/>
  <c r="V14" i="294"/>
  <c r="R14" i="294"/>
  <c r="S14" i="294" s="1"/>
  <c r="J14" i="294"/>
  <c r="I14" i="294" s="1"/>
  <c r="G14" i="294"/>
  <c r="E14" i="294"/>
  <c r="AQ13" i="294"/>
  <c r="AH13" i="294"/>
  <c r="V13" i="294"/>
  <c r="R13" i="294"/>
  <c r="T13" i="294" s="1"/>
  <c r="J13" i="294"/>
  <c r="I13" i="294" s="1"/>
  <c r="G13" i="294"/>
  <c r="E13" i="294"/>
  <c r="AQ12" i="294"/>
  <c r="AH12" i="294"/>
  <c r="V12" i="294"/>
  <c r="R12" i="294"/>
  <c r="S12" i="294" s="1"/>
  <c r="J12" i="294"/>
  <c r="K12" i="294" s="1"/>
  <c r="G12" i="294"/>
  <c r="E12" i="294"/>
  <c r="V11" i="294"/>
  <c r="J11" i="294"/>
  <c r="I11" i="294" s="1"/>
  <c r="G11" i="294"/>
  <c r="E11" i="294"/>
  <c r="AQ11" i="294"/>
  <c r="AG35" i="294"/>
  <c r="R11" i="294"/>
  <c r="T34" i="294" l="1"/>
  <c r="AI34" i="294" s="1"/>
  <c r="S34" i="294"/>
  <c r="T33" i="294"/>
  <c r="S33" i="294"/>
  <c r="T32" i="294"/>
  <c r="AI32" i="294" s="1"/>
  <c r="T31" i="294"/>
  <c r="AI31" i="294" s="1"/>
  <c r="T30" i="294"/>
  <c r="AI30" i="294" s="1"/>
  <c r="T29" i="294"/>
  <c r="AI29" i="294" s="1"/>
  <c r="T28" i="294"/>
  <c r="T27" i="294"/>
  <c r="AI27" i="294" s="1"/>
  <c r="T26" i="294"/>
  <c r="T25" i="294"/>
  <c r="AI25" i="294" s="1"/>
  <c r="T23" i="294"/>
  <c r="T24" i="294"/>
  <c r="AI24" i="294" s="1"/>
  <c r="S24" i="294"/>
  <c r="AI23" i="294"/>
  <c r="S23" i="294"/>
  <c r="T22" i="294"/>
  <c r="AI22" i="294" s="1"/>
  <c r="AI21" i="294"/>
  <c r="AI20" i="294"/>
  <c r="S20" i="294"/>
  <c r="T19" i="294"/>
  <c r="AI19" i="294" s="1"/>
  <c r="T18" i="294"/>
  <c r="AI18" i="294" s="1"/>
  <c r="AI17" i="294"/>
  <c r="AI16" i="294"/>
  <c r="S16" i="294"/>
  <c r="T15" i="294"/>
  <c r="AI15" i="294" s="1"/>
  <c r="T14" i="294"/>
  <c r="AI14" i="294" s="1"/>
  <c r="AI13" i="294"/>
  <c r="AQ35" i="294"/>
  <c r="AI33" i="294"/>
  <c r="S13" i="294"/>
  <c r="S17" i="294"/>
  <c r="S21" i="294"/>
  <c r="S25" i="294"/>
  <c r="T12" i="294"/>
  <c r="AI12" i="294" s="1"/>
  <c r="R35" i="294"/>
  <c r="S11" i="294"/>
  <c r="T11" i="294"/>
  <c r="AI26" i="294"/>
  <c r="AI28" i="294"/>
  <c r="AG8" i="294"/>
  <c r="K11" i="294"/>
  <c r="K13" i="294"/>
  <c r="K14" i="294"/>
  <c r="K16" i="294"/>
  <c r="K17" i="294"/>
  <c r="K21" i="294"/>
  <c r="K22" i="294"/>
  <c r="K24" i="294"/>
  <c r="AH11" i="294"/>
  <c r="S26" i="294"/>
  <c r="S27" i="294"/>
  <c r="S28" i="294"/>
  <c r="S29" i="294"/>
  <c r="S30" i="294"/>
  <c r="S31" i="294"/>
  <c r="S32" i="294"/>
  <c r="I12" i="294"/>
  <c r="I15" i="294"/>
  <c r="I18" i="294"/>
  <c r="I19" i="294"/>
  <c r="I20" i="294"/>
  <c r="I23" i="294"/>
  <c r="I25" i="294"/>
  <c r="AP35" i="294"/>
  <c r="T35" i="294" l="1"/>
  <c r="S35" i="294"/>
  <c r="AH35" i="294"/>
  <c r="AI11" i="294"/>
  <c r="AI35" i="294" l="1"/>
  <c r="AP10" i="293" l="1"/>
  <c r="AG10" i="293"/>
  <c r="Q10" i="293"/>
  <c r="AR35" i="293"/>
  <c r="AQ34" i="293"/>
  <c r="AH34" i="293"/>
  <c r="V34" i="293"/>
  <c r="R34" i="293"/>
  <c r="J34" i="293"/>
  <c r="K34" i="293" s="1"/>
  <c r="G34" i="293"/>
  <c r="E34" i="293"/>
  <c r="AQ33" i="293"/>
  <c r="AH33" i="293"/>
  <c r="V33" i="293"/>
  <c r="R33" i="293"/>
  <c r="J33" i="293"/>
  <c r="K33" i="293" s="1"/>
  <c r="G33" i="293"/>
  <c r="E33" i="293"/>
  <c r="AW32" i="293"/>
  <c r="AQ32" i="293"/>
  <c r="AH32" i="293"/>
  <c r="V32" i="293"/>
  <c r="R32" i="293"/>
  <c r="K32" i="293"/>
  <c r="J32" i="293"/>
  <c r="I32" i="293"/>
  <c r="G32" i="293"/>
  <c r="E32" i="293"/>
  <c r="AQ31" i="293"/>
  <c r="AH31" i="293"/>
  <c r="V31" i="293"/>
  <c r="R31" i="293"/>
  <c r="K31" i="293"/>
  <c r="J31" i="293"/>
  <c r="I31" i="293"/>
  <c r="G31" i="293"/>
  <c r="E31" i="293"/>
  <c r="AQ30" i="293"/>
  <c r="AH30" i="293"/>
  <c r="V30" i="293"/>
  <c r="R30" i="293"/>
  <c r="K30" i="293"/>
  <c r="J30" i="293"/>
  <c r="I30" i="293"/>
  <c r="G30" i="293"/>
  <c r="E30" i="293"/>
  <c r="AQ29" i="293"/>
  <c r="AH29" i="293"/>
  <c r="V29" i="293"/>
  <c r="R29" i="293"/>
  <c r="K29" i="293"/>
  <c r="J29" i="293"/>
  <c r="I29" i="293"/>
  <c r="G29" i="293"/>
  <c r="E29" i="293"/>
  <c r="AQ28" i="293"/>
  <c r="AH28" i="293"/>
  <c r="V28" i="293"/>
  <c r="R28" i="293"/>
  <c r="K28" i="293"/>
  <c r="J28" i="293"/>
  <c r="I28" i="293"/>
  <c r="G28" i="293"/>
  <c r="E28" i="293"/>
  <c r="AQ27" i="293"/>
  <c r="AH27" i="293"/>
  <c r="V27" i="293"/>
  <c r="R27" i="293"/>
  <c r="K27" i="293"/>
  <c r="J27" i="293"/>
  <c r="I27" i="293"/>
  <c r="G27" i="293"/>
  <c r="E27" i="293"/>
  <c r="AQ26" i="293"/>
  <c r="AH26" i="293"/>
  <c r="V26" i="293"/>
  <c r="R26" i="293"/>
  <c r="K26" i="293"/>
  <c r="J26" i="293"/>
  <c r="I26" i="293"/>
  <c r="G26" i="293"/>
  <c r="AQ25" i="293"/>
  <c r="AH25" i="293"/>
  <c r="V25" i="293"/>
  <c r="R25" i="293"/>
  <c r="J25" i="293"/>
  <c r="K25" i="293" s="1"/>
  <c r="G25" i="293"/>
  <c r="E25" i="293"/>
  <c r="AQ24" i="293"/>
  <c r="AH24" i="293"/>
  <c r="V24" i="293"/>
  <c r="R24" i="293"/>
  <c r="J24" i="293"/>
  <c r="K24" i="293" s="1"/>
  <c r="G24" i="293"/>
  <c r="E24" i="293"/>
  <c r="AQ23" i="293"/>
  <c r="AH23" i="293"/>
  <c r="V23" i="293"/>
  <c r="R23" i="293"/>
  <c r="J23" i="293"/>
  <c r="K23" i="293" s="1"/>
  <c r="G23" i="293"/>
  <c r="E23" i="293"/>
  <c r="AQ22" i="293"/>
  <c r="AH22" i="293"/>
  <c r="V22" i="293"/>
  <c r="R22" i="293"/>
  <c r="J22" i="293"/>
  <c r="K22" i="293" s="1"/>
  <c r="G22" i="293"/>
  <c r="E22" i="293"/>
  <c r="AQ21" i="293"/>
  <c r="AH21" i="293"/>
  <c r="V21" i="293"/>
  <c r="R21" i="293"/>
  <c r="J21" i="293"/>
  <c r="K21" i="293" s="1"/>
  <c r="G21" i="293"/>
  <c r="E21" i="293"/>
  <c r="AQ20" i="293"/>
  <c r="AH20" i="293"/>
  <c r="V20" i="293"/>
  <c r="R20" i="293"/>
  <c r="J20" i="293"/>
  <c r="K20" i="293" s="1"/>
  <c r="G20" i="293"/>
  <c r="E20" i="293"/>
  <c r="AQ19" i="293"/>
  <c r="AH19" i="293"/>
  <c r="V19" i="293"/>
  <c r="R19" i="293"/>
  <c r="J19" i="293"/>
  <c r="K19" i="293" s="1"/>
  <c r="G19" i="293"/>
  <c r="E19" i="293"/>
  <c r="AQ18" i="293"/>
  <c r="AH18" i="293"/>
  <c r="V18" i="293"/>
  <c r="R18" i="293"/>
  <c r="J18" i="293"/>
  <c r="K18" i="293" s="1"/>
  <c r="G18" i="293"/>
  <c r="E18" i="293"/>
  <c r="AQ17" i="293"/>
  <c r="AH17" i="293"/>
  <c r="V17" i="293"/>
  <c r="R17" i="293"/>
  <c r="J17" i="293"/>
  <c r="K17" i="293" s="1"/>
  <c r="G17" i="293"/>
  <c r="E17" i="293"/>
  <c r="AQ16" i="293"/>
  <c r="AH16" i="293"/>
  <c r="V16" i="293"/>
  <c r="R16" i="293"/>
  <c r="J16" i="293"/>
  <c r="K16" i="293" s="1"/>
  <c r="G16" i="293"/>
  <c r="E16" i="293"/>
  <c r="AQ15" i="293"/>
  <c r="AH15" i="293"/>
  <c r="V15" i="293"/>
  <c r="R15" i="293"/>
  <c r="J15" i="293"/>
  <c r="K15" i="293" s="1"/>
  <c r="G15" i="293"/>
  <c r="E15" i="293"/>
  <c r="AQ14" i="293"/>
  <c r="AH14" i="293"/>
  <c r="V14" i="293"/>
  <c r="R14" i="293"/>
  <c r="J14" i="293"/>
  <c r="K14" i="293" s="1"/>
  <c r="G14" i="293"/>
  <c r="E14" i="293"/>
  <c r="AQ13" i="293"/>
  <c r="AH13" i="293"/>
  <c r="V13" i="293"/>
  <c r="R13" i="293"/>
  <c r="J13" i="293"/>
  <c r="K13" i="293" s="1"/>
  <c r="G13" i="293"/>
  <c r="E13" i="293"/>
  <c r="AQ12" i="293"/>
  <c r="AH12" i="293"/>
  <c r="V12" i="293"/>
  <c r="R12" i="293"/>
  <c r="J12" i="293"/>
  <c r="K12" i="293" s="1"/>
  <c r="G12" i="293"/>
  <c r="E12" i="293"/>
  <c r="AH11" i="293"/>
  <c r="V11" i="293"/>
  <c r="J11" i="293"/>
  <c r="K11" i="293" s="1"/>
  <c r="G11" i="293"/>
  <c r="E11" i="293"/>
  <c r="AQ11" i="293"/>
  <c r="AG8" i="293"/>
  <c r="R11" i="293"/>
  <c r="T34" i="293" l="1"/>
  <c r="T33" i="293"/>
  <c r="AI33" i="293" s="1"/>
  <c r="S32" i="293"/>
  <c r="T32" i="293"/>
  <c r="AI32" i="293" s="1"/>
  <c r="S31" i="293"/>
  <c r="T31" i="293"/>
  <c r="AI31" i="293" s="1"/>
  <c r="S30" i="293"/>
  <c r="T30" i="293"/>
  <c r="AI30" i="293" s="1"/>
  <c r="S29" i="293"/>
  <c r="T29" i="293"/>
  <c r="AI29" i="293" s="1"/>
  <c r="S28" i="293"/>
  <c r="T28" i="293"/>
  <c r="AI28" i="293" s="1"/>
  <c r="S27" i="293"/>
  <c r="T27" i="293"/>
  <c r="AI27" i="293" s="1"/>
  <c r="T26" i="293"/>
  <c r="AI26" i="293" s="1"/>
  <c r="S26" i="293"/>
  <c r="S25" i="293"/>
  <c r="S24" i="293"/>
  <c r="S23" i="293"/>
  <c r="T22" i="293"/>
  <c r="AI22" i="293" s="1"/>
  <c r="T21" i="293"/>
  <c r="AI21" i="293" s="1"/>
  <c r="T20" i="293"/>
  <c r="T19" i="293"/>
  <c r="AI19" i="293" s="1"/>
  <c r="T18" i="293"/>
  <c r="T17" i="293"/>
  <c r="AI17" i="293" s="1"/>
  <c r="T16" i="293"/>
  <c r="AI16" i="293" s="1"/>
  <c r="T15" i="293"/>
  <c r="AI15" i="293" s="1"/>
  <c r="T14" i="293"/>
  <c r="T13" i="293"/>
  <c r="AI13" i="293" s="1"/>
  <c r="T12" i="293"/>
  <c r="AI12" i="293" s="1"/>
  <c r="AQ35" i="293"/>
  <c r="AH35" i="293"/>
  <c r="AI20" i="293"/>
  <c r="T23" i="293"/>
  <c r="AI23" i="293" s="1"/>
  <c r="T24" i="293"/>
  <c r="AI24" i="293" s="1"/>
  <c r="T25" i="293"/>
  <c r="AI25" i="293" s="1"/>
  <c r="AI34" i="293"/>
  <c r="AI14" i="293"/>
  <c r="AI18" i="293"/>
  <c r="R35" i="293"/>
  <c r="T11" i="293"/>
  <c r="S11" i="293"/>
  <c r="I11" i="293"/>
  <c r="I12" i="293"/>
  <c r="S12" i="293"/>
  <c r="I13" i="293"/>
  <c r="S13" i="293"/>
  <c r="I14" i="293"/>
  <c r="S14" i="293"/>
  <c r="I15" i="293"/>
  <c r="S15" i="293"/>
  <c r="I16" i="293"/>
  <c r="S16" i="293"/>
  <c r="I17" i="293"/>
  <c r="S17" i="293"/>
  <c r="I18" i="293"/>
  <c r="S18" i="293"/>
  <c r="I19" i="293"/>
  <c r="S19" i="293"/>
  <c r="I20" i="293"/>
  <c r="S20" i="293"/>
  <c r="I21" i="293"/>
  <c r="S21" i="293"/>
  <c r="I22" i="293"/>
  <c r="S22" i="293"/>
  <c r="I23" i="293"/>
  <c r="I24" i="293"/>
  <c r="I25" i="293"/>
  <c r="I33" i="293"/>
  <c r="S33" i="293"/>
  <c r="I34" i="293"/>
  <c r="S34" i="293"/>
  <c r="AP35" i="293"/>
  <c r="AG35" i="293"/>
  <c r="S35" i="293" l="1"/>
  <c r="T35" i="293"/>
  <c r="AI35" i="293" s="1"/>
  <c r="AI11" i="293"/>
  <c r="AP10" i="292" l="1"/>
  <c r="AG10" i="292"/>
  <c r="AG35" i="292" s="1"/>
  <c r="Q10" i="292"/>
  <c r="AR35" i="292"/>
  <c r="AQ34" i="292"/>
  <c r="AH34" i="292"/>
  <c r="V34" i="292"/>
  <c r="R34" i="292"/>
  <c r="T34" i="292" s="1"/>
  <c r="K34" i="292"/>
  <c r="J34" i="292"/>
  <c r="I34" i="292"/>
  <c r="G34" i="292"/>
  <c r="E34" i="292"/>
  <c r="AQ33" i="292"/>
  <c r="AH33" i="292"/>
  <c r="V33" i="292"/>
  <c r="R33" i="292"/>
  <c r="T33" i="292" s="1"/>
  <c r="K33" i="292"/>
  <c r="J33" i="292"/>
  <c r="I33" i="292"/>
  <c r="G33" i="292"/>
  <c r="E33" i="292"/>
  <c r="AW32" i="292"/>
  <c r="AQ32" i="292"/>
  <c r="AH32" i="292"/>
  <c r="V32" i="292"/>
  <c r="R32" i="292"/>
  <c r="S32" i="292" s="1"/>
  <c r="K32" i="292"/>
  <c r="J32" i="292"/>
  <c r="I32" i="292" s="1"/>
  <c r="G32" i="292"/>
  <c r="E32" i="292"/>
  <c r="AQ31" i="292"/>
  <c r="AH31" i="292"/>
  <c r="V31" i="292"/>
  <c r="R31" i="292"/>
  <c r="T31" i="292" s="1"/>
  <c r="K31" i="292"/>
  <c r="J31" i="292"/>
  <c r="I31" i="292" s="1"/>
  <c r="G31" i="292"/>
  <c r="E31" i="292"/>
  <c r="AQ30" i="292"/>
  <c r="AH30" i="292"/>
  <c r="V30" i="292"/>
  <c r="R30" i="292"/>
  <c r="S30" i="292" s="1"/>
  <c r="K30" i="292"/>
  <c r="J30" i="292"/>
  <c r="I30" i="292" s="1"/>
  <c r="G30" i="292"/>
  <c r="E30" i="292"/>
  <c r="AQ29" i="292"/>
  <c r="AH29" i="292"/>
  <c r="V29" i="292"/>
  <c r="R29" i="292"/>
  <c r="S29" i="292" s="1"/>
  <c r="K29" i="292"/>
  <c r="J29" i="292"/>
  <c r="I29" i="292" s="1"/>
  <c r="G29" i="292"/>
  <c r="E29" i="292"/>
  <c r="AQ28" i="292"/>
  <c r="AH28" i="292"/>
  <c r="V28" i="292"/>
  <c r="R28" i="292"/>
  <c r="S28" i="292" s="1"/>
  <c r="K28" i="292"/>
  <c r="J28" i="292"/>
  <c r="I28" i="292" s="1"/>
  <c r="G28" i="292"/>
  <c r="E28" i="292"/>
  <c r="AQ27" i="292"/>
  <c r="AH27" i="292"/>
  <c r="V27" i="292"/>
  <c r="R27" i="292"/>
  <c r="S27" i="292" s="1"/>
  <c r="K27" i="292"/>
  <c r="J27" i="292"/>
  <c r="I27" i="292" s="1"/>
  <c r="G27" i="292"/>
  <c r="E27" i="292"/>
  <c r="AQ26" i="292"/>
  <c r="AH26" i="292"/>
  <c r="V26" i="292"/>
  <c r="R26" i="292"/>
  <c r="S26" i="292" s="1"/>
  <c r="K26" i="292"/>
  <c r="J26" i="292"/>
  <c r="I26" i="292" s="1"/>
  <c r="G26" i="292"/>
  <c r="AQ25" i="292"/>
  <c r="AH25" i="292"/>
  <c r="V25" i="292"/>
  <c r="R25" i="292"/>
  <c r="S25" i="292" s="1"/>
  <c r="J25" i="292"/>
  <c r="K25" i="292" s="1"/>
  <c r="G25" i="292"/>
  <c r="E25" i="292"/>
  <c r="AQ24" i="292"/>
  <c r="AH24" i="292"/>
  <c r="V24" i="292"/>
  <c r="R24" i="292"/>
  <c r="S24" i="292" s="1"/>
  <c r="J24" i="292"/>
  <c r="K24" i="292" s="1"/>
  <c r="G24" i="292"/>
  <c r="E24" i="292"/>
  <c r="AQ23" i="292"/>
  <c r="AH23" i="292"/>
  <c r="V23" i="292"/>
  <c r="R23" i="292"/>
  <c r="S23" i="292" s="1"/>
  <c r="J23" i="292"/>
  <c r="K23" i="292" s="1"/>
  <c r="G23" i="292"/>
  <c r="E23" i="292"/>
  <c r="AQ22" i="292"/>
  <c r="AH22" i="292"/>
  <c r="V22" i="292"/>
  <c r="R22" i="292"/>
  <c r="T22" i="292" s="1"/>
  <c r="J22" i="292"/>
  <c r="K22" i="292" s="1"/>
  <c r="G22" i="292"/>
  <c r="E22" i="292"/>
  <c r="AQ21" i="292"/>
  <c r="AH21" i="292"/>
  <c r="V21" i="292"/>
  <c r="R21" i="292"/>
  <c r="T21" i="292" s="1"/>
  <c r="J21" i="292"/>
  <c r="I21" i="292" s="1"/>
  <c r="G21" i="292"/>
  <c r="E21" i="292"/>
  <c r="AQ20" i="292"/>
  <c r="AH20" i="292"/>
  <c r="V20" i="292"/>
  <c r="R20" i="292"/>
  <c r="J20" i="292"/>
  <c r="I20" i="292" s="1"/>
  <c r="G20" i="292"/>
  <c r="E20" i="292"/>
  <c r="AQ19" i="292"/>
  <c r="AH19" i="292"/>
  <c r="V19" i="292"/>
  <c r="R19" i="292"/>
  <c r="S19" i="292" s="1"/>
  <c r="J19" i="292"/>
  <c r="I19" i="292" s="1"/>
  <c r="G19" i="292"/>
  <c r="E19" i="292"/>
  <c r="AQ18" i="292"/>
  <c r="AH18" i="292"/>
  <c r="V18" i="292"/>
  <c r="R18" i="292"/>
  <c r="T18" i="292" s="1"/>
  <c r="J18" i="292"/>
  <c r="K18" i="292" s="1"/>
  <c r="G18" i="292"/>
  <c r="E18" i="292"/>
  <c r="AQ17" i="292"/>
  <c r="AH17" i="292"/>
  <c r="V17" i="292"/>
  <c r="R17" i="292"/>
  <c r="S17" i="292" s="1"/>
  <c r="J17" i="292"/>
  <c r="I17" i="292" s="1"/>
  <c r="G17" i="292"/>
  <c r="E17" i="292"/>
  <c r="AQ16" i="292"/>
  <c r="AH16" i="292"/>
  <c r="V16" i="292"/>
  <c r="R16" i="292"/>
  <c r="T16" i="292" s="1"/>
  <c r="J16" i="292"/>
  <c r="K16" i="292" s="1"/>
  <c r="G16" i="292"/>
  <c r="E16" i="292"/>
  <c r="AQ15" i="292"/>
  <c r="AH15" i="292"/>
  <c r="V15" i="292"/>
  <c r="R15" i="292"/>
  <c r="S15" i="292" s="1"/>
  <c r="J15" i="292"/>
  <c r="I15" i="292" s="1"/>
  <c r="G15" i="292"/>
  <c r="E15" i="292"/>
  <c r="AQ14" i="292"/>
  <c r="AH14" i="292"/>
  <c r="V14" i="292"/>
  <c r="R14" i="292"/>
  <c r="T14" i="292" s="1"/>
  <c r="J14" i="292"/>
  <c r="I14" i="292" s="1"/>
  <c r="G14" i="292"/>
  <c r="E14" i="292"/>
  <c r="AQ13" i="292"/>
  <c r="AH13" i="292"/>
  <c r="V13" i="292"/>
  <c r="R13" i="292"/>
  <c r="S13" i="292" s="1"/>
  <c r="J13" i="292"/>
  <c r="K13" i="292" s="1"/>
  <c r="G13" i="292"/>
  <c r="E13" i="292"/>
  <c r="AQ12" i="292"/>
  <c r="AH12" i="292"/>
  <c r="V12" i="292"/>
  <c r="R12" i="292"/>
  <c r="T12" i="292" s="1"/>
  <c r="J12" i="292"/>
  <c r="K12" i="292" s="1"/>
  <c r="G12" i="292"/>
  <c r="E12" i="292"/>
  <c r="V11" i="292"/>
  <c r="J11" i="292"/>
  <c r="I11" i="292" s="1"/>
  <c r="G11" i="292"/>
  <c r="E11" i="292"/>
  <c r="AP35" i="292"/>
  <c r="R11" i="292"/>
  <c r="AI34" i="292" l="1"/>
  <c r="T28" i="292"/>
  <c r="T24" i="292"/>
  <c r="AI24" i="292" s="1"/>
  <c r="T23" i="292"/>
  <c r="AI23" i="292" s="1"/>
  <c r="AI22" i="292"/>
  <c r="S20" i="292"/>
  <c r="T20" i="292"/>
  <c r="AI20" i="292" s="1"/>
  <c r="T19" i="292"/>
  <c r="AI16" i="292"/>
  <c r="S16" i="292"/>
  <c r="T15" i="292"/>
  <c r="AI12" i="292"/>
  <c r="AI18" i="292"/>
  <c r="AI19" i="292"/>
  <c r="AI21" i="292"/>
  <c r="AI14" i="292"/>
  <c r="AI15" i="292"/>
  <c r="AI33" i="292"/>
  <c r="AI26" i="292"/>
  <c r="S21" i="292"/>
  <c r="T29" i="292"/>
  <c r="AI29" i="292" s="1"/>
  <c r="T13" i="292"/>
  <c r="AI13" i="292" s="1"/>
  <c r="S14" i="292"/>
  <c r="T17" i="292"/>
  <c r="AI17" i="292" s="1"/>
  <c r="S18" i="292"/>
  <c r="S22" i="292"/>
  <c r="T25" i="292"/>
  <c r="AI25" i="292" s="1"/>
  <c r="T26" i="292"/>
  <c r="AI28" i="292"/>
  <c r="T30" i="292"/>
  <c r="AI30" i="292" s="1"/>
  <c r="S33" i="292"/>
  <c r="S34" i="292"/>
  <c r="T27" i="292"/>
  <c r="AI27" i="292" s="1"/>
  <c r="T32" i="292"/>
  <c r="AI32" i="292" s="1"/>
  <c r="S12" i="292"/>
  <c r="AI31" i="292"/>
  <c r="T11" i="292"/>
  <c r="S11" i="292"/>
  <c r="R35" i="292"/>
  <c r="AQ11" i="292"/>
  <c r="AQ35" i="292" s="1"/>
  <c r="AG8" i="292"/>
  <c r="K11" i="292"/>
  <c r="K14" i="292"/>
  <c r="K15" i="292"/>
  <c r="K17" i="292"/>
  <c r="K19" i="292"/>
  <c r="K20" i="292"/>
  <c r="K21" i="292"/>
  <c r="AH11" i="292"/>
  <c r="S31" i="292"/>
  <c r="I12" i="292"/>
  <c r="I13" i="292"/>
  <c r="I16" i="292"/>
  <c r="I18" i="292"/>
  <c r="I22" i="292"/>
  <c r="I23" i="292"/>
  <c r="I24" i="292"/>
  <c r="I25" i="292"/>
  <c r="T35" i="292" l="1"/>
  <c r="S35" i="292"/>
  <c r="AH35" i="292"/>
  <c r="AI11" i="292"/>
  <c r="AI35" i="292" l="1"/>
  <c r="AP10" i="291" l="1"/>
  <c r="AG10" i="291"/>
  <c r="Q10" i="291"/>
  <c r="AR35" i="291"/>
  <c r="AQ34" i="291"/>
  <c r="AH34" i="291"/>
  <c r="V34" i="291"/>
  <c r="R34" i="291"/>
  <c r="K34" i="291"/>
  <c r="J34" i="291"/>
  <c r="I34" i="291" s="1"/>
  <c r="G34" i="291"/>
  <c r="E34" i="291"/>
  <c r="AQ33" i="291"/>
  <c r="AH33" i="291"/>
  <c r="V33" i="291"/>
  <c r="R33" i="291"/>
  <c r="K33" i="291"/>
  <c r="J33" i="291"/>
  <c r="I33" i="291" s="1"/>
  <c r="G33" i="291"/>
  <c r="E33" i="291"/>
  <c r="AW32" i="291"/>
  <c r="AQ32" i="291"/>
  <c r="AH32" i="291"/>
  <c r="V32" i="291"/>
  <c r="R32" i="291"/>
  <c r="K32" i="291"/>
  <c r="J32" i="291"/>
  <c r="I32" i="291" s="1"/>
  <c r="G32" i="291"/>
  <c r="E32" i="291"/>
  <c r="AQ31" i="291"/>
  <c r="AH31" i="291"/>
  <c r="V31" i="291"/>
  <c r="R31" i="291"/>
  <c r="K31" i="291"/>
  <c r="J31" i="291"/>
  <c r="I31" i="291" s="1"/>
  <c r="G31" i="291"/>
  <c r="E31" i="291"/>
  <c r="AQ30" i="291"/>
  <c r="AH30" i="291"/>
  <c r="V30" i="291"/>
  <c r="R30" i="291"/>
  <c r="K30" i="291"/>
  <c r="J30" i="291"/>
  <c r="I30" i="291" s="1"/>
  <c r="G30" i="291"/>
  <c r="E30" i="291"/>
  <c r="AQ29" i="291"/>
  <c r="AH29" i="291"/>
  <c r="V29" i="291"/>
  <c r="R29" i="291"/>
  <c r="K29" i="291"/>
  <c r="J29" i="291"/>
  <c r="I29" i="291" s="1"/>
  <c r="G29" i="291"/>
  <c r="E29" i="291"/>
  <c r="AQ28" i="291"/>
  <c r="AH28" i="291"/>
  <c r="V28" i="291"/>
  <c r="R28" i="291"/>
  <c r="K28" i="291"/>
  <c r="J28" i="291"/>
  <c r="I28" i="291" s="1"/>
  <c r="G28" i="291"/>
  <c r="E28" i="291"/>
  <c r="AQ27" i="291"/>
  <c r="AH27" i="291"/>
  <c r="V27" i="291"/>
  <c r="R27" i="291"/>
  <c r="K27" i="291"/>
  <c r="J27" i="291"/>
  <c r="I27" i="291" s="1"/>
  <c r="G27" i="291"/>
  <c r="E27" i="291"/>
  <c r="AQ26" i="291"/>
  <c r="AH26" i="291"/>
  <c r="V26" i="291"/>
  <c r="R26" i="291"/>
  <c r="K26" i="291"/>
  <c r="J26" i="291"/>
  <c r="I26" i="291" s="1"/>
  <c r="G26" i="291"/>
  <c r="AQ25" i="291"/>
  <c r="AH25" i="291"/>
  <c r="V25" i="291"/>
  <c r="R25" i="291"/>
  <c r="J25" i="291"/>
  <c r="K25" i="291" s="1"/>
  <c r="G25" i="291"/>
  <c r="E25" i="291"/>
  <c r="AQ24" i="291"/>
  <c r="AH24" i="291"/>
  <c r="V24" i="291"/>
  <c r="R24" i="291"/>
  <c r="J24" i="291"/>
  <c r="I24" i="291" s="1"/>
  <c r="G24" i="291"/>
  <c r="E24" i="291"/>
  <c r="AQ23" i="291"/>
  <c r="AH23" i="291"/>
  <c r="V23" i="291"/>
  <c r="R23" i="291"/>
  <c r="J23" i="291"/>
  <c r="K23" i="291" s="1"/>
  <c r="G23" i="291"/>
  <c r="E23" i="291"/>
  <c r="AQ22" i="291"/>
  <c r="AH22" i="291"/>
  <c r="V22" i="291"/>
  <c r="R22" i="291"/>
  <c r="S22" i="291" s="1"/>
  <c r="J22" i="291"/>
  <c r="K22" i="291" s="1"/>
  <c r="G22" i="291"/>
  <c r="E22" i="291"/>
  <c r="AQ21" i="291"/>
  <c r="AH21" i="291"/>
  <c r="V21" i="291"/>
  <c r="R21" i="291"/>
  <c r="J21" i="291"/>
  <c r="I21" i="291" s="1"/>
  <c r="G21" i="291"/>
  <c r="E21" i="291"/>
  <c r="AQ20" i="291"/>
  <c r="AH20" i="291"/>
  <c r="V20" i="291"/>
  <c r="R20" i="291"/>
  <c r="S20" i="291" s="1"/>
  <c r="J20" i="291"/>
  <c r="I20" i="291" s="1"/>
  <c r="G20" i="291"/>
  <c r="E20" i="291"/>
  <c r="AQ19" i="291"/>
  <c r="AH19" i="291"/>
  <c r="V19" i="291"/>
  <c r="R19" i="291"/>
  <c r="T19" i="291" s="1"/>
  <c r="J19" i="291"/>
  <c r="K19" i="291" s="1"/>
  <c r="G19" i="291"/>
  <c r="E19" i="291"/>
  <c r="AQ18" i="291"/>
  <c r="AH18" i="291"/>
  <c r="V18" i="291"/>
  <c r="R18" i="291"/>
  <c r="S18" i="291" s="1"/>
  <c r="J18" i="291"/>
  <c r="K18" i="291" s="1"/>
  <c r="G18" i="291"/>
  <c r="E18" i="291"/>
  <c r="AQ17" i="291"/>
  <c r="AH17" i="291"/>
  <c r="V17" i="291"/>
  <c r="R17" i="291"/>
  <c r="J17" i="291"/>
  <c r="I17" i="291" s="1"/>
  <c r="G17" i="291"/>
  <c r="E17" i="291"/>
  <c r="AQ16" i="291"/>
  <c r="AH16" i="291"/>
  <c r="V16" i="291"/>
  <c r="R16" i="291"/>
  <c r="S16" i="291" s="1"/>
  <c r="J16" i="291"/>
  <c r="K16" i="291" s="1"/>
  <c r="G16" i="291"/>
  <c r="E16" i="291"/>
  <c r="AQ15" i="291"/>
  <c r="AH15" i="291"/>
  <c r="V15" i="291"/>
  <c r="R15" i="291"/>
  <c r="T15" i="291" s="1"/>
  <c r="J15" i="291"/>
  <c r="I15" i="291" s="1"/>
  <c r="G15" i="291"/>
  <c r="E15" i="291"/>
  <c r="AQ14" i="291"/>
  <c r="AH14" i="291"/>
  <c r="V14" i="291"/>
  <c r="R14" i="291"/>
  <c r="T14" i="291" s="1"/>
  <c r="J14" i="291"/>
  <c r="I14" i="291" s="1"/>
  <c r="G14" i="291"/>
  <c r="E14" i="291"/>
  <c r="AQ13" i="291"/>
  <c r="AH13" i="291"/>
  <c r="V13" i="291"/>
  <c r="R13" i="291"/>
  <c r="J13" i="291"/>
  <c r="I13" i="291" s="1"/>
  <c r="G13" i="291"/>
  <c r="E13" i="291"/>
  <c r="AQ12" i="291"/>
  <c r="AH12" i="291"/>
  <c r="V12" i="291"/>
  <c r="R12" i="291"/>
  <c r="S12" i="291" s="1"/>
  <c r="J12" i="291"/>
  <c r="K12" i="291" s="1"/>
  <c r="G12" i="291"/>
  <c r="E12" i="291"/>
  <c r="V11" i="291"/>
  <c r="J11" i="291"/>
  <c r="I11" i="291" s="1"/>
  <c r="G11" i="291"/>
  <c r="E11" i="291"/>
  <c r="AQ11" i="291"/>
  <c r="AG35" i="291"/>
  <c r="R11" i="291"/>
  <c r="T34" i="291" l="1"/>
  <c r="AI34" i="291" s="1"/>
  <c r="S34" i="291"/>
  <c r="T33" i="291"/>
  <c r="AI33" i="291" s="1"/>
  <c r="T32" i="291"/>
  <c r="AI32" i="291" s="1"/>
  <c r="T31" i="291"/>
  <c r="AI31" i="291" s="1"/>
  <c r="T30" i="291"/>
  <c r="AI30" i="291" s="1"/>
  <c r="T29" i="291"/>
  <c r="AI29" i="291" s="1"/>
  <c r="T28" i="291"/>
  <c r="AI28" i="291" s="1"/>
  <c r="T27" i="291"/>
  <c r="T26" i="291"/>
  <c r="AI26" i="291" s="1"/>
  <c r="S25" i="291"/>
  <c r="T25" i="291"/>
  <c r="AI25" i="291" s="1"/>
  <c r="S24" i="291"/>
  <c r="T24" i="291"/>
  <c r="AI24" i="291" s="1"/>
  <c r="T23" i="291"/>
  <c r="AI23" i="291"/>
  <c r="S21" i="291"/>
  <c r="T21" i="291"/>
  <c r="AI21" i="291" s="1"/>
  <c r="T20" i="291"/>
  <c r="AI20" i="291" s="1"/>
  <c r="AI19" i="291"/>
  <c r="S17" i="291"/>
  <c r="T17" i="291"/>
  <c r="AI17" i="291" s="1"/>
  <c r="T16" i="291"/>
  <c r="T13" i="291"/>
  <c r="AI13" i="291" s="1"/>
  <c r="S13" i="291"/>
  <c r="T12" i="291"/>
  <c r="AI12" i="291" s="1"/>
  <c r="AQ35" i="291"/>
  <c r="AI15" i="291"/>
  <c r="AI16" i="291"/>
  <c r="AI14" i="291"/>
  <c r="S14" i="291"/>
  <c r="S15" i="291"/>
  <c r="T18" i="291"/>
  <c r="AI18" i="291" s="1"/>
  <c r="S19" i="291"/>
  <c r="T22" i="291"/>
  <c r="AI22" i="291" s="1"/>
  <c r="S23" i="291"/>
  <c r="S33" i="291"/>
  <c r="R35" i="291"/>
  <c r="S11" i="291"/>
  <c r="T11" i="291"/>
  <c r="AI27" i="291"/>
  <c r="AG8" i="291"/>
  <c r="K11" i="291"/>
  <c r="K13" i="291"/>
  <c r="K14" i="291"/>
  <c r="K15" i="291"/>
  <c r="K17" i="291"/>
  <c r="K20" i="291"/>
  <c r="K21" i="291"/>
  <c r="K24" i="291"/>
  <c r="AH11" i="291"/>
  <c r="S26" i="291"/>
  <c r="S27" i="291"/>
  <c r="S28" i="291"/>
  <c r="S29" i="291"/>
  <c r="S30" i="291"/>
  <c r="S31" i="291"/>
  <c r="S32" i="291"/>
  <c r="I12" i="291"/>
  <c r="I16" i="291"/>
  <c r="I18" i="291"/>
  <c r="I19" i="291"/>
  <c r="I22" i="291"/>
  <c r="I23" i="291"/>
  <c r="I25" i="291"/>
  <c r="AP35" i="291"/>
  <c r="AQ33" i="290"/>
  <c r="AQ34" i="290"/>
  <c r="T35" i="291" l="1"/>
  <c r="S35" i="291"/>
  <c r="AH35" i="291"/>
  <c r="AI11" i="291"/>
  <c r="AI35" i="291" l="1"/>
  <c r="AP10" i="290" l="1"/>
  <c r="AG10" i="290"/>
  <c r="Q10" i="290"/>
  <c r="R11" i="290" s="1"/>
  <c r="AR35" i="290"/>
  <c r="AH34" i="290"/>
  <c r="V34" i="290"/>
  <c r="R34" i="290"/>
  <c r="T34" i="290" s="1"/>
  <c r="J34" i="290"/>
  <c r="K34" i="290" s="1"/>
  <c r="I34" i="290"/>
  <c r="G34" i="290"/>
  <c r="E34" i="290"/>
  <c r="AH33" i="290"/>
  <c r="V33" i="290"/>
  <c r="R33" i="290"/>
  <c r="J33" i="290"/>
  <c r="K33" i="290" s="1"/>
  <c r="I33" i="290"/>
  <c r="G33" i="290"/>
  <c r="E33" i="290"/>
  <c r="AW32" i="290"/>
  <c r="AQ32" i="290"/>
  <c r="AH32" i="290"/>
  <c r="V32" i="290"/>
  <c r="R32" i="290"/>
  <c r="S32" i="290" s="1"/>
  <c r="K32" i="290"/>
  <c r="J32" i="290"/>
  <c r="I32" i="290" s="1"/>
  <c r="G32" i="290"/>
  <c r="E32" i="290"/>
  <c r="AQ31" i="290"/>
  <c r="AH31" i="290"/>
  <c r="V31" i="290"/>
  <c r="R31" i="290"/>
  <c r="S31" i="290" s="1"/>
  <c r="K31" i="290"/>
  <c r="J31" i="290"/>
  <c r="I31" i="290" s="1"/>
  <c r="G31" i="290"/>
  <c r="E31" i="290"/>
  <c r="AQ30" i="290"/>
  <c r="AH30" i="290"/>
  <c r="V30" i="290"/>
  <c r="R30" i="290"/>
  <c r="S30" i="290" s="1"/>
  <c r="K30" i="290"/>
  <c r="J30" i="290"/>
  <c r="I30" i="290" s="1"/>
  <c r="G30" i="290"/>
  <c r="E30" i="290"/>
  <c r="AQ29" i="290"/>
  <c r="AH29" i="290"/>
  <c r="V29" i="290"/>
  <c r="R29" i="290"/>
  <c r="S29" i="290" s="1"/>
  <c r="K29" i="290"/>
  <c r="J29" i="290"/>
  <c r="I29" i="290" s="1"/>
  <c r="G29" i="290"/>
  <c r="E29" i="290"/>
  <c r="AQ28" i="290"/>
  <c r="AH28" i="290"/>
  <c r="V28" i="290"/>
  <c r="R28" i="290"/>
  <c r="S28" i="290" s="1"/>
  <c r="K28" i="290"/>
  <c r="J28" i="290"/>
  <c r="I28" i="290" s="1"/>
  <c r="G28" i="290"/>
  <c r="E28" i="290"/>
  <c r="AQ27" i="290"/>
  <c r="AH27" i="290"/>
  <c r="V27" i="290"/>
  <c r="R27" i="290"/>
  <c r="S27" i="290" s="1"/>
  <c r="K27" i="290"/>
  <c r="J27" i="290"/>
  <c r="I27" i="290" s="1"/>
  <c r="G27" i="290"/>
  <c r="E27" i="290"/>
  <c r="AQ26" i="290"/>
  <c r="AH26" i="290"/>
  <c r="V26" i="290"/>
  <c r="R26" i="290"/>
  <c r="S26" i="290" s="1"/>
  <c r="K26" i="290"/>
  <c r="J26" i="290"/>
  <c r="I26" i="290" s="1"/>
  <c r="G26" i="290"/>
  <c r="AQ25" i="290"/>
  <c r="AH25" i="290"/>
  <c r="V25" i="290"/>
  <c r="R25" i="290"/>
  <c r="S25" i="290" s="1"/>
  <c r="J25" i="290"/>
  <c r="K25" i="290" s="1"/>
  <c r="G25" i="290"/>
  <c r="E25" i="290"/>
  <c r="AQ24" i="290"/>
  <c r="AH24" i="290"/>
  <c r="V24" i="290"/>
  <c r="R24" i="290"/>
  <c r="T24" i="290" s="1"/>
  <c r="J24" i="290"/>
  <c r="K24" i="290" s="1"/>
  <c r="G24" i="290"/>
  <c r="E24" i="290"/>
  <c r="AQ23" i="290"/>
  <c r="AH23" i="290"/>
  <c r="V23" i="290"/>
  <c r="R23" i="290"/>
  <c r="T23" i="290" s="1"/>
  <c r="J23" i="290"/>
  <c r="I23" i="290" s="1"/>
  <c r="G23" i="290"/>
  <c r="E23" i="290"/>
  <c r="AQ22" i="290"/>
  <c r="AH22" i="290"/>
  <c r="V22" i="290"/>
  <c r="R22" i="290"/>
  <c r="T22" i="290" s="1"/>
  <c r="J22" i="290"/>
  <c r="K22" i="290" s="1"/>
  <c r="G22" i="290"/>
  <c r="E22" i="290"/>
  <c r="AQ21" i="290"/>
  <c r="AH21" i="290"/>
  <c r="V21" i="290"/>
  <c r="R21" i="290"/>
  <c r="S21" i="290" s="1"/>
  <c r="J21" i="290"/>
  <c r="I21" i="290" s="1"/>
  <c r="G21" i="290"/>
  <c r="E21" i="290"/>
  <c r="AQ20" i="290"/>
  <c r="AH20" i="290"/>
  <c r="V20" i="290"/>
  <c r="R20" i="290"/>
  <c r="S20" i="290" s="1"/>
  <c r="J20" i="290"/>
  <c r="I20" i="290" s="1"/>
  <c r="G20" i="290"/>
  <c r="E20" i="290"/>
  <c r="AQ19" i="290"/>
  <c r="AH19" i="290"/>
  <c r="V19" i="290"/>
  <c r="R19" i="290"/>
  <c r="S19" i="290" s="1"/>
  <c r="J19" i="290"/>
  <c r="K19" i="290" s="1"/>
  <c r="G19" i="290"/>
  <c r="E19" i="290"/>
  <c r="AQ18" i="290"/>
  <c r="AH18" i="290"/>
  <c r="V18" i="290"/>
  <c r="R18" i="290"/>
  <c r="J18" i="290"/>
  <c r="I18" i="290" s="1"/>
  <c r="G18" i="290"/>
  <c r="E18" i="290"/>
  <c r="AQ17" i="290"/>
  <c r="AH17" i="290"/>
  <c r="V17" i="290"/>
  <c r="R17" i="290"/>
  <c r="S17" i="290" s="1"/>
  <c r="J17" i="290"/>
  <c r="K17" i="290" s="1"/>
  <c r="G17" i="290"/>
  <c r="E17" i="290"/>
  <c r="AQ16" i="290"/>
  <c r="AH16" i="290"/>
  <c r="V16" i="290"/>
  <c r="R16" i="290"/>
  <c r="T16" i="290" s="1"/>
  <c r="J16" i="290"/>
  <c r="I16" i="290" s="1"/>
  <c r="G16" i="290"/>
  <c r="E16" i="290"/>
  <c r="AQ15" i="290"/>
  <c r="AH15" i="290"/>
  <c r="V15" i="290"/>
  <c r="R15" i="290"/>
  <c r="T15" i="290" s="1"/>
  <c r="J15" i="290"/>
  <c r="K15" i="290" s="1"/>
  <c r="G15" i="290"/>
  <c r="E15" i="290"/>
  <c r="AQ14" i="290"/>
  <c r="AH14" i="290"/>
  <c r="V14" i="290"/>
  <c r="R14" i="290"/>
  <c r="T14" i="290" s="1"/>
  <c r="J14" i="290"/>
  <c r="K14" i="290" s="1"/>
  <c r="G14" i="290"/>
  <c r="E14" i="290"/>
  <c r="AQ13" i="290"/>
  <c r="AH13" i="290"/>
  <c r="V13" i="290"/>
  <c r="R13" i="290"/>
  <c r="S13" i="290" s="1"/>
  <c r="J13" i="290"/>
  <c r="I13" i="290" s="1"/>
  <c r="G13" i="290"/>
  <c r="E13" i="290"/>
  <c r="AQ12" i="290"/>
  <c r="AH12" i="290"/>
  <c r="V12" i="290"/>
  <c r="R12" i="290"/>
  <c r="T12" i="290" s="1"/>
  <c r="J12" i="290"/>
  <c r="K12" i="290" s="1"/>
  <c r="G12" i="290"/>
  <c r="E12" i="290"/>
  <c r="V11" i="290"/>
  <c r="J11" i="290"/>
  <c r="I11" i="290" s="1"/>
  <c r="G11" i="290"/>
  <c r="E11" i="290"/>
  <c r="AP35" i="290"/>
  <c r="AG8" i="290"/>
  <c r="AI34" i="290" l="1"/>
  <c r="S33" i="290"/>
  <c r="T33" i="290"/>
  <c r="AI33" i="290" s="1"/>
  <c r="T30" i="290"/>
  <c r="T26" i="290"/>
  <c r="T25" i="290"/>
  <c r="AI25" i="290" s="1"/>
  <c r="AI24" i="290"/>
  <c r="AI23" i="290"/>
  <c r="S22" i="290"/>
  <c r="T21" i="290"/>
  <c r="AI21" i="290" s="1"/>
  <c r="S18" i="290"/>
  <c r="T18" i="290"/>
  <c r="AI18" i="290" s="1"/>
  <c r="T17" i="290"/>
  <c r="AI17" i="290" s="1"/>
  <c r="AI14" i="290"/>
  <c r="S14" i="290"/>
  <c r="T13" i="290"/>
  <c r="AI16" i="290"/>
  <c r="AI22" i="290"/>
  <c r="AI13" i="290"/>
  <c r="AI15" i="290"/>
  <c r="AI12" i="290"/>
  <c r="S15" i="290"/>
  <c r="S23" i="290"/>
  <c r="S16" i="290"/>
  <c r="T19" i="290"/>
  <c r="AI19" i="290" s="1"/>
  <c r="S24" i="290"/>
  <c r="AI26" i="290"/>
  <c r="T28" i="290"/>
  <c r="AI28" i="290" s="1"/>
  <c r="AI30" i="290"/>
  <c r="T32" i="290"/>
  <c r="AI32" i="290" s="1"/>
  <c r="T20" i="290"/>
  <c r="AI20" i="290" s="1"/>
  <c r="T29" i="290"/>
  <c r="AI29" i="290" s="1"/>
  <c r="S34" i="290"/>
  <c r="T27" i="290"/>
  <c r="AI27" i="290" s="1"/>
  <c r="T31" i="290"/>
  <c r="AI31" i="290" s="1"/>
  <c r="S12" i="290"/>
  <c r="R35" i="290"/>
  <c r="T11" i="290"/>
  <c r="S11" i="290"/>
  <c r="AQ11" i="290"/>
  <c r="AQ35" i="290" s="1"/>
  <c r="K11" i="290"/>
  <c r="K13" i="290"/>
  <c r="K16" i="290"/>
  <c r="K18" i="290"/>
  <c r="K20" i="290"/>
  <c r="K21" i="290"/>
  <c r="K23" i="290"/>
  <c r="AH11" i="290"/>
  <c r="I12" i="290"/>
  <c r="I14" i="290"/>
  <c r="I15" i="290"/>
  <c r="I17" i="290"/>
  <c r="I19" i="290"/>
  <c r="I22" i="290"/>
  <c r="I24" i="290"/>
  <c r="I25" i="290"/>
  <c r="AG35" i="290"/>
  <c r="T35" i="290" l="1"/>
  <c r="S35" i="290"/>
  <c r="AH35" i="290"/>
  <c r="AI11" i="290"/>
  <c r="AI35" i="290" l="1"/>
  <c r="AP10" i="289"/>
  <c r="AP35" i="289" s="1"/>
  <c r="AG10" i="289"/>
  <c r="AG8" i="289" s="1"/>
  <c r="Q10" i="289"/>
  <c r="AR35" i="289"/>
  <c r="AQ34" i="289"/>
  <c r="AH34" i="289"/>
  <c r="V34" i="289"/>
  <c r="R34" i="289"/>
  <c r="K34" i="289"/>
  <c r="J34" i="289"/>
  <c r="I34" i="289"/>
  <c r="G34" i="289"/>
  <c r="E34" i="289"/>
  <c r="AQ33" i="289"/>
  <c r="AH33" i="289"/>
  <c r="V33" i="289"/>
  <c r="R33" i="289"/>
  <c r="S33" i="289" s="1"/>
  <c r="K33" i="289"/>
  <c r="J33" i="289"/>
  <c r="I33" i="289"/>
  <c r="G33" i="289"/>
  <c r="E33" i="289"/>
  <c r="AW32" i="289"/>
  <c r="AQ32" i="289"/>
  <c r="AH32" i="289"/>
  <c r="V32" i="289"/>
  <c r="R32" i="289"/>
  <c r="T32" i="289" s="1"/>
  <c r="K32" i="289"/>
  <c r="J32" i="289"/>
  <c r="I32" i="289" s="1"/>
  <c r="G32" i="289"/>
  <c r="E32" i="289"/>
  <c r="AQ31" i="289"/>
  <c r="AH31" i="289"/>
  <c r="V31" i="289"/>
  <c r="R31" i="289"/>
  <c r="T31" i="289" s="1"/>
  <c r="K31" i="289"/>
  <c r="J31" i="289"/>
  <c r="I31" i="289" s="1"/>
  <c r="G31" i="289"/>
  <c r="E31" i="289"/>
  <c r="AQ30" i="289"/>
  <c r="AH30" i="289"/>
  <c r="V30" i="289"/>
  <c r="R30" i="289"/>
  <c r="T30" i="289" s="1"/>
  <c r="K30" i="289"/>
  <c r="J30" i="289"/>
  <c r="I30" i="289" s="1"/>
  <c r="G30" i="289"/>
  <c r="E30" i="289"/>
  <c r="AQ29" i="289"/>
  <c r="AH29" i="289"/>
  <c r="V29" i="289"/>
  <c r="R29" i="289"/>
  <c r="T29" i="289" s="1"/>
  <c r="K29" i="289"/>
  <c r="J29" i="289"/>
  <c r="I29" i="289" s="1"/>
  <c r="G29" i="289"/>
  <c r="E29" i="289"/>
  <c r="AQ28" i="289"/>
  <c r="AH28" i="289"/>
  <c r="V28" i="289"/>
  <c r="R28" i="289"/>
  <c r="T28" i="289" s="1"/>
  <c r="K28" i="289"/>
  <c r="J28" i="289"/>
  <c r="I28" i="289" s="1"/>
  <c r="G28" i="289"/>
  <c r="E28" i="289"/>
  <c r="AQ27" i="289"/>
  <c r="AH27" i="289"/>
  <c r="V27" i="289"/>
  <c r="R27" i="289"/>
  <c r="T27" i="289" s="1"/>
  <c r="K27" i="289"/>
  <c r="J27" i="289"/>
  <c r="I27" i="289" s="1"/>
  <c r="G27" i="289"/>
  <c r="E27" i="289"/>
  <c r="AQ26" i="289"/>
  <c r="AH26" i="289"/>
  <c r="V26" i="289"/>
  <c r="R26" i="289"/>
  <c r="T26" i="289" s="1"/>
  <c r="K26" i="289"/>
  <c r="J26" i="289"/>
  <c r="I26" i="289" s="1"/>
  <c r="G26" i="289"/>
  <c r="AQ25" i="289"/>
  <c r="AH25" i="289"/>
  <c r="V25" i="289"/>
  <c r="R25" i="289"/>
  <c r="T25" i="289" s="1"/>
  <c r="J25" i="289"/>
  <c r="K25" i="289" s="1"/>
  <c r="G25" i="289"/>
  <c r="E25" i="289"/>
  <c r="AQ24" i="289"/>
  <c r="AH24" i="289"/>
  <c r="V24" i="289"/>
  <c r="R24" i="289"/>
  <c r="T24" i="289" s="1"/>
  <c r="J24" i="289"/>
  <c r="K24" i="289" s="1"/>
  <c r="G24" i="289"/>
  <c r="E24" i="289"/>
  <c r="AQ23" i="289"/>
  <c r="AH23" i="289"/>
  <c r="V23" i="289"/>
  <c r="R23" i="289"/>
  <c r="S23" i="289" s="1"/>
  <c r="J23" i="289"/>
  <c r="K23" i="289" s="1"/>
  <c r="G23" i="289"/>
  <c r="E23" i="289"/>
  <c r="AQ22" i="289"/>
  <c r="AH22" i="289"/>
  <c r="V22" i="289"/>
  <c r="R22" i="289"/>
  <c r="S22" i="289" s="1"/>
  <c r="J22" i="289"/>
  <c r="I22" i="289" s="1"/>
  <c r="G22" i="289"/>
  <c r="E22" i="289"/>
  <c r="AQ21" i="289"/>
  <c r="AH21" i="289"/>
  <c r="V21" i="289"/>
  <c r="R21" i="289"/>
  <c r="T21" i="289" s="1"/>
  <c r="J21" i="289"/>
  <c r="K21" i="289" s="1"/>
  <c r="G21" i="289"/>
  <c r="E21" i="289"/>
  <c r="AQ20" i="289"/>
  <c r="AH20" i="289"/>
  <c r="V20" i="289"/>
  <c r="R20" i="289"/>
  <c r="S20" i="289" s="1"/>
  <c r="J20" i="289"/>
  <c r="I20" i="289" s="1"/>
  <c r="G20" i="289"/>
  <c r="E20" i="289"/>
  <c r="AQ19" i="289"/>
  <c r="AH19" i="289"/>
  <c r="V19" i="289"/>
  <c r="R19" i="289"/>
  <c r="S19" i="289" s="1"/>
  <c r="J19" i="289"/>
  <c r="K19" i="289" s="1"/>
  <c r="G19" i="289"/>
  <c r="E19" i="289"/>
  <c r="AQ18" i="289"/>
  <c r="AH18" i="289"/>
  <c r="V18" i="289"/>
  <c r="R18" i="289"/>
  <c r="S18" i="289" s="1"/>
  <c r="J18" i="289"/>
  <c r="I18" i="289" s="1"/>
  <c r="G18" i="289"/>
  <c r="E18" i="289"/>
  <c r="AQ17" i="289"/>
  <c r="AH17" i="289"/>
  <c r="V17" i="289"/>
  <c r="R17" i="289"/>
  <c r="T17" i="289" s="1"/>
  <c r="J17" i="289"/>
  <c r="K17" i="289" s="1"/>
  <c r="G17" i="289"/>
  <c r="E17" i="289"/>
  <c r="AQ16" i="289"/>
  <c r="AH16" i="289"/>
  <c r="V16" i="289"/>
  <c r="R16" i="289"/>
  <c r="T16" i="289" s="1"/>
  <c r="J16" i="289"/>
  <c r="I16" i="289" s="1"/>
  <c r="G16" i="289"/>
  <c r="E16" i="289"/>
  <c r="AQ15" i="289"/>
  <c r="AH15" i="289"/>
  <c r="V15" i="289"/>
  <c r="R15" i="289"/>
  <c r="J15" i="289"/>
  <c r="K15" i="289" s="1"/>
  <c r="G15" i="289"/>
  <c r="E15" i="289"/>
  <c r="AQ14" i="289"/>
  <c r="AH14" i="289"/>
  <c r="V14" i="289"/>
  <c r="R14" i="289"/>
  <c r="S14" i="289" s="1"/>
  <c r="J14" i="289"/>
  <c r="I14" i="289" s="1"/>
  <c r="G14" i="289"/>
  <c r="E14" i="289"/>
  <c r="AQ13" i="289"/>
  <c r="AH13" i="289"/>
  <c r="V13" i="289"/>
  <c r="R13" i="289"/>
  <c r="T13" i="289" s="1"/>
  <c r="J13" i="289"/>
  <c r="I13" i="289" s="1"/>
  <c r="G13" i="289"/>
  <c r="E13" i="289"/>
  <c r="AQ12" i="289"/>
  <c r="AH12" i="289"/>
  <c r="V12" i="289"/>
  <c r="R12" i="289"/>
  <c r="T12" i="289" s="1"/>
  <c r="J12" i="289"/>
  <c r="K12" i="289" s="1"/>
  <c r="G12" i="289"/>
  <c r="E12" i="289"/>
  <c r="V11" i="289"/>
  <c r="J11" i="289"/>
  <c r="K11" i="289" s="1"/>
  <c r="G11" i="289"/>
  <c r="E11" i="289"/>
  <c r="R11" i="289"/>
  <c r="S34" i="289" l="1"/>
  <c r="T34" i="289"/>
  <c r="AI34" i="289" s="1"/>
  <c r="AI32" i="289"/>
  <c r="AI31" i="289"/>
  <c r="AI30" i="289"/>
  <c r="AI29" i="289"/>
  <c r="AI28" i="289"/>
  <c r="AI27" i="289"/>
  <c r="AI26" i="289"/>
  <c r="AI25" i="289"/>
  <c r="AI24" i="289"/>
  <c r="T23" i="289"/>
  <c r="AI23" i="289" s="1"/>
  <c r="T22" i="289"/>
  <c r="AI22" i="289" s="1"/>
  <c r="AI21" i="289"/>
  <c r="T19" i="289"/>
  <c r="T18" i="289"/>
  <c r="AI18" i="289" s="1"/>
  <c r="S15" i="289"/>
  <c r="T15" i="289"/>
  <c r="AI15" i="289" s="1"/>
  <c r="T14" i="289"/>
  <c r="AI12" i="289"/>
  <c r="AI17" i="289"/>
  <c r="AI13" i="289"/>
  <c r="AI14" i="289"/>
  <c r="AI16" i="289"/>
  <c r="AI19" i="289"/>
  <c r="S16" i="289"/>
  <c r="S24" i="289"/>
  <c r="S13" i="289"/>
  <c r="S17" i="289"/>
  <c r="T20" i="289"/>
  <c r="AI20" i="289" s="1"/>
  <c r="S21" i="289"/>
  <c r="S25" i="289"/>
  <c r="T33" i="289"/>
  <c r="AI33" i="289" s="1"/>
  <c r="S12" i="289"/>
  <c r="R35" i="289"/>
  <c r="S11" i="289"/>
  <c r="T11" i="289"/>
  <c r="K13" i="289"/>
  <c r="K14" i="289"/>
  <c r="K16" i="289"/>
  <c r="K18" i="289"/>
  <c r="K20" i="289"/>
  <c r="K22" i="289"/>
  <c r="AH11" i="289"/>
  <c r="S26" i="289"/>
  <c r="S27" i="289"/>
  <c r="S28" i="289"/>
  <c r="S29" i="289"/>
  <c r="S30" i="289"/>
  <c r="S31" i="289"/>
  <c r="S32" i="289"/>
  <c r="AQ11" i="289"/>
  <c r="AQ35" i="289" s="1"/>
  <c r="I11" i="289"/>
  <c r="I12" i="289"/>
  <c r="I15" i="289"/>
  <c r="I17" i="289"/>
  <c r="I19" i="289"/>
  <c r="I21" i="289"/>
  <c r="I23" i="289"/>
  <c r="I24" i="289"/>
  <c r="I25" i="289"/>
  <c r="AG35" i="289"/>
  <c r="T35" i="289" l="1"/>
  <c r="AH35" i="289"/>
  <c r="AI11" i="289"/>
  <c r="S35" i="289"/>
  <c r="AI35" i="289" l="1"/>
  <c r="E33" i="287" l="1"/>
  <c r="AQ12" i="287" l="1"/>
  <c r="AP10" i="287" l="1"/>
  <c r="AG10" i="287"/>
  <c r="Q10" i="287"/>
  <c r="AR35" i="287"/>
  <c r="AQ34" i="287"/>
  <c r="AH34" i="287"/>
  <c r="V34" i="287"/>
  <c r="R34" i="287"/>
  <c r="S34" i="287" s="1"/>
  <c r="K34" i="287"/>
  <c r="J34" i="287"/>
  <c r="I34" i="287" s="1"/>
  <c r="G34" i="287"/>
  <c r="E34" i="287"/>
  <c r="AQ33" i="287"/>
  <c r="AH33" i="287"/>
  <c r="V33" i="287"/>
  <c r="R33" i="287"/>
  <c r="S33" i="287" s="1"/>
  <c r="K33" i="287"/>
  <c r="J33" i="287"/>
  <c r="I33" i="287" s="1"/>
  <c r="G33" i="287"/>
  <c r="AW32" i="287"/>
  <c r="AQ32" i="287"/>
  <c r="AH32" i="287"/>
  <c r="V32" i="287"/>
  <c r="R32" i="287"/>
  <c r="T32" i="287" s="1"/>
  <c r="K32" i="287"/>
  <c r="J32" i="287"/>
  <c r="I32" i="287" s="1"/>
  <c r="G32" i="287"/>
  <c r="E32" i="287"/>
  <c r="AQ31" i="287"/>
  <c r="AH31" i="287"/>
  <c r="V31" i="287"/>
  <c r="R31" i="287"/>
  <c r="T31" i="287" s="1"/>
  <c r="K31" i="287"/>
  <c r="J31" i="287"/>
  <c r="I31" i="287" s="1"/>
  <c r="G31" i="287"/>
  <c r="E31" i="287"/>
  <c r="AQ30" i="287"/>
  <c r="AH30" i="287"/>
  <c r="V30" i="287"/>
  <c r="R30" i="287"/>
  <c r="T30" i="287" s="1"/>
  <c r="K30" i="287"/>
  <c r="J30" i="287"/>
  <c r="I30" i="287" s="1"/>
  <c r="G30" i="287"/>
  <c r="E30" i="287"/>
  <c r="AQ29" i="287"/>
  <c r="AH29" i="287"/>
  <c r="V29" i="287"/>
  <c r="R29" i="287"/>
  <c r="T29" i="287" s="1"/>
  <c r="K29" i="287"/>
  <c r="J29" i="287"/>
  <c r="I29" i="287" s="1"/>
  <c r="G29" i="287"/>
  <c r="E29" i="287"/>
  <c r="AQ28" i="287"/>
  <c r="AH28" i="287"/>
  <c r="V28" i="287"/>
  <c r="R28" i="287"/>
  <c r="T28" i="287" s="1"/>
  <c r="K28" i="287"/>
  <c r="J28" i="287"/>
  <c r="I28" i="287" s="1"/>
  <c r="G28" i="287"/>
  <c r="E28" i="287"/>
  <c r="AQ27" i="287"/>
  <c r="AH27" i="287"/>
  <c r="V27" i="287"/>
  <c r="R27" i="287"/>
  <c r="T27" i="287" s="1"/>
  <c r="K27" i="287"/>
  <c r="J27" i="287"/>
  <c r="I27" i="287" s="1"/>
  <c r="G27" i="287"/>
  <c r="E27" i="287"/>
  <c r="AQ26" i="287"/>
  <c r="AH26" i="287"/>
  <c r="V26" i="287"/>
  <c r="R26" i="287"/>
  <c r="T26" i="287" s="1"/>
  <c r="K26" i="287"/>
  <c r="J26" i="287"/>
  <c r="I26" i="287" s="1"/>
  <c r="G26" i="287"/>
  <c r="AQ25" i="287"/>
  <c r="AH25" i="287"/>
  <c r="V25" i="287"/>
  <c r="R25" i="287"/>
  <c r="T25" i="287" s="1"/>
  <c r="J25" i="287"/>
  <c r="I25" i="287" s="1"/>
  <c r="G25" i="287"/>
  <c r="E25" i="287"/>
  <c r="AQ24" i="287"/>
  <c r="AH24" i="287"/>
  <c r="V24" i="287"/>
  <c r="R24" i="287"/>
  <c r="S24" i="287" s="1"/>
  <c r="J24" i="287"/>
  <c r="I24" i="287" s="1"/>
  <c r="G24" i="287"/>
  <c r="E24" i="287"/>
  <c r="AQ23" i="287"/>
  <c r="AH23" i="287"/>
  <c r="V23" i="287"/>
  <c r="R23" i="287"/>
  <c r="T23" i="287" s="1"/>
  <c r="J23" i="287"/>
  <c r="K23" i="287" s="1"/>
  <c r="G23" i="287"/>
  <c r="E23" i="287"/>
  <c r="AQ22" i="287"/>
  <c r="AH22" i="287"/>
  <c r="V22" i="287"/>
  <c r="R22" i="287"/>
  <c r="T22" i="287" s="1"/>
  <c r="J22" i="287"/>
  <c r="K22" i="287" s="1"/>
  <c r="G22" i="287"/>
  <c r="E22" i="287"/>
  <c r="AQ21" i="287"/>
  <c r="AH21" i="287"/>
  <c r="V21" i="287"/>
  <c r="R21" i="287"/>
  <c r="S21" i="287" s="1"/>
  <c r="J21" i="287"/>
  <c r="I21" i="287" s="1"/>
  <c r="G21" i="287"/>
  <c r="E21" i="287"/>
  <c r="AQ20" i="287"/>
  <c r="AH20" i="287"/>
  <c r="V20" i="287"/>
  <c r="R20" i="287"/>
  <c r="S20" i="287" s="1"/>
  <c r="J20" i="287"/>
  <c r="I20" i="287" s="1"/>
  <c r="G20" i="287"/>
  <c r="E20" i="287"/>
  <c r="AQ19" i="287"/>
  <c r="AH19" i="287"/>
  <c r="V19" i="287"/>
  <c r="R19" i="287"/>
  <c r="T19" i="287" s="1"/>
  <c r="J19" i="287"/>
  <c r="K19" i="287" s="1"/>
  <c r="G19" i="287"/>
  <c r="E19" i="287"/>
  <c r="AQ18" i="287"/>
  <c r="AH18" i="287"/>
  <c r="V18" i="287"/>
  <c r="R18" i="287"/>
  <c r="T18" i="287" s="1"/>
  <c r="J18" i="287"/>
  <c r="I18" i="287" s="1"/>
  <c r="G18" i="287"/>
  <c r="E18" i="287"/>
  <c r="AQ17" i="287"/>
  <c r="AH17" i="287"/>
  <c r="V17" i="287"/>
  <c r="R17" i="287"/>
  <c r="S17" i="287" s="1"/>
  <c r="J17" i="287"/>
  <c r="K17" i="287" s="1"/>
  <c r="G17" i="287"/>
  <c r="E17" i="287"/>
  <c r="AQ16" i="287"/>
  <c r="AH16" i="287"/>
  <c r="V16" i="287"/>
  <c r="R16" i="287"/>
  <c r="S16" i="287" s="1"/>
  <c r="J16" i="287"/>
  <c r="I16" i="287" s="1"/>
  <c r="G16" i="287"/>
  <c r="E16" i="287"/>
  <c r="AQ15" i="287"/>
  <c r="AH15" i="287"/>
  <c r="V15" i="287"/>
  <c r="R15" i="287"/>
  <c r="T15" i="287" s="1"/>
  <c r="J15" i="287"/>
  <c r="I15" i="287" s="1"/>
  <c r="G15" i="287"/>
  <c r="E15" i="287"/>
  <c r="AQ14" i="287"/>
  <c r="AH14" i="287"/>
  <c r="V14" i="287"/>
  <c r="R14" i="287"/>
  <c r="T14" i="287" s="1"/>
  <c r="J14" i="287"/>
  <c r="K14" i="287" s="1"/>
  <c r="G14" i="287"/>
  <c r="E14" i="287"/>
  <c r="AQ13" i="287"/>
  <c r="AH13" i="287"/>
  <c r="V13" i="287"/>
  <c r="R13" i="287"/>
  <c r="S13" i="287" s="1"/>
  <c r="J13" i="287"/>
  <c r="I13" i="287" s="1"/>
  <c r="G13" i="287"/>
  <c r="E13" i="287"/>
  <c r="AH12" i="287"/>
  <c r="V12" i="287"/>
  <c r="R12" i="287"/>
  <c r="S12" i="287" s="1"/>
  <c r="J12" i="287"/>
  <c r="I12" i="287" s="1"/>
  <c r="G12" i="287"/>
  <c r="E12" i="287"/>
  <c r="V11" i="287"/>
  <c r="J11" i="287"/>
  <c r="I11" i="287" s="1"/>
  <c r="G11" i="287"/>
  <c r="E11" i="287"/>
  <c r="AP35" i="287"/>
  <c r="AG35" i="287"/>
  <c r="R11" i="287"/>
  <c r="AG8" i="287"/>
  <c r="T34" i="287" l="1"/>
  <c r="AI34" i="287" s="1"/>
  <c r="S25" i="287"/>
  <c r="T24" i="287"/>
  <c r="AI24" i="287" s="1"/>
  <c r="AI23" i="287"/>
  <c r="T21" i="287"/>
  <c r="AI21" i="287" s="1"/>
  <c r="T20" i="287"/>
  <c r="AI20" i="287" s="1"/>
  <c r="T17" i="287"/>
  <c r="AI17" i="287" s="1"/>
  <c r="T16" i="287"/>
  <c r="AI14" i="287"/>
  <c r="T13" i="287"/>
  <c r="AI13" i="287" s="1"/>
  <c r="T12" i="287"/>
  <c r="AI12" i="287" s="1"/>
  <c r="AI19" i="287"/>
  <c r="AI22" i="287"/>
  <c r="AI25" i="287"/>
  <c r="AI15" i="287"/>
  <c r="AI16" i="287"/>
  <c r="AI18" i="287"/>
  <c r="S14" i="287"/>
  <c r="S18" i="287"/>
  <c r="S22" i="287"/>
  <c r="S15" i="287"/>
  <c r="S19" i="287"/>
  <c r="S23" i="287"/>
  <c r="T33" i="287"/>
  <c r="AI33" i="287" s="1"/>
  <c r="R35" i="287"/>
  <c r="S11" i="287"/>
  <c r="T11" i="287"/>
  <c r="AI26" i="287"/>
  <c r="AI27" i="287"/>
  <c r="AI28" i="287"/>
  <c r="AI29" i="287"/>
  <c r="AI30" i="287"/>
  <c r="AI31" i="287"/>
  <c r="AI32" i="287"/>
  <c r="K11" i="287"/>
  <c r="K12" i="287"/>
  <c r="K15" i="287"/>
  <c r="K16" i="287"/>
  <c r="K18" i="287"/>
  <c r="K20" i="287"/>
  <c r="K21" i="287"/>
  <c r="K24" i="287"/>
  <c r="K25" i="287"/>
  <c r="AH11" i="287"/>
  <c r="S26" i="287"/>
  <c r="S27" i="287"/>
  <c r="S28" i="287"/>
  <c r="S29" i="287"/>
  <c r="S30" i="287"/>
  <c r="S31" i="287"/>
  <c r="S32" i="287"/>
  <c r="AQ11" i="287"/>
  <c r="AQ35" i="287" s="1"/>
  <c r="K13" i="287"/>
  <c r="I14" i="287"/>
  <c r="I17" i="287"/>
  <c r="I19" i="287"/>
  <c r="I22" i="287"/>
  <c r="I23" i="287"/>
  <c r="T35" i="287" l="1"/>
  <c r="S35" i="287"/>
  <c r="AH35" i="287"/>
  <c r="AI11" i="287"/>
  <c r="AI35" i="287" l="1"/>
  <c r="AP10" i="286" l="1"/>
  <c r="AG10" i="286"/>
  <c r="AG8" i="286" s="1"/>
  <c r="Q10" i="286"/>
  <c r="R11" i="286" s="1"/>
  <c r="AR35" i="286"/>
  <c r="AQ34" i="286"/>
  <c r="AH34" i="286"/>
  <c r="V34" i="286"/>
  <c r="R34" i="286"/>
  <c r="S34" i="286" s="1"/>
  <c r="J34" i="286"/>
  <c r="I34" i="286" s="1"/>
  <c r="G34" i="286"/>
  <c r="E34" i="286"/>
  <c r="AQ33" i="286"/>
  <c r="AH33" i="286"/>
  <c r="V33" i="286"/>
  <c r="R33" i="286"/>
  <c r="S33" i="286" s="1"/>
  <c r="J33" i="286"/>
  <c r="I33" i="286" s="1"/>
  <c r="G33" i="286"/>
  <c r="E33" i="286"/>
  <c r="AW32" i="286"/>
  <c r="AQ32" i="286"/>
  <c r="AH32" i="286"/>
  <c r="V32" i="286"/>
  <c r="R32" i="286"/>
  <c r="S32" i="286" s="1"/>
  <c r="K32" i="286"/>
  <c r="J32" i="286"/>
  <c r="I32" i="286" s="1"/>
  <c r="G32" i="286"/>
  <c r="E32" i="286"/>
  <c r="AQ31" i="286"/>
  <c r="AH31" i="286"/>
  <c r="V31" i="286"/>
  <c r="R31" i="286"/>
  <c r="S31" i="286" s="1"/>
  <c r="K31" i="286"/>
  <c r="J31" i="286"/>
  <c r="I31" i="286" s="1"/>
  <c r="G31" i="286"/>
  <c r="E31" i="286"/>
  <c r="AQ30" i="286"/>
  <c r="AH30" i="286"/>
  <c r="V30" i="286"/>
  <c r="R30" i="286"/>
  <c r="S30" i="286" s="1"/>
  <c r="K30" i="286"/>
  <c r="J30" i="286"/>
  <c r="I30" i="286" s="1"/>
  <c r="G30" i="286"/>
  <c r="E30" i="286"/>
  <c r="AQ29" i="286"/>
  <c r="AH29" i="286"/>
  <c r="V29" i="286"/>
  <c r="R29" i="286"/>
  <c r="S29" i="286" s="1"/>
  <c r="K29" i="286"/>
  <c r="J29" i="286"/>
  <c r="I29" i="286" s="1"/>
  <c r="G29" i="286"/>
  <c r="E29" i="286"/>
  <c r="AQ28" i="286"/>
  <c r="AH28" i="286"/>
  <c r="V28" i="286"/>
  <c r="R28" i="286"/>
  <c r="S28" i="286" s="1"/>
  <c r="K28" i="286"/>
  <c r="J28" i="286"/>
  <c r="I28" i="286" s="1"/>
  <c r="G28" i="286"/>
  <c r="E28" i="286"/>
  <c r="AQ27" i="286"/>
  <c r="AH27" i="286"/>
  <c r="V27" i="286"/>
  <c r="R27" i="286"/>
  <c r="S27" i="286" s="1"/>
  <c r="K27" i="286"/>
  <c r="J27" i="286"/>
  <c r="I27" i="286" s="1"/>
  <c r="G27" i="286"/>
  <c r="E27" i="286"/>
  <c r="AQ26" i="286"/>
  <c r="AH26" i="286"/>
  <c r="V26" i="286"/>
  <c r="R26" i="286"/>
  <c r="S26" i="286" s="1"/>
  <c r="K26" i="286"/>
  <c r="J26" i="286"/>
  <c r="I26" i="286" s="1"/>
  <c r="G26" i="286"/>
  <c r="AQ25" i="286"/>
  <c r="AH25" i="286"/>
  <c r="V25" i="286"/>
  <c r="R25" i="286"/>
  <c r="S25" i="286" s="1"/>
  <c r="J25" i="286"/>
  <c r="I25" i="286" s="1"/>
  <c r="G25" i="286"/>
  <c r="E25" i="286"/>
  <c r="AQ24" i="286"/>
  <c r="AH24" i="286"/>
  <c r="V24" i="286"/>
  <c r="R24" i="286"/>
  <c r="T24" i="286" s="1"/>
  <c r="J24" i="286"/>
  <c r="I24" i="286" s="1"/>
  <c r="G24" i="286"/>
  <c r="E24" i="286"/>
  <c r="AQ23" i="286"/>
  <c r="AH23" i="286"/>
  <c r="V23" i="286"/>
  <c r="R23" i="286"/>
  <c r="T23" i="286" s="1"/>
  <c r="J23" i="286"/>
  <c r="I23" i="286" s="1"/>
  <c r="G23" i="286"/>
  <c r="E23" i="286"/>
  <c r="AQ22" i="286"/>
  <c r="AH22" i="286"/>
  <c r="V22" i="286"/>
  <c r="R22" i="286"/>
  <c r="T22" i="286" s="1"/>
  <c r="J22" i="286"/>
  <c r="I22" i="286" s="1"/>
  <c r="G22" i="286"/>
  <c r="E22" i="286"/>
  <c r="AQ21" i="286"/>
  <c r="AH21" i="286"/>
  <c r="V21" i="286"/>
  <c r="R21" i="286"/>
  <c r="S21" i="286" s="1"/>
  <c r="J21" i="286"/>
  <c r="I21" i="286" s="1"/>
  <c r="G21" i="286"/>
  <c r="E21" i="286"/>
  <c r="AQ20" i="286"/>
  <c r="AH20" i="286"/>
  <c r="V20" i="286"/>
  <c r="R20" i="286"/>
  <c r="T20" i="286" s="1"/>
  <c r="J20" i="286"/>
  <c r="I20" i="286" s="1"/>
  <c r="G20" i="286"/>
  <c r="E20" i="286"/>
  <c r="AQ19" i="286"/>
  <c r="AH19" i="286"/>
  <c r="V19" i="286"/>
  <c r="R19" i="286"/>
  <c r="T19" i="286" s="1"/>
  <c r="J19" i="286"/>
  <c r="K19" i="286" s="1"/>
  <c r="G19" i="286"/>
  <c r="E19" i="286"/>
  <c r="AQ18" i="286"/>
  <c r="AH18" i="286"/>
  <c r="V18" i="286"/>
  <c r="R18" i="286"/>
  <c r="S18" i="286" s="1"/>
  <c r="J18" i="286"/>
  <c r="I18" i="286" s="1"/>
  <c r="G18" i="286"/>
  <c r="E18" i="286"/>
  <c r="AQ17" i="286"/>
  <c r="AH17" i="286"/>
  <c r="V17" i="286"/>
  <c r="R17" i="286"/>
  <c r="S17" i="286" s="1"/>
  <c r="J17" i="286"/>
  <c r="K17" i="286" s="1"/>
  <c r="G17" i="286"/>
  <c r="E17" i="286"/>
  <c r="AQ16" i="286"/>
  <c r="AH16" i="286"/>
  <c r="V16" i="286"/>
  <c r="R16" i="286"/>
  <c r="T16" i="286" s="1"/>
  <c r="J16" i="286"/>
  <c r="I16" i="286" s="1"/>
  <c r="G16" i="286"/>
  <c r="E16" i="286"/>
  <c r="AQ15" i="286"/>
  <c r="AH15" i="286"/>
  <c r="V15" i="286"/>
  <c r="R15" i="286"/>
  <c r="S15" i="286" s="1"/>
  <c r="J15" i="286"/>
  <c r="K15" i="286" s="1"/>
  <c r="G15" i="286"/>
  <c r="E15" i="286"/>
  <c r="AQ14" i="286"/>
  <c r="AH14" i="286"/>
  <c r="V14" i="286"/>
  <c r="R14" i="286"/>
  <c r="T14" i="286" s="1"/>
  <c r="J14" i="286"/>
  <c r="I14" i="286" s="1"/>
  <c r="G14" i="286"/>
  <c r="E14" i="286"/>
  <c r="AQ13" i="286"/>
  <c r="AH13" i="286"/>
  <c r="V13" i="286"/>
  <c r="R13" i="286"/>
  <c r="S13" i="286" s="1"/>
  <c r="J13" i="286"/>
  <c r="K13" i="286" s="1"/>
  <c r="G13" i="286"/>
  <c r="E13" i="286"/>
  <c r="AQ12" i="286"/>
  <c r="AH12" i="286"/>
  <c r="V12" i="286"/>
  <c r="R12" i="286"/>
  <c r="T12" i="286" s="1"/>
  <c r="J12" i="286"/>
  <c r="I12" i="286" s="1"/>
  <c r="G12" i="286"/>
  <c r="E12" i="286"/>
  <c r="V11" i="286"/>
  <c r="J11" i="286"/>
  <c r="K11" i="286" s="1"/>
  <c r="G11" i="286"/>
  <c r="E11" i="286"/>
  <c r="AP35" i="286"/>
  <c r="T34" i="286" l="1"/>
  <c r="AI34" i="286" s="1"/>
  <c r="T33" i="286"/>
  <c r="AI33" i="286" s="1"/>
  <c r="T30" i="286"/>
  <c r="AI30" i="286" s="1"/>
  <c r="T26" i="286"/>
  <c r="AI26" i="286" s="1"/>
  <c r="T25" i="286"/>
  <c r="AI25" i="286" s="1"/>
  <c r="AI24" i="286"/>
  <c r="S22" i="286"/>
  <c r="T21" i="286"/>
  <c r="T18" i="286"/>
  <c r="AI18" i="286" s="1"/>
  <c r="T17" i="286"/>
  <c r="AI17" i="286" s="1"/>
  <c r="AI14" i="286"/>
  <c r="S14" i="286"/>
  <c r="T13" i="286"/>
  <c r="AI13" i="286" s="1"/>
  <c r="AI12" i="286"/>
  <c r="AI20" i="286"/>
  <c r="AI21" i="286"/>
  <c r="AI23" i="286"/>
  <c r="AI16" i="286"/>
  <c r="AI19" i="286"/>
  <c r="AI22" i="286"/>
  <c r="S19" i="286"/>
  <c r="S23" i="286"/>
  <c r="T15" i="286"/>
  <c r="AI15" i="286" s="1"/>
  <c r="S16" i="286"/>
  <c r="S20" i="286"/>
  <c r="S24" i="286"/>
  <c r="T28" i="286"/>
  <c r="AI28" i="286" s="1"/>
  <c r="T32" i="286"/>
  <c r="AI32" i="286" s="1"/>
  <c r="T29" i="286"/>
  <c r="AI29" i="286" s="1"/>
  <c r="T27" i="286"/>
  <c r="AI27" i="286" s="1"/>
  <c r="T31" i="286"/>
  <c r="AI31" i="286" s="1"/>
  <c r="S12" i="286"/>
  <c r="T11" i="286"/>
  <c r="S11" i="286"/>
  <c r="R35" i="286"/>
  <c r="AQ11" i="286"/>
  <c r="AQ35" i="286" s="1"/>
  <c r="K12" i="286"/>
  <c r="K14" i="286"/>
  <c r="K16" i="286"/>
  <c r="K18" i="286"/>
  <c r="K20" i="286"/>
  <c r="K21" i="286"/>
  <c r="K22" i="286"/>
  <c r="K23" i="286"/>
  <c r="K24" i="286"/>
  <c r="K25" i="286"/>
  <c r="K33" i="286"/>
  <c r="K34" i="286"/>
  <c r="AH11" i="286"/>
  <c r="I11" i="286"/>
  <c r="I13" i="286"/>
  <c r="I15" i="286"/>
  <c r="I17" i="286"/>
  <c r="I19" i="286"/>
  <c r="AG35" i="286"/>
  <c r="S35" i="286" l="1"/>
  <c r="T35" i="286"/>
  <c r="AH35" i="286"/>
  <c r="AI11" i="286"/>
  <c r="AI35" i="286" l="1"/>
  <c r="AP10" i="285"/>
  <c r="AG10" i="285"/>
  <c r="Q10" i="285"/>
  <c r="AR35" i="285"/>
  <c r="AQ34" i="285"/>
  <c r="AH34" i="285"/>
  <c r="V34" i="285"/>
  <c r="R34" i="285"/>
  <c r="T34" i="285" s="1"/>
  <c r="J34" i="285"/>
  <c r="K34" i="285" s="1"/>
  <c r="G34" i="285"/>
  <c r="E34" i="285"/>
  <c r="AQ33" i="285"/>
  <c r="AH33" i="285"/>
  <c r="V33" i="285"/>
  <c r="R33" i="285"/>
  <c r="T33" i="285" s="1"/>
  <c r="J33" i="285"/>
  <c r="K33" i="285" s="1"/>
  <c r="G33" i="285"/>
  <c r="E33" i="285"/>
  <c r="AW32" i="285"/>
  <c r="AQ32" i="285"/>
  <c r="AH32" i="285"/>
  <c r="V32" i="285"/>
  <c r="R32" i="285"/>
  <c r="T32" i="285" s="1"/>
  <c r="K32" i="285"/>
  <c r="J32" i="285"/>
  <c r="I32" i="285" s="1"/>
  <c r="G32" i="285"/>
  <c r="E32" i="285"/>
  <c r="AQ31" i="285"/>
  <c r="AH31" i="285"/>
  <c r="V31" i="285"/>
  <c r="R31" i="285"/>
  <c r="T31" i="285" s="1"/>
  <c r="K31" i="285"/>
  <c r="J31" i="285"/>
  <c r="I31" i="285" s="1"/>
  <c r="G31" i="285"/>
  <c r="E31" i="285"/>
  <c r="AQ30" i="285"/>
  <c r="AH30" i="285"/>
  <c r="V30" i="285"/>
  <c r="R30" i="285"/>
  <c r="K30" i="285"/>
  <c r="J30" i="285"/>
  <c r="I30" i="285" s="1"/>
  <c r="G30" i="285"/>
  <c r="E30" i="285"/>
  <c r="AQ29" i="285"/>
  <c r="AH29" i="285"/>
  <c r="V29" i="285"/>
  <c r="R29" i="285"/>
  <c r="T29" i="285" s="1"/>
  <c r="K29" i="285"/>
  <c r="J29" i="285"/>
  <c r="I29" i="285" s="1"/>
  <c r="G29" i="285"/>
  <c r="E29" i="285"/>
  <c r="AQ28" i="285"/>
  <c r="AH28" i="285"/>
  <c r="V28" i="285"/>
  <c r="R28" i="285"/>
  <c r="T28" i="285" s="1"/>
  <c r="AI28" i="285" s="1"/>
  <c r="K28" i="285"/>
  <c r="J28" i="285"/>
  <c r="I28" i="285" s="1"/>
  <c r="G28" i="285"/>
  <c r="E28" i="285"/>
  <c r="AQ27" i="285"/>
  <c r="AH27" i="285"/>
  <c r="V27" i="285"/>
  <c r="R27" i="285"/>
  <c r="T27" i="285" s="1"/>
  <c r="K27" i="285"/>
  <c r="J27" i="285"/>
  <c r="I27" i="285" s="1"/>
  <c r="G27" i="285"/>
  <c r="E27" i="285"/>
  <c r="AQ26" i="285"/>
  <c r="AH26" i="285"/>
  <c r="V26" i="285"/>
  <c r="R26" i="285"/>
  <c r="S26" i="285" s="1"/>
  <c r="K26" i="285"/>
  <c r="J26" i="285"/>
  <c r="I26" i="285" s="1"/>
  <c r="G26" i="285"/>
  <c r="AQ25" i="285"/>
  <c r="AH25" i="285"/>
  <c r="V25" i="285"/>
  <c r="R25" i="285"/>
  <c r="T25" i="285" s="1"/>
  <c r="J25" i="285"/>
  <c r="K25" i="285" s="1"/>
  <c r="G25" i="285"/>
  <c r="E25" i="285"/>
  <c r="AQ24" i="285"/>
  <c r="AH24" i="285"/>
  <c r="V24" i="285"/>
  <c r="R24" i="285"/>
  <c r="S24" i="285" s="1"/>
  <c r="J24" i="285"/>
  <c r="K24" i="285" s="1"/>
  <c r="G24" i="285"/>
  <c r="E24" i="285"/>
  <c r="AQ23" i="285"/>
  <c r="AH23" i="285"/>
  <c r="V23" i="285"/>
  <c r="R23" i="285"/>
  <c r="T23" i="285" s="1"/>
  <c r="J23" i="285"/>
  <c r="K23" i="285" s="1"/>
  <c r="G23" i="285"/>
  <c r="E23" i="285"/>
  <c r="AQ22" i="285"/>
  <c r="AH22" i="285"/>
  <c r="V22" i="285"/>
  <c r="R22" i="285"/>
  <c r="T22" i="285" s="1"/>
  <c r="J22" i="285"/>
  <c r="K22" i="285" s="1"/>
  <c r="G22" i="285"/>
  <c r="E22" i="285"/>
  <c r="AQ21" i="285"/>
  <c r="AH21" i="285"/>
  <c r="V21" i="285"/>
  <c r="R21" i="285"/>
  <c r="T21" i="285" s="1"/>
  <c r="J21" i="285"/>
  <c r="K21" i="285" s="1"/>
  <c r="I21" i="285"/>
  <c r="G21" i="285"/>
  <c r="E21" i="285"/>
  <c r="AQ20" i="285"/>
  <c r="AH20" i="285"/>
  <c r="V20" i="285"/>
  <c r="R20" i="285"/>
  <c r="T20" i="285" s="1"/>
  <c r="J20" i="285"/>
  <c r="K20" i="285" s="1"/>
  <c r="I20" i="285"/>
  <c r="G20" i="285"/>
  <c r="E20" i="285"/>
  <c r="AQ19" i="285"/>
  <c r="AH19" i="285"/>
  <c r="V19" i="285"/>
  <c r="R19" i="285"/>
  <c r="T19" i="285" s="1"/>
  <c r="J19" i="285"/>
  <c r="K19" i="285" s="1"/>
  <c r="I19" i="285"/>
  <c r="G19" i="285"/>
  <c r="E19" i="285"/>
  <c r="AQ18" i="285"/>
  <c r="AH18" i="285"/>
  <c r="V18" i="285"/>
  <c r="R18" i="285"/>
  <c r="S18" i="285" s="1"/>
  <c r="J18" i="285"/>
  <c r="K18" i="285" s="1"/>
  <c r="I18" i="285"/>
  <c r="G18" i="285"/>
  <c r="E18" i="285"/>
  <c r="AQ17" i="285"/>
  <c r="AH17" i="285"/>
  <c r="V17" i="285"/>
  <c r="R17" i="285"/>
  <c r="T17" i="285" s="1"/>
  <c r="J17" i="285"/>
  <c r="K17" i="285" s="1"/>
  <c r="I17" i="285"/>
  <c r="G17" i="285"/>
  <c r="E17" i="285"/>
  <c r="AQ16" i="285"/>
  <c r="AH16" i="285"/>
  <c r="V16" i="285"/>
  <c r="R16" i="285"/>
  <c r="T16" i="285" s="1"/>
  <c r="J16" i="285"/>
  <c r="K16" i="285" s="1"/>
  <c r="I16" i="285"/>
  <c r="G16" i="285"/>
  <c r="E16" i="285"/>
  <c r="AQ15" i="285"/>
  <c r="AH15" i="285"/>
  <c r="V15" i="285"/>
  <c r="R15" i="285"/>
  <c r="T15" i="285" s="1"/>
  <c r="J15" i="285"/>
  <c r="K15" i="285" s="1"/>
  <c r="I15" i="285"/>
  <c r="G15" i="285"/>
  <c r="E15" i="285"/>
  <c r="AQ14" i="285"/>
  <c r="AH14" i="285"/>
  <c r="V14" i="285"/>
  <c r="R14" i="285"/>
  <c r="S14" i="285" s="1"/>
  <c r="J14" i="285"/>
  <c r="K14" i="285" s="1"/>
  <c r="I14" i="285"/>
  <c r="G14" i="285"/>
  <c r="E14" i="285"/>
  <c r="AQ13" i="285"/>
  <c r="AH13" i="285"/>
  <c r="V13" i="285"/>
  <c r="R13" i="285"/>
  <c r="T13" i="285" s="1"/>
  <c r="J13" i="285"/>
  <c r="K13" i="285" s="1"/>
  <c r="I13" i="285"/>
  <c r="G13" i="285"/>
  <c r="E13" i="285"/>
  <c r="AQ12" i="285"/>
  <c r="AH12" i="285"/>
  <c r="V12" i="285"/>
  <c r="R12" i="285"/>
  <c r="T12" i="285" s="1"/>
  <c r="J12" i="285"/>
  <c r="K12" i="285" s="1"/>
  <c r="I12" i="285"/>
  <c r="G12" i="285"/>
  <c r="E12" i="285"/>
  <c r="V11" i="285"/>
  <c r="J11" i="285"/>
  <c r="K11" i="285" s="1"/>
  <c r="I11" i="285"/>
  <c r="G11" i="285"/>
  <c r="E11" i="285"/>
  <c r="AQ11" i="285"/>
  <c r="AG8" i="285"/>
  <c r="R11" i="285"/>
  <c r="AI34" i="285" l="1"/>
  <c r="AI32" i="285"/>
  <c r="AI33" i="285"/>
  <c r="S32" i="285"/>
  <c r="S30" i="285"/>
  <c r="T30" i="285"/>
  <c r="AI30" i="285" s="1"/>
  <c r="AI29" i="285"/>
  <c r="S28" i="285"/>
  <c r="AI25" i="285"/>
  <c r="S25" i="285"/>
  <c r="T24" i="285"/>
  <c r="AI24" i="285" s="1"/>
  <c r="AI22" i="285"/>
  <c r="AI21" i="285"/>
  <c r="S21" i="285"/>
  <c r="T18" i="285"/>
  <c r="AI17" i="285"/>
  <c r="S17" i="285"/>
  <c r="AQ35" i="285"/>
  <c r="T14" i="285"/>
  <c r="AI14" i="285" s="1"/>
  <c r="AI13" i="285"/>
  <c r="S13" i="285"/>
  <c r="AI15" i="285"/>
  <c r="AI16" i="285"/>
  <c r="AI18" i="285"/>
  <c r="AI19" i="285"/>
  <c r="AI20" i="285"/>
  <c r="AI23" i="285"/>
  <c r="AI27" i="285"/>
  <c r="AI31" i="285"/>
  <c r="AI12" i="285"/>
  <c r="S16" i="285"/>
  <c r="S20" i="285"/>
  <c r="S22" i="285"/>
  <c r="T26" i="285"/>
  <c r="AI26" i="285" s="1"/>
  <c r="S15" i="285"/>
  <c r="S19" i="285"/>
  <c r="S23" i="285"/>
  <c r="S27" i="285"/>
  <c r="S29" i="285"/>
  <c r="S31" i="285"/>
  <c r="S33" i="285"/>
  <c r="S34" i="285"/>
  <c r="S12" i="285"/>
  <c r="R35" i="285"/>
  <c r="T11" i="285"/>
  <c r="S11" i="285"/>
  <c r="AH11" i="285"/>
  <c r="I22" i="285"/>
  <c r="I23" i="285"/>
  <c r="I24" i="285"/>
  <c r="I25" i="285"/>
  <c r="I33" i="285"/>
  <c r="I34" i="285"/>
  <c r="AP35" i="285"/>
  <c r="AG35" i="285"/>
  <c r="T35" i="285" l="1"/>
  <c r="S35" i="285"/>
  <c r="AH35" i="285"/>
  <c r="AI11" i="285"/>
  <c r="AI35" i="285" l="1"/>
  <c r="AP10" i="284" l="1"/>
  <c r="AP35" i="284" s="1"/>
  <c r="AG10" i="284"/>
  <c r="AG35" i="284" s="1"/>
  <c r="Q10" i="284"/>
  <c r="R11" i="284" s="1"/>
  <c r="AR35" i="284"/>
  <c r="AQ34" i="284"/>
  <c r="AH34" i="284"/>
  <c r="V34" i="284"/>
  <c r="R34" i="284"/>
  <c r="T34" i="284" s="1"/>
  <c r="J34" i="284"/>
  <c r="I34" i="284" s="1"/>
  <c r="G34" i="284"/>
  <c r="E34" i="284"/>
  <c r="AQ33" i="284"/>
  <c r="AH33" i="284"/>
  <c r="V33" i="284"/>
  <c r="R33" i="284"/>
  <c r="S33" i="284" s="1"/>
  <c r="J33" i="284"/>
  <c r="I33" i="284" s="1"/>
  <c r="G33" i="284"/>
  <c r="E33" i="284"/>
  <c r="AW32" i="284"/>
  <c r="AQ32" i="284"/>
  <c r="AH32" i="284"/>
  <c r="V32" i="284"/>
  <c r="R32" i="284"/>
  <c r="S32" i="284" s="1"/>
  <c r="K32" i="284"/>
  <c r="J32" i="284"/>
  <c r="I32" i="284" s="1"/>
  <c r="G32" i="284"/>
  <c r="E32" i="284"/>
  <c r="AQ31" i="284"/>
  <c r="AH31" i="284"/>
  <c r="V31" i="284"/>
  <c r="R31" i="284"/>
  <c r="S31" i="284" s="1"/>
  <c r="K31" i="284"/>
  <c r="J31" i="284"/>
  <c r="I31" i="284" s="1"/>
  <c r="G31" i="284"/>
  <c r="E31" i="284"/>
  <c r="AQ30" i="284"/>
  <c r="AH30" i="284"/>
  <c r="V30" i="284"/>
  <c r="R30" i="284"/>
  <c r="S30" i="284" s="1"/>
  <c r="K30" i="284"/>
  <c r="J30" i="284"/>
  <c r="I30" i="284" s="1"/>
  <c r="G30" i="284"/>
  <c r="E30" i="284"/>
  <c r="AQ29" i="284"/>
  <c r="AH29" i="284"/>
  <c r="V29" i="284"/>
  <c r="R29" i="284"/>
  <c r="S29" i="284" s="1"/>
  <c r="K29" i="284"/>
  <c r="J29" i="284"/>
  <c r="I29" i="284" s="1"/>
  <c r="G29" i="284"/>
  <c r="E29" i="284"/>
  <c r="AQ28" i="284"/>
  <c r="AH28" i="284"/>
  <c r="V28" i="284"/>
  <c r="R28" i="284"/>
  <c r="S28" i="284" s="1"/>
  <c r="K28" i="284"/>
  <c r="J28" i="284"/>
  <c r="I28" i="284" s="1"/>
  <c r="G28" i="284"/>
  <c r="E28" i="284"/>
  <c r="AQ27" i="284"/>
  <c r="AH27" i="284"/>
  <c r="V27" i="284"/>
  <c r="R27" i="284"/>
  <c r="S27" i="284" s="1"/>
  <c r="K27" i="284"/>
  <c r="J27" i="284"/>
  <c r="I27" i="284" s="1"/>
  <c r="G27" i="284"/>
  <c r="E27" i="284"/>
  <c r="AQ26" i="284"/>
  <c r="AH26" i="284"/>
  <c r="V26" i="284"/>
  <c r="R26" i="284"/>
  <c r="S26" i="284" s="1"/>
  <c r="K26" i="284"/>
  <c r="J26" i="284"/>
  <c r="I26" i="284" s="1"/>
  <c r="G26" i="284"/>
  <c r="AQ25" i="284"/>
  <c r="AH25" i="284"/>
  <c r="V25" i="284"/>
  <c r="R25" i="284"/>
  <c r="S25" i="284" s="1"/>
  <c r="J25" i="284"/>
  <c r="I25" i="284" s="1"/>
  <c r="G25" i="284"/>
  <c r="E25" i="284"/>
  <c r="AQ24" i="284"/>
  <c r="AH24" i="284"/>
  <c r="V24" i="284"/>
  <c r="R24" i="284"/>
  <c r="T24" i="284" s="1"/>
  <c r="AI24" i="284" s="1"/>
  <c r="J24" i="284"/>
  <c r="I24" i="284" s="1"/>
  <c r="G24" i="284"/>
  <c r="E24" i="284"/>
  <c r="AQ23" i="284"/>
  <c r="AH23" i="284"/>
  <c r="V23" i="284"/>
  <c r="R23" i="284"/>
  <c r="T23" i="284" s="1"/>
  <c r="J23" i="284"/>
  <c r="I23" i="284" s="1"/>
  <c r="G23" i="284"/>
  <c r="E23" i="284"/>
  <c r="AQ22" i="284"/>
  <c r="AH22" i="284"/>
  <c r="V22" i="284"/>
  <c r="R22" i="284"/>
  <c r="T22" i="284" s="1"/>
  <c r="J22" i="284"/>
  <c r="I22" i="284" s="1"/>
  <c r="G22" i="284"/>
  <c r="E22" i="284"/>
  <c r="AQ21" i="284"/>
  <c r="AH21" i="284"/>
  <c r="V21" i="284"/>
  <c r="R21" i="284"/>
  <c r="S21" i="284" s="1"/>
  <c r="J21" i="284"/>
  <c r="K21" i="284" s="1"/>
  <c r="G21" i="284"/>
  <c r="E21" i="284"/>
  <c r="AQ20" i="284"/>
  <c r="AH20" i="284"/>
  <c r="V20" i="284"/>
  <c r="R20" i="284"/>
  <c r="T20" i="284" s="1"/>
  <c r="J20" i="284"/>
  <c r="K20" i="284" s="1"/>
  <c r="G20" i="284"/>
  <c r="E20" i="284"/>
  <c r="AQ19" i="284"/>
  <c r="AH19" i="284"/>
  <c r="V19" i="284"/>
  <c r="R19" i="284"/>
  <c r="S19" i="284" s="1"/>
  <c r="J19" i="284"/>
  <c r="K19" i="284" s="1"/>
  <c r="G19" i="284"/>
  <c r="E19" i="284"/>
  <c r="AQ18" i="284"/>
  <c r="AH18" i="284"/>
  <c r="V18" i="284"/>
  <c r="R18" i="284"/>
  <c r="T18" i="284" s="1"/>
  <c r="J18" i="284"/>
  <c r="I18" i="284" s="1"/>
  <c r="G18" i="284"/>
  <c r="E18" i="284"/>
  <c r="AQ17" i="284"/>
  <c r="AH17" i="284"/>
  <c r="V17" i="284"/>
  <c r="R17" i="284"/>
  <c r="S17" i="284" s="1"/>
  <c r="J17" i="284"/>
  <c r="I17" i="284" s="1"/>
  <c r="G17" i="284"/>
  <c r="E17" i="284"/>
  <c r="AQ16" i="284"/>
  <c r="AH16" i="284"/>
  <c r="V16" i="284"/>
  <c r="R16" i="284"/>
  <c r="S16" i="284" s="1"/>
  <c r="J16" i="284"/>
  <c r="K16" i="284" s="1"/>
  <c r="G16" i="284"/>
  <c r="E16" i="284"/>
  <c r="AQ15" i="284"/>
  <c r="AH15" i="284"/>
  <c r="V15" i="284"/>
  <c r="R15" i="284"/>
  <c r="T15" i="284" s="1"/>
  <c r="J15" i="284"/>
  <c r="K15" i="284" s="1"/>
  <c r="G15" i="284"/>
  <c r="E15" i="284"/>
  <c r="AQ14" i="284"/>
  <c r="AH14" i="284"/>
  <c r="V14" i="284"/>
  <c r="R14" i="284"/>
  <c r="S14" i="284" s="1"/>
  <c r="J14" i="284"/>
  <c r="K14" i="284" s="1"/>
  <c r="G14" i="284"/>
  <c r="E14" i="284"/>
  <c r="AQ13" i="284"/>
  <c r="AH13" i="284"/>
  <c r="V13" i="284"/>
  <c r="R13" i="284"/>
  <c r="S13" i="284" s="1"/>
  <c r="J13" i="284"/>
  <c r="I13" i="284" s="1"/>
  <c r="G13" i="284"/>
  <c r="E13" i="284"/>
  <c r="AQ12" i="284"/>
  <c r="AH12" i="284"/>
  <c r="V12" i="284"/>
  <c r="R12" i="284"/>
  <c r="T12" i="284" s="1"/>
  <c r="J12" i="284"/>
  <c r="I12" i="284" s="1"/>
  <c r="G12" i="284"/>
  <c r="E12" i="284"/>
  <c r="V11" i="284"/>
  <c r="J11" i="284"/>
  <c r="K11" i="284" s="1"/>
  <c r="G11" i="284"/>
  <c r="E11" i="284"/>
  <c r="AI34" i="284" l="1"/>
  <c r="S34" i="284"/>
  <c r="T33" i="284"/>
  <c r="AI33" i="284" s="1"/>
  <c r="T30" i="284"/>
  <c r="AI30" i="284" s="1"/>
  <c r="T26" i="284"/>
  <c r="T25" i="284"/>
  <c r="AI25" i="284" s="1"/>
  <c r="S22" i="284"/>
  <c r="T21" i="284"/>
  <c r="AI21" i="284" s="1"/>
  <c r="AI18" i="284"/>
  <c r="S18" i="284"/>
  <c r="T17" i="284"/>
  <c r="AI17" i="284" s="1"/>
  <c r="AI15" i="284"/>
  <c r="T14" i="284"/>
  <c r="AI14" i="284" s="1"/>
  <c r="T13" i="284"/>
  <c r="AI13" i="284" s="1"/>
  <c r="AI20" i="284"/>
  <c r="AI23" i="284"/>
  <c r="AI22" i="284"/>
  <c r="AI12" i="284"/>
  <c r="S15" i="284"/>
  <c r="S23" i="284"/>
  <c r="T27" i="284"/>
  <c r="AI27" i="284" s="1"/>
  <c r="T19" i="284"/>
  <c r="AI19" i="284" s="1"/>
  <c r="S20" i="284"/>
  <c r="S24" i="284"/>
  <c r="T28" i="284"/>
  <c r="AI28" i="284" s="1"/>
  <c r="T32" i="284"/>
  <c r="AI32" i="284" s="1"/>
  <c r="T16" i="284"/>
  <c r="AI16" i="284" s="1"/>
  <c r="T29" i="284"/>
  <c r="AI29" i="284" s="1"/>
  <c r="T31" i="284"/>
  <c r="AI31" i="284" s="1"/>
  <c r="AI26" i="284"/>
  <c r="S12" i="284"/>
  <c r="T11" i="284"/>
  <c r="S11" i="284"/>
  <c r="R35" i="284"/>
  <c r="AQ11" i="284"/>
  <c r="AQ35" i="284" s="1"/>
  <c r="AG8" i="284"/>
  <c r="K12" i="284"/>
  <c r="K13" i="284"/>
  <c r="K17" i="284"/>
  <c r="K18" i="284"/>
  <c r="K22" i="284"/>
  <c r="K23" i="284"/>
  <c r="K24" i="284"/>
  <c r="K25" i="284"/>
  <c r="K33" i="284"/>
  <c r="K34" i="284"/>
  <c r="AH11" i="284"/>
  <c r="I11" i="284"/>
  <c r="I14" i="284"/>
  <c r="I15" i="284"/>
  <c r="I16" i="284"/>
  <c r="I19" i="284"/>
  <c r="I20" i="284"/>
  <c r="I21" i="284"/>
  <c r="T35" i="284" l="1"/>
  <c r="S35" i="284"/>
  <c r="AH35" i="284"/>
  <c r="AI11" i="284"/>
  <c r="AI35" i="284" l="1"/>
  <c r="AP10" i="283"/>
  <c r="AG10" i="283"/>
  <c r="Q10" i="283"/>
  <c r="AR35" i="283"/>
  <c r="AQ34" i="283"/>
  <c r="AH34" i="283"/>
  <c r="V34" i="283"/>
  <c r="R34" i="283"/>
  <c r="K34" i="283"/>
  <c r="J34" i="283"/>
  <c r="I34" i="283" s="1"/>
  <c r="G34" i="283"/>
  <c r="E34" i="283"/>
  <c r="AQ33" i="283"/>
  <c r="AH33" i="283"/>
  <c r="V33" i="283"/>
  <c r="R33" i="283"/>
  <c r="T33" i="283" s="1"/>
  <c r="K33" i="283"/>
  <c r="J33" i="283"/>
  <c r="I33" i="283" s="1"/>
  <c r="G33" i="283"/>
  <c r="E33" i="283"/>
  <c r="AW32" i="283"/>
  <c r="AQ32" i="283"/>
  <c r="AH32" i="283"/>
  <c r="V32" i="283"/>
  <c r="R32" i="283"/>
  <c r="T32" i="283" s="1"/>
  <c r="K32" i="283"/>
  <c r="J32" i="283"/>
  <c r="I32" i="283" s="1"/>
  <c r="G32" i="283"/>
  <c r="E32" i="283"/>
  <c r="AQ31" i="283"/>
  <c r="AH31" i="283"/>
  <c r="V31" i="283"/>
  <c r="R31" i="283"/>
  <c r="T31" i="283" s="1"/>
  <c r="K31" i="283"/>
  <c r="J31" i="283"/>
  <c r="I31" i="283" s="1"/>
  <c r="G31" i="283"/>
  <c r="E31" i="283"/>
  <c r="AQ30" i="283"/>
  <c r="AH30" i="283"/>
  <c r="V30" i="283"/>
  <c r="R30" i="283"/>
  <c r="T30" i="283" s="1"/>
  <c r="K30" i="283"/>
  <c r="J30" i="283"/>
  <c r="I30" i="283" s="1"/>
  <c r="G30" i="283"/>
  <c r="E30" i="283"/>
  <c r="AQ29" i="283"/>
  <c r="AH29" i="283"/>
  <c r="V29" i="283"/>
  <c r="R29" i="283"/>
  <c r="T29" i="283" s="1"/>
  <c r="K29" i="283"/>
  <c r="J29" i="283"/>
  <c r="I29" i="283" s="1"/>
  <c r="G29" i="283"/>
  <c r="E29" i="283"/>
  <c r="AQ28" i="283"/>
  <c r="AH28" i="283"/>
  <c r="V28" i="283"/>
  <c r="R28" i="283"/>
  <c r="T28" i="283" s="1"/>
  <c r="K28" i="283"/>
  <c r="J28" i="283"/>
  <c r="I28" i="283" s="1"/>
  <c r="G28" i="283"/>
  <c r="E28" i="283"/>
  <c r="AQ27" i="283"/>
  <c r="AH27" i="283"/>
  <c r="V27" i="283"/>
  <c r="R27" i="283"/>
  <c r="T27" i="283" s="1"/>
  <c r="K27" i="283"/>
  <c r="J27" i="283"/>
  <c r="I27" i="283" s="1"/>
  <c r="G27" i="283"/>
  <c r="E27" i="283"/>
  <c r="AQ26" i="283"/>
  <c r="AH26" i="283"/>
  <c r="V26" i="283"/>
  <c r="R26" i="283"/>
  <c r="T26" i="283" s="1"/>
  <c r="K26" i="283"/>
  <c r="J26" i="283"/>
  <c r="I26" i="283" s="1"/>
  <c r="G26" i="283"/>
  <c r="AQ25" i="283"/>
  <c r="AH25" i="283"/>
  <c r="V25" i="283"/>
  <c r="R25" i="283"/>
  <c r="J25" i="283"/>
  <c r="I25" i="283" s="1"/>
  <c r="G25" i="283"/>
  <c r="E25" i="283"/>
  <c r="AQ24" i="283"/>
  <c r="AH24" i="283"/>
  <c r="V24" i="283"/>
  <c r="R24" i="283"/>
  <c r="S24" i="283" s="1"/>
  <c r="J24" i="283"/>
  <c r="K24" i="283" s="1"/>
  <c r="G24" i="283"/>
  <c r="E24" i="283"/>
  <c r="AQ23" i="283"/>
  <c r="AH23" i="283"/>
  <c r="V23" i="283"/>
  <c r="R23" i="283"/>
  <c r="T23" i="283" s="1"/>
  <c r="J23" i="283"/>
  <c r="I23" i="283" s="1"/>
  <c r="G23" i="283"/>
  <c r="E23" i="283"/>
  <c r="AQ22" i="283"/>
  <c r="AH22" i="283"/>
  <c r="V22" i="283"/>
  <c r="R22" i="283"/>
  <c r="S22" i="283" s="1"/>
  <c r="J22" i="283"/>
  <c r="K22" i="283" s="1"/>
  <c r="G22" i="283"/>
  <c r="E22" i="283"/>
  <c r="AQ21" i="283"/>
  <c r="AH21" i="283"/>
  <c r="V21" i="283"/>
  <c r="R21" i="283"/>
  <c r="J21" i="283"/>
  <c r="I21" i="283" s="1"/>
  <c r="G21" i="283"/>
  <c r="E21" i="283"/>
  <c r="AQ20" i="283"/>
  <c r="AH20" i="283"/>
  <c r="V20" i="283"/>
  <c r="R20" i="283"/>
  <c r="S20" i="283" s="1"/>
  <c r="J20" i="283"/>
  <c r="K20" i="283" s="1"/>
  <c r="G20" i="283"/>
  <c r="E20" i="283"/>
  <c r="AQ19" i="283"/>
  <c r="AH19" i="283"/>
  <c r="V19" i="283"/>
  <c r="R19" i="283"/>
  <c r="T19" i="283" s="1"/>
  <c r="J19" i="283"/>
  <c r="I19" i="283" s="1"/>
  <c r="G19" i="283"/>
  <c r="E19" i="283"/>
  <c r="AQ18" i="283"/>
  <c r="AH18" i="283"/>
  <c r="V18" i="283"/>
  <c r="R18" i="283"/>
  <c r="T18" i="283" s="1"/>
  <c r="J18" i="283"/>
  <c r="K18" i="283" s="1"/>
  <c r="G18" i="283"/>
  <c r="E18" i="283"/>
  <c r="AQ17" i="283"/>
  <c r="AH17" i="283"/>
  <c r="V17" i="283"/>
  <c r="R17" i="283"/>
  <c r="S17" i="283" s="1"/>
  <c r="J17" i="283"/>
  <c r="K17" i="283" s="1"/>
  <c r="G17" i="283"/>
  <c r="E17" i="283"/>
  <c r="AQ16" i="283"/>
  <c r="AH16" i="283"/>
  <c r="V16" i="283"/>
  <c r="R16" i="283"/>
  <c r="S16" i="283" s="1"/>
  <c r="J16" i="283"/>
  <c r="I16" i="283" s="1"/>
  <c r="G16" i="283"/>
  <c r="E16" i="283"/>
  <c r="AQ15" i="283"/>
  <c r="AH15" i="283"/>
  <c r="V15" i="283"/>
  <c r="R15" i="283"/>
  <c r="T15" i="283" s="1"/>
  <c r="J15" i="283"/>
  <c r="K15" i="283" s="1"/>
  <c r="G15" i="283"/>
  <c r="E15" i="283"/>
  <c r="AQ14" i="283"/>
  <c r="AH14" i="283"/>
  <c r="V14" i="283"/>
  <c r="R14" i="283"/>
  <c r="S14" i="283" s="1"/>
  <c r="J14" i="283"/>
  <c r="K14" i="283" s="1"/>
  <c r="G14" i="283"/>
  <c r="E14" i="283"/>
  <c r="AQ13" i="283"/>
  <c r="AH13" i="283"/>
  <c r="V13" i="283"/>
  <c r="R13" i="283"/>
  <c r="J13" i="283"/>
  <c r="K13" i="283" s="1"/>
  <c r="G13" i="283"/>
  <c r="E13" i="283"/>
  <c r="AQ12" i="283"/>
  <c r="AH12" i="283"/>
  <c r="V12" i="283"/>
  <c r="R12" i="283"/>
  <c r="S12" i="283" s="1"/>
  <c r="J12" i="283"/>
  <c r="K12" i="283" s="1"/>
  <c r="G12" i="283"/>
  <c r="E12" i="283"/>
  <c r="V11" i="283"/>
  <c r="J11" i="283"/>
  <c r="I11" i="283" s="1"/>
  <c r="G11" i="283"/>
  <c r="E11" i="283"/>
  <c r="AP35" i="283"/>
  <c r="AG35" i="283"/>
  <c r="R11" i="283"/>
  <c r="S34" i="283" l="1"/>
  <c r="T34" i="283"/>
  <c r="AI34" i="283" s="1"/>
  <c r="S25" i="283"/>
  <c r="T25" i="283"/>
  <c r="T24" i="283"/>
  <c r="AI24" i="283" s="1"/>
  <c r="AI23" i="283"/>
  <c r="S21" i="283"/>
  <c r="T21" i="283"/>
  <c r="T20" i="283"/>
  <c r="AI20" i="283" s="1"/>
  <c r="T17" i="283"/>
  <c r="AI17" i="283" s="1"/>
  <c r="T16" i="283"/>
  <c r="AI16" i="283" s="1"/>
  <c r="S13" i="283"/>
  <c r="T13" i="283"/>
  <c r="AI13" i="283" s="1"/>
  <c r="T12" i="283"/>
  <c r="AI12" i="283" s="1"/>
  <c r="AI19" i="283"/>
  <c r="AI25" i="283"/>
  <c r="AI33" i="283"/>
  <c r="AI15" i="283"/>
  <c r="AI18" i="283"/>
  <c r="AI21" i="283"/>
  <c r="S18" i="283"/>
  <c r="T14" i="283"/>
  <c r="AI14" i="283" s="1"/>
  <c r="S15" i="283"/>
  <c r="S19" i="283"/>
  <c r="T22" i="283"/>
  <c r="AI22" i="283" s="1"/>
  <c r="S23" i="283"/>
  <c r="S33" i="283"/>
  <c r="R35" i="283"/>
  <c r="S11" i="283"/>
  <c r="T11" i="283"/>
  <c r="AI26" i="283"/>
  <c r="AI27" i="283"/>
  <c r="AI28" i="283"/>
  <c r="AI29" i="283"/>
  <c r="AI30" i="283"/>
  <c r="AI31" i="283"/>
  <c r="AI32" i="283"/>
  <c r="AQ11" i="283"/>
  <c r="AQ35" i="283" s="1"/>
  <c r="AG8" i="283"/>
  <c r="K11" i="283"/>
  <c r="K16" i="283"/>
  <c r="K19" i="283"/>
  <c r="K21" i="283"/>
  <c r="K23" i="283"/>
  <c r="K25" i="283"/>
  <c r="AH11" i="283"/>
  <c r="S26" i="283"/>
  <c r="S27" i="283"/>
  <c r="S28" i="283"/>
  <c r="S29" i="283"/>
  <c r="S30" i="283"/>
  <c r="S31" i="283"/>
  <c r="S32" i="283"/>
  <c r="I12" i="283"/>
  <c r="I13" i="283"/>
  <c r="I14" i="283"/>
  <c r="I15" i="283"/>
  <c r="I17" i="283"/>
  <c r="I18" i="283"/>
  <c r="I20" i="283"/>
  <c r="I22" i="283"/>
  <c r="I24" i="283"/>
  <c r="R31" i="282"/>
  <c r="T35" i="283" l="1"/>
  <c r="S35" i="283"/>
  <c r="AH35" i="283"/>
  <c r="AI11" i="283"/>
  <c r="AI35" i="283" l="1"/>
  <c r="AP10" i="282" l="1"/>
  <c r="AG10" i="282"/>
  <c r="Q10" i="282"/>
  <c r="AR35" i="282"/>
  <c r="AQ34" i="282"/>
  <c r="AH34" i="282"/>
  <c r="V34" i="282"/>
  <c r="R34" i="282"/>
  <c r="J34" i="282"/>
  <c r="K34" i="282" s="1"/>
  <c r="G34" i="282"/>
  <c r="E34" i="282"/>
  <c r="AQ33" i="282"/>
  <c r="AH33" i="282"/>
  <c r="V33" i="282"/>
  <c r="R33" i="282"/>
  <c r="J33" i="282"/>
  <c r="K33" i="282" s="1"/>
  <c r="G33" i="282"/>
  <c r="E33" i="282"/>
  <c r="AW32" i="282"/>
  <c r="AQ32" i="282"/>
  <c r="AH32" i="282"/>
  <c r="V32" i="282"/>
  <c r="R32" i="282"/>
  <c r="K32" i="282"/>
  <c r="J32" i="282"/>
  <c r="I32" i="282" s="1"/>
  <c r="G32" i="282"/>
  <c r="E32" i="282"/>
  <c r="AQ31" i="282"/>
  <c r="AH31" i="282"/>
  <c r="V31" i="282"/>
  <c r="K31" i="282"/>
  <c r="J31" i="282"/>
  <c r="I31" i="282" s="1"/>
  <c r="G31" i="282"/>
  <c r="E31" i="282"/>
  <c r="AQ30" i="282"/>
  <c r="AH30" i="282"/>
  <c r="V30" i="282"/>
  <c r="R30" i="282"/>
  <c r="K30" i="282"/>
  <c r="J30" i="282"/>
  <c r="I30" i="282" s="1"/>
  <c r="G30" i="282"/>
  <c r="E30" i="282"/>
  <c r="AQ29" i="282"/>
  <c r="AH29" i="282"/>
  <c r="V29" i="282"/>
  <c r="R29" i="282"/>
  <c r="K29" i="282"/>
  <c r="J29" i="282"/>
  <c r="I29" i="282" s="1"/>
  <c r="G29" i="282"/>
  <c r="E29" i="282"/>
  <c r="AQ28" i="282"/>
  <c r="AH28" i="282"/>
  <c r="V28" i="282"/>
  <c r="R28" i="282"/>
  <c r="K28" i="282"/>
  <c r="J28" i="282"/>
  <c r="I28" i="282" s="1"/>
  <c r="G28" i="282"/>
  <c r="E28" i="282"/>
  <c r="AQ27" i="282"/>
  <c r="AH27" i="282"/>
  <c r="V27" i="282"/>
  <c r="R27" i="282"/>
  <c r="K27" i="282"/>
  <c r="J27" i="282"/>
  <c r="I27" i="282" s="1"/>
  <c r="G27" i="282"/>
  <c r="E27" i="282"/>
  <c r="AQ26" i="282"/>
  <c r="AH26" i="282"/>
  <c r="V26" i="282"/>
  <c r="R26" i="282"/>
  <c r="K26" i="282"/>
  <c r="J26" i="282"/>
  <c r="I26" i="282" s="1"/>
  <c r="G26" i="282"/>
  <c r="AQ25" i="282"/>
  <c r="AH25" i="282"/>
  <c r="V25" i="282"/>
  <c r="R25" i="282"/>
  <c r="J25" i="282"/>
  <c r="I25" i="282" s="1"/>
  <c r="G25" i="282"/>
  <c r="E25" i="282"/>
  <c r="AQ24" i="282"/>
  <c r="AH24" i="282"/>
  <c r="V24" i="282"/>
  <c r="R24" i="282"/>
  <c r="J24" i="282"/>
  <c r="I24" i="282" s="1"/>
  <c r="G24" i="282"/>
  <c r="E24" i="282"/>
  <c r="AQ23" i="282"/>
  <c r="AH23" i="282"/>
  <c r="V23" i="282"/>
  <c r="R23" i="282"/>
  <c r="J23" i="282"/>
  <c r="K23" i="282" s="1"/>
  <c r="G23" i="282"/>
  <c r="E23" i="282"/>
  <c r="AQ22" i="282"/>
  <c r="AH22" i="282"/>
  <c r="V22" i="282"/>
  <c r="R22" i="282"/>
  <c r="J22" i="282"/>
  <c r="I22" i="282" s="1"/>
  <c r="G22" i="282"/>
  <c r="E22" i="282"/>
  <c r="AQ21" i="282"/>
  <c r="AH21" i="282"/>
  <c r="V21" i="282"/>
  <c r="R21" i="282"/>
  <c r="J21" i="282"/>
  <c r="K21" i="282" s="1"/>
  <c r="G21" i="282"/>
  <c r="E21" i="282"/>
  <c r="AQ20" i="282"/>
  <c r="AH20" i="282"/>
  <c r="V20" i="282"/>
  <c r="R20" i="282"/>
  <c r="J20" i="282"/>
  <c r="K20" i="282" s="1"/>
  <c r="G20" i="282"/>
  <c r="E20" i="282"/>
  <c r="AQ19" i="282"/>
  <c r="AH19" i="282"/>
  <c r="V19" i="282"/>
  <c r="R19" i="282"/>
  <c r="J19" i="282"/>
  <c r="I19" i="282" s="1"/>
  <c r="G19" i="282"/>
  <c r="E19" i="282"/>
  <c r="AQ18" i="282"/>
  <c r="AH18" i="282"/>
  <c r="V18" i="282"/>
  <c r="R18" i="282"/>
  <c r="T18" i="282" s="1"/>
  <c r="J18" i="282"/>
  <c r="K18" i="282" s="1"/>
  <c r="G18" i="282"/>
  <c r="E18" i="282"/>
  <c r="AQ17" i="282"/>
  <c r="AH17" i="282"/>
  <c r="V17" i="282"/>
  <c r="R17" i="282"/>
  <c r="J17" i="282"/>
  <c r="I17" i="282" s="1"/>
  <c r="G17" i="282"/>
  <c r="E17" i="282"/>
  <c r="AQ16" i="282"/>
  <c r="AH16" i="282"/>
  <c r="V16" i="282"/>
  <c r="R16" i="282"/>
  <c r="J16" i="282"/>
  <c r="K16" i="282" s="1"/>
  <c r="G16" i="282"/>
  <c r="E16" i="282"/>
  <c r="AQ15" i="282"/>
  <c r="AH15" i="282"/>
  <c r="V15" i="282"/>
  <c r="R15" i="282"/>
  <c r="J15" i="282"/>
  <c r="I15" i="282" s="1"/>
  <c r="G15" i="282"/>
  <c r="E15" i="282"/>
  <c r="AQ14" i="282"/>
  <c r="AH14" i="282"/>
  <c r="V14" i="282"/>
  <c r="R14" i="282"/>
  <c r="J14" i="282"/>
  <c r="K14" i="282" s="1"/>
  <c r="G14" i="282"/>
  <c r="E14" i="282"/>
  <c r="AQ13" i="282"/>
  <c r="AH13" i="282"/>
  <c r="V13" i="282"/>
  <c r="R13" i="282"/>
  <c r="J13" i="282"/>
  <c r="I13" i="282" s="1"/>
  <c r="G13" i="282"/>
  <c r="E13" i="282"/>
  <c r="AQ12" i="282"/>
  <c r="AH12" i="282"/>
  <c r="V12" i="282"/>
  <c r="R12" i="282"/>
  <c r="J12" i="282"/>
  <c r="I12" i="282" s="1"/>
  <c r="G12" i="282"/>
  <c r="E12" i="282"/>
  <c r="V11" i="282"/>
  <c r="J11" i="282"/>
  <c r="K11" i="282" s="1"/>
  <c r="G11" i="282"/>
  <c r="E11" i="282"/>
  <c r="AP35" i="282"/>
  <c r="AG8" i="282"/>
  <c r="R11" i="282"/>
  <c r="S34" i="282" l="1"/>
  <c r="T34" i="282"/>
  <c r="AI34" i="282" s="1"/>
  <c r="S33" i="282"/>
  <c r="T33" i="282"/>
  <c r="AI33" i="282" s="1"/>
  <c r="T32" i="282"/>
  <c r="AI32" i="282" s="1"/>
  <c r="T31" i="282"/>
  <c r="AI31" i="282" s="1"/>
  <c r="T30" i="282"/>
  <c r="AI30" i="282" s="1"/>
  <c r="T29" i="282"/>
  <c r="AI29" i="282" s="1"/>
  <c r="T28" i="282"/>
  <c r="AI28" i="282" s="1"/>
  <c r="T27" i="282"/>
  <c r="AI27" i="282" s="1"/>
  <c r="T26" i="282"/>
  <c r="AI26" i="282" s="1"/>
  <c r="T25" i="282"/>
  <c r="AI25" i="282" s="1"/>
  <c r="T24" i="282"/>
  <c r="AI24" i="282" s="1"/>
  <c r="T23" i="282"/>
  <c r="AI23" i="282" s="1"/>
  <c r="S23" i="282"/>
  <c r="S22" i="282"/>
  <c r="T22" i="282"/>
  <c r="AI22" i="282" s="1"/>
  <c r="T21" i="282"/>
  <c r="AI21" i="282" s="1"/>
  <c r="T20" i="282"/>
  <c r="AI20" i="282" s="1"/>
  <c r="S19" i="282"/>
  <c r="T19" i="282"/>
  <c r="AI19" i="282" s="1"/>
  <c r="AI18" i="282"/>
  <c r="S18" i="282"/>
  <c r="T17" i="282"/>
  <c r="AI17" i="282" s="1"/>
  <c r="S16" i="282"/>
  <c r="S15" i="282"/>
  <c r="T15" i="282"/>
  <c r="AI15" i="282" s="1"/>
  <c r="S14" i="282"/>
  <c r="T14" i="282"/>
  <c r="AI14" i="282" s="1"/>
  <c r="T13" i="282"/>
  <c r="AI13" i="282" s="1"/>
  <c r="T12" i="282"/>
  <c r="AI12" i="282" s="1"/>
  <c r="S20" i="282"/>
  <c r="S24" i="282"/>
  <c r="S13" i="282"/>
  <c r="T16" i="282"/>
  <c r="AI16" i="282" s="1"/>
  <c r="S17" i="282"/>
  <c r="S21" i="282"/>
  <c r="S25" i="282"/>
  <c r="S12" i="282"/>
  <c r="R35" i="282"/>
  <c r="T11" i="282"/>
  <c r="S11" i="282"/>
  <c r="K12" i="282"/>
  <c r="K13" i="282"/>
  <c r="K15" i="282"/>
  <c r="K17" i="282"/>
  <c r="K19" i="282"/>
  <c r="K22" i="282"/>
  <c r="K24" i="282"/>
  <c r="K25" i="282"/>
  <c r="AH11" i="282"/>
  <c r="S26" i="282"/>
  <c r="S27" i="282"/>
  <c r="S28" i="282"/>
  <c r="S29" i="282"/>
  <c r="S30" i="282"/>
  <c r="S31" i="282"/>
  <c r="S32" i="282"/>
  <c r="AQ11" i="282"/>
  <c r="AQ35" i="282" s="1"/>
  <c r="I11" i="282"/>
  <c r="I14" i="282"/>
  <c r="I16" i="282"/>
  <c r="I18" i="282"/>
  <c r="I20" i="282"/>
  <c r="I21" i="282"/>
  <c r="I23" i="282"/>
  <c r="I33" i="282"/>
  <c r="I34" i="282"/>
  <c r="AG35" i="282"/>
  <c r="T35" i="282" l="1"/>
  <c r="S35" i="282"/>
  <c r="AH35" i="282"/>
  <c r="AI11" i="282"/>
  <c r="AI35" i="282" l="1"/>
  <c r="AP10" i="281" l="1"/>
  <c r="AP35" i="281" s="1"/>
  <c r="AG10" i="281"/>
  <c r="AG35" i="281" s="1"/>
  <c r="Q10" i="281"/>
  <c r="R11" i="281" s="1"/>
  <c r="AR35" i="281"/>
  <c r="AQ34" i="281"/>
  <c r="AH34" i="281"/>
  <c r="V34" i="281"/>
  <c r="R34" i="281"/>
  <c r="J34" i="281"/>
  <c r="I34" i="281" s="1"/>
  <c r="G34" i="281"/>
  <c r="E34" i="281"/>
  <c r="AQ33" i="281"/>
  <c r="AH33" i="281"/>
  <c r="V33" i="281"/>
  <c r="R33" i="281"/>
  <c r="S33" i="281" s="1"/>
  <c r="J33" i="281"/>
  <c r="K33" i="281" s="1"/>
  <c r="G33" i="281"/>
  <c r="E33" i="281"/>
  <c r="AW32" i="281"/>
  <c r="AQ32" i="281"/>
  <c r="AH32" i="281"/>
  <c r="V32" i="281"/>
  <c r="R32" i="281"/>
  <c r="S32" i="281" s="1"/>
  <c r="K32" i="281"/>
  <c r="J32" i="281"/>
  <c r="I32" i="281" s="1"/>
  <c r="G32" i="281"/>
  <c r="E32" i="281"/>
  <c r="AQ31" i="281"/>
  <c r="AH31" i="281"/>
  <c r="V31" i="281"/>
  <c r="R31" i="281"/>
  <c r="S31" i="281" s="1"/>
  <c r="K31" i="281"/>
  <c r="J31" i="281"/>
  <c r="I31" i="281" s="1"/>
  <c r="G31" i="281"/>
  <c r="E31" i="281"/>
  <c r="AQ30" i="281"/>
  <c r="AH30" i="281"/>
  <c r="V30" i="281"/>
  <c r="R30" i="281"/>
  <c r="S30" i="281" s="1"/>
  <c r="K30" i="281"/>
  <c r="J30" i="281"/>
  <c r="I30" i="281" s="1"/>
  <c r="G30" i="281"/>
  <c r="E30" i="281"/>
  <c r="AQ29" i="281"/>
  <c r="AH29" i="281"/>
  <c r="V29" i="281"/>
  <c r="R29" i="281"/>
  <c r="S29" i="281" s="1"/>
  <c r="K29" i="281"/>
  <c r="J29" i="281"/>
  <c r="I29" i="281" s="1"/>
  <c r="G29" i="281"/>
  <c r="E29" i="281"/>
  <c r="AQ28" i="281"/>
  <c r="AH28" i="281"/>
  <c r="V28" i="281"/>
  <c r="R28" i="281"/>
  <c r="S28" i="281" s="1"/>
  <c r="K28" i="281"/>
  <c r="J28" i="281"/>
  <c r="I28" i="281" s="1"/>
  <c r="G28" i="281"/>
  <c r="E28" i="281"/>
  <c r="AQ27" i="281"/>
  <c r="AH27" i="281"/>
  <c r="V27" i="281"/>
  <c r="R27" i="281"/>
  <c r="S27" i="281" s="1"/>
  <c r="K27" i="281"/>
  <c r="J27" i="281"/>
  <c r="I27" i="281" s="1"/>
  <c r="G27" i="281"/>
  <c r="E27" i="281"/>
  <c r="AQ26" i="281"/>
  <c r="AH26" i="281"/>
  <c r="V26" i="281"/>
  <c r="R26" i="281"/>
  <c r="S26" i="281" s="1"/>
  <c r="K26" i="281"/>
  <c r="J26" i="281"/>
  <c r="I26" i="281" s="1"/>
  <c r="G26" i="281"/>
  <c r="AQ25" i="281"/>
  <c r="AH25" i="281"/>
  <c r="V25" i="281"/>
  <c r="R25" i="281"/>
  <c r="S25" i="281" s="1"/>
  <c r="J25" i="281"/>
  <c r="K25" i="281" s="1"/>
  <c r="G25" i="281"/>
  <c r="E25" i="281"/>
  <c r="AQ24" i="281"/>
  <c r="AH24" i="281"/>
  <c r="V24" i="281"/>
  <c r="R24" i="281"/>
  <c r="T24" i="281" s="1"/>
  <c r="J24" i="281"/>
  <c r="I24" i="281" s="1"/>
  <c r="G24" i="281"/>
  <c r="E24" i="281"/>
  <c r="AQ23" i="281"/>
  <c r="AH23" i="281"/>
  <c r="V23" i="281"/>
  <c r="R23" i="281"/>
  <c r="S23" i="281" s="1"/>
  <c r="J23" i="281"/>
  <c r="I23" i="281" s="1"/>
  <c r="G23" i="281"/>
  <c r="E23" i="281"/>
  <c r="AQ22" i="281"/>
  <c r="AH22" i="281"/>
  <c r="V22" i="281"/>
  <c r="R22" i="281"/>
  <c r="T22" i="281" s="1"/>
  <c r="J22" i="281"/>
  <c r="I22" i="281" s="1"/>
  <c r="G22" i="281"/>
  <c r="E22" i="281"/>
  <c r="AQ21" i="281"/>
  <c r="AH21" i="281"/>
  <c r="V21" i="281"/>
  <c r="R21" i="281"/>
  <c r="S21" i="281" s="1"/>
  <c r="J21" i="281"/>
  <c r="K21" i="281" s="1"/>
  <c r="G21" i="281"/>
  <c r="E21" i="281"/>
  <c r="AQ20" i="281"/>
  <c r="AH20" i="281"/>
  <c r="V20" i="281"/>
  <c r="R20" i="281"/>
  <c r="T20" i="281" s="1"/>
  <c r="J20" i="281"/>
  <c r="I20" i="281" s="1"/>
  <c r="G20" i="281"/>
  <c r="E20" i="281"/>
  <c r="AQ19" i="281"/>
  <c r="AH19" i="281"/>
  <c r="V19" i="281"/>
  <c r="R19" i="281"/>
  <c r="S19" i="281" s="1"/>
  <c r="J19" i="281"/>
  <c r="I19" i="281" s="1"/>
  <c r="G19" i="281"/>
  <c r="E19" i="281"/>
  <c r="AQ18" i="281"/>
  <c r="AH18" i="281"/>
  <c r="V18" i="281"/>
  <c r="R18" i="281"/>
  <c r="J18" i="281"/>
  <c r="K18" i="281" s="1"/>
  <c r="G18" i="281"/>
  <c r="E18" i="281"/>
  <c r="AQ17" i="281"/>
  <c r="AH17" i="281"/>
  <c r="V17" i="281"/>
  <c r="R17" i="281"/>
  <c r="S17" i="281" s="1"/>
  <c r="J17" i="281"/>
  <c r="I17" i="281" s="1"/>
  <c r="G17" i="281"/>
  <c r="E17" i="281"/>
  <c r="AQ16" i="281"/>
  <c r="AH16" i="281"/>
  <c r="V16" i="281"/>
  <c r="R16" i="281"/>
  <c r="T16" i="281" s="1"/>
  <c r="J16" i="281"/>
  <c r="K16" i="281" s="1"/>
  <c r="G16" i="281"/>
  <c r="E16" i="281"/>
  <c r="AQ15" i="281"/>
  <c r="AH15" i="281"/>
  <c r="V15" i="281"/>
  <c r="R15" i="281"/>
  <c r="T15" i="281" s="1"/>
  <c r="J15" i="281"/>
  <c r="I15" i="281" s="1"/>
  <c r="G15" i="281"/>
  <c r="E15" i="281"/>
  <c r="AQ14" i="281"/>
  <c r="AH14" i="281"/>
  <c r="V14" i="281"/>
  <c r="R14" i="281"/>
  <c r="T14" i="281" s="1"/>
  <c r="J14" i="281"/>
  <c r="K14" i="281" s="1"/>
  <c r="G14" i="281"/>
  <c r="E14" i="281"/>
  <c r="AQ13" i="281"/>
  <c r="AH13" i="281"/>
  <c r="V13" i="281"/>
  <c r="R13" i="281"/>
  <c r="S13" i="281" s="1"/>
  <c r="J13" i="281"/>
  <c r="I13" i="281" s="1"/>
  <c r="G13" i="281"/>
  <c r="E13" i="281"/>
  <c r="AQ12" i="281"/>
  <c r="AH12" i="281"/>
  <c r="V12" i="281"/>
  <c r="R12" i="281"/>
  <c r="T12" i="281" s="1"/>
  <c r="J12" i="281"/>
  <c r="I12" i="281" s="1"/>
  <c r="G12" i="281"/>
  <c r="E12" i="281"/>
  <c r="V11" i="281"/>
  <c r="J11" i="281"/>
  <c r="K11" i="281" s="1"/>
  <c r="G11" i="281"/>
  <c r="E11" i="281"/>
  <c r="S34" i="281" l="1"/>
  <c r="T34" i="281"/>
  <c r="AI34" i="281" s="1"/>
  <c r="T33" i="281"/>
  <c r="AI33" i="281" s="1"/>
  <c r="T30" i="281"/>
  <c r="T26" i="281"/>
  <c r="AI26" i="281" s="1"/>
  <c r="T25" i="281"/>
  <c r="AI25" i="281" s="1"/>
  <c r="AI24" i="281"/>
  <c r="S22" i="281"/>
  <c r="T21" i="281"/>
  <c r="AI21" i="281" s="1"/>
  <c r="S18" i="281"/>
  <c r="T18" i="281"/>
  <c r="AI18" i="281" s="1"/>
  <c r="T17" i="281"/>
  <c r="AI15" i="281"/>
  <c r="AI14" i="281"/>
  <c r="S14" i="281"/>
  <c r="T13" i="281"/>
  <c r="AI13" i="281" s="1"/>
  <c r="AI12" i="281"/>
  <c r="AI20" i="281"/>
  <c r="AI16" i="281"/>
  <c r="AI17" i="281"/>
  <c r="AI22" i="281"/>
  <c r="S15" i="281"/>
  <c r="S16" i="281"/>
  <c r="T19" i="281"/>
  <c r="AI19" i="281" s="1"/>
  <c r="S20" i="281"/>
  <c r="T23" i="281"/>
  <c r="AI23" i="281" s="1"/>
  <c r="S24" i="281"/>
  <c r="T28" i="281"/>
  <c r="AI30" i="281"/>
  <c r="T32" i="281"/>
  <c r="AI32" i="281" s="1"/>
  <c r="T29" i="281"/>
  <c r="AI29" i="281" s="1"/>
  <c r="AI28" i="281"/>
  <c r="T27" i="281"/>
  <c r="AI27" i="281" s="1"/>
  <c r="T31" i="281"/>
  <c r="AI31" i="281" s="1"/>
  <c r="S12" i="281"/>
  <c r="T11" i="281"/>
  <c r="S11" i="281"/>
  <c r="R35" i="281"/>
  <c r="AG8" i="281"/>
  <c r="K12" i="281"/>
  <c r="K13" i="281"/>
  <c r="K15" i="281"/>
  <c r="K17" i="281"/>
  <c r="K19" i="281"/>
  <c r="K20" i="281"/>
  <c r="K22" i="281"/>
  <c r="K23" i="281"/>
  <c r="K24" i="281"/>
  <c r="K34" i="281"/>
  <c r="AH11" i="281"/>
  <c r="AQ11" i="281"/>
  <c r="AQ35" i="281" s="1"/>
  <c r="I11" i="281"/>
  <c r="I14" i="281"/>
  <c r="I16" i="281"/>
  <c r="I18" i="281"/>
  <c r="I21" i="281"/>
  <c r="I25" i="281"/>
  <c r="I33" i="281"/>
  <c r="T35" i="281" l="1"/>
  <c r="S35" i="281"/>
  <c r="AH35" i="281"/>
  <c r="AI11" i="281"/>
  <c r="AI35" i="281" l="1"/>
  <c r="AP10" i="280" l="1"/>
  <c r="AQ11" i="280" s="1"/>
  <c r="AG10" i="280"/>
  <c r="AG8" i="280" s="1"/>
  <c r="Q10" i="280"/>
  <c r="R11" i="280" s="1"/>
  <c r="AR35" i="280"/>
  <c r="AQ34" i="280"/>
  <c r="AH34" i="280"/>
  <c r="V34" i="280"/>
  <c r="R34" i="280"/>
  <c r="J34" i="280"/>
  <c r="I34" i="280" s="1"/>
  <c r="G34" i="280"/>
  <c r="E34" i="280"/>
  <c r="AQ33" i="280"/>
  <c r="AH33" i="280"/>
  <c r="V33" i="280"/>
  <c r="R33" i="280"/>
  <c r="J33" i="280"/>
  <c r="I33" i="280" s="1"/>
  <c r="G33" i="280"/>
  <c r="E33" i="280"/>
  <c r="AW32" i="280"/>
  <c r="AQ32" i="280"/>
  <c r="AH32" i="280"/>
  <c r="V32" i="280"/>
  <c r="R32" i="280"/>
  <c r="S32" i="280" s="1"/>
  <c r="K32" i="280"/>
  <c r="J32" i="280"/>
  <c r="I32" i="280" s="1"/>
  <c r="G32" i="280"/>
  <c r="E32" i="280"/>
  <c r="AQ31" i="280"/>
  <c r="AH31" i="280"/>
  <c r="V31" i="280"/>
  <c r="R31" i="280"/>
  <c r="S31" i="280" s="1"/>
  <c r="K31" i="280"/>
  <c r="J31" i="280"/>
  <c r="I31" i="280" s="1"/>
  <c r="G31" i="280"/>
  <c r="E31" i="280"/>
  <c r="AQ30" i="280"/>
  <c r="AH30" i="280"/>
  <c r="V30" i="280"/>
  <c r="R30" i="280"/>
  <c r="S30" i="280" s="1"/>
  <c r="K30" i="280"/>
  <c r="J30" i="280"/>
  <c r="I30" i="280" s="1"/>
  <c r="G30" i="280"/>
  <c r="E30" i="280"/>
  <c r="AQ29" i="280"/>
  <c r="AH29" i="280"/>
  <c r="V29" i="280"/>
  <c r="R29" i="280"/>
  <c r="S29" i="280" s="1"/>
  <c r="K29" i="280"/>
  <c r="J29" i="280"/>
  <c r="I29" i="280" s="1"/>
  <c r="G29" i="280"/>
  <c r="E29" i="280"/>
  <c r="AQ28" i="280"/>
  <c r="AH28" i="280"/>
  <c r="V28" i="280"/>
  <c r="R28" i="280"/>
  <c r="S28" i="280" s="1"/>
  <c r="K28" i="280"/>
  <c r="J28" i="280"/>
  <c r="I28" i="280" s="1"/>
  <c r="G28" i="280"/>
  <c r="E28" i="280"/>
  <c r="AQ27" i="280"/>
  <c r="AH27" i="280"/>
  <c r="V27" i="280"/>
  <c r="R27" i="280"/>
  <c r="S27" i="280" s="1"/>
  <c r="K27" i="280"/>
  <c r="J27" i="280"/>
  <c r="I27" i="280" s="1"/>
  <c r="G27" i="280"/>
  <c r="E27" i="280"/>
  <c r="AQ26" i="280"/>
  <c r="AH26" i="280"/>
  <c r="V26" i="280"/>
  <c r="R26" i="280"/>
  <c r="S26" i="280" s="1"/>
  <c r="K26" i="280"/>
  <c r="J26" i="280"/>
  <c r="I26" i="280" s="1"/>
  <c r="G26" i="280"/>
  <c r="AQ25" i="280"/>
  <c r="AH25" i="280"/>
  <c r="V25" i="280"/>
  <c r="R25" i="280"/>
  <c r="S25" i="280" s="1"/>
  <c r="J25" i="280"/>
  <c r="K25" i="280" s="1"/>
  <c r="G25" i="280"/>
  <c r="E25" i="280"/>
  <c r="AQ24" i="280"/>
  <c r="AH24" i="280"/>
  <c r="V24" i="280"/>
  <c r="R24" i="280"/>
  <c r="T24" i="280" s="1"/>
  <c r="J24" i="280"/>
  <c r="I24" i="280" s="1"/>
  <c r="G24" i="280"/>
  <c r="E24" i="280"/>
  <c r="AQ23" i="280"/>
  <c r="AH23" i="280"/>
  <c r="V23" i="280"/>
  <c r="R23" i="280"/>
  <c r="T23" i="280" s="1"/>
  <c r="J23" i="280"/>
  <c r="I23" i="280" s="1"/>
  <c r="G23" i="280"/>
  <c r="E23" i="280"/>
  <c r="AQ22" i="280"/>
  <c r="AH22" i="280"/>
  <c r="V22" i="280"/>
  <c r="R22" i="280"/>
  <c r="J22" i="280"/>
  <c r="K22" i="280" s="1"/>
  <c r="G22" i="280"/>
  <c r="E22" i="280"/>
  <c r="AQ21" i="280"/>
  <c r="AH21" i="280"/>
  <c r="V21" i="280"/>
  <c r="R21" i="280"/>
  <c r="S21" i="280" s="1"/>
  <c r="J21" i="280"/>
  <c r="I21" i="280" s="1"/>
  <c r="G21" i="280"/>
  <c r="E21" i="280"/>
  <c r="AQ20" i="280"/>
  <c r="AH20" i="280"/>
  <c r="V20" i="280"/>
  <c r="R20" i="280"/>
  <c r="T20" i="280" s="1"/>
  <c r="J20" i="280"/>
  <c r="I20" i="280" s="1"/>
  <c r="G20" i="280"/>
  <c r="E20" i="280"/>
  <c r="AQ19" i="280"/>
  <c r="AH19" i="280"/>
  <c r="V19" i="280"/>
  <c r="R19" i="280"/>
  <c r="T19" i="280" s="1"/>
  <c r="J19" i="280"/>
  <c r="I19" i="280" s="1"/>
  <c r="G19" i="280"/>
  <c r="E19" i="280"/>
  <c r="AQ18" i="280"/>
  <c r="AH18" i="280"/>
  <c r="V18" i="280"/>
  <c r="R18" i="280"/>
  <c r="J18" i="280"/>
  <c r="K18" i="280" s="1"/>
  <c r="G18" i="280"/>
  <c r="E18" i="280"/>
  <c r="AQ17" i="280"/>
  <c r="AH17" i="280"/>
  <c r="V17" i="280"/>
  <c r="R17" i="280"/>
  <c r="S17" i="280" s="1"/>
  <c r="J17" i="280"/>
  <c r="I17" i="280" s="1"/>
  <c r="G17" i="280"/>
  <c r="E17" i="280"/>
  <c r="AQ16" i="280"/>
  <c r="AH16" i="280"/>
  <c r="V16" i="280"/>
  <c r="R16" i="280"/>
  <c r="S16" i="280" s="1"/>
  <c r="J16" i="280"/>
  <c r="I16" i="280" s="1"/>
  <c r="G16" i="280"/>
  <c r="E16" i="280"/>
  <c r="AQ15" i="280"/>
  <c r="AH15" i="280"/>
  <c r="V15" i="280"/>
  <c r="R15" i="280"/>
  <c r="T15" i="280" s="1"/>
  <c r="J15" i="280"/>
  <c r="K15" i="280" s="1"/>
  <c r="G15" i="280"/>
  <c r="E15" i="280"/>
  <c r="AQ14" i="280"/>
  <c r="AH14" i="280"/>
  <c r="V14" i="280"/>
  <c r="R14" i="280"/>
  <c r="J14" i="280"/>
  <c r="I14" i="280" s="1"/>
  <c r="G14" i="280"/>
  <c r="E14" i="280"/>
  <c r="AQ13" i="280"/>
  <c r="AH13" i="280"/>
  <c r="V13" i="280"/>
  <c r="R13" i="280"/>
  <c r="S13" i="280" s="1"/>
  <c r="J13" i="280"/>
  <c r="K13" i="280" s="1"/>
  <c r="G13" i="280"/>
  <c r="E13" i="280"/>
  <c r="AQ12" i="280"/>
  <c r="AH12" i="280"/>
  <c r="V12" i="280"/>
  <c r="R12" i="280"/>
  <c r="T12" i="280" s="1"/>
  <c r="J12" i="280"/>
  <c r="I12" i="280" s="1"/>
  <c r="G12" i="280"/>
  <c r="E12" i="280"/>
  <c r="V11" i="280"/>
  <c r="J11" i="280"/>
  <c r="K11" i="280" s="1"/>
  <c r="G11" i="280"/>
  <c r="E11" i="280"/>
  <c r="T34" i="280" l="1"/>
  <c r="AI34" i="280" s="1"/>
  <c r="S33" i="280"/>
  <c r="S34" i="280"/>
  <c r="T33" i="280"/>
  <c r="AI33" i="280" s="1"/>
  <c r="T30" i="280"/>
  <c r="AI30" i="280" s="1"/>
  <c r="T26" i="280"/>
  <c r="T25" i="280"/>
  <c r="AI25" i="280" s="1"/>
  <c r="AI24" i="280"/>
  <c r="S22" i="280"/>
  <c r="T22" i="280"/>
  <c r="AI22" i="280" s="1"/>
  <c r="T21" i="280"/>
  <c r="S18" i="280"/>
  <c r="T18" i="280"/>
  <c r="AI18" i="280" s="1"/>
  <c r="T17" i="280"/>
  <c r="AI17" i="280" s="1"/>
  <c r="AI15" i="280"/>
  <c r="S14" i="280"/>
  <c r="T14" i="280"/>
  <c r="AI14" i="280" s="1"/>
  <c r="T13" i="280"/>
  <c r="AI13" i="280" s="1"/>
  <c r="AI12" i="280"/>
  <c r="AQ35" i="280"/>
  <c r="AI20" i="280"/>
  <c r="AI21" i="280"/>
  <c r="AI23" i="280"/>
  <c r="AI19" i="280"/>
  <c r="S15" i="280"/>
  <c r="S19" i="280"/>
  <c r="S23" i="280"/>
  <c r="S20" i="280"/>
  <c r="S24" i="280"/>
  <c r="AI26" i="280"/>
  <c r="T28" i="280"/>
  <c r="AI28" i="280" s="1"/>
  <c r="T32" i="280"/>
  <c r="AI32" i="280" s="1"/>
  <c r="T16" i="280"/>
  <c r="AI16" i="280" s="1"/>
  <c r="T29" i="280"/>
  <c r="AI29" i="280" s="1"/>
  <c r="T27" i="280"/>
  <c r="AI27" i="280" s="1"/>
  <c r="T31" i="280"/>
  <c r="AI31" i="280" s="1"/>
  <c r="S12" i="280"/>
  <c r="S11" i="280"/>
  <c r="R35" i="280"/>
  <c r="T11" i="280"/>
  <c r="K12" i="280"/>
  <c r="K14" i="280"/>
  <c r="K16" i="280"/>
  <c r="K17" i="280"/>
  <c r="K19" i="280"/>
  <c r="K20" i="280"/>
  <c r="K21" i="280"/>
  <c r="K23" i="280"/>
  <c r="K24" i="280"/>
  <c r="K33" i="280"/>
  <c r="K34" i="280"/>
  <c r="AH11" i="280"/>
  <c r="I11" i="280"/>
  <c r="I13" i="280"/>
  <c r="I15" i="280"/>
  <c r="I18" i="280"/>
  <c r="I22" i="280"/>
  <c r="I25" i="280"/>
  <c r="AP35" i="280"/>
  <c r="AG35" i="280"/>
  <c r="S35" i="280" l="1"/>
  <c r="T35" i="280"/>
  <c r="AH35" i="280"/>
  <c r="AI11" i="280"/>
  <c r="AI35" i="280" l="1"/>
  <c r="AP10" i="279"/>
  <c r="AG10" i="279"/>
  <c r="Q10" i="279"/>
  <c r="AR35" i="279"/>
  <c r="AQ34" i="279"/>
  <c r="AH34" i="279"/>
  <c r="V34" i="279"/>
  <c r="R34" i="279"/>
  <c r="K34" i="279"/>
  <c r="J34" i="279"/>
  <c r="I34" i="279" s="1"/>
  <c r="G34" i="279"/>
  <c r="E34" i="279"/>
  <c r="AQ33" i="279"/>
  <c r="AH33" i="279"/>
  <c r="V33" i="279"/>
  <c r="R33" i="279"/>
  <c r="K33" i="279"/>
  <c r="J33" i="279"/>
  <c r="I33" i="279" s="1"/>
  <c r="G33" i="279"/>
  <c r="E33" i="279"/>
  <c r="AW32" i="279"/>
  <c r="AQ32" i="279"/>
  <c r="AH32" i="279"/>
  <c r="V32" i="279"/>
  <c r="R32" i="279"/>
  <c r="K32" i="279"/>
  <c r="J32" i="279"/>
  <c r="I32" i="279" s="1"/>
  <c r="G32" i="279"/>
  <c r="E32" i="279"/>
  <c r="AQ31" i="279"/>
  <c r="AH31" i="279"/>
  <c r="V31" i="279"/>
  <c r="R31" i="279"/>
  <c r="K31" i="279"/>
  <c r="J31" i="279"/>
  <c r="I31" i="279" s="1"/>
  <c r="G31" i="279"/>
  <c r="E31" i="279"/>
  <c r="AQ30" i="279"/>
  <c r="AH30" i="279"/>
  <c r="V30" i="279"/>
  <c r="R30" i="279"/>
  <c r="K30" i="279"/>
  <c r="J30" i="279"/>
  <c r="I30" i="279" s="1"/>
  <c r="G30" i="279"/>
  <c r="E30" i="279"/>
  <c r="AQ29" i="279"/>
  <c r="AH29" i="279"/>
  <c r="V29" i="279"/>
  <c r="R29" i="279"/>
  <c r="K29" i="279"/>
  <c r="J29" i="279"/>
  <c r="I29" i="279" s="1"/>
  <c r="G29" i="279"/>
  <c r="E29" i="279"/>
  <c r="AQ28" i="279"/>
  <c r="AH28" i="279"/>
  <c r="V28" i="279"/>
  <c r="R28" i="279"/>
  <c r="K28" i="279"/>
  <c r="J28" i="279"/>
  <c r="I28" i="279" s="1"/>
  <c r="G28" i="279"/>
  <c r="E28" i="279"/>
  <c r="AQ27" i="279"/>
  <c r="AH27" i="279"/>
  <c r="V27" i="279"/>
  <c r="R27" i="279"/>
  <c r="K27" i="279"/>
  <c r="J27" i="279"/>
  <c r="I27" i="279" s="1"/>
  <c r="G27" i="279"/>
  <c r="E27" i="279"/>
  <c r="AQ26" i="279"/>
  <c r="AH26" i="279"/>
  <c r="V26" i="279"/>
  <c r="R26" i="279"/>
  <c r="K26" i="279"/>
  <c r="J26" i="279"/>
  <c r="I26" i="279" s="1"/>
  <c r="G26" i="279"/>
  <c r="AQ25" i="279"/>
  <c r="AH25" i="279"/>
  <c r="V25" i="279"/>
  <c r="R25" i="279"/>
  <c r="J25" i="279"/>
  <c r="K25" i="279" s="1"/>
  <c r="G25" i="279"/>
  <c r="E25" i="279"/>
  <c r="AQ24" i="279"/>
  <c r="AH24" i="279"/>
  <c r="V24" i="279"/>
  <c r="R24" i="279"/>
  <c r="J24" i="279"/>
  <c r="K24" i="279" s="1"/>
  <c r="G24" i="279"/>
  <c r="E24" i="279"/>
  <c r="AQ23" i="279"/>
  <c r="AH23" i="279"/>
  <c r="V23" i="279"/>
  <c r="R23" i="279"/>
  <c r="J23" i="279"/>
  <c r="I23" i="279" s="1"/>
  <c r="G23" i="279"/>
  <c r="E23" i="279"/>
  <c r="AQ22" i="279"/>
  <c r="AH22" i="279"/>
  <c r="V22" i="279"/>
  <c r="R22" i="279"/>
  <c r="J22" i="279"/>
  <c r="K22" i="279" s="1"/>
  <c r="G22" i="279"/>
  <c r="E22" i="279"/>
  <c r="AQ21" i="279"/>
  <c r="AH21" i="279"/>
  <c r="V21" i="279"/>
  <c r="R21" i="279"/>
  <c r="J21" i="279"/>
  <c r="K21" i="279" s="1"/>
  <c r="G21" i="279"/>
  <c r="E21" i="279"/>
  <c r="AQ20" i="279"/>
  <c r="AH20" i="279"/>
  <c r="V20" i="279"/>
  <c r="R20" i="279"/>
  <c r="J20" i="279"/>
  <c r="I20" i="279" s="1"/>
  <c r="G20" i="279"/>
  <c r="E20" i="279"/>
  <c r="AQ19" i="279"/>
  <c r="AH19" i="279"/>
  <c r="V19" i="279"/>
  <c r="R19" i="279"/>
  <c r="J19" i="279"/>
  <c r="I19" i="279" s="1"/>
  <c r="G19" i="279"/>
  <c r="E19" i="279"/>
  <c r="AQ18" i="279"/>
  <c r="AH18" i="279"/>
  <c r="V18" i="279"/>
  <c r="R18" i="279"/>
  <c r="J18" i="279"/>
  <c r="K18" i="279" s="1"/>
  <c r="G18" i="279"/>
  <c r="E18" i="279"/>
  <c r="AQ17" i="279"/>
  <c r="AH17" i="279"/>
  <c r="V17" i="279"/>
  <c r="R17" i="279"/>
  <c r="J17" i="279"/>
  <c r="I17" i="279" s="1"/>
  <c r="G17" i="279"/>
  <c r="E17" i="279"/>
  <c r="AQ16" i="279"/>
  <c r="AH16" i="279"/>
  <c r="V16" i="279"/>
  <c r="R16" i="279"/>
  <c r="J16" i="279"/>
  <c r="I16" i="279" s="1"/>
  <c r="G16" i="279"/>
  <c r="E16" i="279"/>
  <c r="AQ15" i="279"/>
  <c r="AH15" i="279"/>
  <c r="V15" i="279"/>
  <c r="R15" i="279"/>
  <c r="J15" i="279"/>
  <c r="K15" i="279" s="1"/>
  <c r="G15" i="279"/>
  <c r="E15" i="279"/>
  <c r="AQ14" i="279"/>
  <c r="AH14" i="279"/>
  <c r="V14" i="279"/>
  <c r="R14" i="279"/>
  <c r="J14" i="279"/>
  <c r="I14" i="279" s="1"/>
  <c r="G14" i="279"/>
  <c r="E14" i="279"/>
  <c r="AQ13" i="279"/>
  <c r="AH13" i="279"/>
  <c r="V13" i="279"/>
  <c r="R13" i="279"/>
  <c r="J13" i="279"/>
  <c r="I13" i="279" s="1"/>
  <c r="G13" i="279"/>
  <c r="E13" i="279"/>
  <c r="AQ12" i="279"/>
  <c r="AH12" i="279"/>
  <c r="V12" i="279"/>
  <c r="R12" i="279"/>
  <c r="J12" i="279"/>
  <c r="K12" i="279" s="1"/>
  <c r="G12" i="279"/>
  <c r="E12" i="279"/>
  <c r="V11" i="279"/>
  <c r="J11" i="279"/>
  <c r="I11" i="279" s="1"/>
  <c r="G11" i="279"/>
  <c r="E11" i="279"/>
  <c r="AQ11" i="279"/>
  <c r="AG35" i="279"/>
  <c r="R11" i="279"/>
  <c r="S34" i="279" l="1"/>
  <c r="T34" i="279"/>
  <c r="AI34" i="279" s="1"/>
  <c r="S33" i="279"/>
  <c r="T32" i="279"/>
  <c r="AI32" i="279" s="1"/>
  <c r="T31" i="279"/>
  <c r="AI31" i="279" s="1"/>
  <c r="T30" i="279"/>
  <c r="T29" i="279"/>
  <c r="T28" i="279"/>
  <c r="AI28" i="279" s="1"/>
  <c r="T27" i="279"/>
  <c r="AI27" i="279" s="1"/>
  <c r="T26" i="279"/>
  <c r="AI26" i="279" s="1"/>
  <c r="S25" i="279"/>
  <c r="T25" i="279"/>
  <c r="AI25" i="279" s="1"/>
  <c r="S24" i="279"/>
  <c r="T24" i="279"/>
  <c r="AI24" i="279" s="1"/>
  <c r="T23" i="279"/>
  <c r="AI23" i="279" s="1"/>
  <c r="T22" i="279"/>
  <c r="AI22" i="279" s="1"/>
  <c r="S21" i="279"/>
  <c r="T21" i="279"/>
  <c r="AI21" i="279" s="1"/>
  <c r="S20" i="279"/>
  <c r="T20" i="279"/>
  <c r="AI20" i="279" s="1"/>
  <c r="T19" i="279"/>
  <c r="T18" i="279"/>
  <c r="AI18" i="279" s="1"/>
  <c r="T17" i="279"/>
  <c r="AI17" i="279" s="1"/>
  <c r="S17" i="279"/>
  <c r="S16" i="279"/>
  <c r="T16" i="279"/>
  <c r="AI16" i="279" s="1"/>
  <c r="T15" i="279"/>
  <c r="AI15" i="279" s="1"/>
  <c r="T14" i="279"/>
  <c r="AI14" i="279" s="1"/>
  <c r="T13" i="279"/>
  <c r="AI13" i="279" s="1"/>
  <c r="S13" i="279"/>
  <c r="S12" i="279"/>
  <c r="T12" i="279"/>
  <c r="AI12" i="279" s="1"/>
  <c r="AQ35" i="279"/>
  <c r="AI19" i="279"/>
  <c r="S14" i="279"/>
  <c r="S18" i="279"/>
  <c r="S22" i="279"/>
  <c r="S15" i="279"/>
  <c r="S19" i="279"/>
  <c r="S23" i="279"/>
  <c r="T33" i="279"/>
  <c r="AI33" i="279" s="1"/>
  <c r="R35" i="279"/>
  <c r="T11" i="279"/>
  <c r="S11" i="279"/>
  <c r="AI29" i="279"/>
  <c r="AI30" i="279"/>
  <c r="AG8" i="279"/>
  <c r="K11" i="279"/>
  <c r="K13" i="279"/>
  <c r="K14" i="279"/>
  <c r="K16" i="279"/>
  <c r="K17" i="279"/>
  <c r="K19" i="279"/>
  <c r="K20" i="279"/>
  <c r="K23" i="279"/>
  <c r="AH11" i="279"/>
  <c r="S26" i="279"/>
  <c r="S27" i="279"/>
  <c r="S28" i="279"/>
  <c r="S29" i="279"/>
  <c r="S30" i="279"/>
  <c r="S31" i="279"/>
  <c r="S32" i="279"/>
  <c r="I12" i="279"/>
  <c r="I15" i="279"/>
  <c r="I18" i="279"/>
  <c r="I21" i="279"/>
  <c r="I22" i="279"/>
  <c r="I24" i="279"/>
  <c r="I25" i="279"/>
  <c r="AP35" i="279"/>
  <c r="T35" i="279" l="1"/>
  <c r="S35" i="279"/>
  <c r="AH35" i="279"/>
  <c r="AI11" i="279"/>
  <c r="AI35" i="279" l="1"/>
  <c r="AP10" i="278" l="1"/>
  <c r="AG10" i="278"/>
  <c r="AG8" i="278" s="1"/>
  <c r="Q10" i="278"/>
  <c r="AR35" i="278"/>
  <c r="AQ34" i="278"/>
  <c r="AH34" i="278"/>
  <c r="V34" i="278"/>
  <c r="R34" i="278"/>
  <c r="K34" i="278"/>
  <c r="J34" i="278"/>
  <c r="I34" i="278" s="1"/>
  <c r="G34" i="278"/>
  <c r="E34" i="278"/>
  <c r="AQ33" i="278"/>
  <c r="AH33" i="278"/>
  <c r="V33" i="278"/>
  <c r="R33" i="278"/>
  <c r="K33" i="278"/>
  <c r="J33" i="278"/>
  <c r="I33" i="278" s="1"/>
  <c r="G33" i="278"/>
  <c r="E33" i="278"/>
  <c r="AW32" i="278"/>
  <c r="AQ32" i="278"/>
  <c r="AH32" i="278"/>
  <c r="V32" i="278"/>
  <c r="R32" i="278"/>
  <c r="K32" i="278"/>
  <c r="J32" i="278"/>
  <c r="I32" i="278" s="1"/>
  <c r="G32" i="278"/>
  <c r="E32" i="278"/>
  <c r="AQ31" i="278"/>
  <c r="AH31" i="278"/>
  <c r="V31" i="278"/>
  <c r="R31" i="278"/>
  <c r="K31" i="278"/>
  <c r="J31" i="278"/>
  <c r="I31" i="278" s="1"/>
  <c r="G31" i="278"/>
  <c r="E31" i="278"/>
  <c r="AQ30" i="278"/>
  <c r="AH30" i="278"/>
  <c r="V30" i="278"/>
  <c r="R30" i="278"/>
  <c r="K30" i="278"/>
  <c r="J30" i="278"/>
  <c r="I30" i="278" s="1"/>
  <c r="G30" i="278"/>
  <c r="E30" i="278"/>
  <c r="AQ29" i="278"/>
  <c r="AH29" i="278"/>
  <c r="V29" i="278"/>
  <c r="R29" i="278"/>
  <c r="K29" i="278"/>
  <c r="J29" i="278"/>
  <c r="I29" i="278" s="1"/>
  <c r="G29" i="278"/>
  <c r="E29" i="278"/>
  <c r="AQ28" i="278"/>
  <c r="AH28" i="278"/>
  <c r="V28" i="278"/>
  <c r="R28" i="278"/>
  <c r="K28" i="278"/>
  <c r="J28" i="278"/>
  <c r="I28" i="278" s="1"/>
  <c r="G28" i="278"/>
  <c r="E28" i="278"/>
  <c r="AQ27" i="278"/>
  <c r="AH27" i="278"/>
  <c r="V27" i="278"/>
  <c r="R27" i="278"/>
  <c r="K27" i="278"/>
  <c r="J27" i="278"/>
  <c r="I27" i="278" s="1"/>
  <c r="G27" i="278"/>
  <c r="E27" i="278"/>
  <c r="AQ26" i="278"/>
  <c r="AH26" i="278"/>
  <c r="V26" i="278"/>
  <c r="R26" i="278"/>
  <c r="K26" i="278"/>
  <c r="J26" i="278"/>
  <c r="I26" i="278" s="1"/>
  <c r="G26" i="278"/>
  <c r="AQ25" i="278"/>
  <c r="AH25" i="278"/>
  <c r="V25" i="278"/>
  <c r="R25" i="278"/>
  <c r="J25" i="278"/>
  <c r="K25" i="278" s="1"/>
  <c r="G25" i="278"/>
  <c r="E25" i="278"/>
  <c r="AQ24" i="278"/>
  <c r="AH24" i="278"/>
  <c r="V24" i="278"/>
  <c r="R24" i="278"/>
  <c r="J24" i="278"/>
  <c r="K24" i="278" s="1"/>
  <c r="G24" i="278"/>
  <c r="E24" i="278"/>
  <c r="AQ23" i="278"/>
  <c r="AH23" i="278"/>
  <c r="V23" i="278"/>
  <c r="R23" i="278"/>
  <c r="J23" i="278"/>
  <c r="I23" i="278" s="1"/>
  <c r="G23" i="278"/>
  <c r="E23" i="278"/>
  <c r="AQ22" i="278"/>
  <c r="AH22" i="278"/>
  <c r="V22" i="278"/>
  <c r="R22" i="278"/>
  <c r="J22" i="278"/>
  <c r="K22" i="278" s="1"/>
  <c r="G22" i="278"/>
  <c r="E22" i="278"/>
  <c r="AQ21" i="278"/>
  <c r="AH21" i="278"/>
  <c r="V21" i="278"/>
  <c r="R21" i="278"/>
  <c r="J21" i="278"/>
  <c r="I21" i="278" s="1"/>
  <c r="G21" i="278"/>
  <c r="E21" i="278"/>
  <c r="AQ20" i="278"/>
  <c r="AH20" i="278"/>
  <c r="V20" i="278"/>
  <c r="R20" i="278"/>
  <c r="T20" i="278" s="1"/>
  <c r="J20" i="278"/>
  <c r="I20" i="278" s="1"/>
  <c r="G20" i="278"/>
  <c r="E20" i="278"/>
  <c r="AQ19" i="278"/>
  <c r="AH19" i="278"/>
  <c r="V19" i="278"/>
  <c r="R19" i="278"/>
  <c r="J19" i="278"/>
  <c r="K19" i="278" s="1"/>
  <c r="G19" i="278"/>
  <c r="E19" i="278"/>
  <c r="AQ18" i="278"/>
  <c r="AH18" i="278"/>
  <c r="V18" i="278"/>
  <c r="R18" i="278"/>
  <c r="J18" i="278"/>
  <c r="I18" i="278" s="1"/>
  <c r="G18" i="278"/>
  <c r="E18" i="278"/>
  <c r="AQ17" i="278"/>
  <c r="AH17" i="278"/>
  <c r="V17" i="278"/>
  <c r="R17" i="278"/>
  <c r="J17" i="278"/>
  <c r="K17" i="278" s="1"/>
  <c r="G17" i="278"/>
  <c r="E17" i="278"/>
  <c r="AQ16" i="278"/>
  <c r="AH16" i="278"/>
  <c r="V16" i="278"/>
  <c r="R16" i="278"/>
  <c r="J16" i="278"/>
  <c r="I16" i="278" s="1"/>
  <c r="G16" i="278"/>
  <c r="E16" i="278"/>
  <c r="AQ15" i="278"/>
  <c r="AH15" i="278"/>
  <c r="V15" i="278"/>
  <c r="R15" i="278"/>
  <c r="J15" i="278"/>
  <c r="K15" i="278" s="1"/>
  <c r="G15" i="278"/>
  <c r="E15" i="278"/>
  <c r="AQ14" i="278"/>
  <c r="AH14" i="278"/>
  <c r="V14" i="278"/>
  <c r="R14" i="278"/>
  <c r="J14" i="278"/>
  <c r="I14" i="278" s="1"/>
  <c r="G14" i="278"/>
  <c r="E14" i="278"/>
  <c r="AQ13" i="278"/>
  <c r="AH13" i="278"/>
  <c r="V13" i="278"/>
  <c r="R13" i="278"/>
  <c r="J13" i="278"/>
  <c r="K13" i="278" s="1"/>
  <c r="G13" i="278"/>
  <c r="E13" i="278"/>
  <c r="AQ12" i="278"/>
  <c r="AH12" i="278"/>
  <c r="V12" i="278"/>
  <c r="R12" i="278"/>
  <c r="J12" i="278"/>
  <c r="I12" i="278" s="1"/>
  <c r="G12" i="278"/>
  <c r="E12" i="278"/>
  <c r="V11" i="278"/>
  <c r="J11" i="278"/>
  <c r="K11" i="278" s="1"/>
  <c r="G11" i="278"/>
  <c r="E11" i="278"/>
  <c r="AP35" i="278"/>
  <c r="R11" i="278"/>
  <c r="T34" i="278" l="1"/>
  <c r="S34" i="278"/>
  <c r="T33" i="278"/>
  <c r="AI33" i="278" s="1"/>
  <c r="T32" i="278"/>
  <c r="AI32" i="278" s="1"/>
  <c r="T31" i="278"/>
  <c r="AI31" i="278" s="1"/>
  <c r="T30" i="278"/>
  <c r="AI30" i="278" s="1"/>
  <c r="T29" i="278"/>
  <c r="T28" i="278"/>
  <c r="AI28" i="278" s="1"/>
  <c r="T27" i="278"/>
  <c r="T26" i="278"/>
  <c r="AI26" i="278" s="1"/>
  <c r="T25" i="278"/>
  <c r="AI25" i="278" s="1"/>
  <c r="S25" i="278"/>
  <c r="S24" i="278"/>
  <c r="T24" i="278"/>
  <c r="AI24" i="278" s="1"/>
  <c r="S23" i="278"/>
  <c r="T22" i="278"/>
  <c r="AI22" i="278" s="1"/>
  <c r="T21" i="278"/>
  <c r="AI21" i="278" s="1"/>
  <c r="S21" i="278"/>
  <c r="AI20" i="278"/>
  <c r="S20" i="278"/>
  <c r="T19" i="278"/>
  <c r="AI19" i="278" s="1"/>
  <c r="T18" i="278"/>
  <c r="AI18" i="278" s="1"/>
  <c r="S17" i="278"/>
  <c r="T17" i="278"/>
  <c r="AI17" i="278" s="1"/>
  <c r="S16" i="278"/>
  <c r="T16" i="278"/>
  <c r="AI16" i="278" s="1"/>
  <c r="T15" i="278"/>
  <c r="AI15" i="278" s="1"/>
  <c r="T14" i="278"/>
  <c r="T13" i="278"/>
  <c r="AI13" i="278" s="1"/>
  <c r="S13" i="278"/>
  <c r="S12" i="278"/>
  <c r="T12" i="278"/>
  <c r="AI12" i="278" s="1"/>
  <c r="AI14" i="278"/>
  <c r="AI34" i="278"/>
  <c r="S14" i="278"/>
  <c r="S18" i="278"/>
  <c r="S22" i="278"/>
  <c r="S15" i="278"/>
  <c r="S19" i="278"/>
  <c r="S33" i="278"/>
  <c r="T23" i="278"/>
  <c r="AI23" i="278" s="1"/>
  <c r="R35" i="278"/>
  <c r="S11" i="278"/>
  <c r="T11" i="278"/>
  <c r="AI27" i="278"/>
  <c r="AI29" i="278"/>
  <c r="K12" i="278"/>
  <c r="K14" i="278"/>
  <c r="K16" i="278"/>
  <c r="K18" i="278"/>
  <c r="K20" i="278"/>
  <c r="K21" i="278"/>
  <c r="K23" i="278"/>
  <c r="AH11" i="278"/>
  <c r="S26" i="278"/>
  <c r="S27" i="278"/>
  <c r="S28" i="278"/>
  <c r="S29" i="278"/>
  <c r="S30" i="278"/>
  <c r="S31" i="278"/>
  <c r="S32" i="278"/>
  <c r="AQ11" i="278"/>
  <c r="AQ35" i="278" s="1"/>
  <c r="I11" i="278"/>
  <c r="I13" i="278"/>
  <c r="I15" i="278"/>
  <c r="I17" i="278"/>
  <c r="I19" i="278"/>
  <c r="I22" i="278"/>
  <c r="I24" i="278"/>
  <c r="I25" i="278"/>
  <c r="AG35" i="278"/>
  <c r="T35" i="278" l="1"/>
  <c r="AH35" i="278"/>
  <c r="AI11" i="278"/>
  <c r="S35" i="278"/>
  <c r="AI35" i="278" l="1"/>
  <c r="AP10" i="277" l="1"/>
  <c r="AP35" i="277" s="1"/>
  <c r="AG10" i="277"/>
  <c r="AG8" i="277" s="1"/>
  <c r="Q10" i="277"/>
  <c r="R11" i="277" s="1"/>
  <c r="AR35" i="277"/>
  <c r="AQ34" i="277"/>
  <c r="AH34" i="277"/>
  <c r="V34" i="277"/>
  <c r="R34" i="277"/>
  <c r="S34" i="277" s="1"/>
  <c r="J34" i="277"/>
  <c r="I34" i="277" s="1"/>
  <c r="G34" i="277"/>
  <c r="E34" i="277"/>
  <c r="AQ33" i="277"/>
  <c r="AH33" i="277"/>
  <c r="V33" i="277"/>
  <c r="R33" i="277"/>
  <c r="S33" i="277" s="1"/>
  <c r="J33" i="277"/>
  <c r="I33" i="277" s="1"/>
  <c r="G33" i="277"/>
  <c r="E33" i="277"/>
  <c r="AW32" i="277"/>
  <c r="AQ32" i="277"/>
  <c r="AH32" i="277"/>
  <c r="V32" i="277"/>
  <c r="R32" i="277"/>
  <c r="S32" i="277" s="1"/>
  <c r="K32" i="277"/>
  <c r="J32" i="277"/>
  <c r="I32" i="277" s="1"/>
  <c r="G32" i="277"/>
  <c r="E32" i="277"/>
  <c r="AQ31" i="277"/>
  <c r="AH31" i="277"/>
  <c r="V31" i="277"/>
  <c r="R31" i="277"/>
  <c r="S31" i="277" s="1"/>
  <c r="K31" i="277"/>
  <c r="J31" i="277"/>
  <c r="I31" i="277" s="1"/>
  <c r="G31" i="277"/>
  <c r="E31" i="277"/>
  <c r="AQ30" i="277"/>
  <c r="AH30" i="277"/>
  <c r="V30" i="277"/>
  <c r="R30" i="277"/>
  <c r="S30" i="277" s="1"/>
  <c r="K30" i="277"/>
  <c r="J30" i="277"/>
  <c r="I30" i="277" s="1"/>
  <c r="G30" i="277"/>
  <c r="E30" i="277"/>
  <c r="AQ29" i="277"/>
  <c r="AH29" i="277"/>
  <c r="V29" i="277"/>
  <c r="R29" i="277"/>
  <c r="S29" i="277" s="1"/>
  <c r="K29" i="277"/>
  <c r="J29" i="277"/>
  <c r="I29" i="277" s="1"/>
  <c r="G29" i="277"/>
  <c r="E29" i="277"/>
  <c r="AQ28" i="277"/>
  <c r="AH28" i="277"/>
  <c r="V28" i="277"/>
  <c r="R28" i="277"/>
  <c r="S28" i="277" s="1"/>
  <c r="K28" i="277"/>
  <c r="J28" i="277"/>
  <c r="I28" i="277" s="1"/>
  <c r="G28" i="277"/>
  <c r="E28" i="277"/>
  <c r="AQ27" i="277"/>
  <c r="AH27" i="277"/>
  <c r="V27" i="277"/>
  <c r="R27" i="277"/>
  <c r="S27" i="277" s="1"/>
  <c r="K27" i="277"/>
  <c r="J27" i="277"/>
  <c r="I27" i="277" s="1"/>
  <c r="G27" i="277"/>
  <c r="E27" i="277"/>
  <c r="AQ26" i="277"/>
  <c r="AH26" i="277"/>
  <c r="V26" i="277"/>
  <c r="R26" i="277"/>
  <c r="S26" i="277" s="1"/>
  <c r="K26" i="277"/>
  <c r="J26" i="277"/>
  <c r="I26" i="277" s="1"/>
  <c r="G26" i="277"/>
  <c r="AQ25" i="277"/>
  <c r="AH25" i="277"/>
  <c r="V25" i="277"/>
  <c r="R25" i="277"/>
  <c r="S25" i="277" s="1"/>
  <c r="J25" i="277"/>
  <c r="K25" i="277" s="1"/>
  <c r="G25" i="277"/>
  <c r="E25" i="277"/>
  <c r="AQ24" i="277"/>
  <c r="AH24" i="277"/>
  <c r="V24" i="277"/>
  <c r="R24" i="277"/>
  <c r="S24" i="277" s="1"/>
  <c r="J24" i="277"/>
  <c r="I24" i="277" s="1"/>
  <c r="G24" i="277"/>
  <c r="E24" i="277"/>
  <c r="AQ23" i="277"/>
  <c r="AH23" i="277"/>
  <c r="V23" i="277"/>
  <c r="R23" i="277"/>
  <c r="S23" i="277" s="1"/>
  <c r="J23" i="277"/>
  <c r="K23" i="277" s="1"/>
  <c r="G23" i="277"/>
  <c r="E23" i="277"/>
  <c r="AQ22" i="277"/>
  <c r="AH22" i="277"/>
  <c r="V22" i="277"/>
  <c r="R22" i="277"/>
  <c r="J22" i="277"/>
  <c r="K22" i="277" s="1"/>
  <c r="G22" i="277"/>
  <c r="E22" i="277"/>
  <c r="AQ21" i="277"/>
  <c r="AH21" i="277"/>
  <c r="V21" i="277"/>
  <c r="R21" i="277"/>
  <c r="S21" i="277" s="1"/>
  <c r="J21" i="277"/>
  <c r="I21" i="277" s="1"/>
  <c r="G21" i="277"/>
  <c r="E21" i="277"/>
  <c r="AQ20" i="277"/>
  <c r="AH20" i="277"/>
  <c r="V20" i="277"/>
  <c r="R20" i="277"/>
  <c r="T20" i="277" s="1"/>
  <c r="J20" i="277"/>
  <c r="K20" i="277" s="1"/>
  <c r="G20" i="277"/>
  <c r="E20" i="277"/>
  <c r="AQ19" i="277"/>
  <c r="AH19" i="277"/>
  <c r="V19" i="277"/>
  <c r="R19" i="277"/>
  <c r="T19" i="277" s="1"/>
  <c r="J19" i="277"/>
  <c r="I19" i="277" s="1"/>
  <c r="G19" i="277"/>
  <c r="E19" i="277"/>
  <c r="AQ18" i="277"/>
  <c r="AH18" i="277"/>
  <c r="V18" i="277"/>
  <c r="R18" i="277"/>
  <c r="S18" i="277" s="1"/>
  <c r="J18" i="277"/>
  <c r="I18" i="277" s="1"/>
  <c r="G18" i="277"/>
  <c r="E18" i="277"/>
  <c r="AQ17" i="277"/>
  <c r="AH17" i="277"/>
  <c r="V17" i="277"/>
  <c r="R17" i="277"/>
  <c r="S17" i="277" s="1"/>
  <c r="J17" i="277"/>
  <c r="K17" i="277" s="1"/>
  <c r="G17" i="277"/>
  <c r="E17" i="277"/>
  <c r="AQ16" i="277"/>
  <c r="AH16" i="277"/>
  <c r="V16" i="277"/>
  <c r="R16" i="277"/>
  <c r="T16" i="277" s="1"/>
  <c r="J16" i="277"/>
  <c r="I16" i="277" s="1"/>
  <c r="G16" i="277"/>
  <c r="E16" i="277"/>
  <c r="AQ15" i="277"/>
  <c r="AH15" i="277"/>
  <c r="V15" i="277"/>
  <c r="R15" i="277"/>
  <c r="T15" i="277" s="1"/>
  <c r="J15" i="277"/>
  <c r="K15" i="277" s="1"/>
  <c r="G15" i="277"/>
  <c r="E15" i="277"/>
  <c r="AQ14" i="277"/>
  <c r="AH14" i="277"/>
  <c r="V14" i="277"/>
  <c r="R14" i="277"/>
  <c r="T14" i="277" s="1"/>
  <c r="J14" i="277"/>
  <c r="I14" i="277" s="1"/>
  <c r="G14" i="277"/>
  <c r="E14" i="277"/>
  <c r="AQ13" i="277"/>
  <c r="AH13" i="277"/>
  <c r="V13" i="277"/>
  <c r="R13" i="277"/>
  <c r="S13" i="277" s="1"/>
  <c r="J13" i="277"/>
  <c r="I13" i="277" s="1"/>
  <c r="G13" i="277"/>
  <c r="E13" i="277"/>
  <c r="AQ12" i="277"/>
  <c r="AH12" i="277"/>
  <c r="V12" i="277"/>
  <c r="R12" i="277"/>
  <c r="T12" i="277" s="1"/>
  <c r="J12" i="277"/>
  <c r="K12" i="277" s="1"/>
  <c r="G12" i="277"/>
  <c r="E12" i="277"/>
  <c r="V11" i="277"/>
  <c r="J11" i="277"/>
  <c r="I11" i="277" s="1"/>
  <c r="G11" i="277"/>
  <c r="E11" i="277"/>
  <c r="T34" i="277" l="1"/>
  <c r="T33" i="277"/>
  <c r="T30" i="277"/>
  <c r="AI30" i="277" s="1"/>
  <c r="T26" i="277"/>
  <c r="AI26" i="277" s="1"/>
  <c r="T25" i="277"/>
  <c r="AI25" i="277" s="1"/>
  <c r="S22" i="277"/>
  <c r="T22" i="277"/>
  <c r="T21" i="277"/>
  <c r="AI21" i="277" s="1"/>
  <c r="AI20" i="277"/>
  <c r="T18" i="277"/>
  <c r="T17" i="277"/>
  <c r="AI17" i="277" s="1"/>
  <c r="AI14" i="277"/>
  <c r="S14" i="277"/>
  <c r="T13" i="277"/>
  <c r="AI13" i="277" s="1"/>
  <c r="AI16" i="277"/>
  <c r="AI19" i="277"/>
  <c r="AI22" i="277"/>
  <c r="AI33" i="277"/>
  <c r="AI12" i="277"/>
  <c r="AI15" i="277"/>
  <c r="AI18" i="277"/>
  <c r="AI34" i="277"/>
  <c r="S15" i="277"/>
  <c r="S19" i="277"/>
  <c r="T31" i="277"/>
  <c r="AI31" i="277" s="1"/>
  <c r="S16" i="277"/>
  <c r="S20" i="277"/>
  <c r="T23" i="277"/>
  <c r="AI23" i="277" s="1"/>
  <c r="T32" i="277"/>
  <c r="AI32" i="277" s="1"/>
  <c r="T24" i="277"/>
  <c r="AI24" i="277" s="1"/>
  <c r="T29" i="277"/>
  <c r="AI29" i="277" s="1"/>
  <c r="T27" i="277"/>
  <c r="AI27" i="277" s="1"/>
  <c r="T28" i="277"/>
  <c r="AI28" i="277" s="1"/>
  <c r="S12" i="277"/>
  <c r="S11" i="277"/>
  <c r="T11" i="277"/>
  <c r="R35" i="277"/>
  <c r="AQ11" i="277"/>
  <c r="AQ35" i="277" s="1"/>
  <c r="K11" i="277"/>
  <c r="K13" i="277"/>
  <c r="K14" i="277"/>
  <c r="K16" i="277"/>
  <c r="K18" i="277"/>
  <c r="K19" i="277"/>
  <c r="K21" i="277"/>
  <c r="K24" i="277"/>
  <c r="K33" i="277"/>
  <c r="K34" i="277"/>
  <c r="AH11" i="277"/>
  <c r="I12" i="277"/>
  <c r="I15" i="277"/>
  <c r="I17" i="277"/>
  <c r="I20" i="277"/>
  <c r="I22" i="277"/>
  <c r="I23" i="277"/>
  <c r="I25" i="277"/>
  <c r="AG35" i="277"/>
  <c r="T35" i="277" l="1"/>
  <c r="S35" i="277"/>
  <c r="AH35" i="277"/>
  <c r="AI11" i="277"/>
  <c r="AI35" i="277" l="1"/>
  <c r="AP10" i="276"/>
  <c r="AG10" i="276"/>
  <c r="Q10" i="276"/>
  <c r="AR35" i="276"/>
  <c r="AQ34" i="276"/>
  <c r="AH34" i="276"/>
  <c r="V34" i="276"/>
  <c r="R34" i="276"/>
  <c r="K34" i="276"/>
  <c r="J34" i="276"/>
  <c r="I34" i="276" s="1"/>
  <c r="G34" i="276"/>
  <c r="E34" i="276"/>
  <c r="AQ33" i="276"/>
  <c r="AH33" i="276"/>
  <c r="V33" i="276"/>
  <c r="R33" i="276"/>
  <c r="T33" i="276" s="1"/>
  <c r="K33" i="276"/>
  <c r="J33" i="276"/>
  <c r="I33" i="276" s="1"/>
  <c r="G33" i="276"/>
  <c r="E33" i="276"/>
  <c r="AW32" i="276"/>
  <c r="AQ32" i="276"/>
  <c r="AH32" i="276"/>
  <c r="V32" i="276"/>
  <c r="R32" i="276"/>
  <c r="T32" i="276" s="1"/>
  <c r="K32" i="276"/>
  <c r="J32" i="276"/>
  <c r="I32" i="276" s="1"/>
  <c r="G32" i="276"/>
  <c r="E32" i="276"/>
  <c r="AQ31" i="276"/>
  <c r="AH31" i="276"/>
  <c r="V31" i="276"/>
  <c r="R31" i="276"/>
  <c r="T31" i="276" s="1"/>
  <c r="K31" i="276"/>
  <c r="J31" i="276"/>
  <c r="I31" i="276" s="1"/>
  <c r="G31" i="276"/>
  <c r="E31" i="276"/>
  <c r="AQ30" i="276"/>
  <c r="AH30" i="276"/>
  <c r="V30" i="276"/>
  <c r="R30" i="276"/>
  <c r="T30" i="276" s="1"/>
  <c r="K30" i="276"/>
  <c r="J30" i="276"/>
  <c r="I30" i="276" s="1"/>
  <c r="G30" i="276"/>
  <c r="E30" i="276"/>
  <c r="AQ29" i="276"/>
  <c r="AH29" i="276"/>
  <c r="V29" i="276"/>
  <c r="R29" i="276"/>
  <c r="T29" i="276" s="1"/>
  <c r="K29" i="276"/>
  <c r="J29" i="276"/>
  <c r="I29" i="276" s="1"/>
  <c r="G29" i="276"/>
  <c r="E29" i="276"/>
  <c r="AQ28" i="276"/>
  <c r="AH28" i="276"/>
  <c r="V28" i="276"/>
  <c r="R28" i="276"/>
  <c r="T28" i="276" s="1"/>
  <c r="K28" i="276"/>
  <c r="J28" i="276"/>
  <c r="I28" i="276" s="1"/>
  <c r="G28" i="276"/>
  <c r="E28" i="276"/>
  <c r="AQ27" i="276"/>
  <c r="AH27" i="276"/>
  <c r="V27" i="276"/>
  <c r="R27" i="276"/>
  <c r="T27" i="276" s="1"/>
  <c r="K27" i="276"/>
  <c r="J27" i="276"/>
  <c r="I27" i="276" s="1"/>
  <c r="G27" i="276"/>
  <c r="E27" i="276"/>
  <c r="AQ26" i="276"/>
  <c r="AH26" i="276"/>
  <c r="V26" i="276"/>
  <c r="R26" i="276"/>
  <c r="T26" i="276" s="1"/>
  <c r="K26" i="276"/>
  <c r="J26" i="276"/>
  <c r="I26" i="276" s="1"/>
  <c r="G26" i="276"/>
  <c r="AQ25" i="276"/>
  <c r="AH25" i="276"/>
  <c r="V25" i="276"/>
  <c r="R25" i="276"/>
  <c r="J25" i="276"/>
  <c r="K25" i="276" s="1"/>
  <c r="G25" i="276"/>
  <c r="E25" i="276"/>
  <c r="AQ24" i="276"/>
  <c r="AH24" i="276"/>
  <c r="V24" i="276"/>
  <c r="R24" i="276"/>
  <c r="S24" i="276" s="1"/>
  <c r="J24" i="276"/>
  <c r="I24" i="276" s="1"/>
  <c r="G24" i="276"/>
  <c r="E24" i="276"/>
  <c r="AQ23" i="276"/>
  <c r="AH23" i="276"/>
  <c r="V23" i="276"/>
  <c r="R23" i="276"/>
  <c r="T23" i="276" s="1"/>
  <c r="J23" i="276"/>
  <c r="K23" i="276" s="1"/>
  <c r="G23" i="276"/>
  <c r="E23" i="276"/>
  <c r="AQ22" i="276"/>
  <c r="AH22" i="276"/>
  <c r="V22" i="276"/>
  <c r="R22" i="276"/>
  <c r="S22" i="276" s="1"/>
  <c r="J22" i="276"/>
  <c r="I22" i="276" s="1"/>
  <c r="G22" i="276"/>
  <c r="E22" i="276"/>
  <c r="AQ21" i="276"/>
  <c r="AH21" i="276"/>
  <c r="V21" i="276"/>
  <c r="R21" i="276"/>
  <c r="J21" i="276"/>
  <c r="K21" i="276" s="1"/>
  <c r="G21" i="276"/>
  <c r="E21" i="276"/>
  <c r="AQ20" i="276"/>
  <c r="AH20" i="276"/>
  <c r="V20" i="276"/>
  <c r="R20" i="276"/>
  <c r="S20" i="276" s="1"/>
  <c r="J20" i="276"/>
  <c r="K20" i="276" s="1"/>
  <c r="G20" i="276"/>
  <c r="E20" i="276"/>
  <c r="AQ19" i="276"/>
  <c r="AH19" i="276"/>
  <c r="V19" i="276"/>
  <c r="R19" i="276"/>
  <c r="T19" i="276" s="1"/>
  <c r="J19" i="276"/>
  <c r="I19" i="276" s="1"/>
  <c r="G19" i="276"/>
  <c r="E19" i="276"/>
  <c r="AQ18" i="276"/>
  <c r="AH18" i="276"/>
  <c r="V18" i="276"/>
  <c r="R18" i="276"/>
  <c r="S18" i="276" s="1"/>
  <c r="J18" i="276"/>
  <c r="I18" i="276" s="1"/>
  <c r="G18" i="276"/>
  <c r="E18" i="276"/>
  <c r="AQ17" i="276"/>
  <c r="AH17" i="276"/>
  <c r="V17" i="276"/>
  <c r="R17" i="276"/>
  <c r="J17" i="276"/>
  <c r="K17" i="276" s="1"/>
  <c r="G17" i="276"/>
  <c r="E17" i="276"/>
  <c r="AQ16" i="276"/>
  <c r="AH16" i="276"/>
  <c r="V16" i="276"/>
  <c r="R16" i="276"/>
  <c r="S16" i="276" s="1"/>
  <c r="J16" i="276"/>
  <c r="I16" i="276" s="1"/>
  <c r="G16" i="276"/>
  <c r="E16" i="276"/>
  <c r="AQ15" i="276"/>
  <c r="AH15" i="276"/>
  <c r="V15" i="276"/>
  <c r="R15" i="276"/>
  <c r="T15" i="276" s="1"/>
  <c r="J15" i="276"/>
  <c r="I15" i="276" s="1"/>
  <c r="G15" i="276"/>
  <c r="E15" i="276"/>
  <c r="AQ14" i="276"/>
  <c r="AH14" i="276"/>
  <c r="V14" i="276"/>
  <c r="R14" i="276"/>
  <c r="T14" i="276" s="1"/>
  <c r="J14" i="276"/>
  <c r="K14" i="276" s="1"/>
  <c r="G14" i="276"/>
  <c r="E14" i="276"/>
  <c r="AQ13" i="276"/>
  <c r="AH13" i="276"/>
  <c r="V13" i="276"/>
  <c r="R13" i="276"/>
  <c r="J13" i="276"/>
  <c r="I13" i="276" s="1"/>
  <c r="G13" i="276"/>
  <c r="E13" i="276"/>
  <c r="AQ12" i="276"/>
  <c r="AH12" i="276"/>
  <c r="V12" i="276"/>
  <c r="R12" i="276"/>
  <c r="S12" i="276" s="1"/>
  <c r="J12" i="276"/>
  <c r="K12" i="276" s="1"/>
  <c r="G12" i="276"/>
  <c r="E12" i="276"/>
  <c r="V11" i="276"/>
  <c r="J11" i="276"/>
  <c r="I11" i="276" s="1"/>
  <c r="G11" i="276"/>
  <c r="E11" i="276"/>
  <c r="AQ11" i="276"/>
  <c r="AG35" i="276"/>
  <c r="R11" i="276"/>
  <c r="S34" i="276" l="1"/>
  <c r="T34" i="276"/>
  <c r="AI34" i="276" s="1"/>
  <c r="S25" i="276"/>
  <c r="T25" i="276"/>
  <c r="AI25" i="276" s="1"/>
  <c r="T24" i="276"/>
  <c r="AI24" i="276" s="1"/>
  <c r="AI23" i="276"/>
  <c r="S21" i="276"/>
  <c r="T21" i="276"/>
  <c r="T20" i="276"/>
  <c r="AI20" i="276" s="1"/>
  <c r="S17" i="276"/>
  <c r="T17" i="276"/>
  <c r="AI17" i="276" s="1"/>
  <c r="T16" i="276"/>
  <c r="AI16" i="276" s="1"/>
  <c r="AI14" i="276"/>
  <c r="S13" i="276"/>
  <c r="T13" i="276"/>
  <c r="AI13" i="276" s="1"/>
  <c r="T12" i="276"/>
  <c r="AI12" i="276" s="1"/>
  <c r="AQ35" i="276"/>
  <c r="AI19" i="276"/>
  <c r="AI33" i="276"/>
  <c r="AI15" i="276"/>
  <c r="AI21" i="276"/>
  <c r="S14" i="276"/>
  <c r="S15" i="276"/>
  <c r="T18" i="276"/>
  <c r="AI18" i="276" s="1"/>
  <c r="S19" i="276"/>
  <c r="T22" i="276"/>
  <c r="AI22" i="276" s="1"/>
  <c r="S23" i="276"/>
  <c r="S33" i="276"/>
  <c r="R35" i="276"/>
  <c r="T11" i="276"/>
  <c r="S11" i="276"/>
  <c r="AI26" i="276"/>
  <c r="AI27" i="276"/>
  <c r="AI28" i="276"/>
  <c r="AI29" i="276"/>
  <c r="AI30" i="276"/>
  <c r="AI31" i="276"/>
  <c r="AI32" i="276"/>
  <c r="AG8" i="276"/>
  <c r="K11" i="276"/>
  <c r="K13" i="276"/>
  <c r="K15" i="276"/>
  <c r="K16" i="276"/>
  <c r="K18" i="276"/>
  <c r="K19" i="276"/>
  <c r="K22" i="276"/>
  <c r="K24" i="276"/>
  <c r="AH11" i="276"/>
  <c r="S26" i="276"/>
  <c r="S27" i="276"/>
  <c r="S28" i="276"/>
  <c r="S29" i="276"/>
  <c r="S30" i="276"/>
  <c r="S31" i="276"/>
  <c r="S32" i="276"/>
  <c r="I12" i="276"/>
  <c r="I14" i="276"/>
  <c r="I17" i="276"/>
  <c r="I20" i="276"/>
  <c r="I21" i="276"/>
  <c r="I23" i="276"/>
  <c r="I25" i="276"/>
  <c r="AP35" i="276"/>
  <c r="S35" i="276" l="1"/>
  <c r="T35" i="276"/>
  <c r="AH35" i="276"/>
  <c r="AI11" i="276"/>
  <c r="AI35" i="276" l="1"/>
  <c r="AP10" i="275" l="1"/>
  <c r="AG10" i="275"/>
  <c r="Q10" i="275"/>
  <c r="AR35" i="275"/>
  <c r="AQ34" i="275"/>
  <c r="AH34" i="275"/>
  <c r="V34" i="275"/>
  <c r="R34" i="275"/>
  <c r="T34" i="275" s="1"/>
  <c r="J34" i="275"/>
  <c r="K34" i="275" s="1"/>
  <c r="G34" i="275"/>
  <c r="E34" i="275"/>
  <c r="AQ33" i="275"/>
  <c r="AH33" i="275"/>
  <c r="V33" i="275"/>
  <c r="R33" i="275"/>
  <c r="J33" i="275"/>
  <c r="K33" i="275" s="1"/>
  <c r="G33" i="275"/>
  <c r="E33" i="275"/>
  <c r="AW32" i="275"/>
  <c r="AQ32" i="275"/>
  <c r="AH32" i="275"/>
  <c r="V32" i="275"/>
  <c r="R32" i="275"/>
  <c r="K32" i="275"/>
  <c r="J32" i="275"/>
  <c r="I32" i="275"/>
  <c r="G32" i="275"/>
  <c r="E32" i="275"/>
  <c r="AQ31" i="275"/>
  <c r="AH31" i="275"/>
  <c r="V31" i="275"/>
  <c r="R31" i="275"/>
  <c r="K31" i="275"/>
  <c r="J31" i="275"/>
  <c r="I31" i="275"/>
  <c r="G31" i="275"/>
  <c r="E31" i="275"/>
  <c r="AQ30" i="275"/>
  <c r="AH30" i="275"/>
  <c r="V30" i="275"/>
  <c r="R30" i="275"/>
  <c r="K30" i="275"/>
  <c r="J30" i="275"/>
  <c r="I30" i="275"/>
  <c r="G30" i="275"/>
  <c r="E30" i="275"/>
  <c r="AQ29" i="275"/>
  <c r="AH29" i="275"/>
  <c r="V29" i="275"/>
  <c r="R29" i="275"/>
  <c r="K29" i="275"/>
  <c r="J29" i="275"/>
  <c r="I29" i="275"/>
  <c r="G29" i="275"/>
  <c r="E29" i="275"/>
  <c r="AQ28" i="275"/>
  <c r="AH28" i="275"/>
  <c r="V28" i="275"/>
  <c r="R28" i="275"/>
  <c r="K28" i="275"/>
  <c r="J28" i="275"/>
  <c r="I28" i="275"/>
  <c r="G28" i="275"/>
  <c r="E28" i="275"/>
  <c r="AQ27" i="275"/>
  <c r="AH27" i="275"/>
  <c r="V27" i="275"/>
  <c r="R27" i="275"/>
  <c r="K27" i="275"/>
  <c r="J27" i="275"/>
  <c r="I27" i="275"/>
  <c r="G27" i="275"/>
  <c r="E27" i="275"/>
  <c r="AQ26" i="275"/>
  <c r="AH26" i="275"/>
  <c r="V26" i="275"/>
  <c r="R26" i="275"/>
  <c r="K26" i="275"/>
  <c r="J26" i="275"/>
  <c r="I26" i="275"/>
  <c r="G26" i="275"/>
  <c r="AQ25" i="275"/>
  <c r="AH25" i="275"/>
  <c r="V25" i="275"/>
  <c r="R25" i="275"/>
  <c r="J25" i="275"/>
  <c r="K25" i="275" s="1"/>
  <c r="G25" i="275"/>
  <c r="E25" i="275"/>
  <c r="AQ24" i="275"/>
  <c r="AH24" i="275"/>
  <c r="V24" i="275"/>
  <c r="R24" i="275"/>
  <c r="J24" i="275"/>
  <c r="K24" i="275" s="1"/>
  <c r="G24" i="275"/>
  <c r="E24" i="275"/>
  <c r="AQ23" i="275"/>
  <c r="AH23" i="275"/>
  <c r="V23" i="275"/>
  <c r="R23" i="275"/>
  <c r="J23" i="275"/>
  <c r="K23" i="275" s="1"/>
  <c r="G23" i="275"/>
  <c r="E23" i="275"/>
  <c r="AQ22" i="275"/>
  <c r="AH22" i="275"/>
  <c r="V22" i="275"/>
  <c r="R22" i="275"/>
  <c r="J22" i="275"/>
  <c r="K22" i="275" s="1"/>
  <c r="G22" i="275"/>
  <c r="E22" i="275"/>
  <c r="AQ21" i="275"/>
  <c r="AH21" i="275"/>
  <c r="V21" i="275"/>
  <c r="R21" i="275"/>
  <c r="J21" i="275"/>
  <c r="K21" i="275" s="1"/>
  <c r="G21" i="275"/>
  <c r="E21" i="275"/>
  <c r="AQ20" i="275"/>
  <c r="AH20" i="275"/>
  <c r="V20" i="275"/>
  <c r="R20" i="275"/>
  <c r="J20" i="275"/>
  <c r="K20" i="275" s="1"/>
  <c r="G20" i="275"/>
  <c r="E20" i="275"/>
  <c r="AQ19" i="275"/>
  <c r="AH19" i="275"/>
  <c r="V19" i="275"/>
  <c r="R19" i="275"/>
  <c r="J19" i="275"/>
  <c r="K19" i="275" s="1"/>
  <c r="G19" i="275"/>
  <c r="E19" i="275"/>
  <c r="AQ18" i="275"/>
  <c r="AH18" i="275"/>
  <c r="V18" i="275"/>
  <c r="R18" i="275"/>
  <c r="J18" i="275"/>
  <c r="K18" i="275" s="1"/>
  <c r="G18" i="275"/>
  <c r="E18" i="275"/>
  <c r="AQ17" i="275"/>
  <c r="AH17" i="275"/>
  <c r="V17" i="275"/>
  <c r="R17" i="275"/>
  <c r="J17" i="275"/>
  <c r="K17" i="275" s="1"/>
  <c r="G17" i="275"/>
  <c r="E17" i="275"/>
  <c r="AQ16" i="275"/>
  <c r="AH16" i="275"/>
  <c r="V16" i="275"/>
  <c r="R16" i="275"/>
  <c r="J16" i="275"/>
  <c r="K16" i="275" s="1"/>
  <c r="G16" i="275"/>
  <c r="E16" i="275"/>
  <c r="AQ15" i="275"/>
  <c r="AH15" i="275"/>
  <c r="V15" i="275"/>
  <c r="R15" i="275"/>
  <c r="J15" i="275"/>
  <c r="K15" i="275" s="1"/>
  <c r="G15" i="275"/>
  <c r="E15" i="275"/>
  <c r="AQ14" i="275"/>
  <c r="AH14" i="275"/>
  <c r="V14" i="275"/>
  <c r="R14" i="275"/>
  <c r="J14" i="275"/>
  <c r="K14" i="275" s="1"/>
  <c r="G14" i="275"/>
  <c r="E14" i="275"/>
  <c r="AQ13" i="275"/>
  <c r="AH13" i="275"/>
  <c r="V13" i="275"/>
  <c r="R13" i="275"/>
  <c r="J13" i="275"/>
  <c r="K13" i="275" s="1"/>
  <c r="G13" i="275"/>
  <c r="E13" i="275"/>
  <c r="AQ12" i="275"/>
  <c r="AH12" i="275"/>
  <c r="V12" i="275"/>
  <c r="R12" i="275"/>
  <c r="J12" i="275"/>
  <c r="K12" i="275" s="1"/>
  <c r="G12" i="275"/>
  <c r="E12" i="275"/>
  <c r="AH11" i="275"/>
  <c r="V11" i="275"/>
  <c r="J11" i="275"/>
  <c r="K11" i="275" s="1"/>
  <c r="G11" i="275"/>
  <c r="E11" i="275"/>
  <c r="AQ11" i="275"/>
  <c r="AG8" i="275"/>
  <c r="R11" i="275"/>
  <c r="T33" i="275" l="1"/>
  <c r="AI33" i="275" s="1"/>
  <c r="S32" i="275"/>
  <c r="T32" i="275"/>
  <c r="AI32" i="275" s="1"/>
  <c r="T31" i="275"/>
  <c r="S31" i="275"/>
  <c r="S30" i="275"/>
  <c r="T30" i="275"/>
  <c r="AI30" i="275" s="1"/>
  <c r="S29" i="275"/>
  <c r="T29" i="275"/>
  <c r="AI29" i="275" s="1"/>
  <c r="S28" i="275"/>
  <c r="T28" i="275"/>
  <c r="AI28" i="275" s="1"/>
  <c r="T27" i="275"/>
  <c r="AI27" i="275" s="1"/>
  <c r="S27" i="275"/>
  <c r="T26" i="275"/>
  <c r="AI26" i="275" s="1"/>
  <c r="S26" i="275"/>
  <c r="T25" i="275"/>
  <c r="AI25" i="275" s="1"/>
  <c r="T24" i="275"/>
  <c r="AI24" i="275" s="1"/>
  <c r="T23" i="275"/>
  <c r="T22" i="275"/>
  <c r="AI22" i="275" s="1"/>
  <c r="T21" i="275"/>
  <c r="AI21" i="275" s="1"/>
  <c r="T20" i="275"/>
  <c r="T19" i="275"/>
  <c r="AI19" i="275" s="1"/>
  <c r="T18" i="275"/>
  <c r="AI18" i="275"/>
  <c r="T17" i="275"/>
  <c r="AI17" i="275" s="1"/>
  <c r="T16" i="275"/>
  <c r="AI16" i="275" s="1"/>
  <c r="T15" i="275"/>
  <c r="AI15" i="275" s="1"/>
  <c r="T14" i="275"/>
  <c r="AI14" i="275" s="1"/>
  <c r="AH35" i="275"/>
  <c r="T13" i="275"/>
  <c r="AI13" i="275" s="1"/>
  <c r="T12" i="275"/>
  <c r="AI12" i="275" s="1"/>
  <c r="AQ35" i="275"/>
  <c r="AI31" i="275"/>
  <c r="AI23" i="275"/>
  <c r="AI34" i="275"/>
  <c r="R35" i="275"/>
  <c r="T11" i="275"/>
  <c r="S11" i="275"/>
  <c r="AI20" i="275"/>
  <c r="I11" i="275"/>
  <c r="I12" i="275"/>
  <c r="S12" i="275"/>
  <c r="I13" i="275"/>
  <c r="S13" i="275"/>
  <c r="I14" i="275"/>
  <c r="S14" i="275"/>
  <c r="I15" i="275"/>
  <c r="S15" i="275"/>
  <c r="I16" i="275"/>
  <c r="S16" i="275"/>
  <c r="I17" i="275"/>
  <c r="S17" i="275"/>
  <c r="I18" i="275"/>
  <c r="S18" i="275"/>
  <c r="I19" i="275"/>
  <c r="S19" i="275"/>
  <c r="I20" i="275"/>
  <c r="S20" i="275"/>
  <c r="I21" i="275"/>
  <c r="S21" i="275"/>
  <c r="I22" i="275"/>
  <c r="S22" i="275"/>
  <c r="I23" i="275"/>
  <c r="S23" i="275"/>
  <c r="I24" i="275"/>
  <c r="S24" i="275"/>
  <c r="I25" i="275"/>
  <c r="S25" i="275"/>
  <c r="I33" i="275"/>
  <c r="S33" i="275"/>
  <c r="I34" i="275"/>
  <c r="S34" i="275"/>
  <c r="AP35" i="275"/>
  <c r="AG35" i="275"/>
  <c r="T35" i="275" l="1"/>
  <c r="AI35" i="275" s="1"/>
  <c r="AI11" i="275"/>
  <c r="S35" i="275"/>
  <c r="AP10" i="274" l="1"/>
  <c r="AG10" i="274"/>
  <c r="Q10" i="274"/>
  <c r="AR35" i="274"/>
  <c r="AQ34" i="274"/>
  <c r="AH34" i="274"/>
  <c r="V34" i="274"/>
  <c r="R34" i="274"/>
  <c r="T34" i="274" s="1"/>
  <c r="K34" i="274"/>
  <c r="J34" i="274"/>
  <c r="I34" i="274" s="1"/>
  <c r="G34" i="274"/>
  <c r="E34" i="274"/>
  <c r="AQ33" i="274"/>
  <c r="AH33" i="274"/>
  <c r="V33" i="274"/>
  <c r="R33" i="274"/>
  <c r="K33" i="274"/>
  <c r="J33" i="274"/>
  <c r="I33" i="274" s="1"/>
  <c r="G33" i="274"/>
  <c r="E33" i="274"/>
  <c r="AW32" i="274"/>
  <c r="AQ32" i="274"/>
  <c r="AH32" i="274"/>
  <c r="V32" i="274"/>
  <c r="R32" i="274"/>
  <c r="K32" i="274"/>
  <c r="J32" i="274"/>
  <c r="I32" i="274" s="1"/>
  <c r="G32" i="274"/>
  <c r="E32" i="274"/>
  <c r="AQ31" i="274"/>
  <c r="AH31" i="274"/>
  <c r="V31" i="274"/>
  <c r="R31" i="274"/>
  <c r="K31" i="274"/>
  <c r="J31" i="274"/>
  <c r="I31" i="274" s="1"/>
  <c r="G31" i="274"/>
  <c r="E31" i="274"/>
  <c r="AQ30" i="274"/>
  <c r="AH30" i="274"/>
  <c r="V30" i="274"/>
  <c r="R30" i="274"/>
  <c r="K30" i="274"/>
  <c r="J30" i="274"/>
  <c r="I30" i="274" s="1"/>
  <c r="G30" i="274"/>
  <c r="E30" i="274"/>
  <c r="AQ29" i="274"/>
  <c r="AH29" i="274"/>
  <c r="V29" i="274"/>
  <c r="R29" i="274"/>
  <c r="K29" i="274"/>
  <c r="J29" i="274"/>
  <c r="I29" i="274" s="1"/>
  <c r="G29" i="274"/>
  <c r="E29" i="274"/>
  <c r="AQ28" i="274"/>
  <c r="AH28" i="274"/>
  <c r="V28" i="274"/>
  <c r="R28" i="274"/>
  <c r="K28" i="274"/>
  <c r="J28" i="274"/>
  <c r="I28" i="274" s="1"/>
  <c r="G28" i="274"/>
  <c r="E28" i="274"/>
  <c r="AQ27" i="274"/>
  <c r="AH27" i="274"/>
  <c r="V27" i="274"/>
  <c r="R27" i="274"/>
  <c r="K27" i="274"/>
  <c r="J27" i="274"/>
  <c r="I27" i="274" s="1"/>
  <c r="G27" i="274"/>
  <c r="E27" i="274"/>
  <c r="AQ26" i="274"/>
  <c r="AH26" i="274"/>
  <c r="V26" i="274"/>
  <c r="R26" i="274"/>
  <c r="K26" i="274"/>
  <c r="J26" i="274"/>
  <c r="I26" i="274" s="1"/>
  <c r="G26" i="274"/>
  <c r="AQ25" i="274"/>
  <c r="AH25" i="274"/>
  <c r="V25" i="274"/>
  <c r="R25" i="274"/>
  <c r="J25" i="274"/>
  <c r="K25" i="274" s="1"/>
  <c r="G25" i="274"/>
  <c r="E25" i="274"/>
  <c r="AQ24" i="274"/>
  <c r="AH24" i="274"/>
  <c r="V24" i="274"/>
  <c r="R24" i="274"/>
  <c r="J24" i="274"/>
  <c r="K24" i="274" s="1"/>
  <c r="G24" i="274"/>
  <c r="E24" i="274"/>
  <c r="AQ23" i="274"/>
  <c r="AH23" i="274"/>
  <c r="V23" i="274"/>
  <c r="R23" i="274"/>
  <c r="T23" i="274" s="1"/>
  <c r="J23" i="274"/>
  <c r="I23" i="274" s="1"/>
  <c r="G23" i="274"/>
  <c r="E23" i="274"/>
  <c r="AQ22" i="274"/>
  <c r="AH22" i="274"/>
  <c r="V22" i="274"/>
  <c r="R22" i="274"/>
  <c r="T22" i="274" s="1"/>
  <c r="J22" i="274"/>
  <c r="K22" i="274" s="1"/>
  <c r="G22" i="274"/>
  <c r="E22" i="274"/>
  <c r="AQ21" i="274"/>
  <c r="AH21" i="274"/>
  <c r="V21" i="274"/>
  <c r="R21" i="274"/>
  <c r="J21" i="274"/>
  <c r="I21" i="274" s="1"/>
  <c r="G21" i="274"/>
  <c r="E21" i="274"/>
  <c r="AQ20" i="274"/>
  <c r="AH20" i="274"/>
  <c r="V20" i="274"/>
  <c r="R20" i="274"/>
  <c r="T20" i="274" s="1"/>
  <c r="J20" i="274"/>
  <c r="K20" i="274" s="1"/>
  <c r="G20" i="274"/>
  <c r="E20" i="274"/>
  <c r="AQ19" i="274"/>
  <c r="AH19" i="274"/>
  <c r="V19" i="274"/>
  <c r="R19" i="274"/>
  <c r="S19" i="274" s="1"/>
  <c r="J19" i="274"/>
  <c r="I19" i="274" s="1"/>
  <c r="G19" i="274"/>
  <c r="E19" i="274"/>
  <c r="AQ18" i="274"/>
  <c r="AH18" i="274"/>
  <c r="V18" i="274"/>
  <c r="R18" i="274"/>
  <c r="T18" i="274" s="1"/>
  <c r="J18" i="274"/>
  <c r="K18" i="274" s="1"/>
  <c r="G18" i="274"/>
  <c r="E18" i="274"/>
  <c r="AQ17" i="274"/>
  <c r="AH17" i="274"/>
  <c r="V17" i="274"/>
  <c r="R17" i="274"/>
  <c r="S17" i="274" s="1"/>
  <c r="J17" i="274"/>
  <c r="I17" i="274" s="1"/>
  <c r="G17" i="274"/>
  <c r="E17" i="274"/>
  <c r="AQ16" i="274"/>
  <c r="AH16" i="274"/>
  <c r="V16" i="274"/>
  <c r="R16" i="274"/>
  <c r="T16" i="274" s="1"/>
  <c r="J16" i="274"/>
  <c r="K16" i="274" s="1"/>
  <c r="G16" i="274"/>
  <c r="E16" i="274"/>
  <c r="AQ15" i="274"/>
  <c r="AH15" i="274"/>
  <c r="V15" i="274"/>
  <c r="R15" i="274"/>
  <c r="S15" i="274" s="1"/>
  <c r="J15" i="274"/>
  <c r="I15" i="274" s="1"/>
  <c r="G15" i="274"/>
  <c r="E15" i="274"/>
  <c r="AQ14" i="274"/>
  <c r="AH14" i="274"/>
  <c r="V14" i="274"/>
  <c r="R14" i="274"/>
  <c r="S14" i="274" s="1"/>
  <c r="J14" i="274"/>
  <c r="I14" i="274" s="1"/>
  <c r="G14" i="274"/>
  <c r="E14" i="274"/>
  <c r="AQ13" i="274"/>
  <c r="AH13" i="274"/>
  <c r="V13" i="274"/>
  <c r="R13" i="274"/>
  <c r="T13" i="274" s="1"/>
  <c r="J13" i="274"/>
  <c r="K13" i="274" s="1"/>
  <c r="G13" i="274"/>
  <c r="E13" i="274"/>
  <c r="AQ12" i="274"/>
  <c r="AH12" i="274"/>
  <c r="V12" i="274"/>
  <c r="R12" i="274"/>
  <c r="S12" i="274" s="1"/>
  <c r="J12" i="274"/>
  <c r="I12" i="274" s="1"/>
  <c r="G12" i="274"/>
  <c r="E12" i="274"/>
  <c r="V11" i="274"/>
  <c r="J11" i="274"/>
  <c r="K11" i="274" s="1"/>
  <c r="G11" i="274"/>
  <c r="E11" i="274"/>
  <c r="AQ11" i="274"/>
  <c r="AG35" i="274"/>
  <c r="R11" i="274"/>
  <c r="AI34" i="274" l="1"/>
  <c r="S34" i="274"/>
  <c r="S33" i="274"/>
  <c r="T32" i="274"/>
  <c r="AI32" i="274" s="1"/>
  <c r="T31" i="274"/>
  <c r="AI31" i="274" s="1"/>
  <c r="T30" i="274"/>
  <c r="AI30" i="274" s="1"/>
  <c r="T29" i="274"/>
  <c r="AI29" i="274" s="1"/>
  <c r="T28" i="274"/>
  <c r="AI28" i="274" s="1"/>
  <c r="T27" i="274"/>
  <c r="AI27" i="274" s="1"/>
  <c r="T26" i="274"/>
  <c r="AI26" i="274" s="1"/>
  <c r="T24" i="274"/>
  <c r="S25" i="274"/>
  <c r="T25" i="274"/>
  <c r="AI25" i="274" s="1"/>
  <c r="AI22" i="274"/>
  <c r="S22" i="274"/>
  <c r="S21" i="274"/>
  <c r="T21" i="274"/>
  <c r="AI21" i="274" s="1"/>
  <c r="AI18" i="274"/>
  <c r="S18" i="274"/>
  <c r="T17" i="274"/>
  <c r="AI17" i="274" s="1"/>
  <c r="T14" i="274"/>
  <c r="AI14" i="274" s="1"/>
  <c r="S13" i="274"/>
  <c r="AQ35" i="274"/>
  <c r="T12" i="274"/>
  <c r="AI12" i="274" s="1"/>
  <c r="AI16" i="274"/>
  <c r="AI20" i="274"/>
  <c r="AI24" i="274"/>
  <c r="AI13" i="274"/>
  <c r="AI23" i="274"/>
  <c r="S23" i="274"/>
  <c r="T15" i="274"/>
  <c r="AI15" i="274" s="1"/>
  <c r="S16" i="274"/>
  <c r="T19" i="274"/>
  <c r="AI19" i="274" s="1"/>
  <c r="S20" i="274"/>
  <c r="S24" i="274"/>
  <c r="T33" i="274"/>
  <c r="AI33" i="274" s="1"/>
  <c r="R35" i="274"/>
  <c r="S11" i="274"/>
  <c r="T11" i="274"/>
  <c r="AG8" i="274"/>
  <c r="K12" i="274"/>
  <c r="K14" i="274"/>
  <c r="K15" i="274"/>
  <c r="K17" i="274"/>
  <c r="K19" i="274"/>
  <c r="K21" i="274"/>
  <c r="K23" i="274"/>
  <c r="AH11" i="274"/>
  <c r="S26" i="274"/>
  <c r="S27" i="274"/>
  <c r="S28" i="274"/>
  <c r="S29" i="274"/>
  <c r="S30" i="274"/>
  <c r="S31" i="274"/>
  <c r="S32" i="274"/>
  <c r="I11" i="274"/>
  <c r="I13" i="274"/>
  <c r="I16" i="274"/>
  <c r="I18" i="274"/>
  <c r="I20" i="274"/>
  <c r="I22" i="274"/>
  <c r="I24" i="274"/>
  <c r="I25" i="274"/>
  <c r="AP35" i="274"/>
  <c r="T35" i="274" l="1"/>
  <c r="AH35" i="274"/>
  <c r="AI11" i="274"/>
  <c r="S35" i="274"/>
  <c r="AI35" i="274" l="1"/>
  <c r="AP10" i="273"/>
  <c r="AG10" i="273"/>
  <c r="AG8" i="273" s="1"/>
  <c r="Q10" i="273"/>
  <c r="AR35" i="273"/>
  <c r="AQ34" i="273"/>
  <c r="AH34" i="273"/>
  <c r="V34" i="273"/>
  <c r="R34" i="273"/>
  <c r="J34" i="273"/>
  <c r="K34" i="273" s="1"/>
  <c r="I34" i="273"/>
  <c r="G34" i="273"/>
  <c r="E34" i="273"/>
  <c r="AQ33" i="273"/>
  <c r="AH33" i="273"/>
  <c r="V33" i="273"/>
  <c r="R33" i="273"/>
  <c r="T33" i="273" s="1"/>
  <c r="J33" i="273"/>
  <c r="K33" i="273" s="1"/>
  <c r="I33" i="273"/>
  <c r="G33" i="273"/>
  <c r="E33" i="273"/>
  <c r="AW32" i="273"/>
  <c r="AQ32" i="273"/>
  <c r="AH32" i="273"/>
  <c r="AI32" i="273" s="1"/>
  <c r="V32" i="273"/>
  <c r="T32" i="273"/>
  <c r="R32" i="273"/>
  <c r="S32" i="273" s="1"/>
  <c r="K32" i="273"/>
  <c r="J32" i="273"/>
  <c r="I32" i="273" s="1"/>
  <c r="G32" i="273"/>
  <c r="E32" i="273"/>
  <c r="AQ31" i="273"/>
  <c r="AH31" i="273"/>
  <c r="V31" i="273"/>
  <c r="R31" i="273"/>
  <c r="S31" i="273" s="1"/>
  <c r="K31" i="273"/>
  <c r="J31" i="273"/>
  <c r="I31" i="273" s="1"/>
  <c r="G31" i="273"/>
  <c r="E31" i="273"/>
  <c r="AQ30" i="273"/>
  <c r="AH30" i="273"/>
  <c r="V30" i="273"/>
  <c r="R30" i="273"/>
  <c r="S30" i="273" s="1"/>
  <c r="K30" i="273"/>
  <c r="J30" i="273"/>
  <c r="I30" i="273" s="1"/>
  <c r="G30" i="273"/>
  <c r="E30" i="273"/>
  <c r="AQ29" i="273"/>
  <c r="AH29" i="273"/>
  <c r="V29" i="273"/>
  <c r="R29" i="273"/>
  <c r="S29" i="273" s="1"/>
  <c r="K29" i="273"/>
  <c r="J29" i="273"/>
  <c r="I29" i="273" s="1"/>
  <c r="G29" i="273"/>
  <c r="E29" i="273"/>
  <c r="AQ28" i="273"/>
  <c r="AH28" i="273"/>
  <c r="V28" i="273"/>
  <c r="R28" i="273"/>
  <c r="S28" i="273" s="1"/>
  <c r="J28" i="273"/>
  <c r="I28" i="273" s="1"/>
  <c r="G28" i="273"/>
  <c r="E28" i="273"/>
  <c r="AQ27" i="273"/>
  <c r="AH27" i="273"/>
  <c r="V27" i="273"/>
  <c r="R27" i="273"/>
  <c r="S27" i="273" s="1"/>
  <c r="J27" i="273"/>
  <c r="K27" i="273" s="1"/>
  <c r="G27" i="273"/>
  <c r="E27" i="273"/>
  <c r="AQ26" i="273"/>
  <c r="AH26" i="273"/>
  <c r="V26" i="273"/>
  <c r="R26" i="273"/>
  <c r="S26" i="273" s="1"/>
  <c r="J26" i="273"/>
  <c r="I26" i="273" s="1"/>
  <c r="G26" i="273"/>
  <c r="AQ25" i="273"/>
  <c r="AH25" i="273"/>
  <c r="V25" i="273"/>
  <c r="R25" i="273"/>
  <c r="T25" i="273" s="1"/>
  <c r="J25" i="273"/>
  <c r="K25" i="273" s="1"/>
  <c r="I25" i="273"/>
  <c r="G25" i="273"/>
  <c r="E25" i="273"/>
  <c r="AQ24" i="273"/>
  <c r="AH24" i="273"/>
  <c r="V24" i="273"/>
  <c r="R24" i="273"/>
  <c r="T24" i="273" s="1"/>
  <c r="J24" i="273"/>
  <c r="K24" i="273" s="1"/>
  <c r="I24" i="273"/>
  <c r="G24" i="273"/>
  <c r="E24" i="273"/>
  <c r="AQ23" i="273"/>
  <c r="AH23" i="273"/>
  <c r="V23" i="273"/>
  <c r="R23" i="273"/>
  <c r="S23" i="273" s="1"/>
  <c r="J23" i="273"/>
  <c r="K23" i="273" s="1"/>
  <c r="I23" i="273"/>
  <c r="G23" i="273"/>
  <c r="E23" i="273"/>
  <c r="AQ22" i="273"/>
  <c r="AH22" i="273"/>
  <c r="V22" i="273"/>
  <c r="T22" i="273"/>
  <c r="AI22" i="273" s="1"/>
  <c r="R22" i="273"/>
  <c r="S22" i="273" s="1"/>
  <c r="J22" i="273"/>
  <c r="K22" i="273" s="1"/>
  <c r="I22" i="273"/>
  <c r="G22" i="273"/>
  <c r="E22" i="273"/>
  <c r="AQ21" i="273"/>
  <c r="AH21" i="273"/>
  <c r="V21" i="273"/>
  <c r="R21" i="273"/>
  <c r="S21" i="273" s="1"/>
  <c r="J21" i="273"/>
  <c r="K21" i="273" s="1"/>
  <c r="I21" i="273"/>
  <c r="G21" i="273"/>
  <c r="E21" i="273"/>
  <c r="AQ20" i="273"/>
  <c r="AH20" i="273"/>
  <c r="V20" i="273"/>
  <c r="R20" i="273"/>
  <c r="T20" i="273" s="1"/>
  <c r="J20" i="273"/>
  <c r="K20" i="273" s="1"/>
  <c r="I20" i="273"/>
  <c r="G20" i="273"/>
  <c r="E20" i="273"/>
  <c r="AQ19" i="273"/>
  <c r="AH19" i="273"/>
  <c r="V19" i="273"/>
  <c r="R19" i="273"/>
  <c r="S19" i="273" s="1"/>
  <c r="J19" i="273"/>
  <c r="K19" i="273" s="1"/>
  <c r="I19" i="273"/>
  <c r="G19" i="273"/>
  <c r="E19" i="273"/>
  <c r="AQ18" i="273"/>
  <c r="AH18" i="273"/>
  <c r="V18" i="273"/>
  <c r="T18" i="273"/>
  <c r="AI18" i="273" s="1"/>
  <c r="R18" i="273"/>
  <c r="S18" i="273" s="1"/>
  <c r="J18" i="273"/>
  <c r="K18" i="273" s="1"/>
  <c r="I18" i="273"/>
  <c r="G18" i="273"/>
  <c r="E18" i="273"/>
  <c r="AQ17" i="273"/>
  <c r="AH17" i="273"/>
  <c r="V17" i="273"/>
  <c r="R17" i="273"/>
  <c r="T17" i="273" s="1"/>
  <c r="J17" i="273"/>
  <c r="K17" i="273" s="1"/>
  <c r="I17" i="273"/>
  <c r="G17" i="273"/>
  <c r="E17" i="273"/>
  <c r="AQ16" i="273"/>
  <c r="AH16" i="273"/>
  <c r="V16" i="273"/>
  <c r="R16" i="273"/>
  <c r="T16" i="273" s="1"/>
  <c r="J16" i="273"/>
  <c r="K16" i="273" s="1"/>
  <c r="I16" i="273"/>
  <c r="G16" i="273"/>
  <c r="E16" i="273"/>
  <c r="AQ15" i="273"/>
  <c r="AH15" i="273"/>
  <c r="V15" i="273"/>
  <c r="R15" i="273"/>
  <c r="S15" i="273" s="1"/>
  <c r="J15" i="273"/>
  <c r="K15" i="273" s="1"/>
  <c r="I15" i="273"/>
  <c r="G15" i="273"/>
  <c r="E15" i="273"/>
  <c r="AQ14" i="273"/>
  <c r="AH14" i="273"/>
  <c r="V14" i="273"/>
  <c r="R14" i="273"/>
  <c r="T14" i="273" s="1"/>
  <c r="J14" i="273"/>
  <c r="K14" i="273" s="1"/>
  <c r="I14" i="273"/>
  <c r="G14" i="273"/>
  <c r="E14" i="273"/>
  <c r="AQ13" i="273"/>
  <c r="AH13" i="273"/>
  <c r="V13" i="273"/>
  <c r="R13" i="273"/>
  <c r="T13" i="273" s="1"/>
  <c r="J13" i="273"/>
  <c r="K13" i="273" s="1"/>
  <c r="I13" i="273"/>
  <c r="G13" i="273"/>
  <c r="E13" i="273"/>
  <c r="AQ12" i="273"/>
  <c r="AH12" i="273"/>
  <c r="V12" i="273"/>
  <c r="R12" i="273"/>
  <c r="T12" i="273" s="1"/>
  <c r="J12" i="273"/>
  <c r="K12" i="273" s="1"/>
  <c r="I12" i="273"/>
  <c r="G12" i="273"/>
  <c r="E12" i="273"/>
  <c r="V11" i="273"/>
  <c r="J11" i="273"/>
  <c r="K11" i="273" s="1"/>
  <c r="I11" i="273"/>
  <c r="G11" i="273"/>
  <c r="E11" i="273"/>
  <c r="AP35" i="273"/>
  <c r="R11" i="273"/>
  <c r="S33" i="273" l="1"/>
  <c r="S34" i="273"/>
  <c r="T34" i="273"/>
  <c r="AI34" i="273" s="1"/>
  <c r="AI33" i="273"/>
  <c r="T31" i="273"/>
  <c r="AI31" i="273"/>
  <c r="T29" i="273"/>
  <c r="AI29" i="273" s="1"/>
  <c r="T30" i="273"/>
  <c r="AI30" i="273" s="1"/>
  <c r="AI25" i="273"/>
  <c r="T28" i="273"/>
  <c r="AI28" i="273" s="1"/>
  <c r="T26" i="273"/>
  <c r="AI26" i="273" s="1"/>
  <c r="T27" i="273"/>
  <c r="AI27" i="273" s="1"/>
  <c r="S25" i="273"/>
  <c r="AI14" i="273"/>
  <c r="T15" i="273"/>
  <c r="T19" i="273"/>
  <c r="S14" i="273"/>
  <c r="T23" i="273"/>
  <c r="AI12" i="273"/>
  <c r="AI13" i="273"/>
  <c r="AI15" i="273"/>
  <c r="AI16" i="273"/>
  <c r="AI17" i="273"/>
  <c r="AI19" i="273"/>
  <c r="AI20" i="273"/>
  <c r="AI23" i="273"/>
  <c r="AI24" i="273"/>
  <c r="S13" i="273"/>
  <c r="S17" i="273"/>
  <c r="S12" i="273"/>
  <c r="S16" i="273"/>
  <c r="S20" i="273"/>
  <c r="T21" i="273"/>
  <c r="AI21" i="273" s="1"/>
  <c r="S24" i="273"/>
  <c r="R35" i="273"/>
  <c r="T11" i="273"/>
  <c r="S11" i="273"/>
  <c r="AQ11" i="273"/>
  <c r="AQ35" i="273" s="1"/>
  <c r="K26" i="273"/>
  <c r="K28" i="273"/>
  <c r="AH11" i="273"/>
  <c r="I27" i="273"/>
  <c r="AG35" i="273"/>
  <c r="S35" i="273" l="1"/>
  <c r="T35" i="273"/>
  <c r="AH35" i="273"/>
  <c r="AI11" i="273"/>
  <c r="AI35" i="273" l="1"/>
  <c r="AP10" i="270"/>
  <c r="AG10" i="270"/>
  <c r="Q10" i="270"/>
  <c r="AR35" i="270" l="1"/>
  <c r="AQ34" i="270"/>
  <c r="AH34" i="270"/>
  <c r="V34" i="270"/>
  <c r="R34" i="270"/>
  <c r="T34" i="270" s="1"/>
  <c r="J34" i="270"/>
  <c r="K34" i="270" s="1"/>
  <c r="G34" i="270"/>
  <c r="E34" i="270"/>
  <c r="AQ33" i="270"/>
  <c r="AH33" i="270"/>
  <c r="V33" i="270"/>
  <c r="R33" i="270"/>
  <c r="T33" i="270" s="1"/>
  <c r="J33" i="270"/>
  <c r="K33" i="270" s="1"/>
  <c r="G33" i="270"/>
  <c r="E33" i="270"/>
  <c r="AW32" i="270"/>
  <c r="AQ32" i="270"/>
  <c r="AH32" i="270"/>
  <c r="V32" i="270"/>
  <c r="R32" i="270"/>
  <c r="S32" i="270" s="1"/>
  <c r="J32" i="270"/>
  <c r="I32" i="270" s="1"/>
  <c r="G32" i="270"/>
  <c r="E32" i="270"/>
  <c r="AQ31" i="270"/>
  <c r="AH31" i="270"/>
  <c r="V31" i="270"/>
  <c r="R31" i="270"/>
  <c r="T31" i="270" s="1"/>
  <c r="J31" i="270"/>
  <c r="K31" i="270" s="1"/>
  <c r="I31" i="270"/>
  <c r="G31" i="270"/>
  <c r="E31" i="270"/>
  <c r="AQ30" i="270"/>
  <c r="AH30" i="270"/>
  <c r="V30" i="270"/>
  <c r="R30" i="270"/>
  <c r="T30" i="270" s="1"/>
  <c r="K30" i="270"/>
  <c r="J30" i="270"/>
  <c r="I30" i="270"/>
  <c r="G30" i="270"/>
  <c r="E30" i="270"/>
  <c r="AQ29" i="270"/>
  <c r="AH29" i="270"/>
  <c r="V29" i="270"/>
  <c r="R29" i="270"/>
  <c r="T29" i="270" s="1"/>
  <c r="J29" i="270"/>
  <c r="K29" i="270" s="1"/>
  <c r="I29" i="270"/>
  <c r="G29" i="270"/>
  <c r="E29" i="270"/>
  <c r="AQ28" i="270"/>
  <c r="AH28" i="270"/>
  <c r="V28" i="270"/>
  <c r="R28" i="270"/>
  <c r="S28" i="270" s="1"/>
  <c r="J28" i="270"/>
  <c r="I28" i="270" s="1"/>
  <c r="G28" i="270"/>
  <c r="E28" i="270"/>
  <c r="AQ27" i="270"/>
  <c r="AH27" i="270"/>
  <c r="V27" i="270"/>
  <c r="R27" i="270"/>
  <c r="T27" i="270" s="1"/>
  <c r="K27" i="270"/>
  <c r="J27" i="270"/>
  <c r="I27" i="270" s="1"/>
  <c r="G27" i="270"/>
  <c r="E27" i="270"/>
  <c r="AQ26" i="270"/>
  <c r="AH26" i="270"/>
  <c r="V26" i="270"/>
  <c r="R26" i="270"/>
  <c r="T26" i="270" s="1"/>
  <c r="K26" i="270"/>
  <c r="J26" i="270"/>
  <c r="I26" i="270"/>
  <c r="G26" i="270"/>
  <c r="AQ25" i="270"/>
  <c r="AH25" i="270"/>
  <c r="V25" i="270"/>
  <c r="R25" i="270"/>
  <c r="T25" i="270" s="1"/>
  <c r="J25" i="270"/>
  <c r="K25" i="270" s="1"/>
  <c r="G25" i="270"/>
  <c r="E25" i="270"/>
  <c r="AQ24" i="270"/>
  <c r="AH24" i="270"/>
  <c r="V24" i="270"/>
  <c r="R24" i="270"/>
  <c r="T24" i="270" s="1"/>
  <c r="J24" i="270"/>
  <c r="K24" i="270" s="1"/>
  <c r="G24" i="270"/>
  <c r="E24" i="270"/>
  <c r="AQ23" i="270"/>
  <c r="AH23" i="270"/>
  <c r="V23" i="270"/>
  <c r="R23" i="270"/>
  <c r="T23" i="270" s="1"/>
  <c r="J23" i="270"/>
  <c r="K23" i="270" s="1"/>
  <c r="G23" i="270"/>
  <c r="E23" i="270"/>
  <c r="AQ22" i="270"/>
  <c r="AH22" i="270"/>
  <c r="V22" i="270"/>
  <c r="R22" i="270"/>
  <c r="T22" i="270" s="1"/>
  <c r="J22" i="270"/>
  <c r="K22" i="270" s="1"/>
  <c r="G22" i="270"/>
  <c r="E22" i="270"/>
  <c r="AQ21" i="270"/>
  <c r="AH21" i="270"/>
  <c r="V21" i="270"/>
  <c r="R21" i="270"/>
  <c r="T21" i="270" s="1"/>
  <c r="J21" i="270"/>
  <c r="K21" i="270" s="1"/>
  <c r="G21" i="270"/>
  <c r="E21" i="270"/>
  <c r="AQ20" i="270"/>
  <c r="AH20" i="270"/>
  <c r="V20" i="270"/>
  <c r="R20" i="270"/>
  <c r="T20" i="270" s="1"/>
  <c r="J20" i="270"/>
  <c r="K20" i="270" s="1"/>
  <c r="G20" i="270"/>
  <c r="E20" i="270"/>
  <c r="AQ19" i="270"/>
  <c r="AH19" i="270"/>
  <c r="V19" i="270"/>
  <c r="R19" i="270"/>
  <c r="T19" i="270" s="1"/>
  <c r="J19" i="270"/>
  <c r="K19" i="270" s="1"/>
  <c r="G19" i="270"/>
  <c r="E19" i="270"/>
  <c r="AQ18" i="270"/>
  <c r="AH18" i="270"/>
  <c r="V18" i="270"/>
  <c r="R18" i="270"/>
  <c r="T18" i="270" s="1"/>
  <c r="J18" i="270"/>
  <c r="K18" i="270" s="1"/>
  <c r="G18" i="270"/>
  <c r="E18" i="270"/>
  <c r="AQ17" i="270"/>
  <c r="AH17" i="270"/>
  <c r="V17" i="270"/>
  <c r="R17" i="270"/>
  <c r="T17" i="270" s="1"/>
  <c r="J17" i="270"/>
  <c r="K17" i="270" s="1"/>
  <c r="G17" i="270"/>
  <c r="E17" i="270"/>
  <c r="AQ16" i="270"/>
  <c r="AH16" i="270"/>
  <c r="V16" i="270"/>
  <c r="R16" i="270"/>
  <c r="T16" i="270" s="1"/>
  <c r="J16" i="270"/>
  <c r="K16" i="270" s="1"/>
  <c r="G16" i="270"/>
  <c r="E16" i="270"/>
  <c r="AQ15" i="270"/>
  <c r="AH15" i="270"/>
  <c r="V15" i="270"/>
  <c r="R15" i="270"/>
  <c r="T15" i="270" s="1"/>
  <c r="J15" i="270"/>
  <c r="K15" i="270" s="1"/>
  <c r="G15" i="270"/>
  <c r="E15" i="270"/>
  <c r="AQ14" i="270"/>
  <c r="AH14" i="270"/>
  <c r="V14" i="270"/>
  <c r="R14" i="270"/>
  <c r="T14" i="270" s="1"/>
  <c r="J14" i="270"/>
  <c r="K14" i="270" s="1"/>
  <c r="G14" i="270"/>
  <c r="E14" i="270"/>
  <c r="AQ13" i="270"/>
  <c r="AH13" i="270"/>
  <c r="V13" i="270"/>
  <c r="R13" i="270"/>
  <c r="J13" i="270"/>
  <c r="K13" i="270" s="1"/>
  <c r="G13" i="270"/>
  <c r="E13" i="270"/>
  <c r="AQ12" i="270"/>
  <c r="AH12" i="270"/>
  <c r="V12" i="270"/>
  <c r="R12" i="270"/>
  <c r="J12" i="270"/>
  <c r="K12" i="270" s="1"/>
  <c r="G12" i="270"/>
  <c r="E12" i="270"/>
  <c r="AH11" i="270"/>
  <c r="V11" i="270"/>
  <c r="J11" i="270"/>
  <c r="K11" i="270" s="1"/>
  <c r="G11" i="270"/>
  <c r="E11" i="270"/>
  <c r="AQ11" i="270"/>
  <c r="AG8" i="270"/>
  <c r="R11" i="270"/>
  <c r="T32" i="270" l="1"/>
  <c r="AI32" i="270" s="1"/>
  <c r="S31" i="270"/>
  <c r="K28" i="270"/>
  <c r="S30" i="270"/>
  <c r="K32" i="270"/>
  <c r="AI29" i="270"/>
  <c r="S29" i="270"/>
  <c r="T28" i="270"/>
  <c r="AI28" i="270" s="1"/>
  <c r="S27" i="270"/>
  <c r="AI27" i="270"/>
  <c r="AI26" i="270"/>
  <c r="S26" i="270"/>
  <c r="AI22" i="270"/>
  <c r="AI18" i="270"/>
  <c r="AQ35" i="270"/>
  <c r="AI14" i="270"/>
  <c r="T13" i="270"/>
  <c r="AI13" i="270" s="1"/>
  <c r="T12" i="270"/>
  <c r="AH35" i="270"/>
  <c r="AI31" i="270"/>
  <c r="AI30" i="270"/>
  <c r="AI15" i="270"/>
  <c r="AI19" i="270"/>
  <c r="AI23" i="270"/>
  <c r="AI34" i="270"/>
  <c r="AI33" i="270"/>
  <c r="R35" i="270"/>
  <c r="T11" i="270"/>
  <c r="S11" i="270"/>
  <c r="AI17" i="270"/>
  <c r="AI21" i="270"/>
  <c r="AI25" i="270"/>
  <c r="AI12" i="270"/>
  <c r="AI16" i="270"/>
  <c r="AI20" i="270"/>
  <c r="AI24" i="270"/>
  <c r="I11" i="270"/>
  <c r="I12" i="270"/>
  <c r="S12" i="270"/>
  <c r="I13" i="270"/>
  <c r="S13" i="270"/>
  <c r="I14" i="270"/>
  <c r="S14" i="270"/>
  <c r="I15" i="270"/>
  <c r="S15" i="270"/>
  <c r="I16" i="270"/>
  <c r="S16" i="270"/>
  <c r="I17" i="270"/>
  <c r="S17" i="270"/>
  <c r="I18" i="270"/>
  <c r="S18" i="270"/>
  <c r="I19" i="270"/>
  <c r="S19" i="270"/>
  <c r="I20" i="270"/>
  <c r="S20" i="270"/>
  <c r="I21" i="270"/>
  <c r="S21" i="270"/>
  <c r="I22" i="270"/>
  <c r="S22" i="270"/>
  <c r="I23" i="270"/>
  <c r="S23" i="270"/>
  <c r="I24" i="270"/>
  <c r="S24" i="270"/>
  <c r="I25" i="270"/>
  <c r="S25" i="270"/>
  <c r="I33" i="270"/>
  <c r="S33" i="270"/>
  <c r="I34" i="270"/>
  <c r="S34" i="270"/>
  <c r="AP35" i="270"/>
  <c r="AG35" i="270"/>
  <c r="T35" i="270" l="1"/>
  <c r="AI35" i="270" s="1"/>
  <c r="AI11" i="270"/>
  <c r="S35" i="270"/>
</calcChain>
</file>

<file path=xl/sharedStrings.xml><?xml version="1.0" encoding="utf-8"?>
<sst xmlns="http://schemas.openxmlformats.org/spreadsheetml/2006/main" count="11396" uniqueCount="282">
  <si>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</si>
  <si>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</si>
  <si>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</si>
  <si>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</si>
  <si>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</si>
  <si>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</si>
  <si>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</si>
  <si>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</si>
  <si>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</si>
  <si>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</si>
  <si>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</si>
  <si>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</si>
  <si>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</si>
  <si>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</si>
  <si>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</si>
  <si>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</si>
  <si>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</si>
  <si>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</si>
  <si>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</si>
  <si>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</si>
  <si>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</si>
  <si>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</si>
  <si>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</si>
  <si>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</si>
  <si>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</si>
  <si>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</si>
  <si>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</si>
  <si>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</si>
  <si>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</si>
  <si>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</si>
  <si>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</si>
  <si>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</si>
  <si>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</si>
  <si>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</si>
  <si>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</si>
  <si>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</si>
  <si>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</si>
  <si>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</si>
  <si>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</si>
  <si>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</si>
  <si>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</si>
  <si>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</si>
  <si>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</si>
  <si>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</si>
  <si>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</si>
  <si>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</si>
  <si>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</si>
  <si>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</si>
  <si>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</si>
  <si>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</si>
  <si>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</si>
  <si>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</si>
  <si>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</si>
  <si>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</si>
  <si>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</si>
  <si>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</si>
  <si>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</si>
  <si>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</si>
  <si>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</si>
  <si>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</si>
  <si>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</si>
  <si>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</si>
  <si>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</si>
  <si>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</si>
  <si>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</si>
  <si>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</si>
  <si>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</si>
  <si>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</si>
  <si>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</si>
  <si>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</si>
  <si>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</si>
  <si>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</si>
  <si>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</si>
  <si>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</si>
  <si>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</si>
  <si>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</si>
  <si>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</si>
  <si>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</si>
  <si>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</si>
  <si>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</si>
  <si>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</si>
  <si>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</si>
  <si>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</si>
  <si>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</si>
  <si>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</si>
  <si>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</si>
  <si>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</si>
  <si>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</si>
  <si>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</si>
  <si>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</si>
  <si>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</si>
  <si>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</si>
  <si>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</si>
  <si>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</si>
  <si>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</si>
  <si>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</si>
  <si>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</si>
  <si>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</si>
  <si>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</si>
  <si>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</si>
  <si>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</si>
  <si>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</si>
  <si>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</si>
  <si>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</si>
  <si>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</si>
  <si>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</si>
  <si>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</si>
  <si>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</si>
  <si>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</si>
  <si>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</si>
  <si>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</si>
  <si>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</si>
  <si>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</si>
  <si>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</si>
  <si>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</si>
  <si>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</si>
  <si>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</si>
  <si>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</si>
  <si>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</si>
  <si>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</si>
  <si>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</si>
  <si>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</si>
  <si>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</si>
  <si>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</si>
  <si>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2B</t>
  </si>
  <si>
    <t xml:space="preserve">  </t>
  </si>
  <si>
    <t>FIDEL RAMOS</t>
  </si>
  <si>
    <t>TARGET DISCHARGE PRESSURE SET TO  75 PSI @ 5:01 AM AS PER SCHEDULE</t>
  </si>
  <si>
    <t>GLITTERS SY</t>
  </si>
  <si>
    <t>ANDRO MIRAFLOR</t>
  </si>
  <si>
    <t>3B+1S</t>
  </si>
  <si>
    <t>TARGET DISCHARGE PRESSURE SET TO  83 PSI @ 6:01 AM TO 12:01 PM AS PER SCHEDULE</t>
  </si>
  <si>
    <t>TARGET DISCHARGE PRESSURE SET TO  81 PSI @ 12:01 PM TO 5:01 PM AS PER SCHEDULE</t>
  </si>
  <si>
    <t>Additional 3 psi to target discharge pressure from 12:01 am to 5am as per request of Engr.Frances Morla (SPM-South), due to shifting of WSR and Posadas Influence area.</t>
  </si>
  <si>
    <t>Target Discharge Pressure set to 66psi @ 12:01 am as per request of Engr.FRANCIS MORLA (SPM-South)</t>
  </si>
  <si>
    <t>PAUL LABIAN</t>
  </si>
  <si>
    <t>TARGET DISCHARGE PRESSURE SET TO 78 PSI @ 5:01 PM TO 7:01PM AS PER SCHEDULE</t>
  </si>
  <si>
    <t>TARGET DISCHARGE PRESSURE SET TO 76 PSI @ 7:01 PM TO 10:01 PM AS PER SCHEDULE</t>
  </si>
  <si>
    <t>TARGET DISCHARGE PRESSURE SET TO 66PSI @ 10:01 PM TO 12:01 PM AS PER SCHEDULE</t>
  </si>
  <si>
    <t>2B+1S</t>
  </si>
  <si>
    <t xml:space="preserve"> </t>
  </si>
  <si>
    <t>3B</t>
  </si>
  <si>
    <t>XCV2 - INCREASE OPENING  @ 12:00 AM (40%)</t>
  </si>
  <si>
    <t>XCV2- CLOSED @ 4:15 AM,WATER  ELEVATION  (9.5M)</t>
  </si>
  <si>
    <t>BP1 - STARTED @ 7:25 AM TO MEET 83 PSI TARGET DISCHARGE PRESSURE</t>
  </si>
  <si>
    <t>SP2 - STOPPED @ 10:00 PM DUE TO EXCESS CAPACITY</t>
  </si>
  <si>
    <t>SP2 - STARTED @ 9:00 AM TO MEET 83 PSI TARGET DISCHARGE PRESSURE</t>
  </si>
  <si>
    <t>XCV1 -OPENED @ 10:00 PM (30%)</t>
  </si>
  <si>
    <t>XCV1 - INCREASE OPENING  @ 12:00 AM (35%)</t>
  </si>
  <si>
    <t>XCV1- CLOSED @ 1:20 AM,WATER  ELEVATION  (9.5M)</t>
  </si>
  <si>
    <t>Additional 3 psi to target discharge pressure from 12:01 PM to 5am (JAN 1  , 2016) as per request of Engr. Frances Morla (SPM-South), due to shifting of WSR and Posadas Influence area.</t>
  </si>
  <si>
    <t>SP1 - STARTED @ 8:00 AM TO MEET 83 PSI TARGET DISCHARGE PRESSURE</t>
  </si>
  <si>
    <t>BP3 - STARTED @ 6:25 AM TO MEET 83 PSI TARGET DISCHARGE PRESSURE</t>
  </si>
  <si>
    <t>BP3 - STOPPED @ 6:00 PM DUE TO HIGH DISCHARGE</t>
  </si>
  <si>
    <t>Additional 3 psi to target discharge pressure from 12:01 PM to 5am (JAN 2  , 2016) as per request of Engr. Frances Morla (SPM-South), due to shifting of WSR and Posadas Influence area.</t>
  </si>
  <si>
    <t>BP1 - STOPPED @ 7:00 PM DUE TO HIGH DISCHARGE</t>
  </si>
  <si>
    <t>SP1 - STOPPED @ 10:00 PM DUE TO EXCESS CAPACITY</t>
  </si>
  <si>
    <t>XCV2 -OPENED @ 10:01 PM (40%)</t>
  </si>
  <si>
    <t>XCV2 - INCREASE OPENING  @ 12:00 AM (45%)</t>
  </si>
  <si>
    <t>XCV2- CLOSED @ 4:01 AM,WATER  ELEVATION  (9.5M)</t>
  </si>
  <si>
    <t>XCV1 -OPENED @ 10:01 PM (40%)</t>
  </si>
  <si>
    <t>SP2 - STARTED @ 8:00 AM TO MEET 83 PSI TARGET DISCHARGE PRESSURE</t>
  </si>
  <si>
    <t>XCV1 - INCREASE OPENING  @ 12:00 AM (45%)</t>
  </si>
  <si>
    <t>XCV1- CLOSED @ 3:01 AM,WATER  ELEVATION  (9.5M)</t>
  </si>
  <si>
    <t>BP3 - STARTED @ 6:00 AM TO MEET 83 PSI TARGET DISCHARGE PRESSURE</t>
  </si>
  <si>
    <t>SP1 - STARTED @ 6:00 AM TO MEET 83 PSI TARGET DISCHARGE PRESSURE</t>
  </si>
  <si>
    <t>Additional 3 psi to target discharge pressure from 12:01 PM to 5am (JAN 4  , 2016) as per request of Engr. Frances Morla (SPM-South), due to shifting of WSR and Posadas Influence area.</t>
  </si>
  <si>
    <t>BP3 - STOPPED @ 8:00 PM DUE TO HIGH DISCHARGE</t>
  </si>
  <si>
    <t>XCV2 -OPENED @ 10:01 PM (38%)</t>
  </si>
  <si>
    <t>XCV2- CLOSED @ 3:26 AM,WATER  ELEVATION  (9.5M)</t>
  </si>
  <si>
    <t>SP2 - STARTED @ 6:38 AM TO MEET 83 PSI TARGET DISCHARGE PRESSURE</t>
  </si>
  <si>
    <t>Additional 3 psi to target discharge pressure from 12:01 PM to 5am (JAN 5  , 2016) as per request of Engr. Frances Morla (SPM-South), due to shifting of WSR and Posadas Influence area.</t>
  </si>
  <si>
    <t>BP3 - STOPPED @ 7:00 PM DUE TO HIGH DISCHARGE</t>
  </si>
  <si>
    <t>XCV1 -OPENED @ 10:01 PM (35%)</t>
  </si>
  <si>
    <t>XCV1 - INCREASE OPENING  @ 12:00 AM (40%)</t>
  </si>
  <si>
    <t>XCV1- CLOSED @ 4:35 AM,WATER  ELEVATION  (9.5M)</t>
  </si>
  <si>
    <t>SP1 - STARTED @ 7:48 AM TO MEET 83 PSI TARGET DISCHARGE PRESSURE</t>
  </si>
  <si>
    <t>Additional 3 psi to target discharge pressure from 12:01 PM to 5am (JAN 6, 2016) as per request of Engr. Frances Morla (SPM-South), due to shifting of WSR and Posadas Influence area.</t>
  </si>
  <si>
    <t>XCV2- CLOSED @ 3:34 AM,WATER  ELEVATION  (9.5M)</t>
  </si>
  <si>
    <t>SP2 - STARTED @ 6:24 AM TO MEET 83 PSI TARGET DISCHARGE PRESSURE</t>
  </si>
  <si>
    <t>BP1 - STARTED @ 6:00 AM TO MEET 83 PSI TARGET DISCHARGE PRESSURE</t>
  </si>
  <si>
    <t>Additional 3 psi to target discharge pressure from 12:01 PM to 5am (JAN 7, 2016) as per request of Engr. Frances Morla (SPM-South), due to shifting of WSR and Posadas Influence area.</t>
  </si>
  <si>
    <t>SP1 - STARTED @ 6:01 AM TO MEET 83 PSI TARGET DISCHARGE PRESSURE</t>
  </si>
  <si>
    <t>Additional 3 psi to target discharge pressure from 12:01 PM to 5am (JAN 8, 2016) as per request of Engr. Frances Morla (SPM-South), due to shifting of WSR and Posadas Influence area.</t>
  </si>
  <si>
    <t>XCV2- CLOSED @ 3:41 AM,WATER  ELEVATION  (9.5M)</t>
  </si>
  <si>
    <t>SP2 - STARTED @ 7:00 AM TO MEET 83 PSI TARGET DISCHARGE PRESSURE</t>
  </si>
  <si>
    <t>Additional 3 psi to target discharge pressure from 12:01 PM to 5am (JAN 9, 2016) as per request of Engr. Frances Morla (SPM-South), due to shifting of WSR and Posadas Influence area.</t>
  </si>
  <si>
    <t>XCV1- CLOSED @ 3:36 AM,WATER  ELEVATION  (9.5M)</t>
  </si>
  <si>
    <t>BP1 - STARTED @ 6:10 AM TO MEET 83 PSI TARGET DISCHARGE PRESSURE</t>
  </si>
  <si>
    <t>SP1 - STARTED @ 7:30 AM TO MEET 83 PSI TARGET DISCHARGE PRESSURE</t>
  </si>
  <si>
    <t>MERALCO POWER FLUCTUATION @ 7:50AM</t>
  </si>
  <si>
    <t>BP2 POWER RESUME @ 7:52AM</t>
  </si>
  <si>
    <t>BP3 POWER RESUME @ 7:54AM</t>
  </si>
  <si>
    <t>BP1 POWER RESUME @ 7:56AM</t>
  </si>
  <si>
    <t>SP1 POWER RESUME @ 7:58AM</t>
  </si>
  <si>
    <t>Additional 3 psi to target discharge pressure from 12:01 PM to 5am (JAN 10, 2016) as per request of Engr. Frances Morla (SPM-South), due to shifting of WSR and Posadas Influence area.</t>
  </si>
  <si>
    <t>ALL PUMP STOPPED DUE TO POWER FLUCTUATION @ 7:50AM</t>
  </si>
  <si>
    <t>XCV2- CLOSED @ 3:30 AM,WATER  ELEVATION  (9.5M)</t>
  </si>
  <si>
    <t>SP2 - STARTED @ 6:35 AM TO MEET 83 PSI TARGET DISCHARGE PRESSURE</t>
  </si>
  <si>
    <t>XCV1 -OPENED @ 10:01 PM (38%)</t>
  </si>
  <si>
    <t>XCV1- CLOSED @ 3:30 AM,WATER  ELEVATION  (9.5M)</t>
  </si>
  <si>
    <t>XCV1 - INCREASE OPENING  @ 12:00 AM (47%)</t>
  </si>
  <si>
    <t>SP1 - STARTED @ 6:22 AM TO MEET 83 PSI TARGET DISCHARGE PRESSURE</t>
  </si>
  <si>
    <t>S</t>
  </si>
  <si>
    <t>BP1- STOP @ 11:28 FOR QUARTERLY PREVENTIVE MAINTENANCE</t>
  </si>
  <si>
    <t>XCV2 - INCREASE OPENING  @ 12:00 AM (47%)</t>
  </si>
  <si>
    <t>XCV2- CLOSED @ 3:20 AM,WATER  ELEVATION  (9.5M)</t>
  </si>
  <si>
    <t>BP2 - STARTED @ 6:00 AM TO MEET 83 PSI TARGET DISCHARGE PRESSURE</t>
  </si>
  <si>
    <t>SP2 - STARTED @ 6:30 AM TO MEET 83 PSI TARGET DISCHARGE PRESSURE</t>
  </si>
  <si>
    <t>MAINTENANCE TEAM ARRIVE @9:10PM FOR QUARTERLY  PREVENTIVE MAINTENANCE, REGREASING PUMP/ MOTOR BEARING @ COUPLING OF ALL UNITS AND  VACUME CLEANING OF VFD FILTER.</t>
  </si>
  <si>
    <t>BP1- STOP @ 11:28PM FOR QUARTERLY PREVENTIVE MAINTENANCE</t>
  </si>
  <si>
    <t>BP3- START @ 11:25PM FOR QUARTERLY PREVENTIVE MAINTENANCE</t>
  </si>
  <si>
    <t>BP1- START @ 12:30AM FOR QUARTERLY PREVENTIVE MAINTENANCE</t>
  </si>
  <si>
    <t>BP2- STOP @ 12:31AM FOR QUARTERLY PREVENTIVE MAINTENANCE</t>
  </si>
  <si>
    <t>Additional 3 psi to target discharge pressure from 12:01 PM to 5am (JAN 14, 2016) as per request of Engr. Frances Morla (SPM-South), due to shifting of WSR and Posadas Influence area.</t>
  </si>
  <si>
    <t>SP1 - STARTED @ 6:30 AM TO MEET 83 PSI TARGET DISCHARGE PRESSURE</t>
  </si>
  <si>
    <t>Additional 3 psi to target discharge pressure from 12:01 PM to 5am (JAN 11, 2016) as per request of Engr. Frances Morla (SPM-South), due to shifting of WSR and Posadas Influence area.</t>
  </si>
  <si>
    <t>Additional 3 psi to target discharge pressure from 12:01 PM to 5am (JAN 12, 2016) as per request of Engr. Frances Morla (SPM-South), due to shifting of WSR and Posadas Influence area.</t>
  </si>
  <si>
    <t>Additional 3 psi to target discharge pressure from 12:01 PM to 5am (JAN 13, 2016) as per request of Engr. Frances Morla (SPM-South), due to shifting of WSR and Posadas Influence area.</t>
  </si>
  <si>
    <t>XCV1- CLOSED @ 3:45 AM,WATER  ELEVATION  (9.5M)</t>
  </si>
  <si>
    <t>XCV2- INCREASE OPENING  @ 12:00 AM (45%)</t>
  </si>
  <si>
    <t>SP2 - STARTED @ 6:22 AM TO MEET 83 PSI TARGET DISCHARGE PRESSURE</t>
  </si>
  <si>
    <t>Additional 3 psi to target discharge pressure from 12:01 PM to 5am (JAN 15, 2016) as per request of Engr. Frances Morla (SPM-South), due to shifting of WSR and Posadas Influence area.</t>
  </si>
  <si>
    <t>XCV1- INCREASE OPENING  @ 12:00 AM (45%)</t>
  </si>
  <si>
    <t>XCV1- CLOSED @ 3:40 AM,WATER  ELEVATION  (9.5M)</t>
  </si>
  <si>
    <t>SP1 - STARTED @ 6:42 AM TO MEET 83 PSI TARGET DISCHARGE PRESSURE</t>
  </si>
  <si>
    <t>SP2 - STARTED @ 7:40 AM TO MEET 83 PSI TARGET DISCHARGE PRESSURE</t>
  </si>
  <si>
    <t>Additional 3 psi to target discharge pressure from 12:01 PM to 5am (JAN 17, 2016) as per request of Engr. Frances Morla (SPM-South), due to shifting of WSR and Posadas Influence area.</t>
  </si>
  <si>
    <t>Additional 3 psi to target discharge pressure from 12:01 PM to 5am (JAN 16, 2016) as per request of Engr. Frances Morla (SPM-South), due to shifting of WSR and Posadas Influence area.</t>
  </si>
  <si>
    <t>XCV1- CLOSED @ 3:10 AM,WATER  ELEVATION  (9.5M)</t>
  </si>
  <si>
    <t>XCV1- INCREASE OPENING  @ 12:00 AM (47%)</t>
  </si>
  <si>
    <t>SP1 - STARTED @ 6:15 AM TO MEET 83 PSI TARGET DISCHARGE PRESSURE</t>
  </si>
  <si>
    <t>Additional 3 psi to target discharge pressure from 12:01 PM to 5am (JAN 18, 2016) as per request of Engr. Frances Morla (SPM-South), due to shifting of WSR and Posadas Influence area.</t>
  </si>
  <si>
    <t>XCV1- INCREASE OPENING  @ 12:00 AM (46%)</t>
  </si>
  <si>
    <t>XCV1- CLOSED @ 3:24 AM,WATER  ELEVATION  (9.5M)</t>
  </si>
  <si>
    <t>Additional 3 psi to target discharge pressure from 12:01 PM to 5am (JAN 19, 2016) as per request of Engr. Frances Morla (SPM-South), due to shifting of WSR and Posadas Influence area.</t>
  </si>
  <si>
    <t>XCV2- INCREASE OPENING  @ 12:00 AM (46%)</t>
  </si>
  <si>
    <t>XCV2- CLOSED @ 4:05 AM,WATER  ELEVATION  (9.5M)</t>
  </si>
  <si>
    <t>SP1 - STARTED @ 6:12 AM TO MEET 83 PSI TARGET DISCHARGE PRESSURE</t>
  </si>
  <si>
    <t>Additional 3 psi to target discharge pressure from 12:01 PM to 5am (JAN 20, 2016) as per request of Engr. Frances Morla (SPM-South), due to shifting of WSR and Posadas Influence area.</t>
  </si>
  <si>
    <t>SP2 - STARTED @ 6:23 AM TO MEET 83 PSI TARGET DISCHARGE PRESSURE</t>
  </si>
  <si>
    <t>Additional 3 psi to target discharge pressure from 12:01 PM to 5am (JAN 21, 2016) as per request of Engr. Frances Morla (SPM-South), due to shifting of WSR and Posadas Influence area.</t>
  </si>
  <si>
    <t>XCV2- INCREASE OPENING  @ 12:00 AM (47%)</t>
  </si>
  <si>
    <t>Additional 3 psi to target discharge pressure from 12:01 PM to 5am (JAN 22, 2016) as per request of Engr. Frances Morla (SPM-South), due to shifting of WSR and Posadas Influence area.</t>
  </si>
  <si>
    <t>XCV1- CLOSED @ 4:01 AM,WATER  ELEVATION  (9.5M)</t>
  </si>
  <si>
    <t>Additional 3 psi to target discharge pressure from 12:01 PM to 5am (JAN 23, 2016) as per request of Engr. Frances Morla (SPM-South), due to shifting of WSR and Posadas Influence area.</t>
  </si>
  <si>
    <t xml:space="preserve">3B </t>
  </si>
  <si>
    <t>1B</t>
  </si>
  <si>
    <t>XCV2- CLOSED @ 4:40 AM,WATER  ELEVATION  (10.4M)</t>
  </si>
  <si>
    <t>4:00 AM - SP2 WAS TRIP AND ALL MOV UN- ABLE TO OPERATE DUE TO NO ELECTRICAL POWER SUPPLY.</t>
  </si>
  <si>
    <t>BP2 STILL OPERATIONAL AS OF 4:00AM</t>
  </si>
  <si>
    <t>POWER SUPPLY OF ALL MOV AND ALL VFD @7:10AM</t>
  </si>
  <si>
    <t xml:space="preserve">AFFECTED THE POWER SUPPLY AT ALL VFD AND ALL MOV DUE TO TRIP THE MAIN BREAKER OF THE POWER SUPPLY OF SP2 MOV </t>
  </si>
  <si>
    <t>BP3 STARTED @ 7:12AM</t>
  </si>
  <si>
    <t>BP1 STARTED @ 7:14AM</t>
  </si>
  <si>
    <t>SP1 STARTED @ 7:16AM</t>
  </si>
  <si>
    <t>TARGET DISCHARGE PRESSURE SET TO  83 PSI @ 7:16 AM TO 12:01 PM AS PER SCHEDULE</t>
  </si>
  <si>
    <t>DISCHARGE PRESSURE 48 PSI DUE ALL MOV UNABLE TO OPERATE AND ALL VFD NO POWER SUPPLY AS OF 6:00AM</t>
  </si>
  <si>
    <t>Additional 3 psi to target discharge pressure from 12:01 PM to 5am (JAN 24, 2016) as per request of Engr. Frances Morla (SPM-South), due to shifting of WSR and Posadas Influence area.</t>
  </si>
  <si>
    <t>XCV1-OPENED @ 10:01 PM (35%)</t>
  </si>
  <si>
    <t>XCV2- INCREASE OPENING  @ 12:00 AM (40%)</t>
  </si>
  <si>
    <t>XCV1- INCREASE OPENING  @ 12:00 AM (40%)</t>
  </si>
  <si>
    <t>XCV1- CLOSED @ 2:25 AM,WATER  ELEVATION  (10.4M)</t>
  </si>
  <si>
    <t>SP1 - STARTED @ 6:25 AM TO MEET 83 PSI TARGET DISCHARGE PRESSURE</t>
  </si>
  <si>
    <t>Additional 3 psi to target discharge pressure from 12:01 PM to 5am (JAN 25, 2016) as per request of Engr. Frances Morla (SPM-South), due to shifting of WSR and Posadas Influence area.</t>
  </si>
  <si>
    <t>XCV2-OPENED @ 10:01 PM (35%)</t>
  </si>
  <si>
    <t>XCV2- CLOSED @ 3:10 AM,WATER  ELEVATION  (9.5M)</t>
  </si>
  <si>
    <t>Additional 3 psi to target discharge pressure from 12:01 PM to 5am (JAN 26, 2016) as per request of Engr. Frances Morla (SPM-South), due to shifting of WSR and Posadas Influence area.</t>
  </si>
  <si>
    <t>XCV1- CLOSED @ 3:15 AM,WATER  ELEVATION  (9.5M)</t>
  </si>
  <si>
    <t>SP1 - STARTED @ 6:26 AM TO MEET 83 PSI TARGET DISCHARGE PRESSURE</t>
  </si>
  <si>
    <t>Additional 3 psi to target discharge pressure from 12:01 PM to 5am (JAN 27, 2016) as per request of Engr. Frances Morla (SPM-South), due to shifting of WSR and Posadas Influence area.</t>
  </si>
  <si>
    <t>XCV2- INCREASE OPENING  @ 12:20 AM (40%)</t>
  </si>
  <si>
    <t>XCV2- CLOSED @ 3:40 AM,WATER  ELEVATION  (9.5M)</t>
  </si>
  <si>
    <t>SP1 - STARTED @ 6:40 AM TO MEET 83 PSI TARGET DISCHARGE PRESSURE</t>
  </si>
  <si>
    <t>Additional 3 psi to target discharge pressure from 12:01 PM to 5am (JAN 28, 2016) as per request of Engr. Frances Morla (SPM-South), due to shifting of WSR and Posadas Influence area.</t>
  </si>
  <si>
    <t>XCV1-OPENED @ 10:01 PM (40%)</t>
  </si>
  <si>
    <t>Additional 3 psi to target discharge pressure from 12:01 PM to 5am (JAN 29, 2016) as per request of Engr. Frances Morla (SPM-South), due to shifting of WSR and Posadas Influence area.</t>
  </si>
  <si>
    <t>XCV2-OPENED @ 10:01 PM (40%)</t>
  </si>
  <si>
    <t>Additional 3 psi to target discharge pressure from 12:01 PM to 5am (JAN 30, 2016) as per request of Engr. Frances Morla (SPM-South), due to shifting of WSR and Posadas Influence area.</t>
  </si>
  <si>
    <t>XCV1- CLOSED @ 3:41 AM,WATER  ELEVATION  (9.5M)</t>
  </si>
  <si>
    <t>BP1 - STARTED @ 6:25 AM TO MEET 83 PSI TARGET DISCHARGE PRESSURE</t>
  </si>
  <si>
    <t>Additional 3 psi to target discharge pressure from 12:01 PM to 5am (JAN 31, 2016)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</si>
</sst>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20" borderId="0" applyNumberFormat="0" applyBorder="0" applyAlignment="0" applyProtection="0"/>
    <xf numFmtId="0" fontId="37" fillId="21" borderId="0" applyNumberFormat="0" applyBorder="0" applyAlignment="0" applyProtection="0"/>
    <xf numFmtId="0" fontId="38" fillId="22" borderId="0" applyNumberFormat="0" applyBorder="0" applyAlignment="0" applyProtection="0"/>
    <xf numFmtId="0" fontId="39" fillId="23" borderId="16" applyNumberFormat="0" applyAlignment="0" applyProtection="0"/>
    <xf numFmtId="0" fontId="40" fillId="24" borderId="17" applyNumberFormat="0" applyAlignment="0" applyProtection="0"/>
    <xf numFmtId="0" fontId="41" fillId="24" borderId="16" applyNumberFormat="0" applyAlignment="0" applyProtection="0"/>
    <xf numFmtId="0" fontId="42" fillId="0" borderId="18" applyNumberFormat="0" applyFill="0" applyAlignment="0" applyProtection="0"/>
    <xf numFmtId="0" fontId="43" fillId="25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5" fillId="50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281">
    <xf numFmtId="0" fontId="0" fillId="0" borderId="0" xfId="0"/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27" fillId="19" borderId="0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9" fillId="19" borderId="3" xfId="0" applyFont="1" applyFill="1" applyBorder="1" applyAlignment="1">
      <alignment horizontal="left"/>
    </xf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0" fillId="0" borderId="11" xfId="0" applyFont="1" applyBorder="1"/>
    <xf numFmtId="0" fontId="29" fillId="19" borderId="3" xfId="4" applyFont="1" applyFill="1" applyBorder="1" applyAlignment="1">
      <alignment horizontal="left"/>
    </xf>
    <xf numFmtId="1" fontId="5" fillId="17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19" borderId="11" xfId="0" applyFill="1" applyBorder="1"/>
    <xf numFmtId="0" fontId="0" fillId="19" borderId="3" xfId="0" applyFill="1" applyBorder="1"/>
    <xf numFmtId="2" fontId="51" fillId="1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53" fillId="19" borderId="11" xfId="4" applyFont="1" applyFill="1" applyBorder="1" applyAlignment="1">
      <alignment horizontal="left"/>
    </xf>
    <xf numFmtId="0" fontId="53" fillId="19" borderId="11" xfId="0" applyFont="1" applyFill="1" applyBorder="1" applyAlignment="1">
      <alignment horizontal="left"/>
    </xf>
    <xf numFmtId="0" fontId="52" fillId="19" borderId="3" xfId="4" applyFont="1" applyFill="1" applyBorder="1" applyAlignment="1">
      <alignment horizontal="left"/>
    </xf>
    <xf numFmtId="0" fontId="52" fillId="19" borderId="11" xfId="4" applyFont="1" applyFill="1" applyBorder="1" applyAlignment="1">
      <alignment horizontal="left"/>
    </xf>
    <xf numFmtId="0" fontId="52" fillId="19" borderId="11" xfId="0" applyFont="1" applyFill="1" applyBorder="1" applyAlignment="1">
      <alignment horizontal="left"/>
    </xf>
    <xf numFmtId="0" fontId="30" fillId="19" borderId="11" xfId="0" applyFont="1" applyFill="1" applyBorder="1" applyAlignment="1"/>
    <xf numFmtId="0" fontId="52" fillId="19" borderId="11" xfId="0" applyFont="1" applyFill="1" applyBorder="1" applyAlignment="1"/>
    <xf numFmtId="0" fontId="30" fillId="19" borderId="3" xfId="0" applyFont="1" applyFill="1" applyBorder="1" applyAlignment="1"/>
    <xf numFmtId="0" fontId="0" fillId="19" borderId="0" xfId="0" applyFont="1" applyFill="1"/>
    <xf numFmtId="0" fontId="0" fillId="19" borderId="0" xfId="0" applyFill="1"/>
    <xf numFmtId="0" fontId="31" fillId="19" borderId="11" xfId="0" applyFont="1" applyFill="1" applyBorder="1" applyAlignment="1"/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2" fillId="19" borderId="3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4" fillId="19" borderId="3" xfId="4" applyFont="1" applyFill="1" applyBorder="1" applyAlignment="1">
      <alignment horizontal="left"/>
    </xf>
    <xf numFmtId="0" fontId="54" fillId="19" borderId="11" xfId="4" applyFont="1" applyFill="1" applyBorder="1" applyAlignment="1">
      <alignment horizontal="left"/>
    </xf>
    <xf numFmtId="0" fontId="55" fillId="19" borderId="11" xfId="0" applyFont="1" applyFill="1" applyBorder="1"/>
    <xf numFmtId="0" fontId="54" fillId="19" borderId="11" xfId="0" applyFont="1" applyFill="1" applyBorder="1" applyAlignment="1">
      <alignment horizontal="left"/>
    </xf>
    <xf numFmtId="0" fontId="56" fillId="0" borderId="11" xfId="0" applyFont="1" applyFill="1" applyBorder="1" applyAlignment="1"/>
    <xf numFmtId="0" fontId="55" fillId="19" borderId="3" xfId="0" applyFont="1" applyFill="1" applyBorder="1"/>
    <xf numFmtId="0" fontId="56" fillId="19" borderId="11" xfId="4" applyFont="1" applyFill="1" applyBorder="1" applyAlignment="1">
      <alignment horizontal="left"/>
    </xf>
    <xf numFmtId="0" fontId="56" fillId="19" borderId="11" xfId="0" applyFont="1" applyFill="1" applyBorder="1" applyAlignment="1">
      <alignment horizontal="left"/>
    </xf>
    <xf numFmtId="0" fontId="56" fillId="19" borderId="11" xfId="0" applyFont="1" applyFill="1" applyBorder="1" applyAlignment="1"/>
    <xf numFmtId="0" fontId="29" fillId="19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54" fillId="19" borderId="3" xfId="4" applyFont="1" applyFill="1" applyBorder="1" applyAlignment="1">
      <alignment horizontal="left"/>
    </xf>
    <xf numFmtId="0" fontId="29" fillId="19" borderId="3" xfId="4" applyFont="1" applyFill="1" applyBorder="1" applyAlignment="1">
      <alignment horizontal="left"/>
    </xf>
    <xf numFmtId="0" fontId="29" fillId="16" borderId="11" xfId="0" applyFont="1" applyFill="1" applyBorder="1" applyAlignment="1">
      <alignment horizontal="left"/>
    </xf>
    <xf numFmtId="0" fontId="29" fillId="16" borderId="11" xfId="4" applyFont="1" applyFill="1" applyBorder="1" applyAlignment="1">
      <alignment horizontal="left"/>
    </xf>
    <xf numFmtId="0" fontId="29" fillId="16" borderId="3" xfId="4" applyFont="1" applyFill="1" applyBorder="1" applyAlignment="1">
      <alignment horizontal="left"/>
    </xf>
    <xf numFmtId="0" fontId="29" fillId="0" borderId="11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4" fillId="19" borderId="3" xfId="4" applyFont="1" applyFill="1" applyBorder="1" applyAlignment="1">
      <alignment horizontal="left"/>
    </xf>
    <xf numFmtId="0" fontId="29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27" fillId="52" borderId="3" xfId="4" applyFont="1" applyFill="1" applyBorder="1" applyAlignment="1">
      <alignment horizontal="left"/>
    </xf>
    <xf numFmtId="0" fontId="27" fillId="52" borderId="11" xfId="4" applyFont="1" applyFill="1" applyBorder="1" applyAlignment="1">
      <alignment horizontal="left"/>
    </xf>
    <xf numFmtId="0" fontId="54" fillId="52" borderId="3" xfId="4" applyFont="1" applyFill="1" applyBorder="1" applyAlignment="1">
      <alignment horizontal="left"/>
    </xf>
    <xf numFmtId="0" fontId="54" fillId="52" borderId="11" xfId="4" applyFont="1" applyFill="1" applyBorder="1" applyAlignment="1">
      <alignment horizontal="left"/>
    </xf>
    <xf numFmtId="0" fontId="55" fillId="52" borderId="11" xfId="0" applyFont="1" applyFill="1" applyBorder="1"/>
    <xf numFmtId="0" fontId="54" fillId="52" borderId="11" xfId="0" applyFont="1" applyFill="1" applyBorder="1" applyAlignment="1">
      <alignment horizontal="left"/>
    </xf>
    <xf numFmtId="0" fontId="55" fillId="52" borderId="3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57" fillId="52" borderId="3" xfId="4" applyFont="1" applyFill="1" applyBorder="1" applyAlignment="1">
      <alignment horizontal="left"/>
    </xf>
    <xf numFmtId="0" fontId="28" fillId="52" borderId="11" xfId="4" applyFont="1" applyFill="1" applyBorder="1" applyAlignment="1">
      <alignment horizontal="left"/>
    </xf>
    <xf numFmtId="0" fontId="29" fillId="52" borderId="11" xfId="0" applyFont="1" applyFill="1" applyBorder="1" applyAlignment="1">
      <alignment horizontal="left"/>
    </xf>
    <xf numFmtId="0" fontId="58" fillId="52" borderId="3" xfId="4" applyFont="1" applyFill="1" applyBorder="1" applyAlignment="1">
      <alignment horizontal="left"/>
    </xf>
    <xf numFmtId="0" fontId="56" fillId="52" borderId="3" xfId="4" applyFont="1" applyFill="1" applyBorder="1" applyAlignment="1">
      <alignment horizontal="left"/>
    </xf>
    <xf numFmtId="0" fontId="59" fillId="52" borderId="3" xfId="0" applyFont="1" applyFill="1" applyBorder="1"/>
    <xf numFmtId="0" fontId="52" fillId="52" borderId="3" xfId="4" applyFont="1" applyFill="1" applyBorder="1" applyAlignment="1">
      <alignment horizontal="left"/>
    </xf>
    <xf numFmtId="0" fontId="54" fillId="0" borderId="11" xfId="4" applyFont="1" applyFill="1" applyBorder="1" applyAlignment="1">
      <alignment horizontal="left"/>
    </xf>
    <xf numFmtId="0" fontId="55" fillId="0" borderId="11" xfId="0" applyFont="1" applyFill="1" applyBorder="1"/>
    <xf numFmtId="0" fontId="54" fillId="0" borderId="11" xfId="0" applyFont="1" applyFill="1" applyBorder="1" applyAlignment="1">
      <alignment horizontal="left"/>
    </xf>
    <xf numFmtId="0" fontId="56" fillId="0" borderId="3" xfId="4" applyFont="1" applyFill="1" applyBorder="1" applyAlignment="1">
      <alignment horizontal="left"/>
    </xf>
    <xf numFmtId="0" fontId="59" fillId="0" borderId="3" xfId="0" applyFont="1" applyFill="1" applyBorder="1"/>
    <xf numFmtId="0" fontId="54" fillId="0" borderId="3" xfId="4" applyFont="1" applyFill="1" applyBorder="1" applyAlignment="1">
      <alignment horizontal="left"/>
    </xf>
    <xf numFmtId="0" fontId="27" fillId="0" borderId="3" xfId="4" applyFont="1" applyFill="1" applyBorder="1" applyAlignment="1">
      <alignment horizontal="left"/>
    </xf>
    <xf numFmtId="0" fontId="55" fillId="0" borderId="3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54" fillId="19" borderId="3" xfId="4" applyFont="1" applyFill="1" applyBorder="1" applyAlignment="1">
      <alignment horizontal="left"/>
    </xf>
    <xf numFmtId="0" fontId="29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1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0/12.VILLAMOR%20DAILY%20DATA%20-%20DEC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)"/>
      <sheetName val="DEC 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34">
          <cell r="Q34">
            <v>64899896</v>
          </cell>
          <cell r="AG34">
            <v>42869628</v>
          </cell>
          <cell r="AP34">
            <v>9965225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U16" zoomScaleNormal="100" workbookViewId="0">
      <selection activeCell="AN35" sqref="AN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126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3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41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41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42370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24036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39" t="s">
        <v>51</v>
      </c>
      <c r="V9" s="13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37" t="s">
        <v>55</v>
      </c>
      <c r="AG9" s="137" t="s">
        <v>56</v>
      </c>
      <c r="AH9" s="260" t="s">
        <v>57</v>
      </c>
      <c r="AI9" s="276" t="s">
        <v>58</v>
      </c>
      <c r="AJ9" s="139" t="s">
        <v>59</v>
      </c>
      <c r="AK9" s="139" t="s">
        <v>60</v>
      </c>
      <c r="AL9" s="139" t="s">
        <v>61</v>
      </c>
      <c r="AM9" s="139" t="s">
        <v>62</v>
      </c>
      <c r="AN9" s="139" t="s">
        <v>63</v>
      </c>
      <c r="AO9" s="139" t="s">
        <v>64</v>
      </c>
      <c r="AP9" s="139" t="s">
        <v>65</v>
      </c>
      <c r="AQ9" s="258" t="s">
        <v>66</v>
      </c>
      <c r="AR9" s="13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39" t="s">
        <v>72</v>
      </c>
      <c r="C10" s="139" t="s">
        <v>73</v>
      </c>
      <c r="D10" s="139" t="s">
        <v>74</v>
      </c>
      <c r="E10" s="139" t="s">
        <v>75</v>
      </c>
      <c r="F10" s="139" t="s">
        <v>74</v>
      </c>
      <c r="G10" s="139" t="s">
        <v>75</v>
      </c>
      <c r="H10" s="254"/>
      <c r="I10" s="139" t="s">
        <v>75</v>
      </c>
      <c r="J10" s="139" t="s">
        <v>75</v>
      </c>
      <c r="K10" s="139" t="s">
        <v>75</v>
      </c>
      <c r="L10" s="28" t="s">
        <v>29</v>
      </c>
      <c r="M10" s="257"/>
      <c r="N10" s="28" t="s">
        <v>29</v>
      </c>
      <c r="O10" s="259"/>
      <c r="P10" s="259"/>
      <c r="Q10" s="1">
        <f>'[1]DEC 31'!$Q$34</f>
        <v>64899896</v>
      </c>
      <c r="R10" s="269"/>
      <c r="S10" s="270"/>
      <c r="T10" s="271"/>
      <c r="U10" s="139" t="s">
        <v>75</v>
      </c>
      <c r="V10" s="13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'[1]DEC 31'!$AG$34</f>
        <v>42869628</v>
      </c>
      <c r="AH10" s="260"/>
      <c r="AI10" s="277"/>
      <c r="AJ10" s="139" t="s">
        <v>84</v>
      </c>
      <c r="AK10" s="139" t="s">
        <v>84</v>
      </c>
      <c r="AL10" s="139" t="s">
        <v>84</v>
      </c>
      <c r="AM10" s="139" t="s">
        <v>84</v>
      </c>
      <c r="AN10" s="139" t="s">
        <v>84</v>
      </c>
      <c r="AO10" s="139" t="s">
        <v>84</v>
      </c>
      <c r="AP10" s="1">
        <f>'[1]DEC 31'!$AP$34</f>
        <v>9965225</v>
      </c>
      <c r="AQ10" s="259"/>
      <c r="AR10" s="140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122</v>
      </c>
      <c r="P11" s="115">
        <v>106</v>
      </c>
      <c r="Q11" s="115">
        <v>64904326</v>
      </c>
      <c r="R11" s="46">
        <f>IF(ISBLANK(Q11),"-",Q11-Q10)</f>
        <v>4430</v>
      </c>
      <c r="S11" s="47">
        <f>R11*24/1000</f>
        <v>106.32</v>
      </c>
      <c r="T11" s="47">
        <f>R11/1000</f>
        <v>4.43</v>
      </c>
      <c r="U11" s="116">
        <v>6.9</v>
      </c>
      <c r="V11" s="116">
        <f t="shared" ref="V11:V34" si="1">U11</f>
        <v>6.9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1037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42870388</v>
      </c>
      <c r="AH11" s="49">
        <f>IF(ISBLANK(AG11),"-",AG11-AG10)</f>
        <v>760</v>
      </c>
      <c r="AI11" s="50">
        <f>AH11/T11</f>
        <v>171.55756207674943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</v>
      </c>
      <c r="AP11" s="119">
        <v>9966014</v>
      </c>
      <c r="AQ11" s="119">
        <f t="shared" ref="AQ11:AQ34" si="2">AP11-AP10</f>
        <v>789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122</v>
      </c>
      <c r="P12" s="115">
        <v>100</v>
      </c>
      <c r="Q12" s="115">
        <v>64908776</v>
      </c>
      <c r="R12" s="46">
        <f t="shared" ref="R12:R34" si="5">IF(ISBLANK(Q12),"-",Q12-Q11)</f>
        <v>4450</v>
      </c>
      <c r="S12" s="47">
        <f t="shared" ref="S12:S34" si="6">R12*24/1000</f>
        <v>106.8</v>
      </c>
      <c r="T12" s="47">
        <f t="shared" ref="T12:T34" si="7">R12/1000</f>
        <v>4.45</v>
      </c>
      <c r="U12" s="116">
        <v>7.6</v>
      </c>
      <c r="V12" s="116">
        <f t="shared" si="1"/>
        <v>7.6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997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42871172</v>
      </c>
      <c r="AH12" s="49">
        <f>IF(ISBLANK(AG12),"-",AG12-AG11)</f>
        <v>784</v>
      </c>
      <c r="AI12" s="50">
        <f t="shared" ref="AI12:AI34" si="8">AH12/T12</f>
        <v>176.17977528089887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</v>
      </c>
      <c r="AP12" s="119">
        <v>9966685</v>
      </c>
      <c r="AQ12" s="119">
        <f t="shared" si="2"/>
        <v>671</v>
      </c>
      <c r="AR12" s="123">
        <v>1.03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122</v>
      </c>
      <c r="P13" s="115">
        <v>98</v>
      </c>
      <c r="Q13" s="115">
        <v>64912936</v>
      </c>
      <c r="R13" s="46">
        <f t="shared" si="5"/>
        <v>4160</v>
      </c>
      <c r="S13" s="47">
        <f t="shared" si="6"/>
        <v>99.84</v>
      </c>
      <c r="T13" s="47">
        <f t="shared" si="7"/>
        <v>4.16</v>
      </c>
      <c r="U13" s="116">
        <v>8.5</v>
      </c>
      <c r="V13" s="116">
        <f t="shared" si="1"/>
        <v>8.5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997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42871908</v>
      </c>
      <c r="AH13" s="49">
        <f>IF(ISBLANK(AG13),"-",AG13-AG12)</f>
        <v>736</v>
      </c>
      <c r="AI13" s="50">
        <f t="shared" si="8"/>
        <v>176.92307692307691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</v>
      </c>
      <c r="AP13" s="119">
        <v>9967588</v>
      </c>
      <c r="AQ13" s="119">
        <f t="shared" si="2"/>
        <v>903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16</v>
      </c>
      <c r="E14" s="41">
        <f t="shared" si="0"/>
        <v>11.267605633802818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109</v>
      </c>
      <c r="P14" s="115">
        <v>92</v>
      </c>
      <c r="Q14" s="115">
        <v>64916825</v>
      </c>
      <c r="R14" s="46">
        <f t="shared" si="5"/>
        <v>3889</v>
      </c>
      <c r="S14" s="47">
        <f t="shared" si="6"/>
        <v>93.335999999999999</v>
      </c>
      <c r="T14" s="47">
        <f t="shared" si="7"/>
        <v>3.8889999999999998</v>
      </c>
      <c r="U14" s="116">
        <v>9.4</v>
      </c>
      <c r="V14" s="116">
        <f t="shared" si="1"/>
        <v>9.4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916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42872588</v>
      </c>
      <c r="AH14" s="49">
        <f t="shared" ref="AH14:AH34" si="9">IF(ISBLANK(AG14),"-",AG14-AG13)</f>
        <v>680</v>
      </c>
      <c r="AI14" s="50">
        <f t="shared" si="8"/>
        <v>174.85214708151196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</v>
      </c>
      <c r="AP14" s="119">
        <v>9968483</v>
      </c>
      <c r="AQ14" s="119">
        <f t="shared" si="2"/>
        <v>895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24</v>
      </c>
      <c r="E15" s="41">
        <f t="shared" si="0"/>
        <v>16.901408450704228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98</v>
      </c>
      <c r="P15" s="115">
        <v>97</v>
      </c>
      <c r="Q15" s="115">
        <v>64920664</v>
      </c>
      <c r="R15" s="46">
        <f t="shared" si="5"/>
        <v>3839</v>
      </c>
      <c r="S15" s="47">
        <f t="shared" si="6"/>
        <v>92.135999999999996</v>
      </c>
      <c r="T15" s="47">
        <f t="shared" si="7"/>
        <v>3.839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847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42873224</v>
      </c>
      <c r="AH15" s="49">
        <f t="shared" si="9"/>
        <v>636</v>
      </c>
      <c r="AI15" s="50">
        <f t="shared" si="8"/>
        <v>165.66814274550666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9968610</v>
      </c>
      <c r="AQ15" s="119">
        <f t="shared" si="2"/>
        <v>127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26</v>
      </c>
      <c r="E16" s="41">
        <f t="shared" si="0"/>
        <v>18.30985915492958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102</v>
      </c>
      <c r="P16" s="115">
        <v>107</v>
      </c>
      <c r="Q16" s="115">
        <v>64924763</v>
      </c>
      <c r="R16" s="46">
        <f t="shared" si="5"/>
        <v>4099</v>
      </c>
      <c r="S16" s="47">
        <f t="shared" si="6"/>
        <v>98.376000000000005</v>
      </c>
      <c r="T16" s="47">
        <f t="shared" si="7"/>
        <v>4.0990000000000002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877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42873860</v>
      </c>
      <c r="AH16" s="49">
        <f t="shared" si="9"/>
        <v>636</v>
      </c>
      <c r="AI16" s="50">
        <f t="shared" si="8"/>
        <v>155.15979507196877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9968610</v>
      </c>
      <c r="AQ16" s="119">
        <f t="shared" si="2"/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19</v>
      </c>
      <c r="E17" s="41">
        <f t="shared" si="0"/>
        <v>13.380281690140846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120</v>
      </c>
      <c r="P17" s="115">
        <v>115</v>
      </c>
      <c r="Q17" s="115">
        <v>64929513</v>
      </c>
      <c r="R17" s="46">
        <f t="shared" si="5"/>
        <v>4750</v>
      </c>
      <c r="S17" s="47">
        <f t="shared" si="6"/>
        <v>114</v>
      </c>
      <c r="T17" s="47">
        <f t="shared" si="7"/>
        <v>4.75</v>
      </c>
      <c r="U17" s="116">
        <v>9.5</v>
      </c>
      <c r="V17" s="116">
        <f t="shared" si="1"/>
        <v>9.5</v>
      </c>
      <c r="W17" s="117" t="s">
        <v>124</v>
      </c>
      <c r="X17" s="119">
        <v>0</v>
      </c>
      <c r="Y17" s="119">
        <v>0</v>
      </c>
      <c r="Z17" s="119">
        <v>0</v>
      </c>
      <c r="AA17" s="119">
        <v>1185</v>
      </c>
      <c r="AB17" s="119">
        <v>1168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42874700</v>
      </c>
      <c r="AH17" s="49">
        <f t="shared" si="9"/>
        <v>840</v>
      </c>
      <c r="AI17" s="50">
        <f t="shared" si="8"/>
        <v>176.84210526315789</v>
      </c>
      <c r="AJ17" s="101">
        <v>0</v>
      </c>
      <c r="AK17" s="101">
        <v>0</v>
      </c>
      <c r="AL17" s="101">
        <v>0</v>
      </c>
      <c r="AM17" s="101">
        <v>1</v>
      </c>
      <c r="AN17" s="101">
        <v>1</v>
      </c>
      <c r="AO17" s="101">
        <v>0</v>
      </c>
      <c r="AP17" s="119">
        <v>9968610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16</v>
      </c>
      <c r="E18" s="41">
        <f t="shared" si="0"/>
        <v>11.267605633802818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129</v>
      </c>
      <c r="P18" s="115">
        <v>126</v>
      </c>
      <c r="Q18" s="115">
        <v>64934826</v>
      </c>
      <c r="R18" s="46">
        <f t="shared" si="5"/>
        <v>5313</v>
      </c>
      <c r="S18" s="47">
        <f t="shared" si="6"/>
        <v>127.512</v>
      </c>
      <c r="T18" s="47">
        <f t="shared" si="7"/>
        <v>5.3129999999999997</v>
      </c>
      <c r="U18" s="116">
        <v>9.5</v>
      </c>
      <c r="V18" s="116">
        <f t="shared" si="1"/>
        <v>9.5</v>
      </c>
      <c r="W18" s="117" t="s">
        <v>141</v>
      </c>
      <c r="X18" s="119">
        <v>0</v>
      </c>
      <c r="Y18" s="119">
        <v>0</v>
      </c>
      <c r="Z18" s="119">
        <v>986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42875756</v>
      </c>
      <c r="AH18" s="49">
        <f t="shared" si="9"/>
        <v>1056</v>
      </c>
      <c r="AI18" s="50">
        <f t="shared" si="8"/>
        <v>198.75776397515529</v>
      </c>
      <c r="AJ18" s="101">
        <v>0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9968610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12</v>
      </c>
      <c r="E19" s="41">
        <f t="shared" si="0"/>
        <v>8.4507042253521139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139</v>
      </c>
      <c r="P19" s="115">
        <v>135</v>
      </c>
      <c r="Q19" s="115">
        <v>64940018</v>
      </c>
      <c r="R19" s="46">
        <f t="shared" si="5"/>
        <v>5192</v>
      </c>
      <c r="S19" s="47">
        <f t="shared" si="6"/>
        <v>124.608</v>
      </c>
      <c r="T19" s="47">
        <f t="shared" si="7"/>
        <v>5.1920000000000002</v>
      </c>
      <c r="U19" s="116">
        <v>9.5</v>
      </c>
      <c r="V19" s="116">
        <f t="shared" si="1"/>
        <v>9.5</v>
      </c>
      <c r="W19" s="117" t="s">
        <v>141</v>
      </c>
      <c r="X19" s="119">
        <v>0</v>
      </c>
      <c r="Y19" s="119">
        <v>0</v>
      </c>
      <c r="Z19" s="119">
        <v>1128</v>
      </c>
      <c r="AA19" s="119">
        <v>1185</v>
      </c>
      <c r="AB19" s="119">
        <v>1188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42876860</v>
      </c>
      <c r="AH19" s="49">
        <f t="shared" si="9"/>
        <v>1104</v>
      </c>
      <c r="AI19" s="50">
        <f t="shared" si="8"/>
        <v>212.63482280431433</v>
      </c>
      <c r="AJ19" s="101">
        <v>0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9968610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10</v>
      </c>
      <c r="E20" s="41">
        <f t="shared" si="0"/>
        <v>7.042253521126761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139</v>
      </c>
      <c r="P20" s="115">
        <v>142</v>
      </c>
      <c r="Q20" s="115">
        <v>64945985</v>
      </c>
      <c r="R20" s="46">
        <f t="shared" si="5"/>
        <v>5967</v>
      </c>
      <c r="S20" s="47">
        <f t="shared" si="6"/>
        <v>143.208</v>
      </c>
      <c r="T20" s="47">
        <f t="shared" si="7"/>
        <v>5.9669999999999996</v>
      </c>
      <c r="U20" s="116">
        <v>9.4</v>
      </c>
      <c r="V20" s="116">
        <f t="shared" si="1"/>
        <v>9.4</v>
      </c>
      <c r="W20" s="117" t="s">
        <v>130</v>
      </c>
      <c r="X20" s="119">
        <v>0</v>
      </c>
      <c r="Y20" s="119">
        <v>1017</v>
      </c>
      <c r="Z20" s="119">
        <v>1167</v>
      </c>
      <c r="AA20" s="119">
        <v>1185</v>
      </c>
      <c r="AB20" s="119">
        <v>1177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42878188</v>
      </c>
      <c r="AH20" s="49">
        <f t="shared" si="9"/>
        <v>1328</v>
      </c>
      <c r="AI20" s="50">
        <f t="shared" si="8"/>
        <v>222.55739902798729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9968610</v>
      </c>
      <c r="AQ20" s="119">
        <f t="shared" si="2"/>
        <v>0</v>
      </c>
      <c r="AR20" s="53">
        <v>1.21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10</v>
      </c>
      <c r="E21" s="41">
        <f t="shared" si="0"/>
        <v>7.042253521126761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136</v>
      </c>
      <c r="P21" s="115">
        <v>143</v>
      </c>
      <c r="Q21" s="115">
        <v>64951746</v>
      </c>
      <c r="R21" s="46">
        <f t="shared" si="5"/>
        <v>5761</v>
      </c>
      <c r="S21" s="47">
        <f t="shared" si="6"/>
        <v>138.26400000000001</v>
      </c>
      <c r="T21" s="47">
        <f t="shared" si="7"/>
        <v>5.7610000000000001</v>
      </c>
      <c r="U21" s="116">
        <v>9</v>
      </c>
      <c r="V21" s="116">
        <f t="shared" si="1"/>
        <v>9</v>
      </c>
      <c r="W21" s="117" t="s">
        <v>130</v>
      </c>
      <c r="X21" s="119">
        <v>0</v>
      </c>
      <c r="Y21" s="119">
        <v>1038</v>
      </c>
      <c r="Z21" s="119">
        <v>1167</v>
      </c>
      <c r="AA21" s="119">
        <v>1185</v>
      </c>
      <c r="AB21" s="119">
        <v>1177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42879460</v>
      </c>
      <c r="AH21" s="49">
        <f t="shared" si="9"/>
        <v>1272</v>
      </c>
      <c r="AI21" s="50">
        <f t="shared" si="8"/>
        <v>220.79500086790486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9968610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10</v>
      </c>
      <c r="E22" s="41">
        <f t="shared" si="0"/>
        <v>7.042253521126761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136</v>
      </c>
      <c r="P22" s="115">
        <v>144</v>
      </c>
      <c r="Q22" s="115">
        <v>64957962</v>
      </c>
      <c r="R22" s="46">
        <f t="shared" si="5"/>
        <v>6216</v>
      </c>
      <c r="S22" s="47">
        <f t="shared" si="6"/>
        <v>149.184</v>
      </c>
      <c r="T22" s="47">
        <f t="shared" si="7"/>
        <v>6.2160000000000002</v>
      </c>
      <c r="U22" s="116">
        <v>8.6</v>
      </c>
      <c r="V22" s="116">
        <f t="shared" si="1"/>
        <v>8.6</v>
      </c>
      <c r="W22" s="117" t="s">
        <v>130</v>
      </c>
      <c r="X22" s="119">
        <v>0</v>
      </c>
      <c r="Y22" s="119">
        <v>1037</v>
      </c>
      <c r="Z22" s="119">
        <v>1167</v>
      </c>
      <c r="AA22" s="119">
        <v>1185</v>
      </c>
      <c r="AB22" s="119">
        <v>1178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42880836</v>
      </c>
      <c r="AH22" s="49">
        <f t="shared" si="9"/>
        <v>1376</v>
      </c>
      <c r="AI22" s="50">
        <f t="shared" si="8"/>
        <v>221.36422136422135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9968610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10</v>
      </c>
      <c r="E23" s="41">
        <f t="shared" si="0"/>
        <v>7.042253521126761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134</v>
      </c>
      <c r="P23" s="115">
        <v>138</v>
      </c>
      <c r="Q23" s="115">
        <v>64963798</v>
      </c>
      <c r="R23" s="46">
        <f t="shared" si="5"/>
        <v>5836</v>
      </c>
      <c r="S23" s="47">
        <f t="shared" si="6"/>
        <v>140.06399999999999</v>
      </c>
      <c r="T23" s="47">
        <f t="shared" si="7"/>
        <v>5.8360000000000003</v>
      </c>
      <c r="U23" s="116">
        <v>8.1999999999999993</v>
      </c>
      <c r="V23" s="116">
        <f t="shared" si="1"/>
        <v>8.1999999999999993</v>
      </c>
      <c r="W23" s="117" t="s">
        <v>130</v>
      </c>
      <c r="X23" s="119">
        <v>0</v>
      </c>
      <c r="Y23" s="119">
        <v>1006</v>
      </c>
      <c r="Z23" s="119">
        <v>1157</v>
      </c>
      <c r="AA23" s="119">
        <v>1185</v>
      </c>
      <c r="AB23" s="119">
        <v>1157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42882124</v>
      </c>
      <c r="AH23" s="49">
        <f t="shared" si="9"/>
        <v>1288</v>
      </c>
      <c r="AI23" s="50">
        <f t="shared" si="8"/>
        <v>220.69910897875255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9968610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9</v>
      </c>
      <c r="E24" s="41">
        <f t="shared" si="0"/>
        <v>6.3380281690140849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134</v>
      </c>
      <c r="P24" s="115">
        <v>134</v>
      </c>
      <c r="Q24" s="115">
        <v>64969657</v>
      </c>
      <c r="R24" s="46">
        <f t="shared" si="5"/>
        <v>5859</v>
      </c>
      <c r="S24" s="47">
        <f t="shared" si="6"/>
        <v>140.61600000000001</v>
      </c>
      <c r="T24" s="47">
        <f t="shared" si="7"/>
        <v>5.859</v>
      </c>
      <c r="U24" s="116">
        <v>7.9</v>
      </c>
      <c r="V24" s="116">
        <f t="shared" si="1"/>
        <v>7.9</v>
      </c>
      <c r="W24" s="117" t="s">
        <v>130</v>
      </c>
      <c r="X24" s="119">
        <v>0</v>
      </c>
      <c r="Y24" s="119">
        <v>995</v>
      </c>
      <c r="Z24" s="119">
        <v>1157</v>
      </c>
      <c r="AA24" s="119">
        <v>1185</v>
      </c>
      <c r="AB24" s="119">
        <v>1157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42883420</v>
      </c>
      <c r="AH24" s="49">
        <f>IF(ISBLANK(AG24),"-",AG24-AG23)</f>
        <v>1296</v>
      </c>
      <c r="AI24" s="50">
        <f t="shared" si="8"/>
        <v>221.19815668202764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9968610</v>
      </c>
      <c r="AQ24" s="119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11</v>
      </c>
      <c r="E25" s="41">
        <f t="shared" si="0"/>
        <v>7.746478873239437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135</v>
      </c>
      <c r="P25" s="115">
        <v>135</v>
      </c>
      <c r="Q25" s="115">
        <v>64975083</v>
      </c>
      <c r="R25" s="46">
        <f t="shared" si="5"/>
        <v>5426</v>
      </c>
      <c r="S25" s="47">
        <f t="shared" si="6"/>
        <v>130.22399999999999</v>
      </c>
      <c r="T25" s="47">
        <f t="shared" si="7"/>
        <v>5.4260000000000002</v>
      </c>
      <c r="U25" s="116">
        <v>7.8</v>
      </c>
      <c r="V25" s="116">
        <f t="shared" si="1"/>
        <v>7.8</v>
      </c>
      <c r="W25" s="117" t="s">
        <v>130</v>
      </c>
      <c r="X25" s="119">
        <v>0</v>
      </c>
      <c r="Y25" s="119">
        <v>965</v>
      </c>
      <c r="Z25" s="119">
        <v>1137</v>
      </c>
      <c r="AA25" s="119">
        <v>1185</v>
      </c>
      <c r="AB25" s="119">
        <v>1136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42884628</v>
      </c>
      <c r="AH25" s="49">
        <f t="shared" si="9"/>
        <v>1208</v>
      </c>
      <c r="AI25" s="50">
        <f t="shared" si="8"/>
        <v>222.63177294507923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9968610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11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130</v>
      </c>
      <c r="P26" s="115">
        <v>134</v>
      </c>
      <c r="Q26" s="115">
        <v>64980625</v>
      </c>
      <c r="R26" s="46">
        <f t="shared" si="5"/>
        <v>5542</v>
      </c>
      <c r="S26" s="47">
        <f t="shared" si="6"/>
        <v>133.00800000000001</v>
      </c>
      <c r="T26" s="47">
        <f t="shared" si="7"/>
        <v>5.5419999999999998</v>
      </c>
      <c r="U26" s="116">
        <v>7.8</v>
      </c>
      <c r="V26" s="116">
        <f t="shared" si="1"/>
        <v>7.8</v>
      </c>
      <c r="W26" s="117" t="s">
        <v>130</v>
      </c>
      <c r="X26" s="119">
        <v>0</v>
      </c>
      <c r="Y26" s="119">
        <v>985</v>
      </c>
      <c r="Z26" s="119">
        <v>1137</v>
      </c>
      <c r="AA26" s="119">
        <v>1185</v>
      </c>
      <c r="AB26" s="119">
        <v>1137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42885844</v>
      </c>
      <c r="AH26" s="49">
        <f t="shared" si="9"/>
        <v>1216</v>
      </c>
      <c r="AI26" s="50">
        <f t="shared" si="8"/>
        <v>219.41537351136773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9968610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10</v>
      </c>
      <c r="E27" s="41">
        <f t="shared" si="0"/>
        <v>7.042253521126761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131</v>
      </c>
      <c r="P27" s="115">
        <v>133</v>
      </c>
      <c r="Q27" s="115">
        <v>64986298</v>
      </c>
      <c r="R27" s="46">
        <f t="shared" si="5"/>
        <v>5673</v>
      </c>
      <c r="S27" s="47">
        <f t="shared" si="6"/>
        <v>136.15199999999999</v>
      </c>
      <c r="T27" s="47">
        <f t="shared" si="7"/>
        <v>5.673</v>
      </c>
      <c r="U27" s="116">
        <v>7.7</v>
      </c>
      <c r="V27" s="116">
        <f t="shared" si="1"/>
        <v>7.7</v>
      </c>
      <c r="W27" s="117" t="s">
        <v>130</v>
      </c>
      <c r="X27" s="119">
        <v>0</v>
      </c>
      <c r="Y27" s="119">
        <v>984</v>
      </c>
      <c r="Z27" s="119">
        <v>1137</v>
      </c>
      <c r="AA27" s="119">
        <v>1185</v>
      </c>
      <c r="AB27" s="119">
        <v>1137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42887100</v>
      </c>
      <c r="AH27" s="49">
        <f t="shared" si="9"/>
        <v>1256</v>
      </c>
      <c r="AI27" s="50">
        <f t="shared" si="8"/>
        <v>221.39961219813151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9968610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9</v>
      </c>
      <c r="E28" s="41">
        <f t="shared" si="0"/>
        <v>6.3380281690140849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130</v>
      </c>
      <c r="P28" s="115">
        <v>131</v>
      </c>
      <c r="Q28" s="115">
        <v>64991746</v>
      </c>
      <c r="R28" s="46">
        <f t="shared" si="5"/>
        <v>5448</v>
      </c>
      <c r="S28" s="47">
        <f t="shared" si="6"/>
        <v>130.75200000000001</v>
      </c>
      <c r="T28" s="47">
        <f t="shared" si="7"/>
        <v>5.4480000000000004</v>
      </c>
      <c r="U28" s="116">
        <v>7.6</v>
      </c>
      <c r="V28" s="116">
        <f t="shared" si="1"/>
        <v>7.6</v>
      </c>
      <c r="W28" s="117" t="s">
        <v>130</v>
      </c>
      <c r="X28" s="119">
        <v>0</v>
      </c>
      <c r="Y28" s="119">
        <v>964</v>
      </c>
      <c r="Z28" s="119">
        <v>1117</v>
      </c>
      <c r="AA28" s="119">
        <v>1185</v>
      </c>
      <c r="AB28" s="119">
        <v>1127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42888284</v>
      </c>
      <c r="AH28" s="49">
        <f t="shared" si="9"/>
        <v>1184</v>
      </c>
      <c r="AI28" s="50">
        <f t="shared" si="8"/>
        <v>217.32745961820851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9968610</v>
      </c>
      <c r="AQ28" s="119">
        <f t="shared" si="2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12</v>
      </c>
      <c r="E29" s="41">
        <f t="shared" si="0"/>
        <v>8.4507042253521139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118</v>
      </c>
      <c r="P29" s="115">
        <v>126</v>
      </c>
      <c r="Q29" s="115">
        <v>64997094</v>
      </c>
      <c r="R29" s="46">
        <f t="shared" si="5"/>
        <v>5348</v>
      </c>
      <c r="S29" s="47">
        <f t="shared" si="6"/>
        <v>128.352</v>
      </c>
      <c r="T29" s="47">
        <f t="shared" si="7"/>
        <v>5.3479999999999999</v>
      </c>
      <c r="U29" s="116">
        <v>7.1</v>
      </c>
      <c r="V29" s="116">
        <f t="shared" si="1"/>
        <v>7.1</v>
      </c>
      <c r="W29" s="117" t="s">
        <v>139</v>
      </c>
      <c r="X29" s="119">
        <v>0</v>
      </c>
      <c r="Y29" s="119">
        <v>1006</v>
      </c>
      <c r="Z29" s="119">
        <v>1168</v>
      </c>
      <c r="AA29" s="119">
        <v>1185</v>
      </c>
      <c r="AB29" s="119">
        <v>0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42889324</v>
      </c>
      <c r="AH29" s="49">
        <f t="shared" si="9"/>
        <v>1040</v>
      </c>
      <c r="AI29" s="50">
        <f t="shared" si="8"/>
        <v>194.46522064323111</v>
      </c>
      <c r="AJ29" s="101">
        <v>0</v>
      </c>
      <c r="AK29" s="101">
        <v>1</v>
      </c>
      <c r="AL29" s="101">
        <v>1</v>
      </c>
      <c r="AM29" s="101">
        <v>1</v>
      </c>
      <c r="AN29" s="101">
        <v>0</v>
      </c>
      <c r="AO29" s="101">
        <v>0</v>
      </c>
      <c r="AP29" s="119">
        <v>9968610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12</v>
      </c>
      <c r="E30" s="41">
        <f t="shared" si="0"/>
        <v>8.4507042253521139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116</v>
      </c>
      <c r="P30" s="115">
        <v>123</v>
      </c>
      <c r="Q30" s="115">
        <v>65002182</v>
      </c>
      <c r="R30" s="46">
        <f t="shared" si="5"/>
        <v>5088</v>
      </c>
      <c r="S30" s="47">
        <f t="shared" si="6"/>
        <v>122.11199999999999</v>
      </c>
      <c r="T30" s="47">
        <f t="shared" si="7"/>
        <v>5.0880000000000001</v>
      </c>
      <c r="U30" s="116">
        <v>6.7</v>
      </c>
      <c r="V30" s="116">
        <f t="shared" si="1"/>
        <v>6.7</v>
      </c>
      <c r="W30" s="117" t="s">
        <v>139</v>
      </c>
      <c r="X30" s="119">
        <v>0</v>
      </c>
      <c r="Y30" s="119">
        <v>1006</v>
      </c>
      <c r="Z30" s="119">
        <v>1168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42890300</v>
      </c>
      <c r="AH30" s="49">
        <f t="shared" si="9"/>
        <v>976</v>
      </c>
      <c r="AI30" s="50">
        <f t="shared" si="8"/>
        <v>191.82389937106919</v>
      </c>
      <c r="AJ30" s="101">
        <v>0</v>
      </c>
      <c r="AK30" s="101">
        <v>1</v>
      </c>
      <c r="AL30" s="101">
        <v>1</v>
      </c>
      <c r="AM30" s="101">
        <v>1</v>
      </c>
      <c r="AN30" s="101">
        <v>0</v>
      </c>
      <c r="AO30" s="101">
        <v>0</v>
      </c>
      <c r="AP30" s="119">
        <v>9968610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14</v>
      </c>
      <c r="E31" s="41">
        <f t="shared" si="0"/>
        <v>9.8591549295774659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118</v>
      </c>
      <c r="P31" s="115">
        <v>125</v>
      </c>
      <c r="Q31" s="115">
        <v>65007365</v>
      </c>
      <c r="R31" s="46">
        <f t="shared" si="5"/>
        <v>5183</v>
      </c>
      <c r="S31" s="47">
        <f t="shared" si="6"/>
        <v>124.392</v>
      </c>
      <c r="T31" s="47">
        <f t="shared" si="7"/>
        <v>5.1829999999999998</v>
      </c>
      <c r="U31" s="116">
        <v>6.4</v>
      </c>
      <c r="V31" s="116">
        <f t="shared" si="1"/>
        <v>6.4</v>
      </c>
      <c r="W31" s="117" t="s">
        <v>139</v>
      </c>
      <c r="X31" s="119">
        <v>0</v>
      </c>
      <c r="Y31" s="119">
        <v>985</v>
      </c>
      <c r="Z31" s="119">
        <v>1168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42891300</v>
      </c>
      <c r="AH31" s="49">
        <f t="shared" si="9"/>
        <v>1000</v>
      </c>
      <c r="AI31" s="50">
        <f t="shared" si="8"/>
        <v>192.9384526336099</v>
      </c>
      <c r="AJ31" s="101">
        <v>0</v>
      </c>
      <c r="AK31" s="101">
        <v>1</v>
      </c>
      <c r="AL31" s="101">
        <v>1</v>
      </c>
      <c r="AM31" s="101">
        <v>1</v>
      </c>
      <c r="AN31" s="101">
        <v>0</v>
      </c>
      <c r="AO31" s="101">
        <v>0</v>
      </c>
      <c r="AP31" s="119">
        <v>9968610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18</v>
      </c>
      <c r="E32" s="41">
        <f t="shared" si="0"/>
        <v>12.67605633802817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109</v>
      </c>
      <c r="P32" s="115">
        <v>116</v>
      </c>
      <c r="Q32" s="115">
        <v>65012401</v>
      </c>
      <c r="R32" s="46">
        <f t="shared" si="5"/>
        <v>5036</v>
      </c>
      <c r="S32" s="47">
        <f t="shared" si="6"/>
        <v>120.864</v>
      </c>
      <c r="T32" s="47">
        <f t="shared" si="7"/>
        <v>5.0359999999999996</v>
      </c>
      <c r="U32" s="116">
        <v>6.2</v>
      </c>
      <c r="V32" s="116">
        <f t="shared" si="1"/>
        <v>6.2</v>
      </c>
      <c r="W32" s="117" t="s">
        <v>139</v>
      </c>
      <c r="X32" s="119">
        <v>0</v>
      </c>
      <c r="Y32" s="119">
        <v>986</v>
      </c>
      <c r="Z32" s="119">
        <v>1057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42892252</v>
      </c>
      <c r="AH32" s="49">
        <f t="shared" si="9"/>
        <v>952</v>
      </c>
      <c r="AI32" s="50">
        <f t="shared" si="8"/>
        <v>189.03891977760128</v>
      </c>
      <c r="AJ32" s="101">
        <v>0</v>
      </c>
      <c r="AK32" s="101">
        <v>1</v>
      </c>
      <c r="AL32" s="101">
        <v>1</v>
      </c>
      <c r="AM32" s="101">
        <v>1</v>
      </c>
      <c r="AN32" s="101">
        <v>0</v>
      </c>
      <c r="AO32" s="101">
        <v>0</v>
      </c>
      <c r="AP32" s="119">
        <v>9968610</v>
      </c>
      <c r="AQ32" s="119">
        <f t="shared" si="2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14</v>
      </c>
      <c r="E33" s="41">
        <f t="shared" si="0"/>
        <v>9.8591549295774659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122</v>
      </c>
      <c r="P33" s="115">
        <v>98</v>
      </c>
      <c r="Q33" s="115">
        <v>65016645</v>
      </c>
      <c r="R33" s="46">
        <f t="shared" si="5"/>
        <v>4244</v>
      </c>
      <c r="S33" s="47">
        <f t="shared" si="6"/>
        <v>101.85599999999999</v>
      </c>
      <c r="T33" s="47">
        <f t="shared" si="7"/>
        <v>4.2439999999999998</v>
      </c>
      <c r="U33" s="116">
        <v>6.9</v>
      </c>
      <c r="V33" s="116">
        <f t="shared" si="1"/>
        <v>6.9</v>
      </c>
      <c r="W33" s="117" t="s">
        <v>124</v>
      </c>
      <c r="X33" s="119">
        <v>0</v>
      </c>
      <c r="Y33" s="119">
        <v>0</v>
      </c>
      <c r="Z33" s="119">
        <v>947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42892992</v>
      </c>
      <c r="AH33" s="49">
        <f t="shared" si="9"/>
        <v>740</v>
      </c>
      <c r="AI33" s="50">
        <f t="shared" si="8"/>
        <v>174.36380772855799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0.3</v>
      </c>
      <c r="AP33" s="119">
        <v>9969361</v>
      </c>
      <c r="AQ33" s="119">
        <f t="shared" si="2"/>
        <v>751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16</v>
      </c>
      <c r="E34" s="41">
        <f t="shared" si="0"/>
        <v>11.267605633802818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119</v>
      </c>
      <c r="P34" s="115">
        <v>92</v>
      </c>
      <c r="Q34" s="115">
        <v>65020630</v>
      </c>
      <c r="R34" s="46">
        <f t="shared" si="5"/>
        <v>3985</v>
      </c>
      <c r="S34" s="47">
        <f t="shared" si="6"/>
        <v>95.64</v>
      </c>
      <c r="T34" s="47">
        <f t="shared" si="7"/>
        <v>3.9849999999999999</v>
      </c>
      <c r="U34" s="116">
        <v>7.8</v>
      </c>
      <c r="V34" s="116">
        <f t="shared" si="1"/>
        <v>7.8</v>
      </c>
      <c r="W34" s="117" t="s">
        <v>124</v>
      </c>
      <c r="X34" s="119">
        <v>0</v>
      </c>
      <c r="Y34" s="119">
        <v>0</v>
      </c>
      <c r="Z34" s="119">
        <v>896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42893664</v>
      </c>
      <c r="AH34" s="49">
        <f t="shared" si="9"/>
        <v>672</v>
      </c>
      <c r="AI34" s="50">
        <f t="shared" si="8"/>
        <v>168.63237139272272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0.3</v>
      </c>
      <c r="AP34" s="119">
        <v>9970277</v>
      </c>
      <c r="AQ34" s="119">
        <f t="shared" si="2"/>
        <v>916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120734</v>
      </c>
      <c r="S35" s="65">
        <f>AVERAGE(S11:S34)</f>
        <v>120.73399999999998</v>
      </c>
      <c r="T35" s="65">
        <f>SUM(T11:T34)</f>
        <v>120.73399999999999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24036</v>
      </c>
      <c r="AH35" s="67">
        <f>SUM(AH11:AH34)</f>
        <v>24036</v>
      </c>
      <c r="AI35" s="68">
        <f>$AH$35/$T35</f>
        <v>199.08228005367172</v>
      </c>
      <c r="AJ35" s="92"/>
      <c r="AK35" s="93"/>
      <c r="AL35" s="93"/>
      <c r="AM35" s="93"/>
      <c r="AN35" s="94"/>
      <c r="AO35" s="69"/>
      <c r="AP35" s="70">
        <f>AP34-AP10</f>
        <v>5052</v>
      </c>
      <c r="AQ35" s="71">
        <f>SUM(AQ11:AQ34)</f>
        <v>5052</v>
      </c>
      <c r="AR35" s="72">
        <f>AVERAGE(AR11:AR34)</f>
        <v>1.1566666666666667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36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142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143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36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36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144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146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150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36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10" t="s">
        <v>153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36" t="s">
        <v>136</v>
      </c>
      <c r="C49" s="136"/>
      <c r="D49" s="143"/>
      <c r="E49" s="136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36" t="s">
        <v>137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145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36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147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87"/>
      <c r="C54" s="128"/>
      <c r="D54" s="128"/>
      <c r="E54" s="127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36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36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36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:AG34" name="Range1_16_3_1_1_1_1_1"/>
    <protectedRange sqref="F11:F22" name="Range1_16_3_1_1_2_1_1_1_2_1"/>
    <protectedRange sqref="Q11:Q35" name="Range1_16_3_1_1_1_1_1_2"/>
    <protectedRange sqref="P35 O11:P34" name="Range1_16_3_1_1_2"/>
    <protectedRange sqref="U35 U11:AB34" name="Range1_16_3_1_1_3"/>
    <protectedRange sqref="AR11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D54" name="Range2_2_12_1_3_1_2_1_1_1_2_1_1_1_1_3_1_1_1_1_1_2_1_2_1_3"/>
    <protectedRange sqref="E54" name="Range2_12_5_1_1_1_1_1_2_1_1_1_1_1_1_1_1_1_1_1_1_1_1_1_1_1_1_1_1_2_1_1_1_1_1_1_1_1_1_1_1_1_1_3_1_1_1_2_1_1_1_1_1_1_1_1_1_1_1_1_2_1_1_1_2_3"/>
    <protectedRange sqref="B54" name="Range2_12_5_1_1_1_2_2_1_1_1_1_1_1_1_1_1_1_1_1_1_1_1_1_1_1_1_1_1_1_1_1_1_1_1_1_1_1_1_1_1_1_1_1_1_1_1_1_1_1_1_1_1_1_1_1_1_2_1_1_1_1_1_1_1_1_1_1_1_2_1_1_1_1_1_2_1_1_1_1_1_1_1_1_1_1_1_1_1_1_2_1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B43" name="Range2_12_5_1_1_1_2_1_1_1_1_1_1_1_1_1_1_1_2_1_1_1_1_1_1_1_1_1_1_1_1_1_1_1_1_1_1_1_1_1_1_2_1_1_1_1_1_1_1_1_1_1_1_2_1_1_1_1_2_1_1_1_1_1_1_1_1_1_1_1_2_1_1_1_1_1_1_1"/>
    <protectedRange sqref="B44" name="Range2_12_5_1_1_1_2_2_1_1_1_1_1_1_1_1_1_1_1_1_1_1_1_1_1_1_1_1_1_1_1_1_1_1_1_1_1_1_1_1_1_1_1_1_1_1_1_1_1_1_1_1_1_1_1_1_1_2_1_1_1_1_1_1_1_1_1_1_1_2_1_1_1_1_1_2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"/>
    <protectedRange sqref="S47:T48" name="Range2_12_5_1_1_2_1_1_1"/>
    <protectedRange sqref="N47:R48" name="Range2_12_1_6_1_1_2_1_1_1"/>
    <protectedRange sqref="L47:M48" name="Range2_2_12_1_7_1_1_3_1_1_1"/>
    <protectedRange sqref="J47:K48" name="Range2_2_12_1_4_1_1_1_1_1_1_1_1_1_1_1_1_1_1_1_2_1_1_1"/>
    <protectedRange sqref="I47:I48" name="Range2_2_12_1_7_1_1_2_2_1_2_2_1_1_1"/>
    <protectedRange sqref="G47:H48" name="Range2_2_12_1_3_1_2_1_1_1_1_2_1_1_1_1_1_1_1_1_1_1_1_2_1_1_1"/>
    <protectedRange sqref="T46" name="Range2_12_5_1_1_2_2_1_1_1_1_1_1_1_1_1_1_1_1_2_1_1_1_1_1"/>
    <protectedRange sqref="S46" name="Range2_12_4_1_1_1_4_2_2_2_2_1_1_1_1_1_1_1_1_1_1_1_2_1_1_1_1_1"/>
    <protectedRange sqref="Q46:R46" name="Range2_12_1_6_1_1_1_2_3_2_1_1_3_1_1_1_1_1_1_1_1_1_1_1_1_1_2_1_1_1_1_1"/>
    <protectedRange sqref="N46:P46" name="Range2_12_1_2_3_1_1_1_2_3_2_1_1_3_1_1_1_1_1_1_1_1_1_1_1_1_1_2_1_1_1_1_1"/>
    <protectedRange sqref="K46:M46" name="Range2_2_12_1_4_3_1_1_1_3_3_2_1_1_3_1_1_1_1_1_1_1_1_1_1_1_1_1_2_1_1_1_1_1"/>
    <protectedRange sqref="J46" name="Range2_2_12_1_4_3_1_1_1_3_2_1_2_2_1_1_1_1_1_1_1_1_1_1_1_1_1_2_1_1_1_1_1"/>
    <protectedRange sqref="E46:H46" name="Range2_2_12_1_3_1_2_1_1_1_1_2_1_1_1_1_1_1_1_1_1_1_2_1_1_1_1_1_1_1_1_2_1_1_1_1_1"/>
    <protectedRange sqref="D46" name="Range2_2_12_1_3_1_2_1_1_1_2_1_2_3_1_1_1_1_1_1_2_1_1_1_1_1_1_1_1_1_1_2_1_1_1_1_1"/>
    <protectedRange sqref="I46" name="Range2_2_12_1_4_2_1_1_1_4_1_2_1_1_1_2_2_1_1_1_1_1_1_1_1_1_1_1_1_1_1_2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"/>
    <protectedRange sqref="F47:F48" name="Range2_2_12_1_3_1_2_1_1_1_1_2_1_1_1_1_1_1_1_1_1_1_1_2_2_1_1"/>
    <protectedRange sqref="E47:E48" name="Range2_2_12_1_3_1_2_1_1_1_2_1_1_1_1_3_1_1_1_1_1_1_1_1_1_2_2_1_1"/>
    <protectedRange sqref="B47" name="Range2_12_5_1_1_1_2_1_1_1_1_1_1_1_1_1_1_1_2_1_2_1_1_1_1_1_1_1_1_1_2_1_1_1_1_1_1_1_1_1_1_1_1_1_1_1_1_1_1_1_1_1_1_1_1_1_1_1_1_1_1_1_1_1_1_1_1_1_1_1_1_1_1_1_2_1_1_1_1_1_1_1_1_1_2_1_2_1_1_1_1_1_2_1_1_1_1_1_1_1_1_2_1_1"/>
    <protectedRange sqref="B49" name="Range2_12_5_1_1_1_1_1_2_1_1_1_1_1_1_1_1_1_1_1_1_1_1_1_1_1_1_1_1_2_1_1_1_1_1_1_1_1_1_1_1_1_1_3_1_1_1_2_1_1_1_1_1_1_1_1_1_1_1_1_2_1_1_1_1_1_1_1_1_1_1_1_1_1_1_1_1_1_1_1_1_1_1_1_1_1_1_1_1_3_1_2_1_1"/>
    <protectedRange sqref="B48" name="Range2_12_5_1_1_1_2_2_1_1_1_1_1_1_1_1_1_1_1_2_1_1_1_1_1_1_1_1_1_3_1_3_1_2_1_1_1_1_1_1_1_1_1_1_1_1_1_2_1_1_1_1_1_2_1_1_1_1_1_1_1_1_2_1_1_3_1_1_1_2_1_1_1_1_1_1_1_1_1_1_1_1_1_1_1_1_1_2_1_1_1_1_1_1_1_1_1_1_1_1_1_1_1_1_1_1_1_2_3_1_2_1_1"/>
    <protectedRange sqref="B50" name="Range2_12_5_1_1_1_1_1_2_1_1_2_1_1_1_1_1_1_1_1_1_1_1_1_1_1_1_1_1_2_1_1_1_1_1_1_1_1_1_1_1_1_1_1_3_1_1_1_2_1_1_1_1_1_1_1_1_1_2_1_1_1_1_1_1_1_1_1_1_1_1_1_1_1_1_1_1_1_1_1_1_1_1_1_1_2_1_1"/>
    <protectedRange sqref="B51" name="Range2_12_5_1_1_1_2_2_1_1_1_1_1_1_1_1_1_1_1_2_1_1_1_2_1_1_1_1_1_1_1_1_1_1_1_1_1_1_1_1_2_1_1_1_1_1_1_1_1_1_2_1_1_3_1_1_1_3_1_1_1_1_1_1_1_1_1_1_1_1_1_1_1_1_1_1_1_1_1_1_2_1_1_1_1_1_1_1_1_1_2_2_1_1"/>
    <protectedRange sqref="B52" name="Range2_12_5_1_1_1_1_1_2_1_2_1_1_1_2_1_1_1_1_1_1_1_1_1_1_2_1_1_1_1_1_2_1_1_1_1_1_1_1_2_1_1_3_1_1_1_2_1_1_1_1_1_1_1_1_1_1_1_1_1_1_1_1_1_1_1_1_1_1_1_1_1_1_1_1_1_1_1_1_2_2_1_1"/>
  </protectedRanges>
  <mergeCells count="43"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11 X12:X13 Y12:Y33 AA11:AA34">
    <cfRule type="containsText" dxfId="1212" priority="25" operator="containsText" text="N/A">
      <formula>NOT(ISERROR(SEARCH("N/A",X11)))</formula>
    </cfRule>
    <cfRule type="cellIs" dxfId="1211" priority="39" operator="equal">
      <formula>0</formula>
    </cfRule>
  </conditionalFormatting>
  <conditionalFormatting sqref="AC11:AE34 X11:Y11 X12:X13 Y12:Y33 AA11:AA34">
    <cfRule type="cellIs" dxfId="1210" priority="38" operator="greaterThanOrEqual">
      <formula>1185</formula>
    </cfRule>
  </conditionalFormatting>
  <conditionalFormatting sqref="AC11:AE34 X11:Y11 X12:X13 Y12:Y33 AA11:AA34">
    <cfRule type="cellIs" dxfId="1209" priority="37" operator="between">
      <formula>0.1</formula>
      <formula>1184</formula>
    </cfRule>
  </conditionalFormatting>
  <conditionalFormatting sqref="X8">
    <cfRule type="cellIs" dxfId="1208" priority="36" operator="equal">
      <formula>0</formula>
    </cfRule>
  </conditionalFormatting>
  <conditionalFormatting sqref="X8">
    <cfRule type="cellIs" dxfId="1207" priority="35" operator="greaterThan">
      <formula>1179</formula>
    </cfRule>
  </conditionalFormatting>
  <conditionalFormatting sqref="X8">
    <cfRule type="cellIs" dxfId="1206" priority="34" operator="greaterThan">
      <formula>99</formula>
    </cfRule>
  </conditionalFormatting>
  <conditionalFormatting sqref="X8">
    <cfRule type="cellIs" dxfId="1205" priority="33" operator="greaterThan">
      <formula>0.99</formula>
    </cfRule>
  </conditionalFormatting>
  <conditionalFormatting sqref="AB8">
    <cfRule type="cellIs" dxfId="1204" priority="32" operator="equal">
      <formula>0</formula>
    </cfRule>
  </conditionalFormatting>
  <conditionalFormatting sqref="AB8">
    <cfRule type="cellIs" dxfId="1203" priority="31" operator="greaterThan">
      <formula>1179</formula>
    </cfRule>
  </conditionalFormatting>
  <conditionalFormatting sqref="AB8">
    <cfRule type="cellIs" dxfId="1202" priority="30" operator="greaterThan">
      <formula>99</formula>
    </cfRule>
  </conditionalFormatting>
  <conditionalFormatting sqref="AB8">
    <cfRule type="cellIs" dxfId="1201" priority="29" operator="greaterThan">
      <formula>0.99</formula>
    </cfRule>
  </conditionalFormatting>
  <conditionalFormatting sqref="AI11:AI34">
    <cfRule type="cellIs" dxfId="1200" priority="28" operator="greaterThan">
      <formula>$AI$8</formula>
    </cfRule>
  </conditionalFormatting>
  <conditionalFormatting sqref="AH11:AH34">
    <cfRule type="cellIs" dxfId="1199" priority="26" operator="greaterThan">
      <formula>$AH$8</formula>
    </cfRule>
    <cfRule type="cellIs" dxfId="1198" priority="27" operator="greaterThan">
      <formula>$AH$8</formula>
    </cfRule>
  </conditionalFormatting>
  <conditionalFormatting sqref="Y34 X14:X34">
    <cfRule type="containsText" dxfId="1197" priority="21" operator="containsText" text="N/A">
      <formula>NOT(ISERROR(SEARCH("N/A",X14)))</formula>
    </cfRule>
    <cfRule type="cellIs" dxfId="1196" priority="24" operator="equal">
      <formula>0</formula>
    </cfRule>
  </conditionalFormatting>
  <conditionalFormatting sqref="Y34 X14:X34">
    <cfRule type="cellIs" dxfId="1195" priority="23" operator="greaterThanOrEqual">
      <formula>1185</formula>
    </cfRule>
  </conditionalFormatting>
  <conditionalFormatting sqref="Y34 X14:X34">
    <cfRule type="cellIs" dxfId="1194" priority="22" operator="between">
      <formula>0.1</formula>
      <formula>1184</formula>
    </cfRule>
  </conditionalFormatting>
  <conditionalFormatting sqref="AB11:AB34">
    <cfRule type="containsText" dxfId="1193" priority="17" operator="containsText" text="N/A">
      <formula>NOT(ISERROR(SEARCH("N/A",AB11)))</formula>
    </cfRule>
    <cfRule type="cellIs" dxfId="1192" priority="20" operator="equal">
      <formula>0</formula>
    </cfRule>
  </conditionalFormatting>
  <conditionalFormatting sqref="AB11:AB34">
    <cfRule type="cellIs" dxfId="1191" priority="19" operator="greaterThanOrEqual">
      <formula>1185</formula>
    </cfRule>
  </conditionalFormatting>
  <conditionalFormatting sqref="AB11:AB34">
    <cfRule type="cellIs" dxfId="1190" priority="18" operator="between">
      <formula>0.1</formula>
      <formula>1184</formula>
    </cfRule>
  </conditionalFormatting>
  <conditionalFormatting sqref="AJ11:AO34">
    <cfRule type="cellIs" dxfId="1189" priority="16" operator="equal">
      <formula>0</formula>
    </cfRule>
  </conditionalFormatting>
  <conditionalFormatting sqref="AJ11:AO34">
    <cfRule type="cellIs" dxfId="1188" priority="15" operator="greaterThan">
      <formula>1179</formula>
    </cfRule>
  </conditionalFormatting>
  <conditionalFormatting sqref="AJ11:AO34">
    <cfRule type="cellIs" dxfId="1187" priority="14" operator="greaterThan">
      <formula>99</formula>
    </cfRule>
  </conditionalFormatting>
  <conditionalFormatting sqref="AJ11:AO34">
    <cfRule type="cellIs" dxfId="1186" priority="13" operator="greaterThan">
      <formula>0.99</formula>
    </cfRule>
  </conditionalFormatting>
  <conditionalFormatting sqref="AP11:AP34">
    <cfRule type="cellIs" dxfId="1185" priority="12" operator="equal">
      <formula>0</formula>
    </cfRule>
  </conditionalFormatting>
  <conditionalFormatting sqref="AP11:AP34">
    <cfRule type="cellIs" dxfId="1184" priority="11" operator="greaterThan">
      <formula>1179</formula>
    </cfRule>
  </conditionalFormatting>
  <conditionalFormatting sqref="AP11:AP34">
    <cfRule type="cellIs" dxfId="1183" priority="10" operator="greaterThan">
      <formula>99</formula>
    </cfRule>
  </conditionalFormatting>
  <conditionalFormatting sqref="AP11:AP34">
    <cfRule type="cellIs" dxfId="1182" priority="9" operator="greaterThan">
      <formula>0.99</formula>
    </cfRule>
  </conditionalFormatting>
  <conditionalFormatting sqref="AQ11:AQ34">
    <cfRule type="cellIs" dxfId="1181" priority="8" operator="equal">
      <formula>0</formula>
    </cfRule>
  </conditionalFormatting>
  <conditionalFormatting sqref="AQ11:AQ34">
    <cfRule type="cellIs" dxfId="1180" priority="7" operator="greaterThan">
      <formula>1179</formula>
    </cfRule>
  </conditionalFormatting>
  <conditionalFormatting sqref="AQ11:AQ34">
    <cfRule type="cellIs" dxfId="1179" priority="6" operator="greaterThan">
      <formula>99</formula>
    </cfRule>
  </conditionalFormatting>
  <conditionalFormatting sqref="AQ11:AQ34">
    <cfRule type="cellIs" dxfId="1178" priority="5" operator="greaterThan">
      <formula>0.99</formula>
    </cfRule>
  </conditionalFormatting>
  <conditionalFormatting sqref="Z11:Z34">
    <cfRule type="containsText" dxfId="1177" priority="1" operator="containsText" text="N/A">
      <formula>NOT(ISERROR(SEARCH("N/A",Z11)))</formula>
    </cfRule>
    <cfRule type="cellIs" dxfId="1176" priority="4" operator="equal">
      <formula>0</formula>
    </cfRule>
  </conditionalFormatting>
  <conditionalFormatting sqref="Z11:Z34">
    <cfRule type="cellIs" dxfId="1175" priority="3" operator="greaterThanOrEqual">
      <formula>1185</formula>
    </cfRule>
  </conditionalFormatting>
  <conditionalFormatting sqref="Z11:Z34">
    <cfRule type="cellIs" dxfId="1174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T28" zoomScaleNormal="100" workbookViewId="0">
      <selection activeCell="AL41" sqref="AL4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65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42379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26212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67" t="s">
        <v>51</v>
      </c>
      <c r="V9" s="167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64" t="s">
        <v>55</v>
      </c>
      <c r="AG9" s="164" t="s">
        <v>56</v>
      </c>
      <c r="AH9" s="260" t="s">
        <v>57</v>
      </c>
      <c r="AI9" s="276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258" t="s">
        <v>66</v>
      </c>
      <c r="AR9" s="167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254"/>
      <c r="I10" s="167" t="s">
        <v>75</v>
      </c>
      <c r="J10" s="167" t="s">
        <v>75</v>
      </c>
      <c r="K10" s="167" t="s">
        <v>75</v>
      </c>
      <c r="L10" s="28" t="s">
        <v>29</v>
      </c>
      <c r="M10" s="257"/>
      <c r="N10" s="28" t="s">
        <v>29</v>
      </c>
      <c r="O10" s="259"/>
      <c r="P10" s="259"/>
      <c r="Q10" s="1">
        <f>'JAN 9'!Q34</f>
        <v>66033615</v>
      </c>
      <c r="R10" s="269"/>
      <c r="S10" s="270"/>
      <c r="T10" s="271"/>
      <c r="U10" s="167" t="s">
        <v>75</v>
      </c>
      <c r="V10" s="167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9'!AG34</f>
        <v>43105512</v>
      </c>
      <c r="AH10" s="260"/>
      <c r="AI10" s="277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1">
        <f>'JAN 9'!AP34</f>
        <v>10024017</v>
      </c>
      <c r="AQ10" s="259"/>
      <c r="AR10" s="163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133</v>
      </c>
      <c r="P11" s="115">
        <v>96</v>
      </c>
      <c r="Q11" s="115">
        <v>66037636</v>
      </c>
      <c r="R11" s="46">
        <f>IF(ISBLANK(Q11),"-",Q11-Q10)</f>
        <v>4021</v>
      </c>
      <c r="S11" s="47">
        <f>R11*24/1000</f>
        <v>96.504000000000005</v>
      </c>
      <c r="T11" s="47">
        <f>R11/1000</f>
        <v>4.0209999999999999</v>
      </c>
      <c r="U11" s="116">
        <v>5.5</v>
      </c>
      <c r="V11" s="116">
        <f t="shared" ref="V11:V34" si="1">U11</f>
        <v>5.5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997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43106244</v>
      </c>
      <c r="AH11" s="49">
        <f>IF(ISBLANK(AG11),"-",AG11-AG10)</f>
        <v>732</v>
      </c>
      <c r="AI11" s="50">
        <f>AH11/T11</f>
        <v>182.0442675951256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0.45</v>
      </c>
      <c r="AP11" s="119">
        <v>10025391</v>
      </c>
      <c r="AQ11" s="119">
        <f t="shared" ref="AQ11:AQ34" si="2">AP11-AP10</f>
        <v>1374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130</v>
      </c>
      <c r="P12" s="115">
        <v>92</v>
      </c>
      <c r="Q12" s="115">
        <v>66041570</v>
      </c>
      <c r="R12" s="46">
        <f t="shared" ref="R12:R34" si="5">IF(ISBLANK(Q12),"-",Q12-Q11)</f>
        <v>3934</v>
      </c>
      <c r="S12" s="47">
        <f t="shared" ref="S12:S34" si="6">R12*24/1000</f>
        <v>94.415999999999997</v>
      </c>
      <c r="T12" s="47">
        <f t="shared" ref="T12:T34" si="7">R12/1000</f>
        <v>3.9340000000000002</v>
      </c>
      <c r="U12" s="116">
        <v>7.2</v>
      </c>
      <c r="V12" s="116">
        <f t="shared" si="1"/>
        <v>7.2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946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43106956</v>
      </c>
      <c r="AH12" s="49">
        <f>IF(ISBLANK(AG12),"-",AG12-AG11)</f>
        <v>712</v>
      </c>
      <c r="AI12" s="50">
        <f t="shared" ref="AI12:AI34" si="8">AH12/T12</f>
        <v>180.98627351296389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0.45</v>
      </c>
      <c r="AP12" s="119">
        <v>10026845</v>
      </c>
      <c r="AQ12" s="119">
        <f t="shared" si="2"/>
        <v>1454</v>
      </c>
      <c r="AR12" s="123">
        <v>1.05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127</v>
      </c>
      <c r="P13" s="115">
        <v>87</v>
      </c>
      <c r="Q13" s="115">
        <v>66045413</v>
      </c>
      <c r="R13" s="46">
        <f t="shared" si="5"/>
        <v>3843</v>
      </c>
      <c r="S13" s="47">
        <f t="shared" si="6"/>
        <v>92.231999999999999</v>
      </c>
      <c r="T13" s="47">
        <f t="shared" si="7"/>
        <v>3.843</v>
      </c>
      <c r="U13" s="116">
        <v>8.6999999999999993</v>
      </c>
      <c r="V13" s="116">
        <f t="shared" si="1"/>
        <v>8.6999999999999993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946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43107644</v>
      </c>
      <c r="AH13" s="49">
        <f>IF(ISBLANK(AG13),"-",AG13-AG12)</f>
        <v>688</v>
      </c>
      <c r="AI13" s="50">
        <f t="shared" si="8"/>
        <v>179.02680197762166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0.45</v>
      </c>
      <c r="AP13" s="119">
        <v>10028285</v>
      </c>
      <c r="AQ13" s="119">
        <f t="shared" si="2"/>
        <v>1440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16</v>
      </c>
      <c r="E14" s="41">
        <f t="shared" si="0"/>
        <v>11.267605633802818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94</v>
      </c>
      <c r="P14" s="115">
        <v>91</v>
      </c>
      <c r="Q14" s="115">
        <v>66049205</v>
      </c>
      <c r="R14" s="46">
        <f t="shared" si="5"/>
        <v>3792</v>
      </c>
      <c r="S14" s="47">
        <f t="shared" si="6"/>
        <v>91.007999999999996</v>
      </c>
      <c r="T14" s="47">
        <f t="shared" si="7"/>
        <v>3.7919999999999998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896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43108304</v>
      </c>
      <c r="AH14" s="49">
        <f t="shared" ref="AH14:AH34" si="9">IF(ISBLANK(AG14),"-",AG14-AG13)</f>
        <v>660</v>
      </c>
      <c r="AI14" s="50">
        <f t="shared" si="8"/>
        <v>174.05063291139243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0.45</v>
      </c>
      <c r="AP14" s="119">
        <v>10029100</v>
      </c>
      <c r="AQ14" s="119">
        <f t="shared" si="2"/>
        <v>815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18</v>
      </c>
      <c r="E15" s="41">
        <f t="shared" si="0"/>
        <v>12.67605633802817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101</v>
      </c>
      <c r="P15" s="115">
        <v>102</v>
      </c>
      <c r="Q15" s="115">
        <v>66053270</v>
      </c>
      <c r="R15" s="46">
        <f t="shared" si="5"/>
        <v>4065</v>
      </c>
      <c r="S15" s="47">
        <f t="shared" si="6"/>
        <v>97.56</v>
      </c>
      <c r="T15" s="47">
        <f t="shared" si="7"/>
        <v>4.0650000000000004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896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43108964</v>
      </c>
      <c r="AH15" s="49">
        <f t="shared" si="9"/>
        <v>660</v>
      </c>
      <c r="AI15" s="50">
        <f t="shared" si="8"/>
        <v>162.36162361623616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10029100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21</v>
      </c>
      <c r="E16" s="41">
        <f t="shared" si="0"/>
        <v>14.788732394366198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116</v>
      </c>
      <c r="P16" s="115">
        <v>108</v>
      </c>
      <c r="Q16" s="115">
        <v>66058011</v>
      </c>
      <c r="R16" s="46">
        <f t="shared" si="5"/>
        <v>4741</v>
      </c>
      <c r="S16" s="47">
        <f t="shared" si="6"/>
        <v>113.78400000000001</v>
      </c>
      <c r="T16" s="47">
        <f t="shared" si="7"/>
        <v>4.7409999999999997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997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43109732</v>
      </c>
      <c r="AH16" s="49">
        <f t="shared" si="9"/>
        <v>768</v>
      </c>
      <c r="AI16" s="50">
        <f t="shared" si="8"/>
        <v>161.99114110947059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10029100</v>
      </c>
      <c r="AQ16" s="119">
        <f t="shared" si="2"/>
        <v>0</v>
      </c>
      <c r="AR16" s="53">
        <v>1.27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12</v>
      </c>
      <c r="E17" s="41">
        <f t="shared" si="0"/>
        <v>8.4507042253521139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142</v>
      </c>
      <c r="P17" s="115">
        <v>137</v>
      </c>
      <c r="Q17" s="115">
        <v>66063476</v>
      </c>
      <c r="R17" s="46">
        <f t="shared" si="5"/>
        <v>5465</v>
      </c>
      <c r="S17" s="47">
        <f t="shared" si="6"/>
        <v>131.16</v>
      </c>
      <c r="T17" s="47">
        <f t="shared" si="7"/>
        <v>5.4649999999999999</v>
      </c>
      <c r="U17" s="116">
        <v>9.5</v>
      </c>
      <c r="V17" s="116">
        <f t="shared" si="1"/>
        <v>9.5</v>
      </c>
      <c r="W17" s="117" t="s">
        <v>141</v>
      </c>
      <c r="X17" s="119">
        <v>0</v>
      </c>
      <c r="Y17" s="119">
        <v>0</v>
      </c>
      <c r="Z17" s="119">
        <v>1116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43110828</v>
      </c>
      <c r="AH17" s="49">
        <f t="shared" si="9"/>
        <v>1096</v>
      </c>
      <c r="AI17" s="50">
        <f t="shared" si="8"/>
        <v>200.54894784995426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10029100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11</v>
      </c>
      <c r="E18" s="41">
        <f t="shared" si="0"/>
        <v>7.746478873239437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124</v>
      </c>
      <c r="P18" s="115">
        <v>140</v>
      </c>
      <c r="Q18" s="115">
        <v>66069430</v>
      </c>
      <c r="R18" s="46">
        <f t="shared" si="5"/>
        <v>5954</v>
      </c>
      <c r="S18" s="47">
        <f t="shared" si="6"/>
        <v>142.89599999999999</v>
      </c>
      <c r="T18" s="47">
        <f t="shared" si="7"/>
        <v>5.9539999999999997</v>
      </c>
      <c r="U18" s="116">
        <v>9.4</v>
      </c>
      <c r="V18" s="116">
        <f t="shared" si="1"/>
        <v>9.4</v>
      </c>
      <c r="W18" s="117" t="s">
        <v>130</v>
      </c>
      <c r="X18" s="119">
        <v>996</v>
      </c>
      <c r="Y18" s="119">
        <v>0</v>
      </c>
      <c r="Z18" s="119">
        <v>1188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43112072</v>
      </c>
      <c r="AH18" s="49">
        <f t="shared" si="9"/>
        <v>1244</v>
      </c>
      <c r="AI18" s="50">
        <f t="shared" si="8"/>
        <v>208.9351696338596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10029100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135</v>
      </c>
      <c r="P19" s="115">
        <v>151</v>
      </c>
      <c r="Q19" s="115">
        <v>66074762</v>
      </c>
      <c r="R19" s="46">
        <f t="shared" si="5"/>
        <v>5332</v>
      </c>
      <c r="S19" s="47">
        <f t="shared" si="6"/>
        <v>127.968</v>
      </c>
      <c r="T19" s="47">
        <f t="shared" si="7"/>
        <v>5.3319999999999999</v>
      </c>
      <c r="U19" s="116">
        <v>8.9</v>
      </c>
      <c r="V19" s="116">
        <f t="shared" si="1"/>
        <v>8.9</v>
      </c>
      <c r="W19" s="117" t="s">
        <v>130</v>
      </c>
      <c r="X19" s="119">
        <v>1047</v>
      </c>
      <c r="Y19" s="119">
        <v>0</v>
      </c>
      <c r="Z19" s="119">
        <v>1186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43113292</v>
      </c>
      <c r="AH19" s="49">
        <f t="shared" si="9"/>
        <v>1220</v>
      </c>
      <c r="AI19" s="50">
        <f t="shared" si="8"/>
        <v>228.80720180045012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10029100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134</v>
      </c>
      <c r="P20" s="115">
        <v>145</v>
      </c>
      <c r="Q20" s="115">
        <v>66080786</v>
      </c>
      <c r="R20" s="46">
        <f t="shared" si="5"/>
        <v>6024</v>
      </c>
      <c r="S20" s="47">
        <f t="shared" si="6"/>
        <v>144.57599999999999</v>
      </c>
      <c r="T20" s="47">
        <f t="shared" si="7"/>
        <v>6.024</v>
      </c>
      <c r="U20" s="116">
        <v>8.1999999999999993</v>
      </c>
      <c r="V20" s="116">
        <f t="shared" si="1"/>
        <v>8.1999999999999993</v>
      </c>
      <c r="W20" s="117" t="s">
        <v>130</v>
      </c>
      <c r="X20" s="119">
        <v>1058</v>
      </c>
      <c r="Y20" s="119">
        <v>0</v>
      </c>
      <c r="Z20" s="119">
        <v>1186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43114660</v>
      </c>
      <c r="AH20" s="49">
        <f t="shared" si="9"/>
        <v>1368</v>
      </c>
      <c r="AI20" s="50">
        <f t="shared" si="8"/>
        <v>227.09163346613545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10029100</v>
      </c>
      <c r="AQ20" s="119">
        <f t="shared" si="2"/>
        <v>0</v>
      </c>
      <c r="AR20" s="53">
        <v>1.38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5</v>
      </c>
      <c r="E21" s="41">
        <f t="shared" si="0"/>
        <v>3.5211267605633805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135</v>
      </c>
      <c r="P21" s="115">
        <v>145</v>
      </c>
      <c r="Q21" s="115">
        <v>66087072</v>
      </c>
      <c r="R21" s="46">
        <f t="shared" si="5"/>
        <v>6286</v>
      </c>
      <c r="S21" s="47">
        <f t="shared" si="6"/>
        <v>150.864</v>
      </c>
      <c r="T21" s="47">
        <f t="shared" si="7"/>
        <v>6.2859999999999996</v>
      </c>
      <c r="U21" s="116">
        <v>7.6</v>
      </c>
      <c r="V21" s="116">
        <f t="shared" si="1"/>
        <v>7.6</v>
      </c>
      <c r="W21" s="117" t="s">
        <v>130</v>
      </c>
      <c r="X21" s="119">
        <v>1058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43116080</v>
      </c>
      <c r="AH21" s="49">
        <f t="shared" si="9"/>
        <v>1420</v>
      </c>
      <c r="AI21" s="50">
        <f t="shared" si="8"/>
        <v>225.89882278078269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10029100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6</v>
      </c>
      <c r="E22" s="41">
        <f t="shared" si="0"/>
        <v>4.2253521126760569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134</v>
      </c>
      <c r="P22" s="115">
        <v>147</v>
      </c>
      <c r="Q22" s="115">
        <v>66093425</v>
      </c>
      <c r="R22" s="46">
        <f t="shared" si="5"/>
        <v>6353</v>
      </c>
      <c r="S22" s="47">
        <f t="shared" si="6"/>
        <v>152.47200000000001</v>
      </c>
      <c r="T22" s="47">
        <f t="shared" si="7"/>
        <v>6.3529999999999998</v>
      </c>
      <c r="U22" s="116">
        <v>6.9</v>
      </c>
      <c r="V22" s="116">
        <f t="shared" si="1"/>
        <v>6.9</v>
      </c>
      <c r="W22" s="117" t="s">
        <v>130</v>
      </c>
      <c r="X22" s="119">
        <v>1057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43117524</v>
      </c>
      <c r="AH22" s="49">
        <f t="shared" si="9"/>
        <v>1444</v>
      </c>
      <c r="AI22" s="50">
        <f t="shared" si="8"/>
        <v>227.29419172044703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10029100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131</v>
      </c>
      <c r="P23" s="115">
        <v>139</v>
      </c>
      <c r="Q23" s="115">
        <v>66099250</v>
      </c>
      <c r="R23" s="46">
        <f t="shared" si="5"/>
        <v>5825</v>
      </c>
      <c r="S23" s="47">
        <f t="shared" si="6"/>
        <v>139.80000000000001</v>
      </c>
      <c r="T23" s="47">
        <f t="shared" si="7"/>
        <v>5.8250000000000002</v>
      </c>
      <c r="U23" s="116">
        <v>6.4</v>
      </c>
      <c r="V23" s="116">
        <f t="shared" si="1"/>
        <v>6.4</v>
      </c>
      <c r="W23" s="117" t="s">
        <v>130</v>
      </c>
      <c r="X23" s="119">
        <v>1047</v>
      </c>
      <c r="Y23" s="119">
        <v>0</v>
      </c>
      <c r="Z23" s="119">
        <v>1178</v>
      </c>
      <c r="AA23" s="119">
        <v>1185</v>
      </c>
      <c r="AB23" s="119">
        <v>1177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43118844</v>
      </c>
      <c r="AH23" s="49">
        <f t="shared" si="9"/>
        <v>1320</v>
      </c>
      <c r="AI23" s="50">
        <f t="shared" si="8"/>
        <v>226.60944206008583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10029100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129</v>
      </c>
      <c r="P24" s="115">
        <v>140</v>
      </c>
      <c r="Q24" s="115">
        <v>66105199</v>
      </c>
      <c r="R24" s="46">
        <f t="shared" si="5"/>
        <v>5949</v>
      </c>
      <c r="S24" s="47">
        <f t="shared" si="6"/>
        <v>142.77600000000001</v>
      </c>
      <c r="T24" s="47">
        <f t="shared" si="7"/>
        <v>5.9489999999999998</v>
      </c>
      <c r="U24" s="116">
        <v>5.8</v>
      </c>
      <c r="V24" s="116">
        <f t="shared" si="1"/>
        <v>5.8</v>
      </c>
      <c r="W24" s="117" t="s">
        <v>130</v>
      </c>
      <c r="X24" s="119">
        <v>1098</v>
      </c>
      <c r="Y24" s="119">
        <v>0</v>
      </c>
      <c r="Z24" s="119">
        <v>1188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43120216</v>
      </c>
      <c r="AH24" s="49">
        <f>IF(ISBLANK(AG24),"-",AG24-AG23)</f>
        <v>1372</v>
      </c>
      <c r="AI24" s="50">
        <f t="shared" si="8"/>
        <v>230.626996133804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10029100</v>
      </c>
      <c r="AQ24" s="119">
        <f t="shared" si="2"/>
        <v>0</v>
      </c>
      <c r="AR24" s="53">
        <v>1.27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5</v>
      </c>
      <c r="E25" s="41">
        <f t="shared" si="0"/>
        <v>3.5211267605633805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136</v>
      </c>
      <c r="P25" s="115">
        <v>138</v>
      </c>
      <c r="Q25" s="115">
        <v>66111082</v>
      </c>
      <c r="R25" s="46">
        <f t="shared" si="5"/>
        <v>5883</v>
      </c>
      <c r="S25" s="47">
        <f t="shared" si="6"/>
        <v>141.19200000000001</v>
      </c>
      <c r="T25" s="47">
        <f t="shared" si="7"/>
        <v>5.883</v>
      </c>
      <c r="U25" s="116">
        <v>5.3</v>
      </c>
      <c r="V25" s="116">
        <f t="shared" si="1"/>
        <v>5.3</v>
      </c>
      <c r="W25" s="117" t="s">
        <v>130</v>
      </c>
      <c r="X25" s="119">
        <v>1005</v>
      </c>
      <c r="Y25" s="119">
        <v>0</v>
      </c>
      <c r="Z25" s="119">
        <v>1187</v>
      </c>
      <c r="AA25" s="119">
        <v>1185</v>
      </c>
      <c r="AB25" s="119">
        <v>1188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43121568</v>
      </c>
      <c r="AH25" s="49">
        <f t="shared" si="9"/>
        <v>1352</v>
      </c>
      <c r="AI25" s="50">
        <f t="shared" si="8"/>
        <v>229.8147203807581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10029100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133</v>
      </c>
      <c r="P26" s="115">
        <v>139</v>
      </c>
      <c r="Q26" s="115">
        <v>66116945</v>
      </c>
      <c r="R26" s="46">
        <f t="shared" si="5"/>
        <v>5863</v>
      </c>
      <c r="S26" s="47">
        <f t="shared" si="6"/>
        <v>140.71199999999999</v>
      </c>
      <c r="T26" s="47">
        <f t="shared" si="7"/>
        <v>5.8630000000000004</v>
      </c>
      <c r="U26" s="116">
        <v>5.0999999999999996</v>
      </c>
      <c r="V26" s="116">
        <f t="shared" si="1"/>
        <v>5.0999999999999996</v>
      </c>
      <c r="W26" s="117" t="s">
        <v>130</v>
      </c>
      <c r="X26" s="119">
        <v>1005</v>
      </c>
      <c r="Y26" s="119">
        <v>0</v>
      </c>
      <c r="Z26" s="119">
        <v>1188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43122916</v>
      </c>
      <c r="AH26" s="49">
        <f t="shared" si="9"/>
        <v>1348</v>
      </c>
      <c r="AI26" s="50">
        <f t="shared" si="8"/>
        <v>229.91642503837625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10029100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137</v>
      </c>
      <c r="P27" s="115">
        <v>140</v>
      </c>
      <c r="Q27" s="115">
        <v>66122696</v>
      </c>
      <c r="R27" s="46">
        <f t="shared" si="5"/>
        <v>5751</v>
      </c>
      <c r="S27" s="47">
        <f t="shared" si="6"/>
        <v>138.024</v>
      </c>
      <c r="T27" s="47">
        <f t="shared" si="7"/>
        <v>5.7510000000000003</v>
      </c>
      <c r="U27" s="116">
        <v>4.9000000000000004</v>
      </c>
      <c r="V27" s="116">
        <f t="shared" si="1"/>
        <v>4.9000000000000004</v>
      </c>
      <c r="W27" s="117" t="s">
        <v>130</v>
      </c>
      <c r="X27" s="119">
        <v>1005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43124248</v>
      </c>
      <c r="AH27" s="49">
        <f t="shared" si="9"/>
        <v>1332</v>
      </c>
      <c r="AI27" s="50">
        <f t="shared" si="8"/>
        <v>231.61189358372457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10029100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132</v>
      </c>
      <c r="P28" s="115">
        <v>141</v>
      </c>
      <c r="Q28" s="115">
        <v>66128505</v>
      </c>
      <c r="R28" s="46">
        <f t="shared" si="5"/>
        <v>5809</v>
      </c>
      <c r="S28" s="47">
        <f t="shared" si="6"/>
        <v>139.416</v>
      </c>
      <c r="T28" s="47">
        <f t="shared" si="7"/>
        <v>5.8090000000000002</v>
      </c>
      <c r="U28" s="116">
        <v>4.5999999999999996</v>
      </c>
      <c r="V28" s="116">
        <f t="shared" si="1"/>
        <v>4.5999999999999996</v>
      </c>
      <c r="W28" s="117" t="s">
        <v>130</v>
      </c>
      <c r="X28" s="119">
        <v>1005</v>
      </c>
      <c r="Y28" s="119">
        <v>0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43125580</v>
      </c>
      <c r="AH28" s="49">
        <f t="shared" si="9"/>
        <v>1332</v>
      </c>
      <c r="AI28" s="50">
        <f t="shared" si="8"/>
        <v>229.29936305732483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10029100</v>
      </c>
      <c r="AQ28" s="119">
        <f t="shared" si="2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132</v>
      </c>
      <c r="P29" s="115">
        <v>139</v>
      </c>
      <c r="Q29" s="115">
        <v>66134250</v>
      </c>
      <c r="R29" s="46">
        <f t="shared" si="5"/>
        <v>5745</v>
      </c>
      <c r="S29" s="47">
        <f t="shared" si="6"/>
        <v>137.88</v>
      </c>
      <c r="T29" s="47">
        <f t="shared" si="7"/>
        <v>5.7450000000000001</v>
      </c>
      <c r="U29" s="116">
        <v>4.4000000000000004</v>
      </c>
      <c r="V29" s="116">
        <f t="shared" si="1"/>
        <v>4.4000000000000004</v>
      </c>
      <c r="W29" s="117" t="s">
        <v>130</v>
      </c>
      <c r="X29" s="119">
        <v>1005</v>
      </c>
      <c r="Y29" s="119">
        <v>0</v>
      </c>
      <c r="Z29" s="119">
        <v>1188</v>
      </c>
      <c r="AA29" s="119">
        <v>1185</v>
      </c>
      <c r="AB29" s="119">
        <v>1116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43126908</v>
      </c>
      <c r="AH29" s="49">
        <f t="shared" si="9"/>
        <v>1328</v>
      </c>
      <c r="AI29" s="50">
        <f t="shared" si="8"/>
        <v>231.15752828546562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10029100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115</v>
      </c>
      <c r="P30" s="115">
        <v>140</v>
      </c>
      <c r="Q30" s="115">
        <v>66139771</v>
      </c>
      <c r="R30" s="46">
        <f t="shared" si="5"/>
        <v>5521</v>
      </c>
      <c r="S30" s="47">
        <f t="shared" si="6"/>
        <v>132.50399999999999</v>
      </c>
      <c r="T30" s="47">
        <f t="shared" si="7"/>
        <v>5.5209999999999999</v>
      </c>
      <c r="U30" s="116">
        <v>3.6</v>
      </c>
      <c r="V30" s="116">
        <f t="shared" si="1"/>
        <v>3.6</v>
      </c>
      <c r="W30" s="117" t="s">
        <v>139</v>
      </c>
      <c r="X30" s="119">
        <v>1099</v>
      </c>
      <c r="Y30" s="119">
        <v>0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43128012</v>
      </c>
      <c r="AH30" s="49">
        <f t="shared" si="9"/>
        <v>1104</v>
      </c>
      <c r="AI30" s="50">
        <f t="shared" si="8"/>
        <v>199.96377467850027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10029100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113</v>
      </c>
      <c r="P31" s="115">
        <v>130</v>
      </c>
      <c r="Q31" s="115">
        <v>66145167</v>
      </c>
      <c r="R31" s="46">
        <f t="shared" si="5"/>
        <v>5396</v>
      </c>
      <c r="S31" s="47">
        <f t="shared" si="6"/>
        <v>129.50399999999999</v>
      </c>
      <c r="T31" s="47">
        <f t="shared" si="7"/>
        <v>5.3959999999999999</v>
      </c>
      <c r="U31" s="116">
        <v>2.8</v>
      </c>
      <c r="V31" s="116">
        <f t="shared" si="1"/>
        <v>2.8</v>
      </c>
      <c r="W31" s="117" t="s">
        <v>139</v>
      </c>
      <c r="X31" s="119">
        <v>1077</v>
      </c>
      <c r="Y31" s="119">
        <v>0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43129084</v>
      </c>
      <c r="AH31" s="49">
        <f t="shared" si="9"/>
        <v>1072</v>
      </c>
      <c r="AI31" s="50">
        <f t="shared" si="8"/>
        <v>198.66567828020757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10029100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113</v>
      </c>
      <c r="P32" s="115">
        <v>124</v>
      </c>
      <c r="Q32" s="115">
        <v>66150412</v>
      </c>
      <c r="R32" s="46">
        <f t="shared" si="5"/>
        <v>5245</v>
      </c>
      <c r="S32" s="47">
        <f t="shared" si="6"/>
        <v>125.88</v>
      </c>
      <c r="T32" s="47">
        <f t="shared" si="7"/>
        <v>5.2450000000000001</v>
      </c>
      <c r="U32" s="116">
        <v>2.2999999999999998</v>
      </c>
      <c r="V32" s="116">
        <f t="shared" si="1"/>
        <v>2.2999999999999998</v>
      </c>
      <c r="W32" s="117" t="s">
        <v>139</v>
      </c>
      <c r="X32" s="119">
        <v>1077</v>
      </c>
      <c r="Y32" s="119">
        <v>0</v>
      </c>
      <c r="Z32" s="119">
        <v>1187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43130140</v>
      </c>
      <c r="AH32" s="49">
        <f t="shared" si="9"/>
        <v>1056</v>
      </c>
      <c r="AI32" s="50">
        <f t="shared" si="8"/>
        <v>201.3346043851287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10029100</v>
      </c>
      <c r="AQ32" s="119">
        <f t="shared" si="2"/>
        <v>0</v>
      </c>
      <c r="AR32" s="53">
        <v>1.19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132</v>
      </c>
      <c r="P33" s="115">
        <v>105</v>
      </c>
      <c r="Q33" s="115">
        <v>66154865</v>
      </c>
      <c r="R33" s="46">
        <f t="shared" si="5"/>
        <v>4453</v>
      </c>
      <c r="S33" s="47">
        <f t="shared" si="6"/>
        <v>106.872</v>
      </c>
      <c r="T33" s="47">
        <f t="shared" si="7"/>
        <v>4.4530000000000003</v>
      </c>
      <c r="U33" s="116">
        <v>3</v>
      </c>
      <c r="V33" s="116">
        <f t="shared" si="1"/>
        <v>3</v>
      </c>
      <c r="W33" s="117" t="s">
        <v>124</v>
      </c>
      <c r="X33" s="119">
        <v>0</v>
      </c>
      <c r="Y33" s="119">
        <v>0</v>
      </c>
      <c r="Z33" s="119">
        <v>1047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43130976</v>
      </c>
      <c r="AH33" s="49">
        <f t="shared" si="9"/>
        <v>836</v>
      </c>
      <c r="AI33" s="50">
        <f t="shared" si="8"/>
        <v>187.73860318886142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10030045</v>
      </c>
      <c r="AQ33" s="119">
        <f t="shared" si="2"/>
        <v>945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11</v>
      </c>
      <c r="E34" s="41">
        <f t="shared" si="0"/>
        <v>7.746478873239437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132</v>
      </c>
      <c r="P34" s="115">
        <v>98</v>
      </c>
      <c r="Q34" s="115">
        <v>66159002</v>
      </c>
      <c r="R34" s="46">
        <f t="shared" si="5"/>
        <v>4137</v>
      </c>
      <c r="S34" s="47">
        <f t="shared" si="6"/>
        <v>99.287999999999997</v>
      </c>
      <c r="T34" s="47">
        <f t="shared" si="7"/>
        <v>4.1369999999999996</v>
      </c>
      <c r="U34" s="116">
        <v>4.5</v>
      </c>
      <c r="V34" s="116">
        <f t="shared" si="1"/>
        <v>4.5</v>
      </c>
      <c r="W34" s="117" t="s">
        <v>124</v>
      </c>
      <c r="X34" s="119">
        <v>0</v>
      </c>
      <c r="Y34" s="119">
        <v>0</v>
      </c>
      <c r="Z34" s="119">
        <v>976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43131724</v>
      </c>
      <c r="AH34" s="49">
        <f t="shared" si="9"/>
        <v>748</v>
      </c>
      <c r="AI34" s="50">
        <f t="shared" si="8"/>
        <v>180.8073483200387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10031329</v>
      </c>
      <c r="AQ34" s="119">
        <f t="shared" si="2"/>
        <v>1284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125387</v>
      </c>
      <c r="S35" s="65">
        <f>AVERAGE(S11:S34)</f>
        <v>125.387</v>
      </c>
      <c r="T35" s="65">
        <f>SUM(T11:T34)</f>
        <v>125.38700000000001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26212</v>
      </c>
      <c r="AH35" s="67">
        <f>SUM(AH11:AH34)</f>
        <v>26212</v>
      </c>
      <c r="AI35" s="68">
        <f>$AH$35/$T35</f>
        <v>209.04878496175837</v>
      </c>
      <c r="AJ35" s="92"/>
      <c r="AK35" s="93"/>
      <c r="AL35" s="93"/>
      <c r="AM35" s="93"/>
      <c r="AN35" s="94"/>
      <c r="AO35" s="69"/>
      <c r="AP35" s="70">
        <f>AP34-AP10</f>
        <v>7312</v>
      </c>
      <c r="AQ35" s="71">
        <f>SUM(AQ11:AQ34)</f>
        <v>7312</v>
      </c>
      <c r="AR35" s="72">
        <f>AVERAGE(AR11:AR34)</f>
        <v>1.2283333333333335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66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162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187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66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66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188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189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78" t="s">
        <v>190</v>
      </c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74" t="s">
        <v>196</v>
      </c>
      <c r="C47" s="175"/>
      <c r="D47" s="176"/>
      <c r="E47" s="175"/>
      <c r="F47" s="175"/>
      <c r="G47" s="175"/>
      <c r="H47" s="175"/>
      <c r="I47" s="175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8"/>
      <c r="U47" s="178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74" t="s">
        <v>191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74" t="s">
        <v>192</v>
      </c>
      <c r="C49" s="174"/>
      <c r="D49" s="179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74" t="s">
        <v>193</v>
      </c>
      <c r="C50" s="174"/>
      <c r="D50" s="179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174" t="s">
        <v>194</v>
      </c>
      <c r="C51" s="174"/>
      <c r="D51" s="179"/>
      <c r="E51" s="174"/>
      <c r="F51" s="180"/>
      <c r="G51" s="180"/>
      <c r="H51" s="180"/>
      <c r="I51" s="181"/>
      <c r="J51" s="181"/>
      <c r="K51" s="181"/>
      <c r="L51" s="181"/>
      <c r="M51" s="181"/>
      <c r="N51" s="181"/>
      <c r="O51" s="181"/>
      <c r="P51" s="181"/>
      <c r="Q51" s="177"/>
      <c r="R51" s="177"/>
      <c r="S51" s="177"/>
      <c r="T51" s="182"/>
      <c r="U51" s="182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265" t="s">
        <v>195</v>
      </c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166" t="s">
        <v>132</v>
      </c>
      <c r="C53" s="108"/>
      <c r="D53" s="121"/>
      <c r="E53" s="108"/>
      <c r="F53" s="108"/>
      <c r="G53" s="108"/>
      <c r="H53" s="108"/>
      <c r="I53" s="108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2"/>
      <c r="U53" s="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66" t="s">
        <v>136</v>
      </c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10" t="s">
        <v>172</v>
      </c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66" t="s">
        <v>137</v>
      </c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87" t="s">
        <v>156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66" t="s">
        <v>138</v>
      </c>
      <c r="C58" s="110"/>
      <c r="D58" s="122"/>
      <c r="E58" s="110"/>
      <c r="F58" s="128"/>
      <c r="G58" s="129"/>
      <c r="H58" s="129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87" t="s">
        <v>157</v>
      </c>
      <c r="C59" s="110"/>
      <c r="D59" s="122"/>
      <c r="E59" s="110"/>
      <c r="F59" s="129"/>
      <c r="G59" s="129"/>
      <c r="H59" s="129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X11:AB34 V11:V32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32" name="Range1_16_3_1_1_3_2"/>
    <protectedRange sqref="AG11:AG34" name="Range1_16_3_1_1_1_1_1_1"/>
    <protectedRange sqref="AR12:AR24" name="Range1_16_3_1_1_5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T46 T60:T63" name="Range2_12_5_1_1_2_2_1_1_1_1_1_1_1_1_1_1_1_1_2_1_1_1_1_1_1_1_1"/>
    <protectedRange sqref="S46 S60:S63" name="Range2_12_4_1_1_1_4_2_2_2_2_1_1_1_1_1_1_1_1_1_1_1_2_1_1_1_1_1_1_1_1"/>
    <protectedRange sqref="Q46:R46 Q60:R63" name="Range2_12_1_6_1_1_1_2_3_2_1_1_3_1_1_1_1_1_1_1_1_1_1_1_1_1_2_1_1_1_1_1_1_1_1"/>
    <protectedRange sqref="N46:P46 N60:P63" name="Range2_12_1_2_3_1_1_1_2_3_2_1_1_3_1_1_1_1_1_1_1_1_1_1_1_1_1_2_1_1_1_1_1_1_1_1"/>
    <protectedRange sqref="K46:M46 K60:M63" name="Range2_2_12_1_4_3_1_1_1_3_3_2_1_1_3_1_1_1_1_1_1_1_1_1_1_1_1_1_2_1_1_1_1_1_1_1_1"/>
    <protectedRange sqref="J46 J60:J63" name="Range2_2_12_1_4_3_1_1_1_3_2_1_2_2_1_1_1_1_1_1_1_1_1_1_1_1_1_2_1_1_1_1_1_1_1_1"/>
    <protectedRange sqref="E46:H46 E60:H63" name="Range2_2_12_1_3_1_2_1_1_1_1_2_1_1_1_1_1_1_1_1_1_1_2_1_1_1_1_1_1_1_1_2_1_1_1_1_1_1_1_1"/>
    <protectedRange sqref="D46 D60:D63" name="Range2_2_12_1_3_1_2_1_1_1_2_1_2_3_1_1_1_1_1_1_2_1_1_1_1_1_1_1_1_1_1_2_1_1_1_1_1_1_1_1"/>
    <protectedRange sqref="I46 I60:I63" name="Range2_2_12_1_4_2_1_1_1_4_1_2_1_1_1_2_2_1_1_1_1_1_1_1_1_1_1_1_1_1_1_2_1_1_1_1_1_1_1_1"/>
    <protectedRange sqref="B46 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F47" name="Range2_2_12_1_3_1_2_1_1_1_1_2_1_1_1_1_1_1_1_1_1_1_1_2_2_1_1_1_1_1"/>
    <protectedRange sqref="E47" name="Range2_2_12_1_3_1_2_1_1_1_2_1_1_1_1_3_1_1_1_1_1_1_1_1_1_2_2_1_1_1_1_1"/>
    <protectedRange sqref="B47" name="Range2_12_5_1_1_1_2_1_1_1_1_1_1_1_1_1_1_1_2_1_2_1_1_1_1_1_1_1_1_1_2_1_1_1_1_1_1_1_1_1_1_1_1_1_1_1_1_1_1_1_1_1_1_1_1_1_1_1_1_1_1_1_1_1_1_1_1_1_1_1_1_1_1_1_2_1_1_1_1_1_1_1_1_1_2_1_2_1_1_1_1_1_2_1_1_1_1_1_1_1_1_2_1_1_1_1_1"/>
    <protectedRange sqref="B48" name="Range2_12_5_1_1_1_1_1_2_1_1_1_1_1_1_1_1_1_1_1_1_1_1_1_1_1_1_1_1_2_1_1_1_1_1_1_1_1_1_1_1_1_1_3_1_1_1_2_1_1_1_1_1_1_1_1_1_1_1_1_2_1_1_1_1_1_1_1_1_1_1_1_1_1_1_1_1_1_1_1_1_1_1_1_1_1_1_1_1_3_1_2_1_1_1_2_2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"/>
    <protectedRange sqref="B50" name="Range2_12_5_1_1_1_1_1_2_1_1_2_1_1_1_1_1_1_1_1_1_1_1_1_1_1_1_1_1_2_1_1_1_1_1_1_1_1_1_1_1_1_1_1_3_1_1_1_2_1_1_1_1_1_1_1_1_1_2_1_1_1_1_1_1_1_1_1_1_1_1_1_1_1_1_1_1_1_1_1_1_1_1_1_1_2_1_1_1_2_2_1_1"/>
    <protectedRange sqref="B51" name="Range2_12_5_1_1_1_2_2_1_1_1_1_1_1_1_1_1_1_1_2_1_1_1_2_1_1_1_1_1_1_1_1_1_1_1_1_1_1_1_1_2_1_1_1_1_1_1_1_1_1_2_1_1_3_1_1_1_3_1_1_1_1_1_1_1_1_1_1_1_1_1_1_1_1_1_1_1_1_1_1_2_1_1_1_1_1_1_1_1_1_2_2_1_1_1_2_2_1_1"/>
    <protectedRange sqref="B43" name="Range2_12_5_1_1_1_2_1_1_1_1_1_1_1_1_1_1_1_2_1_1_1_1_1_1_1_1_1_1_1_1_1_1_1_1_1_1_1_1_1_1_2_1_1_1_1_1_1_1_1_1_1_1_2_1_1_1_1_2_1_1_1_1_1_1_1_1_1_1_1_2_1_1_1_1_1_1_1_1_1"/>
    <protectedRange sqref="B44" name="Range2_12_5_1_1_1_2_2_1_1_1_1_1_1_1_1_1_1_1_1_1_1_1_1_1_1_1_1_1_1_1_1_1_1_1_1_1_1_1_1_1_1_1_1_1_1_1_1_1_1_1_1_1_1_1_1_1_2_1_1_1_1_1_1_1_1_1_1_1_2_1_1_1_1_1_2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"/>
    <protectedRange sqref="S53:T53" name="Range2_12_5_1_1_2_1_1_1_1_1_1_1"/>
    <protectedRange sqref="N53:R53" name="Range2_12_1_6_1_1_2_1_1_1_1_1_1_1"/>
    <protectedRange sqref="L53:M53" name="Range2_2_12_1_7_1_1_3_1_1_1_1_1_1_1"/>
    <protectedRange sqref="J53:K53" name="Range2_2_12_1_4_1_1_1_1_1_1_1_1_1_1_1_1_1_1_1_2_1_1_1_1_1_1_1"/>
    <protectedRange sqref="I53" name="Range2_2_12_1_7_1_1_2_2_1_2_2_1_1_1_1_1_1_1"/>
    <protectedRange sqref="G53:H53" name="Range2_2_12_1_3_1_2_1_1_1_1_2_1_1_1_1_1_1_1_1_1_1_1_2_1_1_1_1_1_1_1"/>
    <protectedRange sqref="T52" name="Range2_12_5_1_1_2_2_1_1_1_1_1_1_1_1_1_1_1_1_2_1_1_1_1_1_1_1_1_1"/>
    <protectedRange sqref="S52" name="Range2_12_4_1_1_1_4_2_2_2_2_1_1_1_1_1_1_1_1_1_1_1_2_1_1_1_1_1_1_1_1_1"/>
    <protectedRange sqref="Q52:R52" name="Range2_12_1_6_1_1_1_2_3_2_1_1_3_1_1_1_1_1_1_1_1_1_1_1_1_1_2_1_1_1_1_1_1_1_1_1"/>
    <protectedRange sqref="N52:P52" name="Range2_12_1_2_3_1_1_1_2_3_2_1_1_3_1_1_1_1_1_1_1_1_1_1_1_1_1_2_1_1_1_1_1_1_1_1_1"/>
    <protectedRange sqref="K52:M52" name="Range2_2_12_1_4_3_1_1_1_3_3_2_1_1_3_1_1_1_1_1_1_1_1_1_1_1_1_1_2_1_1_1_1_1_1_1_1_1"/>
    <protectedRange sqref="J52" name="Range2_2_12_1_4_3_1_1_1_3_2_1_2_2_1_1_1_1_1_1_1_1_1_1_1_1_1_2_1_1_1_1_1_1_1_1_1"/>
    <protectedRange sqref="E52:H52" name="Range2_2_12_1_3_1_2_1_1_1_1_2_1_1_1_1_1_1_1_1_1_1_2_1_1_1_1_1_1_1_1_2_1_1_1_1_1_1_1_1_1"/>
    <protectedRange sqref="D52" name="Range2_2_12_1_3_1_2_1_1_1_2_1_2_3_1_1_1_1_1_1_2_1_1_1_1_1_1_1_1_1_1_2_1_1_1_1_1_1_1_1_1"/>
    <protectedRange sqref="I52" name="Range2_2_12_1_4_2_1_1_1_4_1_2_1_1_1_2_2_1_1_1_1_1_1_1_1_1_1_1_1_1_1_2_1_1_1_1_1_1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"/>
    <protectedRange sqref="F53" name="Range2_2_12_1_3_1_2_1_1_1_1_2_1_1_1_1_1_1_1_1_1_1_1_2_2_1_1_1_1_1_1"/>
    <protectedRange sqref="E53" name="Range2_2_12_1_3_1_2_1_1_1_2_1_1_1_1_3_1_1_1_1_1_1_1_1_1_2_2_1_1_1_1_1_1"/>
    <protectedRange sqref="B53" name="Range2_12_5_1_1_1_2_1_1_1_1_1_1_1_1_1_1_1_2_1_2_1_1_1_1_1_1_1_1_1_2_1_1_1_1_1_1_1_1_1_1_1_1_1_1_1_1_1_1_1_1_1_1_1_1_1_1_1_1_1_1_1_1_1_1_1_1_1_1_1_1_1_1_1_2_1_1_1_1_1_1_1_1_1_2_1_2_1_1_1_1_1_2_1_1_1_1_1_1_1_1_2_1_1_1_1_1_1"/>
    <protectedRange sqref="C54:U54" name="Range2_12_5_1_1_1_1_1_2_1_1_1_1_1_1_1_1_1_1_1_1_1_1_1_1_1_1_1_1_2_1_1_1_1_1_1_1_1_1_1_1_1_1_3_1_1_1_2_1_1_1_1_1_1_1_1_1_1_1_1_2_1_1_1_1_1_1_1_1_1_1_1_1_1_1_1_1_1_1_1_1_1_1_1_1_1_1_1_1_3_1_2_1_1_1_2_2_1_1"/>
    <protectedRange sqref="C55:U55" name="Range2_12_5_1_1_1_2_2_1_1_1_1_1_1_1_1_1_1_1_2_1_1_1_1_1_1_1_1_1_3_1_3_1_2_1_1_1_1_1_1_1_1_1_1_1_1_1_2_1_1_1_1_1_2_1_1_1_1_1_1_1_1_2_1_1_3_1_1_1_2_1_1_1_1_1_1_1_1_1_1_1_1_1_1_1_1_1_2_1_1_1_1_1_1_1_1_1_1_1_1_1_1_1_1_1_1_1_2_3_1_2_1_1_1_2_2_1_1_1"/>
    <protectedRange sqref="C56:U56" name="Range2_12_5_1_1_1_1_1_2_1_1_2_1_1_1_1_1_1_1_1_1_1_1_1_1_1_1_1_1_2_1_1_1_1_1_1_1_1_1_1_1_1_1_1_3_1_1_1_2_1_1_1_1_1_1_1_1_1_2_1_1_1_1_1_1_1_1_1_1_1_1_1_1_1_1_1_1_1_1_1_1_1_1_1_1_2_1_1_1_2_2_1_1_1"/>
    <protectedRange sqref="C57:U57" name="Range2_12_5_1_1_1_2_2_1_1_1_1_1_1_1_1_1_1_1_2_1_1_1_2_1_1_1_1_1_1_1_1_1_1_1_1_1_1_1_1_2_1_1_1_1_1_1_1_1_1_2_1_1_3_1_1_1_3_1_1_1_1_1_1_1_1_1_1_1_1_1_1_1_1_1_1_1_1_1_1_2_1_1_1_1_1_1_1_1_1_2_2_1_1_1_2_2_1_1_1"/>
    <protectedRange sqref="B54" name="Range2_12_5_1_1_1_1_1_2_1_1_1_1_1_1_1_1_1_1_1_1_1_1_1_1_1_1_1_1_2_1_1_1_1_1_1_1_1_1_1_1_1_1_3_1_1_1_2_1_1_1_1_1_1_1_1_1_1_1_1_2_1_1_1_1_1_1_1_1_1_1_1_1_1_1_1_1_1_1_1_1_1_1_1_1_1_1_1_1_3_1_2_1_1_1_2_2_1_2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"/>
    <protectedRange sqref="B56" name="Range2_12_5_1_1_1_1_1_2_1_1_2_1_1_1_1_1_1_1_1_1_1_1_1_1_1_1_1_1_2_1_1_1_1_1_1_1_1_1_1_1_1_1_1_3_1_1_1_2_1_1_1_1_1_1_1_1_1_2_1_1_1_1_1_1_1_1_1_1_1_1_1_1_1_1_1_1_1_1_1_1_1_1_1_1_2_1_1_1_2_2_1_1_2"/>
    <protectedRange sqref="B57" name="Range2_12_5_1_1_1_2_2_1_1_1_1_1_1_1_1_1_1_1_2_1_1_1_2_1_1_1_1_1_1_1_1_1_1_1_1_1_1_1_1_2_1_1_1_1_1_1_1_1_1_2_1_1_3_1_1_1_3_1_1_1_1_1_1_1_1_1_1_1_1_1_1_1_1_1_1_1_1_1_1_2_1_1_1_1_1_1_1_1_1_2_2_1_1_1_2_2_1_1_2"/>
    <protectedRange sqref="I58:U58" name="Range2_12_5_1_1_1_1_1_2_1_2_1_1_1_2_1_1_1_1_1_1_1_1_1_1_2_1_1_1_1_1_2_1_1_1_1_1_1_1_2_1_1_3_1_1_1_2_1_1_1_1_1_1_1_1_1_1_1_1_1_1_1_1_1_1_1_1_1_1_1_1_1_1_1_1_1_1_1_1_2_2_1_1_1_1_2_2_1_1"/>
    <protectedRange sqref="H59" name="Range2_2_12_1_4_3_1_1_1_3_3_2_1_1_3_1_2_1"/>
    <protectedRange sqref="G59 H58" name="Range2_2_12_1_4_3_1_1_1_3_2_1_2_2_1_2_1"/>
    <protectedRange sqref="F58" name="Range2_2_12_1_3_1_2_1_1_1_2_1_1_1_1_1_1_2_1_1_1_3_1"/>
    <protectedRange sqref="F59 G58" name="Range2_2_12_1_4_3_1_1_1_2_1_2_1_1_3_1_1_1_1_1_1_1_2_1"/>
    <protectedRange sqref="B58" name="Range2_12_5_1_1_1_1_1_2_1_2_1_1_1_2_1_1_1_1_1_1_1_1_1_1_2_1_1_1_1_1_2_1_1_1_1_1_1_1_2_1_1_3_1_1_1_2_1_1_1_1_1_1_1_1_1_1_1_1_1_1_1_1_1_1_1_1_1_1_1_1_1_1_1_1_1_1_1_1_2_2_1_1_1_1_2_2_1_2"/>
  </protectedRanges>
  <mergeCells count="47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V30:AW30"/>
    <mergeCell ref="L35:N35"/>
    <mergeCell ref="B46:U46"/>
    <mergeCell ref="B52:U52"/>
    <mergeCell ref="R9:T10"/>
    <mergeCell ref="W9:W10"/>
    <mergeCell ref="X9:AE9"/>
    <mergeCell ref="AH9:AH10"/>
    <mergeCell ref="AI9:AI10"/>
    <mergeCell ref="AQ9:AQ10"/>
    <mergeCell ref="B63:U63"/>
    <mergeCell ref="B60:U60"/>
    <mergeCell ref="B61:U61"/>
    <mergeCell ref="B62:U62"/>
    <mergeCell ref="AS9:AS10"/>
  </mergeCells>
  <conditionalFormatting sqref="AC11:AE34 X11:Y34 AA11:AA34">
    <cfRule type="containsText" dxfId="857" priority="25" operator="containsText" text="N/A">
      <formula>NOT(ISERROR(SEARCH("N/A",X11)))</formula>
    </cfRule>
    <cfRule type="cellIs" dxfId="856" priority="39" operator="equal">
      <formula>0</formula>
    </cfRule>
  </conditionalFormatting>
  <conditionalFormatting sqref="AC11:AE34 X11:Y34 AA11:AA34">
    <cfRule type="cellIs" dxfId="855" priority="38" operator="greaterThanOrEqual">
      <formula>1185</formula>
    </cfRule>
  </conditionalFormatting>
  <conditionalFormatting sqref="AC11:AE34 X11:Y34 AA11:AA34">
    <cfRule type="cellIs" dxfId="854" priority="37" operator="between">
      <formula>0.1</formula>
      <formula>1184</formula>
    </cfRule>
  </conditionalFormatting>
  <conditionalFormatting sqref="X8">
    <cfRule type="cellIs" dxfId="853" priority="36" operator="equal">
      <formula>0</formula>
    </cfRule>
  </conditionalFormatting>
  <conditionalFormatting sqref="X8">
    <cfRule type="cellIs" dxfId="852" priority="35" operator="greaterThan">
      <formula>1179</formula>
    </cfRule>
  </conditionalFormatting>
  <conditionalFormatting sqref="X8">
    <cfRule type="cellIs" dxfId="851" priority="34" operator="greaterThan">
      <formula>99</formula>
    </cfRule>
  </conditionalFormatting>
  <conditionalFormatting sqref="X8">
    <cfRule type="cellIs" dxfId="850" priority="33" operator="greaterThan">
      <formula>0.99</formula>
    </cfRule>
  </conditionalFormatting>
  <conditionalFormatting sqref="AB8">
    <cfRule type="cellIs" dxfId="849" priority="32" operator="equal">
      <formula>0</formula>
    </cfRule>
  </conditionalFormatting>
  <conditionalFormatting sqref="AB8">
    <cfRule type="cellIs" dxfId="848" priority="31" operator="greaterThan">
      <formula>1179</formula>
    </cfRule>
  </conditionalFormatting>
  <conditionalFormatting sqref="AB8">
    <cfRule type="cellIs" dxfId="847" priority="30" operator="greaterThan">
      <formula>99</formula>
    </cfRule>
  </conditionalFormatting>
  <conditionalFormatting sqref="AB8">
    <cfRule type="cellIs" dxfId="846" priority="29" operator="greaterThan">
      <formula>0.99</formula>
    </cfRule>
  </conditionalFormatting>
  <conditionalFormatting sqref="AI11:AI34">
    <cfRule type="cellIs" dxfId="845" priority="28" operator="greaterThan">
      <formula>$AI$8</formula>
    </cfRule>
  </conditionalFormatting>
  <conditionalFormatting sqref="AH11:AH34">
    <cfRule type="cellIs" dxfId="844" priority="26" operator="greaterThan">
      <formula>$AH$8</formula>
    </cfRule>
    <cfRule type="cellIs" dxfId="843" priority="27" operator="greaterThan">
      <formula>$AH$8</formula>
    </cfRule>
  </conditionalFormatting>
  <conditionalFormatting sqref="AB11:AB34">
    <cfRule type="containsText" dxfId="842" priority="21" operator="containsText" text="N/A">
      <formula>NOT(ISERROR(SEARCH("N/A",AB11)))</formula>
    </cfRule>
    <cfRule type="cellIs" dxfId="841" priority="24" operator="equal">
      <formula>0</formula>
    </cfRule>
  </conditionalFormatting>
  <conditionalFormatting sqref="AB11:AB34">
    <cfRule type="cellIs" dxfId="840" priority="23" operator="greaterThanOrEqual">
      <formula>1185</formula>
    </cfRule>
  </conditionalFormatting>
  <conditionalFormatting sqref="AB11:AB34">
    <cfRule type="cellIs" dxfId="839" priority="22" operator="between">
      <formula>0.1</formula>
      <formula>1184</formula>
    </cfRule>
  </conditionalFormatting>
  <conditionalFormatting sqref="AN11:AO34">
    <cfRule type="cellIs" dxfId="838" priority="20" operator="equal">
      <formula>0</formula>
    </cfRule>
  </conditionalFormatting>
  <conditionalFormatting sqref="AN11:AO34">
    <cfRule type="cellIs" dxfId="837" priority="19" operator="greaterThan">
      <formula>1179</formula>
    </cfRule>
  </conditionalFormatting>
  <conditionalFormatting sqref="AN11:AO34">
    <cfRule type="cellIs" dxfId="836" priority="18" operator="greaterThan">
      <formula>99</formula>
    </cfRule>
  </conditionalFormatting>
  <conditionalFormatting sqref="AN11:AO34">
    <cfRule type="cellIs" dxfId="835" priority="17" operator="greaterThan">
      <formula>0.99</formula>
    </cfRule>
  </conditionalFormatting>
  <conditionalFormatting sqref="AQ11:AQ34">
    <cfRule type="cellIs" dxfId="834" priority="16" operator="equal">
      <formula>0</formula>
    </cfRule>
  </conditionalFormatting>
  <conditionalFormatting sqref="AQ11:AQ34">
    <cfRule type="cellIs" dxfId="833" priority="15" operator="greaterThan">
      <formula>1179</formula>
    </cfRule>
  </conditionalFormatting>
  <conditionalFormatting sqref="AQ11:AQ34">
    <cfRule type="cellIs" dxfId="832" priority="14" operator="greaterThan">
      <formula>99</formula>
    </cfRule>
  </conditionalFormatting>
  <conditionalFormatting sqref="AQ11:AQ34">
    <cfRule type="cellIs" dxfId="831" priority="13" operator="greaterThan">
      <formula>0.99</formula>
    </cfRule>
  </conditionalFormatting>
  <conditionalFormatting sqref="Z11:Z34">
    <cfRule type="containsText" dxfId="830" priority="9" operator="containsText" text="N/A">
      <formula>NOT(ISERROR(SEARCH("N/A",Z11)))</formula>
    </cfRule>
    <cfRule type="cellIs" dxfId="829" priority="12" operator="equal">
      <formula>0</formula>
    </cfRule>
  </conditionalFormatting>
  <conditionalFormatting sqref="Z11:Z34">
    <cfRule type="cellIs" dxfId="828" priority="11" operator="greaterThanOrEqual">
      <formula>1185</formula>
    </cfRule>
  </conditionalFormatting>
  <conditionalFormatting sqref="Z11:Z34">
    <cfRule type="cellIs" dxfId="827" priority="10" operator="between">
      <formula>0.1</formula>
      <formula>1184</formula>
    </cfRule>
  </conditionalFormatting>
  <conditionalFormatting sqref="AJ11:AN34">
    <cfRule type="cellIs" dxfId="826" priority="8" operator="equal">
      <formula>0</formula>
    </cfRule>
  </conditionalFormatting>
  <conditionalFormatting sqref="AJ11:AN34">
    <cfRule type="cellIs" dxfId="825" priority="7" operator="greaterThan">
      <formula>1179</formula>
    </cfRule>
  </conditionalFormatting>
  <conditionalFormatting sqref="AJ11:AN34">
    <cfRule type="cellIs" dxfId="824" priority="6" operator="greaterThan">
      <formula>99</formula>
    </cfRule>
  </conditionalFormatting>
  <conditionalFormatting sqref="AJ11:AN34">
    <cfRule type="cellIs" dxfId="823" priority="5" operator="greaterThan">
      <formula>0.99</formula>
    </cfRule>
  </conditionalFormatting>
  <conditionalFormatting sqref="AP11:AP34">
    <cfRule type="cellIs" dxfId="822" priority="4" operator="equal">
      <formula>0</formula>
    </cfRule>
  </conditionalFormatting>
  <conditionalFormatting sqref="AP11:AP34">
    <cfRule type="cellIs" dxfId="821" priority="3" operator="greaterThan">
      <formula>1179</formula>
    </cfRule>
  </conditionalFormatting>
  <conditionalFormatting sqref="AP11:AP34">
    <cfRule type="cellIs" dxfId="820" priority="2" operator="greaterThan">
      <formula>99</formula>
    </cfRule>
  </conditionalFormatting>
  <conditionalFormatting sqref="AP11:AP34">
    <cfRule type="cellIs" dxfId="81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T31" zoomScaleNormal="100" workbookViewId="0">
      <selection activeCell="AM42" sqref="AM4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128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65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42380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26472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67" t="s">
        <v>51</v>
      </c>
      <c r="V9" s="167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64" t="s">
        <v>55</v>
      </c>
      <c r="AG9" s="164" t="s">
        <v>56</v>
      </c>
      <c r="AH9" s="260" t="s">
        <v>57</v>
      </c>
      <c r="AI9" s="276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258" t="s">
        <v>66</v>
      </c>
      <c r="AR9" s="167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254"/>
      <c r="I10" s="167" t="s">
        <v>75</v>
      </c>
      <c r="J10" s="167" t="s">
        <v>75</v>
      </c>
      <c r="K10" s="167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10'!Q34</f>
        <v>66159002</v>
      </c>
      <c r="R10" s="269"/>
      <c r="S10" s="270"/>
      <c r="T10" s="271"/>
      <c r="U10" s="167" t="s">
        <v>75</v>
      </c>
      <c r="V10" s="167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10'!AG34</f>
        <v>43131724</v>
      </c>
      <c r="AH10" s="260"/>
      <c r="AI10" s="277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1">
        <f>'JAN 10'!AP34</f>
        <v>10031329</v>
      </c>
      <c r="AQ10" s="259"/>
      <c r="AR10" s="163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11</v>
      </c>
      <c r="E11" s="41">
        <f t="shared" ref="E11:E34" si="0">D11/1.42</f>
        <v>7.746478873239437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128</v>
      </c>
      <c r="P11" s="115">
        <v>96</v>
      </c>
      <c r="Q11" s="115">
        <v>66162962</v>
      </c>
      <c r="R11" s="46">
        <f>IF(ISBLANK(Q11),"-",Q11-Q10)</f>
        <v>3960</v>
      </c>
      <c r="S11" s="47">
        <f>R11*24/1000</f>
        <v>95.04</v>
      </c>
      <c r="T11" s="47">
        <f>R11/1000</f>
        <v>3.96</v>
      </c>
      <c r="U11" s="116">
        <v>6</v>
      </c>
      <c r="V11" s="116">
        <f t="shared" ref="V11:V34" si="1">U11</f>
        <v>6</v>
      </c>
      <c r="W11" s="117" t="s">
        <v>124</v>
      </c>
      <c r="X11" s="119">
        <v>0</v>
      </c>
      <c r="Y11" s="119">
        <v>0</v>
      </c>
      <c r="Z11" s="119">
        <v>976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43132436</v>
      </c>
      <c r="AH11" s="49">
        <f>IF(ISBLANK(AG11),"-",AG11-AG10)</f>
        <v>712</v>
      </c>
      <c r="AI11" s="50">
        <f>AH11/T11</f>
        <v>179.79797979797979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0.45</v>
      </c>
      <c r="AP11" s="119">
        <v>10032752</v>
      </c>
      <c r="AQ11" s="119">
        <f t="shared" ref="AQ11:AQ34" si="2">AP11-AP10</f>
        <v>1423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125</v>
      </c>
      <c r="P12" s="115">
        <v>89</v>
      </c>
      <c r="Q12" s="115">
        <v>66166830</v>
      </c>
      <c r="R12" s="46">
        <f t="shared" ref="R12:R34" si="5">IF(ISBLANK(Q12),"-",Q12-Q11)</f>
        <v>3868</v>
      </c>
      <c r="S12" s="47">
        <f t="shared" ref="S12:S34" si="6">R12*24/1000</f>
        <v>92.831999999999994</v>
      </c>
      <c r="T12" s="47">
        <f t="shared" ref="T12:T34" si="7">R12/1000</f>
        <v>3.8679999999999999</v>
      </c>
      <c r="U12" s="116">
        <v>7.4</v>
      </c>
      <c r="V12" s="116">
        <f t="shared" si="1"/>
        <v>7.4</v>
      </c>
      <c r="W12" s="117" t="s">
        <v>124</v>
      </c>
      <c r="X12" s="119">
        <v>0</v>
      </c>
      <c r="Y12" s="119">
        <v>0</v>
      </c>
      <c r="Z12" s="119">
        <v>945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43133140</v>
      </c>
      <c r="AH12" s="49">
        <f>IF(ISBLANK(AG12),"-",AG12-AG11)</f>
        <v>704</v>
      </c>
      <c r="AI12" s="50">
        <f t="shared" ref="AI12:AI34" si="8">AH12/T12</f>
        <v>182.00620475698037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0.45</v>
      </c>
      <c r="AP12" s="119">
        <v>10034066</v>
      </c>
      <c r="AQ12" s="119">
        <f t="shared" si="2"/>
        <v>1314</v>
      </c>
      <c r="AR12" s="123">
        <v>1.1000000000000001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14</v>
      </c>
      <c r="E13" s="41">
        <f t="shared" si="0"/>
        <v>9.8591549295774659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124</v>
      </c>
      <c r="P13" s="115">
        <v>90</v>
      </c>
      <c r="Q13" s="115">
        <v>66170600</v>
      </c>
      <c r="R13" s="46">
        <f t="shared" si="5"/>
        <v>3770</v>
      </c>
      <c r="S13" s="47">
        <f t="shared" si="6"/>
        <v>90.48</v>
      </c>
      <c r="T13" s="47">
        <f t="shared" si="7"/>
        <v>3.77</v>
      </c>
      <c r="U13" s="116">
        <v>8.6999999999999993</v>
      </c>
      <c r="V13" s="116">
        <f t="shared" si="1"/>
        <v>8.6999999999999993</v>
      </c>
      <c r="W13" s="117" t="s">
        <v>124</v>
      </c>
      <c r="X13" s="119">
        <v>0</v>
      </c>
      <c r="Y13" s="119">
        <v>0</v>
      </c>
      <c r="Z13" s="119">
        <v>916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43133824</v>
      </c>
      <c r="AH13" s="49">
        <f>IF(ISBLANK(AG13),"-",AG13-AG12)</f>
        <v>684</v>
      </c>
      <c r="AI13" s="50">
        <f t="shared" si="8"/>
        <v>181.43236074270558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0.45</v>
      </c>
      <c r="AP13" s="119">
        <v>10035372</v>
      </c>
      <c r="AQ13" s="119">
        <f t="shared" si="2"/>
        <v>1306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15</v>
      </c>
      <c r="E14" s="41">
        <f t="shared" si="0"/>
        <v>10.563380281690142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96</v>
      </c>
      <c r="P14" s="115">
        <v>95</v>
      </c>
      <c r="Q14" s="115">
        <v>66174459</v>
      </c>
      <c r="R14" s="46">
        <f t="shared" si="5"/>
        <v>3859</v>
      </c>
      <c r="S14" s="47">
        <f t="shared" si="6"/>
        <v>92.616</v>
      </c>
      <c r="T14" s="47">
        <f t="shared" si="7"/>
        <v>3.859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916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43134500</v>
      </c>
      <c r="AH14" s="49">
        <f t="shared" ref="AH14:AH34" si="9">IF(ISBLANK(AG14),"-",AG14-AG13)</f>
        <v>676</v>
      </c>
      <c r="AI14" s="50">
        <f t="shared" si="8"/>
        <v>175.17491578129048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0.45</v>
      </c>
      <c r="AP14" s="119">
        <v>10035948</v>
      </c>
      <c r="AQ14" s="119">
        <f t="shared" si="2"/>
        <v>576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13</v>
      </c>
      <c r="E15" s="41">
        <f t="shared" si="0"/>
        <v>9.1549295774647899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108</v>
      </c>
      <c r="P15" s="115">
        <v>106</v>
      </c>
      <c r="Q15" s="115">
        <v>66178638</v>
      </c>
      <c r="R15" s="46">
        <f t="shared" si="5"/>
        <v>4179</v>
      </c>
      <c r="S15" s="47">
        <f t="shared" si="6"/>
        <v>100.29600000000001</v>
      </c>
      <c r="T15" s="47">
        <f t="shared" si="7"/>
        <v>4.1790000000000003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946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43135196</v>
      </c>
      <c r="AH15" s="49">
        <f t="shared" si="9"/>
        <v>696</v>
      </c>
      <c r="AI15" s="50">
        <f t="shared" si="8"/>
        <v>166.5470208183776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10035948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12</v>
      </c>
      <c r="E16" s="41">
        <f t="shared" si="0"/>
        <v>8.4507042253521139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127</v>
      </c>
      <c r="P16" s="115">
        <v>126</v>
      </c>
      <c r="Q16" s="115">
        <v>66183737</v>
      </c>
      <c r="R16" s="46">
        <f t="shared" si="5"/>
        <v>5099</v>
      </c>
      <c r="S16" s="47">
        <f t="shared" si="6"/>
        <v>122.376</v>
      </c>
      <c r="T16" s="47">
        <f t="shared" si="7"/>
        <v>5.0990000000000002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43136100</v>
      </c>
      <c r="AH16" s="49">
        <f t="shared" si="9"/>
        <v>904</v>
      </c>
      <c r="AI16" s="50">
        <f t="shared" si="8"/>
        <v>177.28966464012549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10035948</v>
      </c>
      <c r="AQ16" s="119">
        <f t="shared" si="2"/>
        <v>0</v>
      </c>
      <c r="AR16" s="53">
        <v>1.37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6</v>
      </c>
      <c r="E17" s="41">
        <f t="shared" si="0"/>
        <v>4.2253521126760569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134</v>
      </c>
      <c r="P17" s="115">
        <v>141</v>
      </c>
      <c r="Q17" s="115">
        <v>66189254</v>
      </c>
      <c r="R17" s="46">
        <f t="shared" si="5"/>
        <v>5517</v>
      </c>
      <c r="S17" s="47">
        <f t="shared" si="6"/>
        <v>132.40799999999999</v>
      </c>
      <c r="T17" s="47">
        <f t="shared" si="7"/>
        <v>5.5170000000000003</v>
      </c>
      <c r="U17" s="116">
        <v>9.3000000000000007</v>
      </c>
      <c r="V17" s="116">
        <f t="shared" si="1"/>
        <v>9.3000000000000007</v>
      </c>
      <c r="W17" s="117" t="s">
        <v>130</v>
      </c>
      <c r="X17" s="119">
        <v>0</v>
      </c>
      <c r="Y17" s="119">
        <v>1017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43137268</v>
      </c>
      <c r="AH17" s="49">
        <f t="shared" si="9"/>
        <v>1168</v>
      </c>
      <c r="AI17" s="50">
        <f t="shared" si="8"/>
        <v>211.70926228022475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19">
        <v>10035948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5</v>
      </c>
      <c r="E18" s="41">
        <f t="shared" si="0"/>
        <v>3.5211267605633805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133</v>
      </c>
      <c r="P18" s="115">
        <v>145</v>
      </c>
      <c r="Q18" s="115">
        <v>66195346</v>
      </c>
      <c r="R18" s="46">
        <f t="shared" si="5"/>
        <v>6092</v>
      </c>
      <c r="S18" s="47">
        <f t="shared" si="6"/>
        <v>146.208</v>
      </c>
      <c r="T18" s="47">
        <f t="shared" si="7"/>
        <v>6.0919999999999996</v>
      </c>
      <c r="U18" s="116">
        <v>8.6999999999999993</v>
      </c>
      <c r="V18" s="116">
        <f t="shared" si="1"/>
        <v>8.6999999999999993</v>
      </c>
      <c r="W18" s="117" t="s">
        <v>130</v>
      </c>
      <c r="X18" s="119">
        <v>0</v>
      </c>
      <c r="Y18" s="119">
        <v>1058</v>
      </c>
      <c r="Z18" s="119">
        <v>1178</v>
      </c>
      <c r="AA18" s="119">
        <v>1185</v>
      </c>
      <c r="AB18" s="119">
        <v>1177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43138628</v>
      </c>
      <c r="AH18" s="49">
        <f t="shared" si="9"/>
        <v>1360</v>
      </c>
      <c r="AI18" s="50">
        <f t="shared" si="8"/>
        <v>223.24359816152332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10035948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132</v>
      </c>
      <c r="P19" s="115">
        <v>144</v>
      </c>
      <c r="Q19" s="115">
        <v>66201535</v>
      </c>
      <c r="R19" s="46">
        <f t="shared" si="5"/>
        <v>6189</v>
      </c>
      <c r="S19" s="47">
        <f t="shared" si="6"/>
        <v>148.536</v>
      </c>
      <c r="T19" s="47">
        <f t="shared" si="7"/>
        <v>6.1890000000000001</v>
      </c>
      <c r="U19" s="116">
        <v>8</v>
      </c>
      <c r="V19" s="116">
        <f t="shared" si="1"/>
        <v>8</v>
      </c>
      <c r="W19" s="117" t="s">
        <v>130</v>
      </c>
      <c r="X19" s="119">
        <v>0</v>
      </c>
      <c r="Y19" s="119">
        <v>1057</v>
      </c>
      <c r="Z19" s="119">
        <v>1177</v>
      </c>
      <c r="AA19" s="119">
        <v>1185</v>
      </c>
      <c r="AB19" s="119">
        <v>1177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43139996</v>
      </c>
      <c r="AH19" s="49">
        <f t="shared" si="9"/>
        <v>1368</v>
      </c>
      <c r="AI19" s="50">
        <f t="shared" si="8"/>
        <v>221.03732428502181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10035948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5</v>
      </c>
      <c r="E20" s="41">
        <f t="shared" si="0"/>
        <v>3.5211267605633805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135</v>
      </c>
      <c r="P20" s="115">
        <v>146</v>
      </c>
      <c r="Q20" s="115">
        <v>66208196</v>
      </c>
      <c r="R20" s="46">
        <f t="shared" si="5"/>
        <v>6661</v>
      </c>
      <c r="S20" s="47">
        <f t="shared" si="6"/>
        <v>159.864</v>
      </c>
      <c r="T20" s="47">
        <f t="shared" si="7"/>
        <v>6.6609999999999996</v>
      </c>
      <c r="U20" s="116">
        <v>7.2</v>
      </c>
      <c r="V20" s="116">
        <f t="shared" si="1"/>
        <v>7.2</v>
      </c>
      <c r="W20" s="117" t="s">
        <v>130</v>
      </c>
      <c r="X20" s="119">
        <v>0</v>
      </c>
      <c r="Y20" s="119">
        <v>1077</v>
      </c>
      <c r="Z20" s="119">
        <v>1186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43141492</v>
      </c>
      <c r="AH20" s="49">
        <f t="shared" si="9"/>
        <v>1496</v>
      </c>
      <c r="AI20" s="50">
        <f t="shared" si="8"/>
        <v>224.59090226692689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10035948</v>
      </c>
      <c r="AQ20" s="119">
        <f t="shared" si="2"/>
        <v>0</v>
      </c>
      <c r="AR20" s="53">
        <v>1.36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5</v>
      </c>
      <c r="E21" s="41">
        <f t="shared" si="0"/>
        <v>3.5211267605633805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137</v>
      </c>
      <c r="P21" s="115">
        <v>148</v>
      </c>
      <c r="Q21" s="115">
        <v>66213918</v>
      </c>
      <c r="R21" s="46">
        <f t="shared" si="5"/>
        <v>5722</v>
      </c>
      <c r="S21" s="47">
        <f t="shared" si="6"/>
        <v>137.328</v>
      </c>
      <c r="T21" s="47">
        <f t="shared" si="7"/>
        <v>5.7220000000000004</v>
      </c>
      <c r="U21" s="116">
        <v>6.7</v>
      </c>
      <c r="V21" s="116">
        <f t="shared" si="1"/>
        <v>6.7</v>
      </c>
      <c r="W21" s="117" t="s">
        <v>130</v>
      </c>
      <c r="X21" s="119">
        <v>0</v>
      </c>
      <c r="Y21" s="119">
        <v>1047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43142776</v>
      </c>
      <c r="AH21" s="49">
        <f t="shared" si="9"/>
        <v>1284</v>
      </c>
      <c r="AI21" s="50">
        <f t="shared" si="8"/>
        <v>224.39706396364906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10035948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6</v>
      </c>
      <c r="E22" s="41">
        <f t="shared" si="0"/>
        <v>4.2253521126760569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137</v>
      </c>
      <c r="P22" s="115">
        <v>146</v>
      </c>
      <c r="Q22" s="115">
        <v>66220023</v>
      </c>
      <c r="R22" s="46">
        <f t="shared" si="5"/>
        <v>6105</v>
      </c>
      <c r="S22" s="47">
        <f t="shared" si="6"/>
        <v>146.52000000000001</v>
      </c>
      <c r="T22" s="47">
        <f t="shared" si="7"/>
        <v>6.1050000000000004</v>
      </c>
      <c r="U22" s="116">
        <v>6.1</v>
      </c>
      <c r="V22" s="116">
        <f t="shared" si="1"/>
        <v>6.1</v>
      </c>
      <c r="W22" s="117" t="s">
        <v>130</v>
      </c>
      <c r="X22" s="119">
        <v>0</v>
      </c>
      <c r="Y22" s="119">
        <v>1047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43144148</v>
      </c>
      <c r="AH22" s="49">
        <f t="shared" si="9"/>
        <v>1372</v>
      </c>
      <c r="AI22" s="50">
        <f t="shared" si="8"/>
        <v>224.73382473382472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10035948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134</v>
      </c>
      <c r="P23" s="115">
        <v>145</v>
      </c>
      <c r="Q23" s="115">
        <v>66226174</v>
      </c>
      <c r="R23" s="46">
        <f t="shared" si="5"/>
        <v>6151</v>
      </c>
      <c r="S23" s="47">
        <f t="shared" si="6"/>
        <v>147.624</v>
      </c>
      <c r="T23" s="47">
        <f t="shared" si="7"/>
        <v>6.1509999999999998</v>
      </c>
      <c r="U23" s="116">
        <v>5.6</v>
      </c>
      <c r="V23" s="116">
        <f t="shared" si="1"/>
        <v>5.6</v>
      </c>
      <c r="W23" s="117" t="s">
        <v>130</v>
      </c>
      <c r="X23" s="119">
        <v>0</v>
      </c>
      <c r="Y23" s="119">
        <v>1037</v>
      </c>
      <c r="Z23" s="119">
        <v>1177</v>
      </c>
      <c r="AA23" s="119">
        <v>1185</v>
      </c>
      <c r="AB23" s="119">
        <v>1177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43145548</v>
      </c>
      <c r="AH23" s="49">
        <f t="shared" si="9"/>
        <v>1400</v>
      </c>
      <c r="AI23" s="50">
        <f t="shared" si="8"/>
        <v>227.60526743618925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10035948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137</v>
      </c>
      <c r="P24" s="115">
        <v>140</v>
      </c>
      <c r="Q24" s="115">
        <v>66232002</v>
      </c>
      <c r="R24" s="46">
        <f t="shared" si="5"/>
        <v>5828</v>
      </c>
      <c r="S24" s="47">
        <f t="shared" si="6"/>
        <v>139.87200000000001</v>
      </c>
      <c r="T24" s="47">
        <f t="shared" si="7"/>
        <v>5.8280000000000003</v>
      </c>
      <c r="U24" s="116">
        <v>5.3</v>
      </c>
      <c r="V24" s="116">
        <f t="shared" si="1"/>
        <v>5.3</v>
      </c>
      <c r="W24" s="117" t="s">
        <v>130</v>
      </c>
      <c r="X24" s="119">
        <v>0</v>
      </c>
      <c r="Y24" s="119">
        <v>1015</v>
      </c>
      <c r="Z24" s="119">
        <v>1186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43146876</v>
      </c>
      <c r="AH24" s="49">
        <f>IF(ISBLANK(AG24),"-",AG24-AG23)</f>
        <v>1328</v>
      </c>
      <c r="AI24" s="50">
        <f t="shared" si="8"/>
        <v>227.86547700754974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10035948</v>
      </c>
      <c r="AQ24" s="119">
        <f t="shared" si="2"/>
        <v>0</v>
      </c>
      <c r="AR24" s="53">
        <v>1.34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138</v>
      </c>
      <c r="P25" s="115">
        <v>140</v>
      </c>
      <c r="Q25" s="115">
        <v>66237834</v>
      </c>
      <c r="R25" s="46">
        <f t="shared" si="5"/>
        <v>5832</v>
      </c>
      <c r="S25" s="47">
        <f t="shared" si="6"/>
        <v>139.96799999999999</v>
      </c>
      <c r="T25" s="47">
        <f t="shared" si="7"/>
        <v>5.8319999999999999</v>
      </c>
      <c r="U25" s="116">
        <v>5.0999999999999996</v>
      </c>
      <c r="V25" s="116">
        <f t="shared" si="1"/>
        <v>5.0999999999999996</v>
      </c>
      <c r="W25" s="117" t="s">
        <v>130</v>
      </c>
      <c r="X25" s="119">
        <v>0</v>
      </c>
      <c r="Y25" s="119">
        <v>1015</v>
      </c>
      <c r="Z25" s="119">
        <v>1186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43148220</v>
      </c>
      <c r="AH25" s="49">
        <f t="shared" si="9"/>
        <v>1344</v>
      </c>
      <c r="AI25" s="50">
        <f t="shared" si="8"/>
        <v>230.45267489711935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10035948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8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137</v>
      </c>
      <c r="Q26" s="115">
        <v>66243571</v>
      </c>
      <c r="R26" s="46">
        <f t="shared" si="5"/>
        <v>5737</v>
      </c>
      <c r="S26" s="47">
        <f t="shared" si="6"/>
        <v>137.68799999999999</v>
      </c>
      <c r="T26" s="47">
        <f t="shared" si="7"/>
        <v>5.7370000000000001</v>
      </c>
      <c r="U26" s="116">
        <v>5</v>
      </c>
      <c r="V26" s="116">
        <f t="shared" si="1"/>
        <v>5</v>
      </c>
      <c r="W26" s="117" t="s">
        <v>130</v>
      </c>
      <c r="X26" s="119">
        <v>0</v>
      </c>
      <c r="Y26" s="119">
        <v>1005</v>
      </c>
      <c r="Z26" s="119">
        <v>1167</v>
      </c>
      <c r="AA26" s="119">
        <v>1185</v>
      </c>
      <c r="AB26" s="119">
        <v>1167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43149540</v>
      </c>
      <c r="AH26" s="49">
        <f t="shared" si="9"/>
        <v>1320</v>
      </c>
      <c r="AI26" s="50">
        <f t="shared" si="8"/>
        <v>230.08541049328917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10035948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7</v>
      </c>
      <c r="E27" s="41">
        <f t="shared" si="0"/>
        <v>4.9295774647887329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136</v>
      </c>
      <c r="P27" s="115">
        <v>138</v>
      </c>
      <c r="Q27" s="115">
        <v>66249319</v>
      </c>
      <c r="R27" s="46">
        <f t="shared" si="5"/>
        <v>5748</v>
      </c>
      <c r="S27" s="47">
        <f t="shared" si="6"/>
        <v>137.952</v>
      </c>
      <c r="T27" s="47">
        <f t="shared" si="7"/>
        <v>5.7480000000000002</v>
      </c>
      <c r="U27" s="116">
        <v>4.8</v>
      </c>
      <c r="V27" s="116">
        <f t="shared" si="1"/>
        <v>4.8</v>
      </c>
      <c r="W27" s="117" t="s">
        <v>130</v>
      </c>
      <c r="X27" s="119">
        <v>0</v>
      </c>
      <c r="Y27" s="119">
        <v>1007</v>
      </c>
      <c r="Z27" s="119">
        <v>1168</v>
      </c>
      <c r="AA27" s="119">
        <v>1185</v>
      </c>
      <c r="AB27" s="119">
        <v>1168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43150840</v>
      </c>
      <c r="AH27" s="49">
        <f t="shared" si="9"/>
        <v>1300</v>
      </c>
      <c r="AI27" s="50">
        <f t="shared" si="8"/>
        <v>226.16562282533053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10035948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6</v>
      </c>
      <c r="E28" s="41">
        <f t="shared" si="0"/>
        <v>4.2253521126760569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131</v>
      </c>
      <c r="P28" s="115">
        <v>131</v>
      </c>
      <c r="Q28" s="115">
        <v>66255049</v>
      </c>
      <c r="R28" s="46">
        <f t="shared" si="5"/>
        <v>5730</v>
      </c>
      <c r="S28" s="47">
        <f t="shared" si="6"/>
        <v>137.52000000000001</v>
      </c>
      <c r="T28" s="47">
        <f t="shared" si="7"/>
        <v>5.73</v>
      </c>
      <c r="U28" s="116">
        <v>4.5999999999999996</v>
      </c>
      <c r="V28" s="116">
        <f t="shared" si="1"/>
        <v>4.5999999999999996</v>
      </c>
      <c r="W28" s="117" t="s">
        <v>130</v>
      </c>
      <c r="X28" s="119">
        <v>0</v>
      </c>
      <c r="Y28" s="119">
        <v>1005</v>
      </c>
      <c r="Z28" s="119">
        <v>1147</v>
      </c>
      <c r="AA28" s="119">
        <v>1185</v>
      </c>
      <c r="AB28" s="119">
        <v>1147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43152112</v>
      </c>
      <c r="AH28" s="49">
        <f t="shared" si="9"/>
        <v>1272</v>
      </c>
      <c r="AI28" s="50">
        <f t="shared" si="8"/>
        <v>221.98952879581151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10035948</v>
      </c>
      <c r="AQ28" s="119">
        <f t="shared" si="2"/>
        <v>0</v>
      </c>
      <c r="AR28" s="53">
        <v>1.26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6</v>
      </c>
      <c r="E29" s="41">
        <f t="shared" si="0"/>
        <v>4.2253521126760569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131</v>
      </c>
      <c r="P29" s="115">
        <v>133</v>
      </c>
      <c r="Q29" s="115">
        <v>66260646</v>
      </c>
      <c r="R29" s="46">
        <f t="shared" si="5"/>
        <v>5597</v>
      </c>
      <c r="S29" s="47">
        <f t="shared" si="6"/>
        <v>134.328</v>
      </c>
      <c r="T29" s="47">
        <f t="shared" si="7"/>
        <v>5.5970000000000004</v>
      </c>
      <c r="U29" s="116">
        <v>4.3</v>
      </c>
      <c r="V29" s="116">
        <f t="shared" si="1"/>
        <v>4.3</v>
      </c>
      <c r="W29" s="117" t="s">
        <v>130</v>
      </c>
      <c r="X29" s="119">
        <v>0</v>
      </c>
      <c r="Y29" s="119">
        <v>1005</v>
      </c>
      <c r="Z29" s="119">
        <v>1147</v>
      </c>
      <c r="AA29" s="119">
        <v>1185</v>
      </c>
      <c r="AB29" s="119">
        <v>1147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43153364</v>
      </c>
      <c r="AH29" s="49">
        <f t="shared" si="9"/>
        <v>1252</v>
      </c>
      <c r="AI29" s="50">
        <f t="shared" si="8"/>
        <v>223.6912631767018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10035948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116</v>
      </c>
      <c r="P30" s="115">
        <v>132</v>
      </c>
      <c r="Q30" s="115">
        <v>66266115</v>
      </c>
      <c r="R30" s="46">
        <f t="shared" si="5"/>
        <v>5469</v>
      </c>
      <c r="S30" s="47">
        <f t="shared" si="6"/>
        <v>131.256</v>
      </c>
      <c r="T30" s="47">
        <f t="shared" si="7"/>
        <v>5.4690000000000003</v>
      </c>
      <c r="U30" s="116">
        <v>3.5</v>
      </c>
      <c r="V30" s="116">
        <f t="shared" si="1"/>
        <v>3.5</v>
      </c>
      <c r="W30" s="117" t="s">
        <v>139</v>
      </c>
      <c r="X30" s="119">
        <v>0</v>
      </c>
      <c r="Y30" s="119">
        <v>1098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43154476</v>
      </c>
      <c r="AH30" s="49">
        <f t="shared" si="9"/>
        <v>1112</v>
      </c>
      <c r="AI30" s="50">
        <f t="shared" si="8"/>
        <v>203.32784786981165</v>
      </c>
      <c r="AJ30" s="101">
        <v>0</v>
      </c>
      <c r="AK30" s="101">
        <v>1</v>
      </c>
      <c r="AL30" s="101">
        <v>0</v>
      </c>
      <c r="AM30" s="101">
        <v>1</v>
      </c>
      <c r="AN30" s="101">
        <v>1</v>
      </c>
      <c r="AO30" s="101">
        <v>0</v>
      </c>
      <c r="AP30" s="119">
        <v>10035948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113</v>
      </c>
      <c r="P31" s="115">
        <v>130</v>
      </c>
      <c r="Q31" s="115">
        <v>66271563</v>
      </c>
      <c r="R31" s="46">
        <f t="shared" si="5"/>
        <v>5448</v>
      </c>
      <c r="S31" s="47">
        <f t="shared" si="6"/>
        <v>130.75200000000001</v>
      </c>
      <c r="T31" s="47">
        <f t="shared" si="7"/>
        <v>5.4480000000000004</v>
      </c>
      <c r="U31" s="116">
        <v>2.7</v>
      </c>
      <c r="V31" s="116">
        <f t="shared" si="1"/>
        <v>2.7</v>
      </c>
      <c r="W31" s="117" t="s">
        <v>139</v>
      </c>
      <c r="X31" s="119">
        <v>0</v>
      </c>
      <c r="Y31" s="119">
        <v>1098</v>
      </c>
      <c r="Z31" s="119">
        <v>0</v>
      </c>
      <c r="AA31" s="119">
        <v>1185</v>
      </c>
      <c r="AB31" s="119">
        <v>1188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43155576</v>
      </c>
      <c r="AH31" s="49">
        <f t="shared" si="9"/>
        <v>1100</v>
      </c>
      <c r="AI31" s="50">
        <f t="shared" si="8"/>
        <v>201.90895741556534</v>
      </c>
      <c r="AJ31" s="101">
        <v>0</v>
      </c>
      <c r="AK31" s="101">
        <v>1</v>
      </c>
      <c r="AL31" s="101">
        <v>0</v>
      </c>
      <c r="AM31" s="101">
        <v>1</v>
      </c>
      <c r="AN31" s="101">
        <v>1</v>
      </c>
      <c r="AO31" s="101">
        <v>0</v>
      </c>
      <c r="AP31" s="119">
        <v>10035948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10</v>
      </c>
      <c r="E32" s="41">
        <f t="shared" si="0"/>
        <v>7.042253521126761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117</v>
      </c>
      <c r="P32" s="115">
        <v>123</v>
      </c>
      <c r="Q32" s="115">
        <v>66276793</v>
      </c>
      <c r="R32" s="46">
        <f t="shared" si="5"/>
        <v>5230</v>
      </c>
      <c r="S32" s="47">
        <f t="shared" si="6"/>
        <v>125.52</v>
      </c>
      <c r="T32" s="47">
        <f t="shared" si="7"/>
        <v>5.23</v>
      </c>
      <c r="U32" s="116">
        <v>2.1</v>
      </c>
      <c r="V32" s="116">
        <f t="shared" si="1"/>
        <v>2.1</v>
      </c>
      <c r="W32" s="117" t="s">
        <v>139</v>
      </c>
      <c r="X32" s="119">
        <v>0</v>
      </c>
      <c r="Y32" s="119">
        <v>1050</v>
      </c>
      <c r="Z32" s="119">
        <v>0</v>
      </c>
      <c r="AA32" s="119">
        <v>1185</v>
      </c>
      <c r="AB32" s="119">
        <v>1188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43156640</v>
      </c>
      <c r="AH32" s="49">
        <f t="shared" si="9"/>
        <v>1064</v>
      </c>
      <c r="AI32" s="50">
        <f t="shared" si="8"/>
        <v>203.44168260038239</v>
      </c>
      <c r="AJ32" s="101">
        <v>0</v>
      </c>
      <c r="AK32" s="101">
        <v>1</v>
      </c>
      <c r="AL32" s="101">
        <v>0</v>
      </c>
      <c r="AM32" s="101">
        <v>1</v>
      </c>
      <c r="AN32" s="101">
        <v>1</v>
      </c>
      <c r="AO32" s="101">
        <v>0</v>
      </c>
      <c r="AP32" s="119">
        <v>10035948</v>
      </c>
      <c r="AQ32" s="119">
        <f t="shared" si="2"/>
        <v>0</v>
      </c>
      <c r="AR32" s="53">
        <v>1.21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134</v>
      </c>
      <c r="P33" s="115">
        <v>102</v>
      </c>
      <c r="Q33" s="115">
        <v>66281174</v>
      </c>
      <c r="R33" s="46">
        <f t="shared" si="5"/>
        <v>4381</v>
      </c>
      <c r="S33" s="47">
        <f t="shared" si="6"/>
        <v>105.14400000000001</v>
      </c>
      <c r="T33" s="47">
        <f t="shared" si="7"/>
        <v>4.3810000000000002</v>
      </c>
      <c r="U33" s="116">
        <v>3</v>
      </c>
      <c r="V33" s="116">
        <f t="shared" si="1"/>
        <v>3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1046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43157436</v>
      </c>
      <c r="AH33" s="49">
        <f t="shared" si="9"/>
        <v>796</v>
      </c>
      <c r="AI33" s="50">
        <f t="shared" si="8"/>
        <v>181.69367724263867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0.38</v>
      </c>
      <c r="AP33" s="119">
        <v>10036922</v>
      </c>
      <c r="AQ33" s="119">
        <f t="shared" si="2"/>
        <v>974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132</v>
      </c>
      <c r="P34" s="115">
        <v>99</v>
      </c>
      <c r="Q34" s="115">
        <v>66285384</v>
      </c>
      <c r="R34" s="46">
        <f t="shared" si="5"/>
        <v>4210</v>
      </c>
      <c r="S34" s="47">
        <f t="shared" si="6"/>
        <v>101.04</v>
      </c>
      <c r="T34" s="47">
        <f t="shared" si="7"/>
        <v>4.21</v>
      </c>
      <c r="U34" s="116">
        <v>4.4000000000000004</v>
      </c>
      <c r="V34" s="116">
        <f t="shared" si="1"/>
        <v>4.4000000000000004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997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43158196</v>
      </c>
      <c r="AH34" s="49">
        <f t="shared" si="9"/>
        <v>760</v>
      </c>
      <c r="AI34" s="50">
        <f t="shared" si="8"/>
        <v>180.52256532066508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0.38</v>
      </c>
      <c r="AP34" s="119">
        <v>10038160</v>
      </c>
      <c r="AQ34" s="119">
        <f t="shared" si="2"/>
        <v>1238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126382</v>
      </c>
      <c r="S35" s="65">
        <f>AVERAGE(S11:S34)</f>
        <v>126.38199999999999</v>
      </c>
      <c r="T35" s="65">
        <f>SUM(T11:T34)</f>
        <v>126.38199999999998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26472</v>
      </c>
      <c r="AH35" s="67">
        <f>SUM(AH11:AH34)</f>
        <v>26472</v>
      </c>
      <c r="AI35" s="68">
        <f>$AH$35/$T35</f>
        <v>209.46020794100428</v>
      </c>
      <c r="AJ35" s="92"/>
      <c r="AK35" s="93"/>
      <c r="AL35" s="93"/>
      <c r="AM35" s="93"/>
      <c r="AN35" s="94"/>
      <c r="AO35" s="69"/>
      <c r="AP35" s="70">
        <f>AP34-AP10</f>
        <v>6831</v>
      </c>
      <c r="AQ35" s="71">
        <f>SUM(AQ11:AQ34)</f>
        <v>6831</v>
      </c>
      <c r="AR35" s="72">
        <f>AVERAGE(AR11:AR34)</f>
        <v>1.2733333333333332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66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158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197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66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66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164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198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216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66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66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155</v>
      </c>
      <c r="C49" s="174"/>
      <c r="D49" s="179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66" t="s">
        <v>137</v>
      </c>
      <c r="C50" s="174"/>
      <c r="D50" s="179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145</v>
      </c>
      <c r="C51" s="174"/>
      <c r="D51" s="179"/>
      <c r="E51" s="174"/>
      <c r="F51" s="180"/>
      <c r="G51" s="180"/>
      <c r="H51" s="180"/>
      <c r="I51" s="181"/>
      <c r="J51" s="181"/>
      <c r="K51" s="181"/>
      <c r="L51" s="181"/>
      <c r="M51" s="181"/>
      <c r="N51" s="181"/>
      <c r="O51" s="181"/>
      <c r="P51" s="181"/>
      <c r="Q51" s="177"/>
      <c r="R51" s="177"/>
      <c r="S51" s="177"/>
      <c r="T51" s="182"/>
      <c r="U51" s="182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265" t="s">
        <v>138</v>
      </c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199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66"/>
      <c r="C58" s="110"/>
      <c r="D58" s="122"/>
      <c r="E58" s="110"/>
      <c r="F58" s="128"/>
      <c r="G58" s="129"/>
      <c r="H58" s="129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87"/>
      <c r="C59" s="110"/>
      <c r="D59" s="122"/>
      <c r="E59" s="110"/>
      <c r="F59" s="129"/>
      <c r="G59" s="129"/>
      <c r="H59" s="129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32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T52:T53" name="Range2_12_5_1_1_2_2_1_1_1_1_1_1_1_1_1_1_1_1_2_1_1_1_1_1_1_1_1_1"/>
    <protectedRange sqref="S52:S53" name="Range2_12_4_1_1_1_4_2_2_2_2_1_1_1_1_1_1_1_1_1_1_1_2_1_1_1_1_1_1_1_1_1"/>
    <protectedRange sqref="Q52:R53" name="Range2_12_1_6_1_1_1_2_3_2_1_1_3_1_1_1_1_1_1_1_1_1_1_1_1_1_2_1_1_1_1_1_1_1_1_1"/>
    <protectedRange sqref="N52:P53" name="Range2_12_1_2_3_1_1_1_2_3_2_1_1_3_1_1_1_1_1_1_1_1_1_1_1_1_1_2_1_1_1_1_1_1_1_1_1"/>
    <protectedRange sqref="K52:M53" name="Range2_2_12_1_4_3_1_1_1_3_3_2_1_1_3_1_1_1_1_1_1_1_1_1_1_1_1_1_2_1_1_1_1_1_1_1_1_1"/>
    <protectedRange sqref="J52:J53" name="Range2_2_12_1_4_3_1_1_1_3_2_1_2_2_1_1_1_1_1_1_1_1_1_1_1_1_1_2_1_1_1_1_1_1_1_1_1"/>
    <protectedRange sqref="E52:H53" name="Range2_2_12_1_3_1_2_1_1_1_1_2_1_1_1_1_1_1_1_1_1_1_2_1_1_1_1_1_1_1_1_2_1_1_1_1_1_1_1_1_1"/>
    <protectedRange sqref="D52:D53" name="Range2_2_12_1_3_1_2_1_1_1_2_1_2_3_1_1_1_1_1_1_2_1_1_1_1_1_1_1_1_1_1_2_1_1_1_1_1_1_1_1_1"/>
    <protectedRange sqref="I52:I53" name="Range2_2_12_1_4_2_1_1_1_4_1_2_1_1_1_2_2_1_1_1_1_1_1_1_1_1_1_1_1_1_1_2_1_1_1_1_1_1_1_1_1"/>
    <protectedRange sqref="B52:B53" name="Range2_12_5_1_1_1_2_2_1_1_1_1_1_1_1_1_1_1_1_2_1_1_1_2_1_1_1_2_1_1_1_3_1_1_1_1_1_1_1_1_1_1_1_1_1_1_1_1_1_1_1_1_1_1_1_1_1_1_1_1_1_1_1_1_1_1_1_1_1_1_1_1_1_1_1_1_1_1_1_1_1_1_1_1_1_1_1_1_1_1_2_1_1_1_1_1_1_1_1_1_1_1_1_1_1_1_2_1_1_1_1_1_1_1_1_1"/>
    <protectedRange sqref="C54:U54" name="Range2_12_5_1_1_1_1_1_2_1_1_1_1_1_1_1_1_1_1_1_1_1_1_1_1_1_1_1_1_2_1_1_1_1_1_1_1_1_1_1_1_1_1_3_1_1_1_2_1_1_1_1_1_1_1_1_1_1_1_1_2_1_1_1_1_1_1_1_1_1_1_1_1_1_1_1_1_1_1_1_1_1_1_1_1_1_1_1_1_3_1_2_1_1_1_2_2_1_1"/>
    <protectedRange sqref="C55:U55" name="Range2_12_5_1_1_1_2_2_1_1_1_1_1_1_1_1_1_1_1_2_1_1_1_1_1_1_1_1_1_3_1_3_1_2_1_1_1_1_1_1_1_1_1_1_1_1_1_2_1_1_1_1_1_2_1_1_1_1_1_1_1_1_2_1_1_3_1_1_1_2_1_1_1_1_1_1_1_1_1_1_1_1_1_1_1_1_1_2_1_1_1_1_1_1_1_1_1_1_1_1_1_1_1_1_1_1_1_2_3_1_2_1_1_1_2_2_1_1_1"/>
    <protectedRange sqref="C56:U56" name="Range2_12_5_1_1_1_1_1_2_1_1_2_1_1_1_1_1_1_1_1_1_1_1_1_1_1_1_1_1_2_1_1_1_1_1_1_1_1_1_1_1_1_1_1_3_1_1_1_2_1_1_1_1_1_1_1_1_1_2_1_1_1_1_1_1_1_1_1_1_1_1_1_1_1_1_1_1_1_1_1_1_1_1_1_1_2_1_1_1_2_2_1_1_1"/>
    <protectedRange sqref="C57:U57" name="Range2_12_5_1_1_1_2_2_1_1_1_1_1_1_1_1_1_1_1_2_1_1_1_2_1_1_1_1_1_1_1_1_1_1_1_1_1_1_1_1_2_1_1_1_1_1_1_1_1_1_2_1_1_3_1_1_1_3_1_1_1_1_1_1_1_1_1_1_1_1_1_1_1_1_1_1_1_1_1_1_2_1_1_1_1_1_1_1_1_1_2_2_1_1_1_2_2_1_1_1"/>
    <protectedRange sqref="B54" name="Range2_12_5_1_1_1_1_1_2_1_1_1_1_1_1_1_1_1_1_1_1_1_1_1_1_1_1_1_1_2_1_1_1_1_1_1_1_1_1_1_1_1_1_3_1_1_1_2_1_1_1_1_1_1_1_1_1_1_1_1_2_1_1_1_1_1_1_1_1_1_1_1_1_1_1_1_1_1_1_1_1_1_1_1_1_1_1_1_1_3_1_2_1_1_1_2_2_1_2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"/>
    <protectedRange sqref="B56" name="Range2_12_5_1_1_1_1_1_2_1_1_2_1_1_1_1_1_1_1_1_1_1_1_1_1_1_1_1_1_2_1_1_1_1_1_1_1_1_1_1_1_1_1_1_3_1_1_1_2_1_1_1_1_1_1_1_1_1_2_1_1_1_1_1_1_1_1_1_1_1_1_1_1_1_1_1_1_1_1_1_1_1_1_1_1_2_1_1_1_2_2_1_1_2"/>
    <protectedRange sqref="B57" name="Range2_12_5_1_1_1_2_2_1_1_1_1_1_1_1_1_1_1_1_2_1_1_1_2_1_1_1_1_1_1_1_1_1_1_1_1_1_1_1_1_2_1_1_1_1_1_1_1_1_1_2_1_1_3_1_1_1_3_1_1_1_1_1_1_1_1_1_1_1_1_1_1_1_1_1_1_1_1_1_1_2_1_1_1_1_1_1_1_1_1_2_2_1_1_1_2_2_1_1_2"/>
    <protectedRange sqref="I58:U58" name="Range2_12_5_1_1_1_1_1_2_1_2_1_1_1_2_1_1_1_1_1_1_1_1_1_1_2_1_1_1_1_1_2_1_1_1_1_1_1_1_2_1_1_3_1_1_1_2_1_1_1_1_1_1_1_1_1_1_1_1_1_1_1_1_1_1_1_1_1_1_1_1_1_1_1_1_1_1_1_1_2_2_1_1_1_1_2_2_1_1"/>
    <protectedRange sqref="H59" name="Range2_2_12_1_4_3_1_1_1_3_3_2_1_1_3_1_2_1"/>
    <protectedRange sqref="G59 H58" name="Range2_2_12_1_4_3_1_1_1_3_2_1_2_2_1_2_1"/>
    <protectedRange sqref="F58" name="Range2_2_12_1_3_1_2_1_1_1_2_1_1_1_1_1_1_2_1_1_1_3_1"/>
    <protectedRange sqref="F59 G58" name="Range2_2_12_1_4_3_1_1_1_2_1_2_1_1_3_1_1_1_1_1_1_1_2_1"/>
    <protectedRange sqref="B58" name="Range2_12_5_1_1_1_1_1_2_1_2_1_1_1_2_1_1_1_1_1_1_1_1_1_1_2_1_1_1_1_1_2_1_1_1_1_1_1_1_2_1_1_3_1_1_1_2_1_1_1_1_1_1_1_1_1_1_1_1_1_1_1_1_1_1_1_1_1_1_1_1_1_1_1_1_1_1_1_1_2_2_1_1_1_1_2_2_1_2"/>
    <protectedRange sqref="B43" name="Range2_12_5_1_1_1_2_1_1_1_1_1_1_1_1_1_1_1_2_1_1_1_1_1_1_1_1_1_1_1_1_1_1_1_1_1_1_1_1_1_1_2_1_1_1_1_1_1_1_1_1_1_1_2_1_1_1_1_2_1_1_1_1_1_1_1_1_1_1_1_2_1_1_1_1_1_1_1_1_1_1"/>
    <protectedRange sqref="B44" name="Range2_12_5_1_1_1_2_2_1_1_1_1_1_1_1_1_1_1_1_1_1_1_1_1_1_1_1_1_1_1_1_1_1_1_1_1_1_1_1_1_1_1_1_1_1_1_1_1_1_1_1_1_1_1_1_1_1_2_1_1_1_1_1_1_1_1_1_1_1_2_1_1_1_1_1_2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"/>
    <protectedRange sqref="S47:T47" name="Range2_12_5_1_1_2_1_1_1_1_1_1_1_2"/>
    <protectedRange sqref="N47:R47" name="Range2_12_1_6_1_1_2_1_1_1_1_1_1_1_1"/>
    <protectedRange sqref="L47:M47" name="Range2_2_12_1_7_1_1_3_1_1_1_1_1_1_1_1"/>
    <protectedRange sqref="J47:K47" name="Range2_2_12_1_4_1_1_1_1_1_1_1_1_1_1_1_1_1_1_1_2_1_1_1_1_1_1_1_1"/>
    <protectedRange sqref="I47" name="Range2_2_12_1_7_1_1_2_2_1_2_2_1_1_1_1_1_1_1_1"/>
    <protectedRange sqref="G47:H47" name="Range2_2_12_1_3_1_2_1_1_1_1_2_1_1_1_1_1_1_1_1_1_1_1_2_1_1_1_1_1_1_1_1"/>
    <protectedRange sqref="T46" name="Range2_12_5_1_1_2_2_1_1_1_1_1_1_1_1_1_1_1_1_2_1_1_1_1_1_1_1_1_1_1"/>
    <protectedRange sqref="S46" name="Range2_12_4_1_1_1_4_2_2_2_2_1_1_1_1_1_1_1_1_1_1_1_2_1_1_1_1_1_1_1_1_1_1"/>
    <protectedRange sqref="Q46:R46" name="Range2_12_1_6_1_1_1_2_3_2_1_1_3_1_1_1_1_1_1_1_1_1_1_1_1_1_2_1_1_1_1_1_1_1_1_1_1"/>
    <protectedRange sqref="N46:P46" name="Range2_12_1_2_3_1_1_1_2_3_2_1_1_3_1_1_1_1_1_1_1_1_1_1_1_1_1_2_1_1_1_1_1_1_1_1_1_1"/>
    <protectedRange sqref="K46:M46" name="Range2_2_12_1_4_3_1_1_1_3_3_2_1_1_3_1_1_1_1_1_1_1_1_1_1_1_1_1_2_1_1_1_1_1_1_1_1_1_1"/>
    <protectedRange sqref="J46" name="Range2_2_12_1_4_3_1_1_1_3_2_1_2_2_1_1_1_1_1_1_1_1_1_1_1_1_1_2_1_1_1_1_1_1_1_1_1_1"/>
    <protectedRange sqref="E46:H46" name="Range2_2_12_1_3_1_2_1_1_1_1_2_1_1_1_1_1_1_1_1_1_1_2_1_1_1_1_1_1_1_1_2_1_1_1_1_1_1_1_1_1_1"/>
    <protectedRange sqref="D46" name="Range2_2_12_1_3_1_2_1_1_1_2_1_2_3_1_1_1_1_1_1_2_1_1_1_1_1_1_1_1_1_1_2_1_1_1_1_1_1_1_1_1_1"/>
    <protectedRange sqref="I46" name="Range2_2_12_1_4_2_1_1_1_4_1_2_1_1_1_2_2_1_1_1_1_1_1_1_1_1_1_1_1_1_1_2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"/>
    <protectedRange sqref="F47" name="Range2_2_12_1_3_1_2_1_1_1_1_2_1_1_1_1_1_1_1_1_1_1_1_2_2_1_1_1_1_1_1_1"/>
    <protectedRange sqref="E47" name="Range2_2_12_1_3_1_2_1_1_1_2_1_1_1_1_3_1_1_1_1_1_1_1_1_1_2_2_1_1_1_1_1_1_1"/>
    <protectedRange sqref="B47" name="Range2_12_5_1_1_1_2_1_1_1_1_1_1_1_1_1_1_1_2_1_2_1_1_1_1_1_1_1_1_1_2_1_1_1_1_1_1_1_1_1_1_1_1_1_1_1_1_1_1_1_1_1_1_1_1_1_1_1_1_1_1_1_1_1_1_1_1_1_1_1_1_1_1_1_2_1_1_1_1_1_1_1_1_1_2_1_2_1_1_1_1_1_2_1_1_1_1_1_1_1_1_2_1_1_1_1_1_1_1"/>
    <protectedRange sqref="B48" name="Range2_12_5_1_1_1_1_1_2_1_1_1_1_1_1_1_1_1_1_1_1_1_1_1_1_1_1_1_1_2_1_1_1_1_1_1_1_1_1_1_1_1_1_3_1_1_1_2_1_1_1_1_1_1_1_1_1_1_1_1_2_1_1_1_1_1_1_1_1_1_1_1_1_1_1_1_1_1_1_1_1_1_1_1_1_1_1_1_1_3_1_2_1_1_1_2_2_1_2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"/>
    <protectedRange sqref="B50" name="Range2_12_5_1_1_1_1_1_2_1_1_2_1_1_1_1_1_1_1_1_1_1_1_1_1_1_1_1_1_2_1_1_1_1_1_1_1_1_1_1_1_1_1_1_3_1_1_1_2_1_1_1_1_1_1_1_1_1_2_1_1_1_1_1_1_1_1_1_1_1_1_1_1_1_1_1_1_1_1_1_1_1_1_1_1_2_1_1_1_2_2_1_1_2_1"/>
    <protectedRange sqref="B51" name="Range2_12_5_1_1_1_2_2_1_1_1_1_1_1_1_1_1_1_1_2_1_1_1_2_1_1_1_1_1_1_1_1_1_1_1_1_1_1_1_1_2_1_1_1_1_1_1_1_1_1_2_1_1_3_1_1_1_3_1_1_1_1_1_1_1_1_1_1_1_1_1_1_1_1_1_1_1_1_1_1_2_1_1_1_1_1_1_1_1_1_2_2_1_1_1_2_2_1_1_2_1"/>
  </protectedRanges>
  <mergeCells count="48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V30:AW30"/>
    <mergeCell ref="L35:N35"/>
    <mergeCell ref="B46:U46"/>
    <mergeCell ref="B52:U52"/>
    <mergeCell ref="B60:U60"/>
    <mergeCell ref="B61:U61"/>
    <mergeCell ref="B62:U62"/>
    <mergeCell ref="B63:U63"/>
    <mergeCell ref="B53:U53"/>
    <mergeCell ref="AS9:AS10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818" priority="25" operator="containsText" text="N/A">
      <formula>NOT(ISERROR(SEARCH("N/A",X11)))</formula>
    </cfRule>
    <cfRule type="cellIs" dxfId="817" priority="39" operator="equal">
      <formula>0</formula>
    </cfRule>
  </conditionalFormatting>
  <conditionalFormatting sqref="AC11:AE34 X11:Y34 AA11:AA34">
    <cfRule type="cellIs" dxfId="816" priority="38" operator="greaterThanOrEqual">
      <formula>1185</formula>
    </cfRule>
  </conditionalFormatting>
  <conditionalFormatting sqref="AC11:AE34 X11:Y34 AA11:AA34">
    <cfRule type="cellIs" dxfId="815" priority="37" operator="between">
      <formula>0.1</formula>
      <formula>1184</formula>
    </cfRule>
  </conditionalFormatting>
  <conditionalFormatting sqref="X8">
    <cfRule type="cellIs" dxfId="814" priority="36" operator="equal">
      <formula>0</formula>
    </cfRule>
  </conditionalFormatting>
  <conditionalFormatting sqref="X8">
    <cfRule type="cellIs" dxfId="813" priority="35" operator="greaterThan">
      <formula>1179</formula>
    </cfRule>
  </conditionalFormatting>
  <conditionalFormatting sqref="X8">
    <cfRule type="cellIs" dxfId="812" priority="34" operator="greaterThan">
      <formula>99</formula>
    </cfRule>
  </conditionalFormatting>
  <conditionalFormatting sqref="X8">
    <cfRule type="cellIs" dxfId="811" priority="33" operator="greaterThan">
      <formula>0.99</formula>
    </cfRule>
  </conditionalFormatting>
  <conditionalFormatting sqref="AB8">
    <cfRule type="cellIs" dxfId="810" priority="32" operator="equal">
      <formula>0</formula>
    </cfRule>
  </conditionalFormatting>
  <conditionalFormatting sqref="AB8">
    <cfRule type="cellIs" dxfId="809" priority="31" operator="greaterThan">
      <formula>1179</formula>
    </cfRule>
  </conditionalFormatting>
  <conditionalFormatting sqref="AB8">
    <cfRule type="cellIs" dxfId="808" priority="30" operator="greaterThan">
      <formula>99</formula>
    </cfRule>
  </conditionalFormatting>
  <conditionalFormatting sqref="AB8">
    <cfRule type="cellIs" dxfId="807" priority="29" operator="greaterThan">
      <formula>0.99</formula>
    </cfRule>
  </conditionalFormatting>
  <conditionalFormatting sqref="AI11:AI34">
    <cfRule type="cellIs" dxfId="806" priority="28" operator="greaterThan">
      <formula>$AI$8</formula>
    </cfRule>
  </conditionalFormatting>
  <conditionalFormatting sqref="AH11:AH34">
    <cfRule type="cellIs" dxfId="805" priority="26" operator="greaterThan">
      <formula>$AH$8</formula>
    </cfRule>
    <cfRule type="cellIs" dxfId="804" priority="27" operator="greaterThan">
      <formula>$AH$8</formula>
    </cfRule>
  </conditionalFormatting>
  <conditionalFormatting sqref="AB11:AB34">
    <cfRule type="containsText" dxfId="803" priority="21" operator="containsText" text="N/A">
      <formula>NOT(ISERROR(SEARCH("N/A",AB11)))</formula>
    </cfRule>
    <cfRule type="cellIs" dxfId="802" priority="24" operator="equal">
      <formula>0</formula>
    </cfRule>
  </conditionalFormatting>
  <conditionalFormatting sqref="AB11:AB34">
    <cfRule type="cellIs" dxfId="801" priority="23" operator="greaterThanOrEqual">
      <formula>1185</formula>
    </cfRule>
  </conditionalFormatting>
  <conditionalFormatting sqref="AB11:AB34">
    <cfRule type="cellIs" dxfId="800" priority="22" operator="between">
      <formula>0.1</formula>
      <formula>1184</formula>
    </cfRule>
  </conditionalFormatting>
  <conditionalFormatting sqref="AN11:AO34">
    <cfRule type="cellIs" dxfId="799" priority="20" operator="equal">
      <formula>0</formula>
    </cfRule>
  </conditionalFormatting>
  <conditionalFormatting sqref="AN11:AO34">
    <cfRule type="cellIs" dxfId="798" priority="19" operator="greaterThan">
      <formula>1179</formula>
    </cfRule>
  </conditionalFormatting>
  <conditionalFormatting sqref="AN11:AO34">
    <cfRule type="cellIs" dxfId="797" priority="18" operator="greaterThan">
      <formula>99</formula>
    </cfRule>
  </conditionalFormatting>
  <conditionalFormatting sqref="AN11:AO34">
    <cfRule type="cellIs" dxfId="796" priority="17" operator="greaterThan">
      <formula>0.99</formula>
    </cfRule>
  </conditionalFormatting>
  <conditionalFormatting sqref="AQ11:AQ34">
    <cfRule type="cellIs" dxfId="795" priority="16" operator="equal">
      <formula>0</formula>
    </cfRule>
  </conditionalFormatting>
  <conditionalFormatting sqref="AQ11:AQ34">
    <cfRule type="cellIs" dxfId="794" priority="15" operator="greaterThan">
      <formula>1179</formula>
    </cfRule>
  </conditionalFormatting>
  <conditionalFormatting sqref="AQ11:AQ34">
    <cfRule type="cellIs" dxfId="793" priority="14" operator="greaterThan">
      <formula>99</formula>
    </cfRule>
  </conditionalFormatting>
  <conditionalFormatting sqref="AQ11:AQ34">
    <cfRule type="cellIs" dxfId="792" priority="13" operator="greaterThan">
      <formula>0.99</formula>
    </cfRule>
  </conditionalFormatting>
  <conditionalFormatting sqref="Z11:Z34">
    <cfRule type="containsText" dxfId="791" priority="9" operator="containsText" text="N/A">
      <formula>NOT(ISERROR(SEARCH("N/A",Z11)))</formula>
    </cfRule>
    <cfRule type="cellIs" dxfId="790" priority="12" operator="equal">
      <formula>0</formula>
    </cfRule>
  </conditionalFormatting>
  <conditionalFormatting sqref="Z11:Z34">
    <cfRule type="cellIs" dxfId="789" priority="11" operator="greaterThanOrEqual">
      <formula>1185</formula>
    </cfRule>
  </conditionalFormatting>
  <conditionalFormatting sqref="Z11:Z34">
    <cfRule type="cellIs" dxfId="788" priority="10" operator="between">
      <formula>0.1</formula>
      <formula>1184</formula>
    </cfRule>
  </conditionalFormatting>
  <conditionalFormatting sqref="AJ11:AN34">
    <cfRule type="cellIs" dxfId="787" priority="8" operator="equal">
      <formula>0</formula>
    </cfRule>
  </conditionalFormatting>
  <conditionalFormatting sqref="AJ11:AN34">
    <cfRule type="cellIs" dxfId="786" priority="7" operator="greaterThan">
      <formula>1179</formula>
    </cfRule>
  </conditionalFormatting>
  <conditionalFormatting sqref="AJ11:AN34">
    <cfRule type="cellIs" dxfId="785" priority="6" operator="greaterThan">
      <formula>99</formula>
    </cfRule>
  </conditionalFormatting>
  <conditionalFormatting sqref="AJ11:AN34">
    <cfRule type="cellIs" dxfId="784" priority="5" operator="greaterThan">
      <formula>0.99</formula>
    </cfRule>
  </conditionalFormatting>
  <conditionalFormatting sqref="AP11:AP34">
    <cfRule type="cellIs" dxfId="783" priority="4" operator="equal">
      <formula>0</formula>
    </cfRule>
  </conditionalFormatting>
  <conditionalFormatting sqref="AP11:AP34">
    <cfRule type="cellIs" dxfId="782" priority="3" operator="greaterThan">
      <formula>1179</formula>
    </cfRule>
  </conditionalFormatting>
  <conditionalFormatting sqref="AP11:AP34">
    <cfRule type="cellIs" dxfId="781" priority="2" operator="greaterThan">
      <formula>99</formula>
    </cfRule>
  </conditionalFormatting>
  <conditionalFormatting sqref="AP11:AP34">
    <cfRule type="cellIs" dxfId="78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W25" zoomScaleNormal="100" workbookViewId="0">
      <selection activeCell="AP42" sqref="AP4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65"/>
      <c r="L6" s="235">
        <v>41686</v>
      </c>
      <c r="M6" s="236"/>
      <c r="N6" s="21"/>
      <c r="O6" s="21"/>
      <c r="P6" s="22" t="s">
        <v>203</v>
      </c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42381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26560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67" t="s">
        <v>51</v>
      </c>
      <c r="V9" s="167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64" t="s">
        <v>55</v>
      </c>
      <c r="AG9" s="164" t="s">
        <v>56</v>
      </c>
      <c r="AH9" s="260" t="s">
        <v>57</v>
      </c>
      <c r="AI9" s="276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258" t="s">
        <v>66</v>
      </c>
      <c r="AR9" s="167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254"/>
      <c r="I10" s="167" t="s">
        <v>75</v>
      </c>
      <c r="J10" s="167" t="s">
        <v>75</v>
      </c>
      <c r="K10" s="167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11'!Q34</f>
        <v>66285384</v>
      </c>
      <c r="R10" s="269"/>
      <c r="S10" s="270"/>
      <c r="T10" s="271"/>
      <c r="U10" s="167" t="s">
        <v>75</v>
      </c>
      <c r="V10" s="167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11'!AG34</f>
        <v>43158196</v>
      </c>
      <c r="AH10" s="260"/>
      <c r="AI10" s="277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1">
        <f>'JAN 11'!AP34</f>
        <v>10038160</v>
      </c>
      <c r="AQ10" s="259"/>
      <c r="AR10" s="163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11</v>
      </c>
      <c r="E11" s="41">
        <f t="shared" ref="E11:E34" si="0">D11/1.42</f>
        <v>7.746478873239437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130</v>
      </c>
      <c r="P11" s="115">
        <v>93</v>
      </c>
      <c r="Q11" s="115">
        <v>66289314</v>
      </c>
      <c r="R11" s="46">
        <f>IF(ISBLANK(Q11),"-",Q11-Q10)</f>
        <v>3930</v>
      </c>
      <c r="S11" s="47">
        <f>R11*24/1000</f>
        <v>94.32</v>
      </c>
      <c r="T11" s="47">
        <f>R11/1000</f>
        <v>3.93</v>
      </c>
      <c r="U11" s="116">
        <v>6</v>
      </c>
      <c r="V11" s="116">
        <f t="shared" ref="V11:V34" si="1">U11</f>
        <v>6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956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43158892</v>
      </c>
      <c r="AH11" s="49">
        <f>IF(ISBLANK(AG11),"-",AG11-AG10)</f>
        <v>696</v>
      </c>
      <c r="AI11" s="50">
        <f>AH11/T11</f>
        <v>177.09923664122135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0.47</v>
      </c>
      <c r="AP11" s="119">
        <v>10039610</v>
      </c>
      <c r="AQ11" s="119">
        <f t="shared" ref="AQ11:AQ34" si="2">AP11-AP10</f>
        <v>1450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13</v>
      </c>
      <c r="E12" s="41">
        <f t="shared" si="0"/>
        <v>9.1549295774647899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129</v>
      </c>
      <c r="P12" s="115">
        <v>92</v>
      </c>
      <c r="Q12" s="115">
        <v>66293242</v>
      </c>
      <c r="R12" s="46">
        <f t="shared" ref="R12:R34" si="5">IF(ISBLANK(Q12),"-",Q12-Q11)</f>
        <v>3928</v>
      </c>
      <c r="S12" s="47">
        <f t="shared" ref="S12:S34" si="6">R12*24/1000</f>
        <v>94.272000000000006</v>
      </c>
      <c r="T12" s="47">
        <f t="shared" ref="T12:T34" si="7">R12/1000</f>
        <v>3.9279999999999999</v>
      </c>
      <c r="U12" s="116">
        <v>7.7</v>
      </c>
      <c r="V12" s="116">
        <f t="shared" si="1"/>
        <v>7.7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956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43159592</v>
      </c>
      <c r="AH12" s="49">
        <f>IF(ISBLANK(AG12),"-",AG12-AG11)</f>
        <v>700</v>
      </c>
      <c r="AI12" s="50">
        <f t="shared" ref="AI12:AI34" si="8">AH12/T12</f>
        <v>178.20773930753563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0.47</v>
      </c>
      <c r="AP12" s="119">
        <v>10041065</v>
      </c>
      <c r="AQ12" s="119">
        <f t="shared" si="2"/>
        <v>1455</v>
      </c>
      <c r="AR12" s="123">
        <v>1.1599999999999999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127</v>
      </c>
      <c r="P13" s="115">
        <v>95</v>
      </c>
      <c r="Q13" s="115">
        <v>66297189</v>
      </c>
      <c r="R13" s="46">
        <f t="shared" si="5"/>
        <v>3947</v>
      </c>
      <c r="S13" s="47">
        <f t="shared" si="6"/>
        <v>94.727999999999994</v>
      </c>
      <c r="T13" s="47">
        <f t="shared" si="7"/>
        <v>3.9470000000000001</v>
      </c>
      <c r="U13" s="116">
        <v>8.8000000000000007</v>
      </c>
      <c r="V13" s="116">
        <f t="shared" si="1"/>
        <v>8.8000000000000007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956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43160300</v>
      </c>
      <c r="AH13" s="49">
        <f>IF(ISBLANK(AG13),"-",AG13-AG12)</f>
        <v>708</v>
      </c>
      <c r="AI13" s="50">
        <f t="shared" si="8"/>
        <v>179.3767418292374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0.47</v>
      </c>
      <c r="AP13" s="119">
        <v>10042534</v>
      </c>
      <c r="AQ13" s="119">
        <f t="shared" si="2"/>
        <v>1469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14</v>
      </c>
      <c r="E14" s="41">
        <f t="shared" si="0"/>
        <v>9.8591549295774659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100</v>
      </c>
      <c r="P14" s="115">
        <v>105</v>
      </c>
      <c r="Q14" s="115">
        <v>66301309</v>
      </c>
      <c r="R14" s="46">
        <f t="shared" si="5"/>
        <v>4120</v>
      </c>
      <c r="S14" s="47">
        <f t="shared" si="6"/>
        <v>98.88</v>
      </c>
      <c r="T14" s="47">
        <f t="shared" si="7"/>
        <v>4.12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947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43161000</v>
      </c>
      <c r="AH14" s="49">
        <f t="shared" ref="AH14:AH34" si="9">IF(ISBLANK(AG14),"-",AG14-AG13)</f>
        <v>700</v>
      </c>
      <c r="AI14" s="50">
        <f t="shared" si="8"/>
        <v>169.90291262135921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0.47</v>
      </c>
      <c r="AP14" s="119">
        <v>10042977</v>
      </c>
      <c r="AQ14" s="119">
        <f t="shared" si="2"/>
        <v>443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13</v>
      </c>
      <c r="E15" s="41">
        <f t="shared" si="0"/>
        <v>9.1549295774647899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109</v>
      </c>
      <c r="P15" s="115">
        <v>109</v>
      </c>
      <c r="Q15" s="115">
        <v>66305447</v>
      </c>
      <c r="R15" s="46">
        <f t="shared" si="5"/>
        <v>4138</v>
      </c>
      <c r="S15" s="47">
        <f t="shared" si="6"/>
        <v>99.311999999999998</v>
      </c>
      <c r="T15" s="47">
        <f t="shared" si="7"/>
        <v>4.1379999999999999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947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43161708</v>
      </c>
      <c r="AH15" s="49">
        <f t="shared" si="9"/>
        <v>708</v>
      </c>
      <c r="AI15" s="50">
        <f t="shared" si="8"/>
        <v>171.09714838086032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10042977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126</v>
      </c>
      <c r="P16" s="115">
        <v>145</v>
      </c>
      <c r="Q16" s="115">
        <v>66310508</v>
      </c>
      <c r="R16" s="46">
        <f t="shared" si="5"/>
        <v>5061</v>
      </c>
      <c r="S16" s="47">
        <f t="shared" si="6"/>
        <v>121.464</v>
      </c>
      <c r="T16" s="47">
        <f t="shared" si="7"/>
        <v>5.0609999999999999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43162628</v>
      </c>
      <c r="AH16" s="49">
        <f t="shared" si="9"/>
        <v>920</v>
      </c>
      <c r="AI16" s="50">
        <f t="shared" si="8"/>
        <v>181.78225647105316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10042977</v>
      </c>
      <c r="AQ16" s="119">
        <f t="shared" si="2"/>
        <v>0</v>
      </c>
      <c r="AR16" s="53">
        <v>1.46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6</v>
      </c>
      <c r="E17" s="41">
        <f t="shared" si="0"/>
        <v>4.2253521126760569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133</v>
      </c>
      <c r="P17" s="115">
        <v>143</v>
      </c>
      <c r="Q17" s="115">
        <v>66316742</v>
      </c>
      <c r="R17" s="46">
        <f t="shared" si="5"/>
        <v>6234</v>
      </c>
      <c r="S17" s="47">
        <f t="shared" si="6"/>
        <v>149.61600000000001</v>
      </c>
      <c r="T17" s="47">
        <f t="shared" si="7"/>
        <v>6.234</v>
      </c>
      <c r="U17" s="116">
        <v>9.3000000000000007</v>
      </c>
      <c r="V17" s="116">
        <f t="shared" si="1"/>
        <v>9.3000000000000007</v>
      </c>
      <c r="W17" s="117" t="s">
        <v>130</v>
      </c>
      <c r="X17" s="119">
        <v>1026</v>
      </c>
      <c r="Y17" s="119"/>
      <c r="Z17" s="119">
        <v>1187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43163976</v>
      </c>
      <c r="AH17" s="49">
        <f t="shared" si="9"/>
        <v>1348</v>
      </c>
      <c r="AI17" s="50">
        <f t="shared" si="8"/>
        <v>216.2335579082451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10042977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5</v>
      </c>
      <c r="E18" s="41">
        <f t="shared" si="0"/>
        <v>3.5211267605633805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136</v>
      </c>
      <c r="P18" s="115">
        <v>150</v>
      </c>
      <c r="Q18" s="115">
        <v>66322665</v>
      </c>
      <c r="R18" s="46">
        <f t="shared" si="5"/>
        <v>5923</v>
      </c>
      <c r="S18" s="47">
        <f t="shared" si="6"/>
        <v>142.15199999999999</v>
      </c>
      <c r="T18" s="47">
        <f t="shared" si="7"/>
        <v>5.923</v>
      </c>
      <c r="U18" s="116">
        <v>8.6999999999999993</v>
      </c>
      <c r="V18" s="116">
        <f t="shared" si="1"/>
        <v>8.6999999999999993</v>
      </c>
      <c r="W18" s="117" t="s">
        <v>130</v>
      </c>
      <c r="X18" s="119">
        <v>1037</v>
      </c>
      <c r="Y18" s="119"/>
      <c r="Z18" s="119">
        <v>1186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43165292</v>
      </c>
      <c r="AH18" s="49">
        <f t="shared" si="9"/>
        <v>1316</v>
      </c>
      <c r="AI18" s="50">
        <f t="shared" si="8"/>
        <v>222.1847036974506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10042977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136</v>
      </c>
      <c r="P19" s="115">
        <v>148</v>
      </c>
      <c r="Q19" s="115">
        <v>66328846</v>
      </c>
      <c r="R19" s="46">
        <f t="shared" si="5"/>
        <v>6181</v>
      </c>
      <c r="S19" s="47">
        <f t="shared" si="6"/>
        <v>148.34399999999999</v>
      </c>
      <c r="T19" s="47">
        <f t="shared" si="7"/>
        <v>6.181</v>
      </c>
      <c r="U19" s="116">
        <v>8.1</v>
      </c>
      <c r="V19" s="116">
        <f t="shared" si="1"/>
        <v>8.1</v>
      </c>
      <c r="W19" s="117" t="s">
        <v>130</v>
      </c>
      <c r="X19" s="119">
        <v>1037</v>
      </c>
      <c r="Y19" s="119"/>
      <c r="Z19" s="119">
        <v>1187</v>
      </c>
      <c r="AA19" s="119">
        <v>1185</v>
      </c>
      <c r="AB19" s="119">
        <v>1188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43166676</v>
      </c>
      <c r="AH19" s="49">
        <f t="shared" si="9"/>
        <v>1384</v>
      </c>
      <c r="AI19" s="50">
        <f t="shared" si="8"/>
        <v>223.91198835139946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10042977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5</v>
      </c>
      <c r="E20" s="41">
        <f t="shared" si="0"/>
        <v>3.5211267605633805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136</v>
      </c>
      <c r="P20" s="115">
        <v>146</v>
      </c>
      <c r="Q20" s="115">
        <v>66334898</v>
      </c>
      <c r="R20" s="46">
        <f t="shared" si="5"/>
        <v>6052</v>
      </c>
      <c r="S20" s="47">
        <f t="shared" si="6"/>
        <v>145.24799999999999</v>
      </c>
      <c r="T20" s="47">
        <f t="shared" si="7"/>
        <v>6.0519999999999996</v>
      </c>
      <c r="U20" s="116">
        <v>7.5</v>
      </c>
      <c r="V20" s="116">
        <f t="shared" si="1"/>
        <v>7.5</v>
      </c>
      <c r="W20" s="117" t="s">
        <v>130</v>
      </c>
      <c r="X20" s="119">
        <v>1036</v>
      </c>
      <c r="Y20" s="119"/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43168028</v>
      </c>
      <c r="AH20" s="49">
        <f t="shared" si="9"/>
        <v>1352</v>
      </c>
      <c r="AI20" s="50">
        <f t="shared" si="8"/>
        <v>223.39722405816261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10042977</v>
      </c>
      <c r="AQ20" s="119">
        <f t="shared" si="2"/>
        <v>0</v>
      </c>
      <c r="AR20" s="53">
        <v>1.47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135</v>
      </c>
      <c r="P21" s="115">
        <v>145</v>
      </c>
      <c r="Q21" s="115">
        <v>66340932</v>
      </c>
      <c r="R21" s="46">
        <f t="shared" si="5"/>
        <v>6034</v>
      </c>
      <c r="S21" s="47">
        <f t="shared" si="6"/>
        <v>144.816</v>
      </c>
      <c r="T21" s="47">
        <f t="shared" si="7"/>
        <v>6.0339999999999998</v>
      </c>
      <c r="U21" s="116">
        <v>6.9</v>
      </c>
      <c r="V21" s="116">
        <f t="shared" si="1"/>
        <v>6.9</v>
      </c>
      <c r="W21" s="117" t="s">
        <v>130</v>
      </c>
      <c r="X21" s="119">
        <v>1046</v>
      </c>
      <c r="Y21" s="119"/>
      <c r="Z21" s="119">
        <v>1187</v>
      </c>
      <c r="AA21" s="119">
        <v>1185</v>
      </c>
      <c r="AB21" s="119">
        <v>1178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43169388</v>
      </c>
      <c r="AH21" s="49">
        <f t="shared" si="9"/>
        <v>1360</v>
      </c>
      <c r="AI21" s="50">
        <f t="shared" si="8"/>
        <v>225.38945972820684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10042977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7</v>
      </c>
      <c r="E22" s="41">
        <f t="shared" si="0"/>
        <v>4.9295774647887329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137</v>
      </c>
      <c r="P22" s="115">
        <v>145</v>
      </c>
      <c r="Q22" s="115">
        <v>66347059</v>
      </c>
      <c r="R22" s="46">
        <f t="shared" si="5"/>
        <v>6127</v>
      </c>
      <c r="S22" s="47">
        <f t="shared" si="6"/>
        <v>147.048</v>
      </c>
      <c r="T22" s="47">
        <f t="shared" si="7"/>
        <v>6.1269999999999998</v>
      </c>
      <c r="U22" s="116">
        <v>6.2</v>
      </c>
      <c r="V22" s="116">
        <f t="shared" si="1"/>
        <v>6.2</v>
      </c>
      <c r="W22" s="117" t="s">
        <v>130</v>
      </c>
      <c r="X22" s="119">
        <v>1046</v>
      </c>
      <c r="Y22" s="119"/>
      <c r="Z22" s="119">
        <v>1187</v>
      </c>
      <c r="AA22" s="119">
        <v>1185</v>
      </c>
      <c r="AB22" s="119">
        <v>1178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43170772</v>
      </c>
      <c r="AH22" s="49">
        <f t="shared" si="9"/>
        <v>1384</v>
      </c>
      <c r="AI22" s="50">
        <f t="shared" si="8"/>
        <v>225.88542516729231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10042977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135</v>
      </c>
      <c r="P23" s="115">
        <v>140</v>
      </c>
      <c r="Q23" s="115">
        <v>66353187</v>
      </c>
      <c r="R23" s="46">
        <f t="shared" si="5"/>
        <v>6128</v>
      </c>
      <c r="S23" s="47">
        <f t="shared" si="6"/>
        <v>147.072</v>
      </c>
      <c r="T23" s="47">
        <f t="shared" si="7"/>
        <v>6.1280000000000001</v>
      </c>
      <c r="U23" s="116">
        <v>6</v>
      </c>
      <c r="V23" s="116">
        <f t="shared" si="1"/>
        <v>6</v>
      </c>
      <c r="W23" s="117" t="s">
        <v>130</v>
      </c>
      <c r="X23" s="119">
        <v>1005</v>
      </c>
      <c r="Y23" s="119"/>
      <c r="Z23" s="119">
        <v>1178</v>
      </c>
      <c r="AA23" s="119">
        <v>1185</v>
      </c>
      <c r="AB23" s="119">
        <v>1178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43172084</v>
      </c>
      <c r="AH23" s="49">
        <f t="shared" si="9"/>
        <v>1312</v>
      </c>
      <c r="AI23" s="50">
        <f t="shared" si="8"/>
        <v>214.09921671018276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10042977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135</v>
      </c>
      <c r="P24" s="115">
        <v>141</v>
      </c>
      <c r="Q24" s="115">
        <v>66358922</v>
      </c>
      <c r="R24" s="46">
        <f t="shared" si="5"/>
        <v>5735</v>
      </c>
      <c r="S24" s="47">
        <f t="shared" si="6"/>
        <v>137.63999999999999</v>
      </c>
      <c r="T24" s="47">
        <f t="shared" si="7"/>
        <v>5.7350000000000003</v>
      </c>
      <c r="U24" s="116">
        <v>5.8</v>
      </c>
      <c r="V24" s="116">
        <f t="shared" si="1"/>
        <v>5.8</v>
      </c>
      <c r="W24" s="117" t="s">
        <v>130</v>
      </c>
      <c r="X24" s="119">
        <v>1005</v>
      </c>
      <c r="Y24" s="119"/>
      <c r="Z24" s="119">
        <v>1178</v>
      </c>
      <c r="AA24" s="119">
        <v>1185</v>
      </c>
      <c r="AB24" s="119">
        <v>1178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43173440</v>
      </c>
      <c r="AH24" s="49">
        <f>IF(ISBLANK(AG24),"-",AG24-AG23)</f>
        <v>1356</v>
      </c>
      <c r="AI24" s="50">
        <f t="shared" si="8"/>
        <v>236.44289450741061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10042977</v>
      </c>
      <c r="AQ24" s="119">
        <f t="shared" si="2"/>
        <v>0</v>
      </c>
      <c r="AR24" s="53">
        <v>1.45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138</v>
      </c>
      <c r="P25" s="115">
        <v>140</v>
      </c>
      <c r="Q25" s="115">
        <v>66364771</v>
      </c>
      <c r="R25" s="46">
        <f t="shared" si="5"/>
        <v>5849</v>
      </c>
      <c r="S25" s="47">
        <f t="shared" si="6"/>
        <v>140.376</v>
      </c>
      <c r="T25" s="47">
        <f t="shared" si="7"/>
        <v>5.8490000000000002</v>
      </c>
      <c r="U25" s="116">
        <v>5.5</v>
      </c>
      <c r="V25" s="116">
        <f t="shared" si="1"/>
        <v>5.5</v>
      </c>
      <c r="W25" s="117" t="s">
        <v>130</v>
      </c>
      <c r="X25" s="119">
        <v>1005</v>
      </c>
      <c r="Y25" s="119"/>
      <c r="Z25" s="119">
        <v>1178</v>
      </c>
      <c r="AA25" s="119">
        <v>1185</v>
      </c>
      <c r="AB25" s="119">
        <v>1178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43174756</v>
      </c>
      <c r="AH25" s="49">
        <f t="shared" si="9"/>
        <v>1316</v>
      </c>
      <c r="AI25" s="50">
        <f t="shared" si="8"/>
        <v>224.99572576508805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10042977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139</v>
      </c>
      <c r="Q26" s="115">
        <v>66370558</v>
      </c>
      <c r="R26" s="46">
        <f t="shared" si="5"/>
        <v>5787</v>
      </c>
      <c r="S26" s="47">
        <f t="shared" si="6"/>
        <v>138.88800000000001</v>
      </c>
      <c r="T26" s="47">
        <f t="shared" si="7"/>
        <v>5.7869999999999999</v>
      </c>
      <c r="U26" s="116">
        <v>5.3</v>
      </c>
      <c r="V26" s="116">
        <f t="shared" si="1"/>
        <v>5.3</v>
      </c>
      <c r="W26" s="117" t="s">
        <v>130</v>
      </c>
      <c r="X26" s="119">
        <v>1005</v>
      </c>
      <c r="Y26" s="119"/>
      <c r="Z26" s="119">
        <v>1178</v>
      </c>
      <c r="AA26" s="119">
        <v>1185</v>
      </c>
      <c r="AB26" s="119">
        <v>1178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43176064</v>
      </c>
      <c r="AH26" s="49">
        <f t="shared" si="9"/>
        <v>1308</v>
      </c>
      <c r="AI26" s="50">
        <f t="shared" si="8"/>
        <v>226.02384655261795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10042977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7</v>
      </c>
      <c r="E27" s="41">
        <f t="shared" si="0"/>
        <v>4.9295774647887329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138</v>
      </c>
      <c r="P27" s="115">
        <v>137</v>
      </c>
      <c r="Q27" s="115">
        <v>66376405</v>
      </c>
      <c r="R27" s="46">
        <f t="shared" si="5"/>
        <v>5847</v>
      </c>
      <c r="S27" s="47">
        <f t="shared" si="6"/>
        <v>140.328</v>
      </c>
      <c r="T27" s="47">
        <f t="shared" si="7"/>
        <v>5.8470000000000004</v>
      </c>
      <c r="U27" s="116">
        <v>5.0999999999999996</v>
      </c>
      <c r="V27" s="116">
        <f t="shared" si="1"/>
        <v>5.0999999999999996</v>
      </c>
      <c r="W27" s="117" t="s">
        <v>130</v>
      </c>
      <c r="X27" s="119">
        <v>1005</v>
      </c>
      <c r="Y27" s="119"/>
      <c r="Z27" s="119">
        <v>1177</v>
      </c>
      <c r="AA27" s="119">
        <v>1185</v>
      </c>
      <c r="AB27" s="119">
        <v>1177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43177388</v>
      </c>
      <c r="AH27" s="49">
        <f t="shared" si="9"/>
        <v>1324</v>
      </c>
      <c r="AI27" s="50">
        <f t="shared" si="8"/>
        <v>226.44090986830852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10042977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135</v>
      </c>
      <c r="P28" s="115">
        <v>139</v>
      </c>
      <c r="Q28" s="115">
        <v>66382207</v>
      </c>
      <c r="R28" s="46">
        <f t="shared" si="5"/>
        <v>5802</v>
      </c>
      <c r="S28" s="47">
        <f t="shared" si="6"/>
        <v>139.24799999999999</v>
      </c>
      <c r="T28" s="47">
        <f t="shared" si="7"/>
        <v>5.8019999999999996</v>
      </c>
      <c r="U28" s="116">
        <v>4.9000000000000004</v>
      </c>
      <c r="V28" s="116">
        <f t="shared" si="1"/>
        <v>4.9000000000000004</v>
      </c>
      <c r="W28" s="117" t="s">
        <v>130</v>
      </c>
      <c r="X28" s="119">
        <v>1006</v>
      </c>
      <c r="Y28" s="119"/>
      <c r="Z28" s="119">
        <v>1177</v>
      </c>
      <c r="AA28" s="119">
        <v>1185</v>
      </c>
      <c r="AB28" s="119">
        <v>1177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43178700</v>
      </c>
      <c r="AH28" s="49">
        <f t="shared" si="9"/>
        <v>1312</v>
      </c>
      <c r="AI28" s="50">
        <f t="shared" si="8"/>
        <v>226.12892106170287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10042977</v>
      </c>
      <c r="AQ28" s="119">
        <f t="shared" si="2"/>
        <v>0</v>
      </c>
      <c r="AR28" s="53">
        <v>1.29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134</v>
      </c>
      <c r="P29" s="115">
        <v>139</v>
      </c>
      <c r="Q29" s="115">
        <v>66388013</v>
      </c>
      <c r="R29" s="46">
        <f t="shared" si="5"/>
        <v>5806</v>
      </c>
      <c r="S29" s="47">
        <f t="shared" si="6"/>
        <v>139.34399999999999</v>
      </c>
      <c r="T29" s="47">
        <f t="shared" si="7"/>
        <v>5.806</v>
      </c>
      <c r="U29" s="116">
        <v>4.5999999999999996</v>
      </c>
      <c r="V29" s="116">
        <f t="shared" si="1"/>
        <v>4.5999999999999996</v>
      </c>
      <c r="W29" s="117" t="s">
        <v>130</v>
      </c>
      <c r="X29" s="119">
        <v>1005</v>
      </c>
      <c r="Y29" s="119"/>
      <c r="Z29" s="119">
        <v>1177</v>
      </c>
      <c r="AA29" s="119">
        <v>1185</v>
      </c>
      <c r="AB29" s="119">
        <v>1177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43180012</v>
      </c>
      <c r="AH29" s="49">
        <f t="shared" si="9"/>
        <v>1312</v>
      </c>
      <c r="AI29" s="50">
        <f t="shared" si="8"/>
        <v>225.97313124354116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10042977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8</v>
      </c>
      <c r="E30" s="41">
        <f t="shared" si="0"/>
        <v>5.6338028169014089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112</v>
      </c>
      <c r="P30" s="115">
        <v>129</v>
      </c>
      <c r="Q30" s="115">
        <v>66393396</v>
      </c>
      <c r="R30" s="46">
        <f t="shared" si="5"/>
        <v>5383</v>
      </c>
      <c r="S30" s="47">
        <f t="shared" si="6"/>
        <v>129.19200000000001</v>
      </c>
      <c r="T30" s="47">
        <f t="shared" si="7"/>
        <v>5.383</v>
      </c>
      <c r="U30" s="116">
        <v>3.8</v>
      </c>
      <c r="V30" s="116">
        <f t="shared" si="1"/>
        <v>3.8</v>
      </c>
      <c r="W30" s="117" t="s">
        <v>139</v>
      </c>
      <c r="X30" s="119">
        <v>1098</v>
      </c>
      <c r="Y30" s="119"/>
      <c r="Z30" s="119">
        <v>1188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43181100</v>
      </c>
      <c r="AH30" s="49">
        <f t="shared" si="9"/>
        <v>1088</v>
      </c>
      <c r="AI30" s="50">
        <f t="shared" si="8"/>
        <v>202.11777819060003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10042977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112</v>
      </c>
      <c r="P31" s="115">
        <v>129</v>
      </c>
      <c r="Q31" s="115">
        <v>66398807</v>
      </c>
      <c r="R31" s="46">
        <f t="shared" si="5"/>
        <v>5411</v>
      </c>
      <c r="S31" s="47">
        <f t="shared" si="6"/>
        <v>129.864</v>
      </c>
      <c r="T31" s="47">
        <f t="shared" si="7"/>
        <v>5.4109999999999996</v>
      </c>
      <c r="U31" s="116">
        <v>3</v>
      </c>
      <c r="V31" s="116">
        <f t="shared" si="1"/>
        <v>3</v>
      </c>
      <c r="W31" s="117" t="s">
        <v>139</v>
      </c>
      <c r="X31" s="119">
        <v>1097</v>
      </c>
      <c r="Y31" s="119"/>
      <c r="Z31" s="119">
        <v>1188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43182192</v>
      </c>
      <c r="AH31" s="49">
        <f t="shared" si="9"/>
        <v>1092</v>
      </c>
      <c r="AI31" s="50">
        <f t="shared" si="8"/>
        <v>201.81112548512291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10042977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10</v>
      </c>
      <c r="E32" s="41">
        <f t="shared" si="0"/>
        <v>7.042253521126761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114</v>
      </c>
      <c r="P32" s="115">
        <v>125</v>
      </c>
      <c r="Q32" s="115">
        <v>66403977</v>
      </c>
      <c r="R32" s="46">
        <f t="shared" si="5"/>
        <v>5170</v>
      </c>
      <c r="S32" s="47">
        <f t="shared" si="6"/>
        <v>124.08</v>
      </c>
      <c r="T32" s="47">
        <f t="shared" si="7"/>
        <v>5.17</v>
      </c>
      <c r="U32" s="116">
        <v>2.5</v>
      </c>
      <c r="V32" s="116">
        <f t="shared" si="1"/>
        <v>2.5</v>
      </c>
      <c r="W32" s="117" t="s">
        <v>139</v>
      </c>
      <c r="X32" s="119">
        <v>1016</v>
      </c>
      <c r="Y32" s="119"/>
      <c r="Z32" s="119">
        <v>1188</v>
      </c>
      <c r="AA32" s="119">
        <v>1185</v>
      </c>
      <c r="AB32" s="119"/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43183212</v>
      </c>
      <c r="AH32" s="49">
        <f t="shared" si="9"/>
        <v>1020</v>
      </c>
      <c r="AI32" s="50">
        <f t="shared" si="8"/>
        <v>197.29206963249516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10042977</v>
      </c>
      <c r="AQ32" s="119">
        <f t="shared" si="2"/>
        <v>0</v>
      </c>
      <c r="AR32" s="53">
        <v>1.17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131</v>
      </c>
      <c r="P33" s="115">
        <v>101</v>
      </c>
      <c r="Q33" s="115">
        <v>66408456</v>
      </c>
      <c r="R33" s="46">
        <f t="shared" si="5"/>
        <v>4479</v>
      </c>
      <c r="S33" s="47">
        <f t="shared" si="6"/>
        <v>107.496</v>
      </c>
      <c r="T33" s="47">
        <f t="shared" si="7"/>
        <v>4.4790000000000001</v>
      </c>
      <c r="U33" s="116">
        <v>3.2</v>
      </c>
      <c r="V33" s="116">
        <f t="shared" si="1"/>
        <v>3.2</v>
      </c>
      <c r="W33" s="117" t="s">
        <v>124</v>
      </c>
      <c r="X33" s="119">
        <v>0</v>
      </c>
      <c r="Y33" s="119"/>
      <c r="Z33" s="119">
        <v>1047</v>
      </c>
      <c r="AA33" s="119">
        <v>1185</v>
      </c>
      <c r="AB33" s="119"/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43184020</v>
      </c>
      <c r="AH33" s="49">
        <f t="shared" si="9"/>
        <v>808</v>
      </c>
      <c r="AI33" s="50">
        <f t="shared" si="8"/>
        <v>180.3974101361911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10043878</v>
      </c>
      <c r="AQ33" s="119">
        <f t="shared" si="2"/>
        <v>901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130</v>
      </c>
      <c r="P34" s="115">
        <v>97</v>
      </c>
      <c r="Q34" s="115">
        <v>66412631</v>
      </c>
      <c r="R34" s="46">
        <f t="shared" si="5"/>
        <v>4175</v>
      </c>
      <c r="S34" s="47">
        <f t="shared" si="6"/>
        <v>100.2</v>
      </c>
      <c r="T34" s="47">
        <f t="shared" si="7"/>
        <v>4.1749999999999998</v>
      </c>
      <c r="U34" s="116">
        <v>4.5</v>
      </c>
      <c r="V34" s="116">
        <f t="shared" si="1"/>
        <v>4.5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996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43184756</v>
      </c>
      <c r="AH34" s="49">
        <f t="shared" si="9"/>
        <v>736</v>
      </c>
      <c r="AI34" s="50">
        <f t="shared" si="8"/>
        <v>176.2874251497006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10045014</v>
      </c>
      <c r="AQ34" s="119">
        <f t="shared" si="2"/>
        <v>1136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127247</v>
      </c>
      <c r="S35" s="65">
        <f>AVERAGE(S11:S34)</f>
        <v>127.247</v>
      </c>
      <c r="T35" s="65">
        <f>SUM(T11:T34)</f>
        <v>127.247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26560</v>
      </c>
      <c r="AH35" s="67">
        <f>SUM(AH11:AH34)</f>
        <v>26560</v>
      </c>
      <c r="AI35" s="68">
        <f>$AH$35/$T35</f>
        <v>208.72790714122925</v>
      </c>
      <c r="AJ35" s="92"/>
      <c r="AK35" s="93"/>
      <c r="AL35" s="93"/>
      <c r="AM35" s="93"/>
      <c r="AN35" s="94"/>
      <c r="AO35" s="69"/>
      <c r="AP35" s="70">
        <f>AP34-AP10</f>
        <v>6854</v>
      </c>
      <c r="AQ35" s="71">
        <f>SUM(AQ11:AQ34)</f>
        <v>6854</v>
      </c>
      <c r="AR35" s="72">
        <f>AVERAGE(AR11:AR34)</f>
        <v>1.3333333333333333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66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201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200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66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66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180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202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217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66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66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172</v>
      </c>
      <c r="C49" s="174"/>
      <c r="D49" s="179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66" t="s">
        <v>137</v>
      </c>
      <c r="C50" s="174"/>
      <c r="D50" s="179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156</v>
      </c>
      <c r="C51" s="174"/>
      <c r="D51" s="179"/>
      <c r="E51" s="174"/>
      <c r="F51" s="180"/>
      <c r="G51" s="180"/>
      <c r="H51" s="180"/>
      <c r="I51" s="181"/>
      <c r="J51" s="181"/>
      <c r="K51" s="181"/>
      <c r="L51" s="181"/>
      <c r="M51" s="181"/>
      <c r="N51" s="181"/>
      <c r="O51" s="181"/>
      <c r="P51" s="181"/>
      <c r="Q51" s="177"/>
      <c r="R51" s="177"/>
      <c r="S51" s="177"/>
      <c r="T51" s="182"/>
      <c r="U51" s="182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265" t="s">
        <v>138</v>
      </c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157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66"/>
      <c r="C58" s="110"/>
      <c r="D58" s="122"/>
      <c r="E58" s="110"/>
      <c r="F58" s="128"/>
      <c r="G58" s="129"/>
      <c r="H58" s="129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87"/>
      <c r="C59" s="110"/>
      <c r="D59" s="122"/>
      <c r="E59" s="110"/>
      <c r="F59" s="129"/>
      <c r="G59" s="129"/>
      <c r="H59" s="129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4:U54" name="Range2_12_5_1_1_1_1_1_2_1_1_1_1_1_1_1_1_1_1_1_1_1_1_1_1_1_1_1_1_2_1_1_1_1_1_1_1_1_1_1_1_1_1_3_1_1_1_2_1_1_1_1_1_1_1_1_1_1_1_1_2_1_1_1_1_1_1_1_1_1_1_1_1_1_1_1_1_1_1_1_1_1_1_1_1_1_1_1_1_3_1_2_1_1_1_2_2_1_1"/>
    <protectedRange sqref="C55:U55" name="Range2_12_5_1_1_1_2_2_1_1_1_1_1_1_1_1_1_1_1_2_1_1_1_1_1_1_1_1_1_3_1_3_1_2_1_1_1_1_1_1_1_1_1_1_1_1_1_2_1_1_1_1_1_2_1_1_1_1_1_1_1_1_2_1_1_3_1_1_1_2_1_1_1_1_1_1_1_1_1_1_1_1_1_1_1_1_1_2_1_1_1_1_1_1_1_1_1_1_1_1_1_1_1_1_1_1_1_2_3_1_2_1_1_1_2_2_1_1_1"/>
    <protectedRange sqref="C56:U56" name="Range2_12_5_1_1_1_1_1_2_1_1_2_1_1_1_1_1_1_1_1_1_1_1_1_1_1_1_1_1_2_1_1_1_1_1_1_1_1_1_1_1_1_1_1_3_1_1_1_2_1_1_1_1_1_1_1_1_1_2_1_1_1_1_1_1_1_1_1_1_1_1_1_1_1_1_1_1_1_1_1_1_1_1_1_1_2_1_1_1_2_2_1_1_1"/>
    <protectedRange sqref="C57:U57" name="Range2_12_5_1_1_1_2_2_1_1_1_1_1_1_1_1_1_1_1_2_1_1_1_2_1_1_1_1_1_1_1_1_1_1_1_1_1_1_1_1_2_1_1_1_1_1_1_1_1_1_2_1_1_3_1_1_1_3_1_1_1_1_1_1_1_1_1_1_1_1_1_1_1_1_1_1_1_1_1_1_2_1_1_1_1_1_1_1_1_1_2_2_1_1_1_2_2_1_1_1"/>
    <protectedRange sqref="B54" name="Range2_12_5_1_1_1_1_1_2_1_1_1_1_1_1_1_1_1_1_1_1_1_1_1_1_1_1_1_1_2_1_1_1_1_1_1_1_1_1_1_1_1_1_3_1_1_1_2_1_1_1_1_1_1_1_1_1_1_1_1_2_1_1_1_1_1_1_1_1_1_1_1_1_1_1_1_1_1_1_1_1_1_1_1_1_1_1_1_1_3_1_2_1_1_1_2_2_1_2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"/>
    <protectedRange sqref="B56" name="Range2_12_5_1_1_1_1_1_2_1_1_2_1_1_1_1_1_1_1_1_1_1_1_1_1_1_1_1_1_2_1_1_1_1_1_1_1_1_1_1_1_1_1_1_3_1_1_1_2_1_1_1_1_1_1_1_1_1_2_1_1_1_1_1_1_1_1_1_1_1_1_1_1_1_1_1_1_1_1_1_1_1_1_1_1_2_1_1_1_2_2_1_1_2"/>
    <protectedRange sqref="B57" name="Range2_12_5_1_1_1_2_2_1_1_1_1_1_1_1_1_1_1_1_2_1_1_1_2_1_1_1_1_1_1_1_1_1_1_1_1_1_1_1_1_2_1_1_1_1_1_1_1_1_1_2_1_1_3_1_1_1_3_1_1_1_1_1_1_1_1_1_1_1_1_1_1_1_1_1_1_1_1_1_1_2_1_1_1_1_1_1_1_1_1_2_2_1_1_1_2_2_1_1_2"/>
    <protectedRange sqref="I58:U58" name="Range2_12_5_1_1_1_1_1_2_1_2_1_1_1_2_1_1_1_1_1_1_1_1_1_1_2_1_1_1_1_1_2_1_1_1_1_1_1_1_2_1_1_3_1_1_1_2_1_1_1_1_1_1_1_1_1_1_1_1_1_1_1_1_1_1_1_1_1_1_1_1_1_1_1_1_1_1_1_1_2_2_1_1_1_1_2_2_1_1"/>
    <protectedRange sqref="H59" name="Range2_2_12_1_4_3_1_1_1_3_3_2_1_1_3_1_2_1"/>
    <protectedRange sqref="G59 H58" name="Range2_2_12_1_4_3_1_1_1_3_2_1_2_2_1_2_1"/>
    <protectedRange sqref="F58" name="Range2_2_12_1_3_1_2_1_1_1_2_1_1_1_1_1_1_2_1_1_1_3_1"/>
    <protectedRange sqref="F59 G58" name="Range2_2_12_1_4_3_1_1_1_2_1_2_1_1_3_1_1_1_1_1_1_1_2_1"/>
    <protectedRange sqref="B58" name="Range2_12_5_1_1_1_1_1_2_1_2_1_1_1_2_1_1_1_1_1_1_1_1_1_1_2_1_1_1_1_1_2_1_1_1_1_1_1_1_2_1_1_3_1_1_1_2_1_1_1_1_1_1_1_1_1_1_1_1_1_1_1_1_1_1_1_1_1_1_1_1_1_1_1_1_1_1_1_1_2_2_1_1_1_1_2_2_1_2"/>
    <protectedRange sqref="B43" name="Range2_12_5_1_1_1_2_1_1_1_1_1_1_1_1_1_1_1_2_1_1_1_1_1_1_1_1_1_1_1_1_1_1_1_1_1_1_1_1_1_1_2_1_1_1_1_1_1_1_1_1_1_1_2_1_1_1_1_2_1_1_1_1_1_1_1_1_1_1_1_2_1_1_1_1_1_1_1_1_1_1_1"/>
    <protectedRange sqref="B44" name="Range2_12_5_1_1_1_2_2_1_1_1_1_1_1_1_1_1_1_1_1_1_1_1_1_1_1_1_1_1_1_1_1_1_1_1_1_1_1_1_1_1_1_1_1_1_1_1_1_1_1_1_1_1_1_1_1_1_2_1_1_1_1_1_1_1_1_1_1_1_2_1_1_1_1_1_2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"/>
    <protectedRange sqref="W17:W32" name="Range1_16_3_1_1_3_2_1"/>
    <protectedRange sqref="S47:T47" name="Range2_12_5_1_1_2_1_1_1_1_1_1_1_2_1"/>
    <protectedRange sqref="N47:R47" name="Range2_12_1_6_1_1_2_1_1_1_1_1_1_1_1_1"/>
    <protectedRange sqref="L47:M47" name="Range2_2_12_1_7_1_1_3_1_1_1_1_1_1_1_1_1"/>
    <protectedRange sqref="J47:K47" name="Range2_2_12_1_4_1_1_1_1_1_1_1_1_1_1_1_1_1_1_1_2_1_1_1_1_1_1_1_1_1"/>
    <protectedRange sqref="I47" name="Range2_2_12_1_7_1_1_2_2_1_2_2_1_1_1_1_1_1_1_1_1"/>
    <protectedRange sqref="G47:H47" name="Range2_2_12_1_3_1_2_1_1_1_1_2_1_1_1_1_1_1_1_1_1_1_1_2_1_1_1_1_1_1_1_1_1"/>
    <protectedRange sqref="T46" name="Range2_12_5_1_1_2_2_1_1_1_1_1_1_1_1_1_1_1_1_2_1_1_1_1_1_1_1_1_1_1_1"/>
    <protectedRange sqref="S46" name="Range2_12_4_1_1_1_4_2_2_2_2_1_1_1_1_1_1_1_1_1_1_1_2_1_1_1_1_1_1_1_1_1_1_1"/>
    <protectedRange sqref="Q46:R46" name="Range2_12_1_6_1_1_1_2_3_2_1_1_3_1_1_1_1_1_1_1_1_1_1_1_1_1_2_1_1_1_1_1_1_1_1_1_1_1"/>
    <protectedRange sqref="N46:P46" name="Range2_12_1_2_3_1_1_1_2_3_2_1_1_3_1_1_1_1_1_1_1_1_1_1_1_1_1_2_1_1_1_1_1_1_1_1_1_1_1"/>
    <protectedRange sqref="K46:M46" name="Range2_2_12_1_4_3_1_1_1_3_3_2_1_1_3_1_1_1_1_1_1_1_1_1_1_1_1_1_2_1_1_1_1_1_1_1_1_1_1_1"/>
    <protectedRange sqref="J46" name="Range2_2_12_1_4_3_1_1_1_3_2_1_2_2_1_1_1_1_1_1_1_1_1_1_1_1_1_2_1_1_1_1_1_1_1_1_1_1_1"/>
    <protectedRange sqref="E46:H46" name="Range2_2_12_1_3_1_2_1_1_1_1_2_1_1_1_1_1_1_1_1_1_1_2_1_1_1_1_1_1_1_1_2_1_1_1_1_1_1_1_1_1_1_1"/>
    <protectedRange sqref="D46" name="Range2_2_12_1_3_1_2_1_1_1_2_1_2_3_1_1_1_1_1_1_2_1_1_1_1_1_1_1_1_1_1_2_1_1_1_1_1_1_1_1_1_1_1"/>
    <protectedRange sqref="I46" name="Range2_2_12_1_4_2_1_1_1_4_1_2_1_1_1_2_2_1_1_1_1_1_1_1_1_1_1_1_1_1_1_2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"/>
    <protectedRange sqref="F47" name="Range2_2_12_1_3_1_2_1_1_1_1_2_1_1_1_1_1_1_1_1_1_1_1_2_2_1_1_1_1_1_1_1_1"/>
    <protectedRange sqref="E47" name="Range2_2_12_1_3_1_2_1_1_1_2_1_1_1_1_3_1_1_1_1_1_1_1_1_1_2_2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"/>
    <protectedRange sqref="B48" name="Range2_12_5_1_1_1_1_1_2_1_1_1_1_1_1_1_1_1_1_1_1_1_1_1_1_1_1_1_1_2_1_1_1_1_1_1_1_1_1_1_1_1_1_3_1_1_1_2_1_1_1_1_1_1_1_1_1_1_1_1_2_1_1_1_1_1_1_1_1_1_1_1_1_1_1_1_1_1_1_1_1_1_1_1_1_1_1_1_1_3_1_2_1_1_1_2_2_1_2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"/>
    <protectedRange sqref="B50" name="Range2_12_5_1_1_1_1_1_2_1_1_2_1_1_1_1_1_1_1_1_1_1_1_1_1_1_1_1_1_2_1_1_1_1_1_1_1_1_1_1_1_1_1_1_3_1_1_1_2_1_1_1_1_1_1_1_1_1_2_1_1_1_1_1_1_1_1_1_1_1_1_1_1_1_1_1_1_1_1_1_1_1_1_1_1_2_1_1_1_2_2_1_1_2_1_1"/>
    <protectedRange sqref="B51" name="Range2_12_5_1_1_1_2_2_1_1_1_1_1_1_1_1_1_1_1_2_1_1_1_2_1_1_1_1_1_1_1_1_1_1_1_1_1_1_1_1_2_1_1_1_1_1_1_1_1_1_2_1_1_3_1_1_1_3_1_1_1_1_1_1_1_1_1_1_1_1_1_1_1_1_1_1_1_1_1_1_2_1_1_1_1_1_1_1_1_1_2_2_1_1_1_2_2_1_1_2_1_1"/>
    <protectedRange sqref="T52:T53" name="Range2_12_5_1_1_2_2_1_1_1_1_1_1_1_1_1_1_1_1_2_1_1_1_1_1_1_1_1_1_2"/>
    <protectedRange sqref="S52:S53" name="Range2_12_4_1_1_1_4_2_2_2_2_1_1_1_1_1_1_1_1_1_1_1_2_1_1_1_1_1_1_1_1_1_2"/>
    <protectedRange sqref="Q52:R53" name="Range2_12_1_6_1_1_1_2_3_2_1_1_3_1_1_1_1_1_1_1_1_1_1_1_1_1_2_1_1_1_1_1_1_1_1_1_2"/>
    <protectedRange sqref="N52:P53" name="Range2_12_1_2_3_1_1_1_2_3_2_1_1_3_1_1_1_1_1_1_1_1_1_1_1_1_1_2_1_1_1_1_1_1_1_1_1_2"/>
    <protectedRange sqref="K52:M53" name="Range2_2_12_1_4_3_1_1_1_3_3_2_1_1_3_1_1_1_1_1_1_1_1_1_1_1_1_1_2_1_1_1_1_1_1_1_1_1_2"/>
    <protectedRange sqref="J52:J53" name="Range2_2_12_1_4_3_1_1_1_3_2_1_2_2_1_1_1_1_1_1_1_1_1_1_1_1_1_2_1_1_1_1_1_1_1_1_1_2"/>
    <protectedRange sqref="E52:H53" name="Range2_2_12_1_3_1_2_1_1_1_1_2_1_1_1_1_1_1_1_1_1_1_2_1_1_1_1_1_1_1_1_2_1_1_1_1_1_1_1_1_1_2"/>
    <protectedRange sqref="D52:D53" name="Range2_2_12_1_3_1_2_1_1_1_2_1_2_3_1_1_1_1_1_1_2_1_1_1_1_1_1_1_1_1_1_2_1_1_1_1_1_1_1_1_1_2"/>
    <protectedRange sqref="I52:I53" name="Range2_2_12_1_4_2_1_1_1_4_1_2_1_1_1_2_2_1_1_1_1_1_1_1_1_1_1_1_1_1_1_2_1_1_1_1_1_1_1_1_1_2"/>
    <protectedRange sqref="B52:B53" name="Range2_12_5_1_1_1_2_2_1_1_1_1_1_1_1_1_1_1_1_2_1_1_1_2_1_1_1_2_1_1_1_3_1_1_1_1_1_1_1_1_1_1_1_1_1_1_1_1_1_1_1_1_1_1_1_1_1_1_1_1_1_1_1_1_1_1_1_1_1_1_1_1_1_1_1_1_1_1_1_1_1_1_1_1_1_1_1_1_1_1_2_1_1_1_1_1_1_1_1_1_1_1_1_1_1_1_2_1_1_1_1_1_1_1_1_1_2"/>
  </protectedRanges>
  <mergeCells count="48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V30:AW30"/>
    <mergeCell ref="L35:N35"/>
    <mergeCell ref="B46:U46"/>
    <mergeCell ref="B52:U52"/>
    <mergeCell ref="B53:U53"/>
    <mergeCell ref="B60:U60"/>
    <mergeCell ref="B61:U61"/>
    <mergeCell ref="B62:U62"/>
    <mergeCell ref="B63:U63"/>
    <mergeCell ref="AS9:AS10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779" priority="25" operator="containsText" text="N/A">
      <formula>NOT(ISERROR(SEARCH("N/A",X11)))</formula>
    </cfRule>
    <cfRule type="cellIs" dxfId="778" priority="39" operator="equal">
      <formula>0</formula>
    </cfRule>
  </conditionalFormatting>
  <conditionalFormatting sqref="AC11:AE34 X11:Y34 AA11:AA34">
    <cfRule type="cellIs" dxfId="777" priority="38" operator="greaterThanOrEqual">
      <formula>1185</formula>
    </cfRule>
  </conditionalFormatting>
  <conditionalFormatting sqref="AC11:AE34 X11:Y34 AA11:AA34">
    <cfRule type="cellIs" dxfId="776" priority="37" operator="between">
      <formula>0.1</formula>
      <formula>1184</formula>
    </cfRule>
  </conditionalFormatting>
  <conditionalFormatting sqref="X8">
    <cfRule type="cellIs" dxfId="775" priority="36" operator="equal">
      <formula>0</formula>
    </cfRule>
  </conditionalFormatting>
  <conditionalFormatting sqref="X8">
    <cfRule type="cellIs" dxfId="774" priority="35" operator="greaterThan">
      <formula>1179</formula>
    </cfRule>
  </conditionalFormatting>
  <conditionalFormatting sqref="X8">
    <cfRule type="cellIs" dxfId="773" priority="34" operator="greaterThan">
      <formula>99</formula>
    </cfRule>
  </conditionalFormatting>
  <conditionalFormatting sqref="X8">
    <cfRule type="cellIs" dxfId="772" priority="33" operator="greaterThan">
      <formula>0.99</formula>
    </cfRule>
  </conditionalFormatting>
  <conditionalFormatting sqref="AB8">
    <cfRule type="cellIs" dxfId="771" priority="32" operator="equal">
      <formula>0</formula>
    </cfRule>
  </conditionalFormatting>
  <conditionalFormatting sqref="AB8">
    <cfRule type="cellIs" dxfId="770" priority="31" operator="greaterThan">
      <formula>1179</formula>
    </cfRule>
  </conditionalFormatting>
  <conditionalFormatting sqref="AB8">
    <cfRule type="cellIs" dxfId="769" priority="30" operator="greaterThan">
      <formula>99</formula>
    </cfRule>
  </conditionalFormatting>
  <conditionalFormatting sqref="AB8">
    <cfRule type="cellIs" dxfId="768" priority="29" operator="greaterThan">
      <formula>0.99</formula>
    </cfRule>
  </conditionalFormatting>
  <conditionalFormatting sqref="AI11:AI34">
    <cfRule type="cellIs" dxfId="767" priority="28" operator="greaterThan">
      <formula>$AI$8</formula>
    </cfRule>
  </conditionalFormatting>
  <conditionalFormatting sqref="AH11:AH34">
    <cfRule type="cellIs" dxfId="766" priority="26" operator="greaterThan">
      <formula>$AH$8</formula>
    </cfRule>
    <cfRule type="cellIs" dxfId="765" priority="27" operator="greaterThan">
      <formula>$AH$8</formula>
    </cfRule>
  </conditionalFormatting>
  <conditionalFormatting sqref="AB11:AB34">
    <cfRule type="containsText" dxfId="764" priority="21" operator="containsText" text="N/A">
      <formula>NOT(ISERROR(SEARCH("N/A",AB11)))</formula>
    </cfRule>
    <cfRule type="cellIs" dxfId="763" priority="24" operator="equal">
      <formula>0</formula>
    </cfRule>
  </conditionalFormatting>
  <conditionalFormatting sqref="AB11:AB34">
    <cfRule type="cellIs" dxfId="762" priority="23" operator="greaterThanOrEqual">
      <formula>1185</formula>
    </cfRule>
  </conditionalFormatting>
  <conditionalFormatting sqref="AB11:AB34">
    <cfRule type="cellIs" dxfId="761" priority="22" operator="between">
      <formula>0.1</formula>
      <formula>1184</formula>
    </cfRule>
  </conditionalFormatting>
  <conditionalFormatting sqref="AN11:AO34">
    <cfRule type="cellIs" dxfId="760" priority="20" operator="equal">
      <formula>0</formula>
    </cfRule>
  </conditionalFormatting>
  <conditionalFormatting sqref="AN11:AO34">
    <cfRule type="cellIs" dxfId="759" priority="19" operator="greaterThan">
      <formula>1179</formula>
    </cfRule>
  </conditionalFormatting>
  <conditionalFormatting sqref="AN11:AO34">
    <cfRule type="cellIs" dxfId="758" priority="18" operator="greaterThan">
      <formula>99</formula>
    </cfRule>
  </conditionalFormatting>
  <conditionalFormatting sqref="AN11:AO34">
    <cfRule type="cellIs" dxfId="757" priority="17" operator="greaterThan">
      <formula>0.99</formula>
    </cfRule>
  </conditionalFormatting>
  <conditionalFormatting sqref="AQ11:AQ34">
    <cfRule type="cellIs" dxfId="756" priority="16" operator="equal">
      <formula>0</formula>
    </cfRule>
  </conditionalFormatting>
  <conditionalFormatting sqref="AQ11:AQ34">
    <cfRule type="cellIs" dxfId="755" priority="15" operator="greaterThan">
      <formula>1179</formula>
    </cfRule>
  </conditionalFormatting>
  <conditionalFormatting sqref="AQ11:AQ34">
    <cfRule type="cellIs" dxfId="754" priority="14" operator="greaterThan">
      <formula>99</formula>
    </cfRule>
  </conditionalFormatting>
  <conditionalFormatting sqref="AQ11:AQ34">
    <cfRule type="cellIs" dxfId="753" priority="13" operator="greaterThan">
      <formula>0.99</formula>
    </cfRule>
  </conditionalFormatting>
  <conditionalFormatting sqref="Z11:Z34">
    <cfRule type="containsText" dxfId="752" priority="9" operator="containsText" text="N/A">
      <formula>NOT(ISERROR(SEARCH("N/A",Z11)))</formula>
    </cfRule>
    <cfRule type="cellIs" dxfId="751" priority="12" operator="equal">
      <formula>0</formula>
    </cfRule>
  </conditionalFormatting>
  <conditionalFormatting sqref="Z11:Z34">
    <cfRule type="cellIs" dxfId="750" priority="11" operator="greaterThanOrEqual">
      <formula>1185</formula>
    </cfRule>
  </conditionalFormatting>
  <conditionalFormatting sqref="Z11:Z34">
    <cfRule type="cellIs" dxfId="749" priority="10" operator="between">
      <formula>0.1</formula>
      <formula>1184</formula>
    </cfRule>
  </conditionalFormatting>
  <conditionalFormatting sqref="AJ11:AN34">
    <cfRule type="cellIs" dxfId="748" priority="8" operator="equal">
      <formula>0</formula>
    </cfRule>
  </conditionalFormatting>
  <conditionalFormatting sqref="AJ11:AN34">
    <cfRule type="cellIs" dxfId="747" priority="7" operator="greaterThan">
      <formula>1179</formula>
    </cfRule>
  </conditionalFormatting>
  <conditionalFormatting sqref="AJ11:AN34">
    <cfRule type="cellIs" dxfId="746" priority="6" operator="greaterThan">
      <formula>99</formula>
    </cfRule>
  </conditionalFormatting>
  <conditionalFormatting sqref="AJ11:AN34">
    <cfRule type="cellIs" dxfId="745" priority="5" operator="greaterThan">
      <formula>0.99</formula>
    </cfRule>
  </conditionalFormatting>
  <conditionalFormatting sqref="AP11:AP34">
    <cfRule type="cellIs" dxfId="744" priority="4" operator="equal">
      <formula>0</formula>
    </cfRule>
  </conditionalFormatting>
  <conditionalFormatting sqref="AP11:AP34">
    <cfRule type="cellIs" dxfId="743" priority="3" operator="greaterThan">
      <formula>1179</formula>
    </cfRule>
  </conditionalFormatting>
  <conditionalFormatting sqref="AP11:AP34">
    <cfRule type="cellIs" dxfId="742" priority="2" operator="greaterThan">
      <formula>99</formula>
    </cfRule>
  </conditionalFormatting>
  <conditionalFormatting sqref="AP11:AP34">
    <cfRule type="cellIs" dxfId="74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S31" zoomScaleNormal="100" workbookViewId="0">
      <selection activeCell="AK46" sqref="AK46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65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42382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25696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67" t="s">
        <v>51</v>
      </c>
      <c r="V9" s="167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64" t="s">
        <v>55</v>
      </c>
      <c r="AG9" s="164" t="s">
        <v>56</v>
      </c>
      <c r="AH9" s="260" t="s">
        <v>57</v>
      </c>
      <c r="AI9" s="276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258" t="s">
        <v>66</v>
      </c>
      <c r="AR9" s="167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254"/>
      <c r="I10" s="167" t="s">
        <v>75</v>
      </c>
      <c r="J10" s="167" t="s">
        <v>75</v>
      </c>
      <c r="K10" s="167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12'!Q34</f>
        <v>66412631</v>
      </c>
      <c r="R10" s="269"/>
      <c r="S10" s="270"/>
      <c r="T10" s="271"/>
      <c r="U10" s="167" t="s">
        <v>75</v>
      </c>
      <c r="V10" s="167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12'!AG34</f>
        <v>43184756</v>
      </c>
      <c r="AH10" s="260"/>
      <c r="AI10" s="277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1">
        <f>'JAN 12'!AP34</f>
        <v>10045014</v>
      </c>
      <c r="AQ10" s="259"/>
      <c r="AR10" s="163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11</v>
      </c>
      <c r="E11" s="41">
        <f t="shared" ref="E11:E34" si="0">D11/1.42</f>
        <v>7.746478873239437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126</v>
      </c>
      <c r="P11" s="115">
        <v>88</v>
      </c>
      <c r="Q11" s="115">
        <v>66416599</v>
      </c>
      <c r="R11" s="46">
        <f>IF(ISBLANK(Q11),"-",Q11-Q10)</f>
        <v>3968</v>
      </c>
      <c r="S11" s="47">
        <f>R11*24/1000</f>
        <v>95.231999999999999</v>
      </c>
      <c r="T11" s="47">
        <f>R11/1000</f>
        <v>3.968</v>
      </c>
      <c r="U11" s="116">
        <v>6</v>
      </c>
      <c r="V11" s="116">
        <f t="shared" ref="V11:V34" si="1">U11</f>
        <v>6</v>
      </c>
      <c r="W11" s="117" t="s">
        <v>124</v>
      </c>
      <c r="X11" s="119">
        <v>0</v>
      </c>
      <c r="Y11" s="119">
        <v>0</v>
      </c>
      <c r="Z11" s="119">
        <v>1017</v>
      </c>
      <c r="AA11" s="119">
        <v>0</v>
      </c>
      <c r="AB11" s="119">
        <v>997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43185416</v>
      </c>
      <c r="AH11" s="49">
        <f>IF(ISBLANK(AG11),"-",AG11-AG10)</f>
        <v>660</v>
      </c>
      <c r="AI11" s="50">
        <f>AH11/T11</f>
        <v>166.33064516129033</v>
      </c>
      <c r="AJ11" s="101">
        <v>0</v>
      </c>
      <c r="AK11" s="101">
        <v>0</v>
      </c>
      <c r="AL11" s="101">
        <v>1</v>
      </c>
      <c r="AM11" s="101">
        <v>0</v>
      </c>
      <c r="AN11" s="101">
        <v>1</v>
      </c>
      <c r="AO11" s="101">
        <v>0.45</v>
      </c>
      <c r="AP11" s="119">
        <v>10046383</v>
      </c>
      <c r="AQ11" s="119">
        <f t="shared" ref="AQ11:AQ34" si="2">AP11-AP10</f>
        <v>1369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13</v>
      </c>
      <c r="E12" s="41">
        <f t="shared" si="0"/>
        <v>9.1549295774647899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126</v>
      </c>
      <c r="P12" s="115">
        <v>85</v>
      </c>
      <c r="Q12" s="115">
        <v>66420232</v>
      </c>
      <c r="R12" s="46">
        <f t="shared" ref="R12:R34" si="5">IF(ISBLANK(Q12),"-",Q12-Q11)</f>
        <v>3633</v>
      </c>
      <c r="S12" s="47">
        <f t="shared" ref="S12:S34" si="6">R12*24/1000</f>
        <v>87.191999999999993</v>
      </c>
      <c r="T12" s="47">
        <f t="shared" ref="T12:T34" si="7">R12/1000</f>
        <v>3.633</v>
      </c>
      <c r="U12" s="116">
        <v>7.4</v>
      </c>
      <c r="V12" s="116">
        <f t="shared" si="1"/>
        <v>7.4</v>
      </c>
      <c r="W12" s="117" t="s">
        <v>124</v>
      </c>
      <c r="X12" s="119">
        <v>0</v>
      </c>
      <c r="Y12" s="119">
        <v>0</v>
      </c>
      <c r="Z12" s="119">
        <v>1017</v>
      </c>
      <c r="AA12" s="119">
        <v>0</v>
      </c>
      <c r="AB12" s="119">
        <v>997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43185964</v>
      </c>
      <c r="AH12" s="49">
        <f>IF(ISBLANK(AG12),"-",AG12-AG11)</f>
        <v>548</v>
      </c>
      <c r="AI12" s="50">
        <f t="shared" ref="AI12:AI34" si="8">AH12/T12</f>
        <v>150.83952656206992</v>
      </c>
      <c r="AJ12" s="101">
        <v>0</v>
      </c>
      <c r="AK12" s="101">
        <v>0</v>
      </c>
      <c r="AL12" s="101">
        <v>1</v>
      </c>
      <c r="AM12" s="101">
        <v>0</v>
      </c>
      <c r="AN12" s="101">
        <v>1</v>
      </c>
      <c r="AO12" s="101">
        <v>0.45</v>
      </c>
      <c r="AP12" s="119">
        <v>10047801</v>
      </c>
      <c r="AQ12" s="119">
        <f t="shared" si="2"/>
        <v>1418</v>
      </c>
      <c r="AR12" s="123">
        <v>1.1200000000000001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14</v>
      </c>
      <c r="E13" s="41">
        <f t="shared" si="0"/>
        <v>9.8591549295774659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123</v>
      </c>
      <c r="P13" s="115">
        <v>90</v>
      </c>
      <c r="Q13" s="115">
        <v>66423974</v>
      </c>
      <c r="R13" s="46">
        <f t="shared" si="5"/>
        <v>3742</v>
      </c>
      <c r="S13" s="47">
        <f t="shared" si="6"/>
        <v>89.808000000000007</v>
      </c>
      <c r="T13" s="47">
        <f t="shared" si="7"/>
        <v>3.742</v>
      </c>
      <c r="U13" s="116">
        <v>8.9</v>
      </c>
      <c r="V13" s="116">
        <f t="shared" si="1"/>
        <v>8.9</v>
      </c>
      <c r="W13" s="117" t="s">
        <v>124</v>
      </c>
      <c r="X13" s="119">
        <v>0</v>
      </c>
      <c r="Y13" s="119">
        <v>0</v>
      </c>
      <c r="Z13" s="119">
        <v>1017</v>
      </c>
      <c r="AA13" s="119">
        <v>0</v>
      </c>
      <c r="AB13" s="119">
        <v>997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43186528</v>
      </c>
      <c r="AH13" s="49">
        <f>IF(ISBLANK(AG13),"-",AG13-AG12)</f>
        <v>564</v>
      </c>
      <c r="AI13" s="50">
        <f t="shared" si="8"/>
        <v>150.72153928380544</v>
      </c>
      <c r="AJ13" s="101">
        <v>0</v>
      </c>
      <c r="AK13" s="101">
        <v>0</v>
      </c>
      <c r="AL13" s="101">
        <v>1</v>
      </c>
      <c r="AM13" s="101">
        <v>0</v>
      </c>
      <c r="AN13" s="101">
        <v>1</v>
      </c>
      <c r="AO13" s="101">
        <v>0.45</v>
      </c>
      <c r="AP13" s="119">
        <v>10049184</v>
      </c>
      <c r="AQ13" s="119">
        <f t="shared" si="2"/>
        <v>1383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19</v>
      </c>
      <c r="E14" s="41">
        <f t="shared" si="0"/>
        <v>13.380281690140846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95</v>
      </c>
      <c r="P14" s="115">
        <v>93</v>
      </c>
      <c r="Q14" s="115">
        <v>66427790</v>
      </c>
      <c r="R14" s="46">
        <f t="shared" si="5"/>
        <v>3816</v>
      </c>
      <c r="S14" s="47">
        <f t="shared" si="6"/>
        <v>91.584000000000003</v>
      </c>
      <c r="T14" s="47">
        <f t="shared" si="7"/>
        <v>3.8159999999999998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977</v>
      </c>
      <c r="AA14" s="119">
        <v>0</v>
      </c>
      <c r="AB14" s="119">
        <v>948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43187060</v>
      </c>
      <c r="AH14" s="49">
        <f t="shared" ref="AH14:AH34" si="9">IF(ISBLANK(AG14),"-",AG14-AG13)</f>
        <v>532</v>
      </c>
      <c r="AI14" s="50">
        <f t="shared" si="8"/>
        <v>139.41299790356393</v>
      </c>
      <c r="AJ14" s="101">
        <v>0</v>
      </c>
      <c r="AK14" s="101">
        <v>0</v>
      </c>
      <c r="AL14" s="101">
        <v>1</v>
      </c>
      <c r="AM14" s="101">
        <v>0</v>
      </c>
      <c r="AN14" s="101">
        <v>1</v>
      </c>
      <c r="AO14" s="101">
        <v>0.45</v>
      </c>
      <c r="AP14" s="119">
        <v>10049629</v>
      </c>
      <c r="AQ14" s="119">
        <f t="shared" si="2"/>
        <v>445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15</v>
      </c>
      <c r="E15" s="41">
        <f t="shared" si="0"/>
        <v>10.563380281690142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106</v>
      </c>
      <c r="P15" s="115">
        <v>105</v>
      </c>
      <c r="Q15" s="115">
        <v>66431909</v>
      </c>
      <c r="R15" s="46">
        <f t="shared" si="5"/>
        <v>4119</v>
      </c>
      <c r="S15" s="47">
        <f t="shared" si="6"/>
        <v>98.855999999999995</v>
      </c>
      <c r="T15" s="47">
        <f t="shared" si="7"/>
        <v>4.1189999999999998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1048</v>
      </c>
      <c r="AA15" s="119">
        <v>0</v>
      </c>
      <c r="AB15" s="119">
        <v>1047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43187620</v>
      </c>
      <c r="AH15" s="49">
        <f t="shared" si="9"/>
        <v>560</v>
      </c>
      <c r="AI15" s="50">
        <f t="shared" si="8"/>
        <v>135.95532896334063</v>
      </c>
      <c r="AJ15" s="101">
        <v>0</v>
      </c>
      <c r="AK15" s="101">
        <v>0</v>
      </c>
      <c r="AL15" s="101">
        <v>1</v>
      </c>
      <c r="AM15" s="101">
        <v>0</v>
      </c>
      <c r="AN15" s="101">
        <v>1</v>
      </c>
      <c r="AO15" s="101">
        <v>0</v>
      </c>
      <c r="AP15" s="119">
        <v>10049629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12</v>
      </c>
      <c r="E16" s="41">
        <f t="shared" si="0"/>
        <v>8.4507042253521139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113</v>
      </c>
      <c r="P16" s="115">
        <v>112</v>
      </c>
      <c r="Q16" s="115">
        <v>66436613</v>
      </c>
      <c r="R16" s="46">
        <f t="shared" si="5"/>
        <v>4704</v>
      </c>
      <c r="S16" s="47">
        <f t="shared" si="6"/>
        <v>112.896</v>
      </c>
      <c r="T16" s="47">
        <f t="shared" si="7"/>
        <v>4.7039999999999997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1048</v>
      </c>
      <c r="AA16" s="119">
        <v>0</v>
      </c>
      <c r="AB16" s="119">
        <v>1048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43188284</v>
      </c>
      <c r="AH16" s="49">
        <f t="shared" si="9"/>
        <v>664</v>
      </c>
      <c r="AI16" s="50">
        <f t="shared" si="8"/>
        <v>141.15646258503403</v>
      </c>
      <c r="AJ16" s="101">
        <v>0</v>
      </c>
      <c r="AK16" s="101">
        <v>0</v>
      </c>
      <c r="AL16" s="101">
        <v>1</v>
      </c>
      <c r="AM16" s="101">
        <v>0</v>
      </c>
      <c r="AN16" s="101">
        <v>1</v>
      </c>
      <c r="AO16" s="101">
        <v>0</v>
      </c>
      <c r="AP16" s="119">
        <v>10049629</v>
      </c>
      <c r="AQ16" s="119">
        <f t="shared" si="2"/>
        <v>0</v>
      </c>
      <c r="AR16" s="53">
        <v>1.32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131</v>
      </c>
      <c r="P17" s="115">
        <v>146</v>
      </c>
      <c r="Q17" s="115">
        <v>66442473</v>
      </c>
      <c r="R17" s="46">
        <f t="shared" si="5"/>
        <v>5860</v>
      </c>
      <c r="S17" s="47">
        <f t="shared" si="6"/>
        <v>140.63999999999999</v>
      </c>
      <c r="T17" s="47">
        <f t="shared" si="7"/>
        <v>5.86</v>
      </c>
      <c r="U17" s="116">
        <v>9.1999999999999993</v>
      </c>
      <c r="V17" s="116">
        <f t="shared" si="1"/>
        <v>9.1999999999999993</v>
      </c>
      <c r="W17" s="117" t="s">
        <v>130</v>
      </c>
      <c r="X17" s="119">
        <v>0</v>
      </c>
      <c r="Y17" s="119">
        <v>1058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43189556</v>
      </c>
      <c r="AH17" s="49">
        <f t="shared" si="9"/>
        <v>1272</v>
      </c>
      <c r="AI17" s="50">
        <f t="shared" si="8"/>
        <v>217.06484641638224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19">
        <v>10049629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136</v>
      </c>
      <c r="P18" s="115">
        <v>143</v>
      </c>
      <c r="Q18" s="115">
        <v>66448735</v>
      </c>
      <c r="R18" s="46">
        <f t="shared" si="5"/>
        <v>6262</v>
      </c>
      <c r="S18" s="47">
        <f t="shared" si="6"/>
        <v>150.28800000000001</v>
      </c>
      <c r="T18" s="47">
        <f t="shared" si="7"/>
        <v>6.2619999999999996</v>
      </c>
      <c r="U18" s="116">
        <v>8.6</v>
      </c>
      <c r="V18" s="116">
        <f t="shared" si="1"/>
        <v>8.6</v>
      </c>
      <c r="W18" s="117" t="s">
        <v>130</v>
      </c>
      <c r="X18" s="119">
        <v>0</v>
      </c>
      <c r="Y18" s="119">
        <v>1057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43190972</v>
      </c>
      <c r="AH18" s="49">
        <f t="shared" si="9"/>
        <v>1416</v>
      </c>
      <c r="AI18" s="50">
        <f t="shared" si="8"/>
        <v>226.12583839029065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10049629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137</v>
      </c>
      <c r="P19" s="115">
        <v>148</v>
      </c>
      <c r="Q19" s="115">
        <v>66455167</v>
      </c>
      <c r="R19" s="46">
        <f t="shared" si="5"/>
        <v>6432</v>
      </c>
      <c r="S19" s="47">
        <f t="shared" si="6"/>
        <v>154.36799999999999</v>
      </c>
      <c r="T19" s="47">
        <f t="shared" si="7"/>
        <v>6.4320000000000004</v>
      </c>
      <c r="U19" s="116">
        <v>7.9</v>
      </c>
      <c r="V19" s="116">
        <f t="shared" si="1"/>
        <v>7.9</v>
      </c>
      <c r="W19" s="117" t="s">
        <v>130</v>
      </c>
      <c r="X19" s="119">
        <v>0</v>
      </c>
      <c r="Y19" s="119">
        <v>1057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43192360</v>
      </c>
      <c r="AH19" s="49">
        <f t="shared" si="9"/>
        <v>1388</v>
      </c>
      <c r="AI19" s="50">
        <f t="shared" si="8"/>
        <v>215.7960199004975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10049629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138</v>
      </c>
      <c r="P20" s="115">
        <v>147</v>
      </c>
      <c r="Q20" s="115">
        <v>66461208</v>
      </c>
      <c r="R20" s="46">
        <f t="shared" si="5"/>
        <v>6041</v>
      </c>
      <c r="S20" s="47">
        <f t="shared" si="6"/>
        <v>144.98400000000001</v>
      </c>
      <c r="T20" s="47">
        <f t="shared" si="7"/>
        <v>6.0410000000000004</v>
      </c>
      <c r="U20" s="116">
        <v>7.3</v>
      </c>
      <c r="V20" s="116">
        <f t="shared" si="1"/>
        <v>7.3</v>
      </c>
      <c r="W20" s="117" t="s">
        <v>130</v>
      </c>
      <c r="X20" s="119">
        <v>0</v>
      </c>
      <c r="Y20" s="119">
        <v>1047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43193740</v>
      </c>
      <c r="AH20" s="49">
        <f t="shared" si="9"/>
        <v>1380</v>
      </c>
      <c r="AI20" s="50">
        <f t="shared" si="8"/>
        <v>228.4390001655355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10049629</v>
      </c>
      <c r="AQ20" s="119">
        <f t="shared" si="2"/>
        <v>0</v>
      </c>
      <c r="AR20" s="53">
        <v>1.35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134</v>
      </c>
      <c r="P21" s="115">
        <v>151</v>
      </c>
      <c r="Q21" s="115">
        <v>66467613</v>
      </c>
      <c r="R21" s="46">
        <f t="shared" si="5"/>
        <v>6405</v>
      </c>
      <c r="S21" s="47">
        <f t="shared" si="6"/>
        <v>153.72</v>
      </c>
      <c r="T21" s="47">
        <f t="shared" si="7"/>
        <v>6.4050000000000002</v>
      </c>
      <c r="U21" s="116">
        <v>6.7</v>
      </c>
      <c r="V21" s="116">
        <f t="shared" si="1"/>
        <v>6.7</v>
      </c>
      <c r="W21" s="117" t="s">
        <v>130</v>
      </c>
      <c r="X21" s="119">
        <v>0</v>
      </c>
      <c r="Y21" s="119">
        <v>1046</v>
      </c>
      <c r="Z21" s="119">
        <v>1178</v>
      </c>
      <c r="AA21" s="119">
        <v>1185</v>
      </c>
      <c r="AB21" s="119">
        <v>1178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43195154</v>
      </c>
      <c r="AH21" s="49">
        <f t="shared" si="9"/>
        <v>1414</v>
      </c>
      <c r="AI21" s="50">
        <f t="shared" si="8"/>
        <v>220.76502732240436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10049629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6</v>
      </c>
      <c r="E22" s="41">
        <f t="shared" si="0"/>
        <v>4.2253521126760569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135</v>
      </c>
      <c r="P22" s="115">
        <v>148</v>
      </c>
      <c r="Q22" s="115">
        <v>66473475</v>
      </c>
      <c r="R22" s="46">
        <f t="shared" si="5"/>
        <v>5862</v>
      </c>
      <c r="S22" s="47">
        <f t="shared" si="6"/>
        <v>140.68799999999999</v>
      </c>
      <c r="T22" s="47">
        <f t="shared" si="7"/>
        <v>5.8620000000000001</v>
      </c>
      <c r="U22" s="116">
        <v>6.2</v>
      </c>
      <c r="V22" s="116">
        <f t="shared" si="1"/>
        <v>6.2</v>
      </c>
      <c r="W22" s="117" t="s">
        <v>130</v>
      </c>
      <c r="X22" s="119">
        <v>0</v>
      </c>
      <c r="Y22" s="119">
        <v>1046</v>
      </c>
      <c r="Z22" s="119">
        <v>1178</v>
      </c>
      <c r="AA22" s="119">
        <v>1185</v>
      </c>
      <c r="AB22" s="119">
        <v>1178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43196464</v>
      </c>
      <c r="AH22" s="49">
        <f t="shared" si="9"/>
        <v>1310</v>
      </c>
      <c r="AI22" s="50">
        <f t="shared" si="8"/>
        <v>223.47321733196861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10049629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7</v>
      </c>
      <c r="E23" s="41">
        <f t="shared" si="0"/>
        <v>4.9295774647887329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134</v>
      </c>
      <c r="P23" s="115">
        <v>141</v>
      </c>
      <c r="Q23" s="115">
        <v>66479389</v>
      </c>
      <c r="R23" s="46">
        <f t="shared" si="5"/>
        <v>5914</v>
      </c>
      <c r="S23" s="47">
        <f t="shared" si="6"/>
        <v>141.93600000000001</v>
      </c>
      <c r="T23" s="47">
        <f t="shared" si="7"/>
        <v>5.9139999999999997</v>
      </c>
      <c r="U23" s="116">
        <v>5.7</v>
      </c>
      <c r="V23" s="116">
        <f t="shared" si="1"/>
        <v>5.7</v>
      </c>
      <c r="W23" s="117" t="s">
        <v>130</v>
      </c>
      <c r="X23" s="119">
        <v>0</v>
      </c>
      <c r="Y23" s="119">
        <v>1047</v>
      </c>
      <c r="Z23" s="119">
        <v>1177</v>
      </c>
      <c r="AA23" s="119">
        <v>1185</v>
      </c>
      <c r="AB23" s="119">
        <v>1178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43197796</v>
      </c>
      <c r="AH23" s="49">
        <f t="shared" si="9"/>
        <v>1332</v>
      </c>
      <c r="AI23" s="50">
        <f t="shared" si="8"/>
        <v>225.22827189719311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10049629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133</v>
      </c>
      <c r="P24" s="115">
        <v>140</v>
      </c>
      <c r="Q24" s="115">
        <v>66485279</v>
      </c>
      <c r="R24" s="46">
        <f t="shared" si="5"/>
        <v>5890</v>
      </c>
      <c r="S24" s="47">
        <f t="shared" si="6"/>
        <v>141.36000000000001</v>
      </c>
      <c r="T24" s="47">
        <f t="shared" si="7"/>
        <v>5.89</v>
      </c>
      <c r="U24" s="116">
        <v>5.3</v>
      </c>
      <c r="V24" s="116">
        <f t="shared" si="1"/>
        <v>5.3</v>
      </c>
      <c r="W24" s="117" t="s">
        <v>130</v>
      </c>
      <c r="X24" s="119">
        <v>0</v>
      </c>
      <c r="Y24" s="119">
        <v>1036</v>
      </c>
      <c r="Z24" s="119">
        <v>1177</v>
      </c>
      <c r="AA24" s="119">
        <v>1185</v>
      </c>
      <c r="AB24" s="119">
        <v>1177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43199136</v>
      </c>
      <c r="AH24" s="49">
        <f>IF(ISBLANK(AG24),"-",AG24-AG23)</f>
        <v>1340</v>
      </c>
      <c r="AI24" s="50">
        <f t="shared" si="8"/>
        <v>227.50424448217319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10049629</v>
      </c>
      <c r="AQ24" s="119">
        <f t="shared" si="2"/>
        <v>0</v>
      </c>
      <c r="AR24" s="53">
        <v>1.27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136</v>
      </c>
      <c r="P25" s="115">
        <v>138</v>
      </c>
      <c r="Q25" s="115">
        <v>66491039</v>
      </c>
      <c r="R25" s="46">
        <f t="shared" si="5"/>
        <v>5760</v>
      </c>
      <c r="S25" s="47">
        <f t="shared" si="6"/>
        <v>138.24</v>
      </c>
      <c r="T25" s="47">
        <f t="shared" si="7"/>
        <v>5.76</v>
      </c>
      <c r="U25" s="116">
        <v>5</v>
      </c>
      <c r="V25" s="116">
        <f t="shared" si="1"/>
        <v>5</v>
      </c>
      <c r="W25" s="117" t="s">
        <v>130</v>
      </c>
      <c r="X25" s="119">
        <v>0</v>
      </c>
      <c r="Y25" s="119">
        <v>1015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43200452</v>
      </c>
      <c r="AH25" s="49">
        <f t="shared" si="9"/>
        <v>1316</v>
      </c>
      <c r="AI25" s="50">
        <f t="shared" si="8"/>
        <v>228.47222222222223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10049629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137</v>
      </c>
      <c r="Q26" s="115">
        <v>66496773</v>
      </c>
      <c r="R26" s="46">
        <f t="shared" si="5"/>
        <v>5734</v>
      </c>
      <c r="S26" s="47">
        <f t="shared" si="6"/>
        <v>137.61600000000001</v>
      </c>
      <c r="T26" s="47">
        <f t="shared" si="7"/>
        <v>5.734</v>
      </c>
      <c r="U26" s="116">
        <v>4.9000000000000004</v>
      </c>
      <c r="V26" s="116">
        <f t="shared" si="1"/>
        <v>4.9000000000000004</v>
      </c>
      <c r="W26" s="117" t="s">
        <v>130</v>
      </c>
      <c r="X26" s="119">
        <v>0</v>
      </c>
      <c r="Y26" s="119">
        <v>1016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43201772</v>
      </c>
      <c r="AH26" s="49">
        <f t="shared" si="9"/>
        <v>1320</v>
      </c>
      <c r="AI26" s="50">
        <f t="shared" si="8"/>
        <v>230.20579002441576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10049629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6</v>
      </c>
      <c r="E27" s="41">
        <f t="shared" si="0"/>
        <v>4.2253521126760569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138</v>
      </c>
      <c r="P27" s="115">
        <v>137</v>
      </c>
      <c r="Q27" s="115">
        <v>66502540</v>
      </c>
      <c r="R27" s="46">
        <f t="shared" si="5"/>
        <v>5767</v>
      </c>
      <c r="S27" s="47">
        <f t="shared" si="6"/>
        <v>138.40799999999999</v>
      </c>
      <c r="T27" s="47">
        <f t="shared" si="7"/>
        <v>5.7670000000000003</v>
      </c>
      <c r="U27" s="116">
        <v>4.7</v>
      </c>
      <c r="V27" s="116">
        <f t="shared" si="1"/>
        <v>4.7</v>
      </c>
      <c r="W27" s="117" t="s">
        <v>130</v>
      </c>
      <c r="X27" s="119">
        <v>0</v>
      </c>
      <c r="Y27" s="119">
        <v>1016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43203072</v>
      </c>
      <c r="AH27" s="49">
        <f t="shared" si="9"/>
        <v>1300</v>
      </c>
      <c r="AI27" s="50">
        <f t="shared" si="8"/>
        <v>225.42049592509102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10049629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6</v>
      </c>
      <c r="E28" s="41">
        <f t="shared" si="0"/>
        <v>4.2253521126760569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131</v>
      </c>
      <c r="P28" s="115">
        <v>141</v>
      </c>
      <c r="Q28" s="115">
        <v>66508305</v>
      </c>
      <c r="R28" s="46">
        <f t="shared" si="5"/>
        <v>5765</v>
      </c>
      <c r="S28" s="47">
        <f t="shared" si="6"/>
        <v>138.36000000000001</v>
      </c>
      <c r="T28" s="47">
        <f t="shared" si="7"/>
        <v>5.7649999999999997</v>
      </c>
      <c r="U28" s="116">
        <v>4.4000000000000004</v>
      </c>
      <c r="V28" s="116">
        <f t="shared" si="1"/>
        <v>4.4000000000000004</v>
      </c>
      <c r="W28" s="117" t="s">
        <v>130</v>
      </c>
      <c r="X28" s="119">
        <v>0</v>
      </c>
      <c r="Y28" s="119">
        <v>1016</v>
      </c>
      <c r="Z28" s="119">
        <v>1157</v>
      </c>
      <c r="AA28" s="119">
        <v>1185</v>
      </c>
      <c r="AB28" s="119">
        <v>1157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43204380</v>
      </c>
      <c r="AH28" s="49">
        <f t="shared" si="9"/>
        <v>1308</v>
      </c>
      <c r="AI28" s="50">
        <f t="shared" si="8"/>
        <v>226.88638334778838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10049629</v>
      </c>
      <c r="AQ28" s="119">
        <f t="shared" si="2"/>
        <v>0</v>
      </c>
      <c r="AR28" s="53">
        <v>1.26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6</v>
      </c>
      <c r="E29" s="41">
        <f t="shared" si="0"/>
        <v>4.2253521126760569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131</v>
      </c>
      <c r="P29" s="115">
        <v>135</v>
      </c>
      <c r="Q29" s="115">
        <v>66513947</v>
      </c>
      <c r="R29" s="46">
        <f t="shared" si="5"/>
        <v>5642</v>
      </c>
      <c r="S29" s="47">
        <f t="shared" si="6"/>
        <v>135.40799999999999</v>
      </c>
      <c r="T29" s="47">
        <f t="shared" si="7"/>
        <v>5.6420000000000003</v>
      </c>
      <c r="U29" s="116">
        <v>4.0999999999999996</v>
      </c>
      <c r="V29" s="116">
        <f t="shared" si="1"/>
        <v>4.0999999999999996</v>
      </c>
      <c r="W29" s="117" t="s">
        <v>130</v>
      </c>
      <c r="X29" s="119">
        <v>0</v>
      </c>
      <c r="Y29" s="119">
        <v>1016</v>
      </c>
      <c r="Z29" s="119">
        <v>1157</v>
      </c>
      <c r="AA29" s="119">
        <v>1185</v>
      </c>
      <c r="AB29" s="119">
        <v>1157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43205648</v>
      </c>
      <c r="AH29" s="49">
        <f t="shared" si="9"/>
        <v>1268</v>
      </c>
      <c r="AI29" s="50">
        <f t="shared" si="8"/>
        <v>224.74299893654731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10049629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8</v>
      </c>
      <c r="E30" s="41">
        <f t="shared" si="0"/>
        <v>5.6338028169014089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114</v>
      </c>
      <c r="P30" s="115">
        <v>139</v>
      </c>
      <c r="Q30" s="115">
        <v>66519409</v>
      </c>
      <c r="R30" s="46">
        <f t="shared" si="5"/>
        <v>5462</v>
      </c>
      <c r="S30" s="47">
        <f t="shared" si="6"/>
        <v>131.08799999999999</v>
      </c>
      <c r="T30" s="47">
        <f t="shared" si="7"/>
        <v>5.4619999999999997</v>
      </c>
      <c r="U30" s="116">
        <v>3.3</v>
      </c>
      <c r="V30" s="116">
        <f t="shared" si="1"/>
        <v>3.3</v>
      </c>
      <c r="W30" s="117" t="s">
        <v>139</v>
      </c>
      <c r="X30" s="119">
        <v>0</v>
      </c>
      <c r="Y30" s="119">
        <v>1097</v>
      </c>
      <c r="Z30" s="119">
        <v>0</v>
      </c>
      <c r="AA30" s="119">
        <v>1185</v>
      </c>
      <c r="AB30" s="119">
        <v>1188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43206748</v>
      </c>
      <c r="AH30" s="49">
        <f t="shared" si="9"/>
        <v>1100</v>
      </c>
      <c r="AI30" s="50">
        <f t="shared" si="8"/>
        <v>201.39143170999634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19">
        <v>10049629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114</v>
      </c>
      <c r="P31" s="115">
        <v>125</v>
      </c>
      <c r="Q31" s="115">
        <v>66524793</v>
      </c>
      <c r="R31" s="46">
        <f t="shared" si="5"/>
        <v>5384</v>
      </c>
      <c r="S31" s="47">
        <f t="shared" si="6"/>
        <v>129.21600000000001</v>
      </c>
      <c r="T31" s="47">
        <f t="shared" si="7"/>
        <v>5.3840000000000003</v>
      </c>
      <c r="U31" s="116">
        <v>2.6</v>
      </c>
      <c r="V31" s="116">
        <f t="shared" si="1"/>
        <v>2.6</v>
      </c>
      <c r="W31" s="117" t="s">
        <v>139</v>
      </c>
      <c r="X31" s="119">
        <v>0</v>
      </c>
      <c r="Y31" s="119">
        <v>1077</v>
      </c>
      <c r="Z31" s="119">
        <v>0</v>
      </c>
      <c r="AA31" s="119">
        <v>1185</v>
      </c>
      <c r="AB31" s="119">
        <v>1188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43207824</v>
      </c>
      <c r="AH31" s="49">
        <f t="shared" si="9"/>
        <v>1076</v>
      </c>
      <c r="AI31" s="50">
        <f t="shared" si="8"/>
        <v>199.85141158989597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>
        <v>0</v>
      </c>
      <c r="AP31" s="119">
        <v>10049629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116</v>
      </c>
      <c r="P32" s="115">
        <v>125</v>
      </c>
      <c r="Q32" s="115">
        <v>66530048</v>
      </c>
      <c r="R32" s="46">
        <f t="shared" si="5"/>
        <v>5255</v>
      </c>
      <c r="S32" s="47">
        <f t="shared" si="6"/>
        <v>126.12</v>
      </c>
      <c r="T32" s="47">
        <f t="shared" si="7"/>
        <v>5.2549999999999999</v>
      </c>
      <c r="U32" s="116">
        <v>2</v>
      </c>
      <c r="V32" s="116">
        <f t="shared" si="1"/>
        <v>2</v>
      </c>
      <c r="W32" s="117" t="s">
        <v>139</v>
      </c>
      <c r="X32" s="119">
        <v>0</v>
      </c>
      <c r="Y32" s="119">
        <v>1026</v>
      </c>
      <c r="Z32" s="119">
        <v>0</v>
      </c>
      <c r="AA32" s="119">
        <v>1185</v>
      </c>
      <c r="AB32" s="119">
        <v>1187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43208868</v>
      </c>
      <c r="AH32" s="49">
        <f t="shared" si="9"/>
        <v>1044</v>
      </c>
      <c r="AI32" s="50">
        <f t="shared" si="8"/>
        <v>198.66793529971457</v>
      </c>
      <c r="AJ32" s="101">
        <v>0</v>
      </c>
      <c r="AK32" s="101">
        <v>1</v>
      </c>
      <c r="AL32" s="101">
        <v>0</v>
      </c>
      <c r="AM32" s="101">
        <v>1</v>
      </c>
      <c r="AN32" s="101">
        <v>1</v>
      </c>
      <c r="AO32" s="101">
        <v>0</v>
      </c>
      <c r="AP32" s="119">
        <v>10049629</v>
      </c>
      <c r="AQ32" s="119">
        <f t="shared" si="2"/>
        <v>0</v>
      </c>
      <c r="AR32" s="53">
        <v>1.19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6</v>
      </c>
      <c r="E33" s="41">
        <f t="shared" si="0"/>
        <v>4.2253521126760569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131</v>
      </c>
      <c r="P33" s="115">
        <v>104</v>
      </c>
      <c r="Q33" s="115">
        <v>66534483</v>
      </c>
      <c r="R33" s="46">
        <f t="shared" si="5"/>
        <v>4435</v>
      </c>
      <c r="S33" s="47">
        <f t="shared" si="6"/>
        <v>106.44</v>
      </c>
      <c r="T33" s="47">
        <f t="shared" si="7"/>
        <v>4.4349999999999996</v>
      </c>
      <c r="U33" s="116">
        <v>2.9</v>
      </c>
      <c r="V33" s="116">
        <f t="shared" si="1"/>
        <v>2.9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1077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43209700</v>
      </c>
      <c r="AH33" s="49">
        <f t="shared" si="9"/>
        <v>832</v>
      </c>
      <c r="AI33" s="50">
        <f t="shared" si="8"/>
        <v>187.59864712514093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10050589</v>
      </c>
      <c r="AQ33" s="119">
        <f t="shared" si="2"/>
        <v>960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9</v>
      </c>
      <c r="E34" s="41">
        <f t="shared" si="0"/>
        <v>6.3380281690140849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132</v>
      </c>
      <c r="P34" s="115">
        <v>98</v>
      </c>
      <c r="Q34" s="115">
        <v>66538694</v>
      </c>
      <c r="R34" s="46">
        <f t="shared" si="5"/>
        <v>4211</v>
      </c>
      <c r="S34" s="47">
        <f t="shared" si="6"/>
        <v>101.06399999999999</v>
      </c>
      <c r="T34" s="47">
        <f t="shared" si="7"/>
        <v>4.2110000000000003</v>
      </c>
      <c r="U34" s="116">
        <v>4.3</v>
      </c>
      <c r="V34" s="116">
        <f t="shared" si="1"/>
        <v>4.3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997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43210452</v>
      </c>
      <c r="AH34" s="49">
        <f t="shared" si="9"/>
        <v>752</v>
      </c>
      <c r="AI34" s="50">
        <f t="shared" si="8"/>
        <v>178.57990976015196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10051840</v>
      </c>
      <c r="AQ34" s="119">
        <f t="shared" si="2"/>
        <v>1251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126063</v>
      </c>
      <c r="S35" s="65">
        <f>AVERAGE(S11:S34)</f>
        <v>126.06299999999999</v>
      </c>
      <c r="T35" s="65">
        <f>SUM(T11:T34)</f>
        <v>126.06299999999999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25696</v>
      </c>
      <c r="AH35" s="67">
        <f>SUM(AH11:AH34)</f>
        <v>25696</v>
      </c>
      <c r="AI35" s="68">
        <f>$AH$35/$T35</f>
        <v>203.83459064118736</v>
      </c>
      <c r="AJ35" s="92"/>
      <c r="AK35" s="93"/>
      <c r="AL35" s="93"/>
      <c r="AM35" s="93"/>
      <c r="AN35" s="94"/>
      <c r="AO35" s="69"/>
      <c r="AP35" s="70">
        <f>AP34-AP10</f>
        <v>6826</v>
      </c>
      <c r="AQ35" s="71">
        <f>SUM(AQ11:AQ34)</f>
        <v>6826</v>
      </c>
      <c r="AR35" s="72">
        <f>AVERAGE(AR11:AR34)</f>
        <v>1.2516666666666667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66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205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206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94" t="s">
        <v>209</v>
      </c>
      <c r="C42" s="193"/>
      <c r="D42" s="193"/>
      <c r="E42" s="193"/>
      <c r="F42" s="193"/>
      <c r="G42" s="193"/>
      <c r="H42" s="193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94" t="s">
        <v>210</v>
      </c>
      <c r="C43" s="193"/>
      <c r="D43" s="193"/>
      <c r="E43" s="193"/>
      <c r="F43" s="19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194" t="s">
        <v>211</v>
      </c>
      <c r="C44" s="193"/>
      <c r="D44" s="193"/>
      <c r="E44" s="193"/>
      <c r="F44" s="19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194" t="s">
        <v>212</v>
      </c>
      <c r="C45" s="193"/>
      <c r="D45" s="193"/>
      <c r="E45" s="193"/>
      <c r="F45" s="193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194" t="s">
        <v>213</v>
      </c>
      <c r="C46" s="193"/>
      <c r="D46" s="193"/>
      <c r="E46" s="193"/>
      <c r="F46" s="193"/>
      <c r="G46" s="170"/>
      <c r="H46" s="108"/>
      <c r="I46" s="108"/>
      <c r="J46" s="113"/>
      <c r="K46" s="113"/>
      <c r="L46" s="170" t="s">
        <v>204</v>
      </c>
      <c r="M46" s="108"/>
      <c r="N46" s="108"/>
      <c r="O46" s="113"/>
      <c r="P46" s="113"/>
      <c r="Q46" s="170"/>
      <c r="R46" s="108"/>
      <c r="S46" s="108"/>
      <c r="T46" s="113"/>
      <c r="U46" s="113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70" t="s">
        <v>127</v>
      </c>
      <c r="C47" s="108"/>
      <c r="D47" s="108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70" t="s">
        <v>131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83" t="s">
        <v>207</v>
      </c>
      <c r="C49" s="174"/>
      <c r="D49" s="179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83" t="s">
        <v>208</v>
      </c>
      <c r="C50" s="174"/>
      <c r="D50" s="179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65" t="s">
        <v>218</v>
      </c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70" t="s">
        <v>132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170" t="s">
        <v>136</v>
      </c>
      <c r="C53" s="174"/>
      <c r="D53" s="179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 t="s">
        <v>155</v>
      </c>
      <c r="C54" s="174"/>
      <c r="D54" s="179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70" t="s">
        <v>137</v>
      </c>
      <c r="C55" s="174"/>
      <c r="D55" s="179"/>
      <c r="E55" s="174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83" t="s">
        <v>145</v>
      </c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70" t="s">
        <v>138</v>
      </c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 t="s">
        <v>160</v>
      </c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F49:U49 F53:U53" name="Range2_12_5_1_1_1_2_2_1_1_1_1_1_1_1_1_1_1_1_2_1_1_1_2_1_1_1_1_1_1_1_1_1_1_1_1_1_1_1_1_2_1_1_1_1_1_1_1_1_1_2_1_1_3_1_1_1_3_1_1_1_1_1_1_1_1_1_1_1_1_1_1_1_1_1_1_1_1_1_1_2_1_1_1_1_1_1_1_1_1_1_1_2_2_1"/>
    <protectedRange sqref="T43" name="Range2_12_5_1_1_1_2_1_1_1_1_1_1_2_1_1_1"/>
    <protectedRange sqref="G43:H43" name="Range2_2_12_1_3_1_1_1_1_1_4_1_1_1_1_1_1_1_1_1_1_2_1_1_1_1"/>
    <protectedRange sqref="E43:F46 J46:K46 O46:P46 T46:U46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:D46 I46 N46 S46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" name="Range2_2_12_1_3_1_2_1_1_1_2_1_3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B43:B46 G46 L46 Q46" name="Range2_12_5_1_1_1_2_1_1_1_1_1_1_1_1_1_1_1_2_1_1_1_1_1_1_1_1_1_1_1_1_1_1_1_1_1_1_1_1_1_1_2_1_1_1_1_1_1_1_1_1_1_1_2_1_1_1_1_2_1_1_1_1_1_1_1_1_1_1_1_2_1_1_1_1_1_1_1_1_1_1_1"/>
    <protectedRange sqref="W17:W32" name="Range1_16_3_1_1_3_2_1"/>
    <protectedRange sqref="S47:T47" name="Range2_12_5_1_1_2_1_1_1_1_1_1_1_2_1"/>
    <protectedRange sqref="N47:R47" name="Range2_12_1_6_1_1_2_1_1_1_1_1_1_1_1_1"/>
    <protectedRange sqref="L47:M47" name="Range2_2_12_1_7_1_1_3_1_1_1_1_1_1_1_1_1"/>
    <protectedRange sqref="J47:K47" name="Range2_2_12_1_4_1_1_1_1_1_1_1_1_1_1_1_1_1_1_1_2_1_1_1_1_1_1_1_1_1"/>
    <protectedRange sqref="I47" name="Range2_2_12_1_7_1_1_2_2_1_2_2_1_1_1_1_1_1_1_1_1"/>
    <protectedRange sqref="G47:H47" name="Range2_2_12_1_3_1_2_1_1_1_1_2_1_1_1_1_1_1_1_1_1_1_1_2_1_1_1_1_1_1_1_1_1"/>
    <protectedRange sqref="D47:E47" name="Range2_2_12_1_3_1_2_1_1_1_2_1_2_3_2_1_1_1_1_1_1_1_1_1_2"/>
    <protectedRange sqref="F47" name="Range2_2_12_1_3_1_1_1_1_1_4_1_2_1_2_1_2_1_1_1_1_1_1_1_1_1_2"/>
    <protectedRange sqref="B47" name="Range2_12_5_1_1_1_1_1_2"/>
    <protectedRange sqref="B48" name="Range2_12_5_1_1_1_2_1_1_1_1_1_1_1_1_1_1_1_2_1_1_1_1_1_1_1_1_1_1_1_1_1_1_1_1_1_1_1_1_1_1_2_1_1_1_1_1_1_1_1_1_1_1_2_1_1_1_1_2_1_1_1_1_1_1_1_1_1_1_1_2_1_1_1_1_1_1_1_1_1_1_1_1"/>
    <protectedRange sqref="B49" name="Range2_12_5_1_1_1_2_2_1_1_1_1_1_1_1_1_1_1_1_1_1_1_1_1_1_1_1_1_1_1_1_1_1_1_1_1_1_1_1_1_1_1_1_1_1_1_1_1_1_1_1_1_1_1_1_1_1_2_1_1_1_1_1_1_1_1_1_1_1_2_1_1_1_1_1_2_1_1_1_1_1_1_1_1_1_1_1_1_1_1_1_1_1_1_1_1_1_1_1_1_1"/>
    <protectedRange sqref="B50" name="Range2_12_5_1_1_1_2_2_1_1_1_1_1_1_1_1_1_1_1_2_1_1_1_1_1_1_1_1_1_1_1_1_1_1_1_1_1_1_1_1_1_1_1_1_1_1_1_1_1_1_1_1_1_1_1_1_1_1_1_1_1_1_1_1_1_1_1_1_1_1_1_1_1_2_1_1_1_1_1_1_1_1_1_1_1_2_1_1_1_1_1_2_1_1_1_1_1_1_1_1_1_1_1_1_1_1_1_1_1_1_1_1_1_1_1_1"/>
    <protectedRange sqref="S52:T52" name="Range2_12_5_1_1_2_1_1_1_1_1_1_1_2_1_2"/>
    <protectedRange sqref="N52:R52" name="Range2_12_1_6_1_1_2_1_1_1_1_1_1_1_1_1_2"/>
    <protectedRange sqref="L52:M52" name="Range2_2_12_1_7_1_1_3_1_1_1_1_1_1_1_1_1_2"/>
    <protectedRange sqref="J52:K52" name="Range2_2_12_1_4_1_1_1_1_1_1_1_1_1_1_1_1_1_1_1_2_1_1_1_1_1_1_1_1_1_2"/>
    <protectedRange sqref="I52" name="Range2_2_12_1_7_1_1_2_2_1_2_2_1_1_1_1_1_1_1_1_1_2"/>
    <protectedRange sqref="G52:H52" name="Range2_2_12_1_3_1_2_1_1_1_1_2_1_1_1_1_1_1_1_1_1_1_1_2_1_1_1_1_1_1_1_1_1_2"/>
    <protectedRange sqref="T51" name="Range2_12_5_1_1_2_2_1_1_1_1_1_1_1_1_1_1_1_1_2_1_1_1_1_1_1_1_1_1_1_1_2"/>
    <protectedRange sqref="S51" name="Range2_12_4_1_1_1_4_2_2_2_2_1_1_1_1_1_1_1_1_1_1_1_2_1_1_1_1_1_1_1_1_1_1_1_2"/>
    <protectedRange sqref="Q51:R51" name="Range2_12_1_6_1_1_1_2_3_2_1_1_3_1_1_1_1_1_1_1_1_1_1_1_1_1_2_1_1_1_1_1_1_1_1_1_1_1_2"/>
    <protectedRange sqref="N51:P51" name="Range2_12_1_2_3_1_1_1_2_3_2_1_1_3_1_1_1_1_1_1_1_1_1_1_1_1_1_2_1_1_1_1_1_1_1_1_1_1_1_2"/>
    <protectedRange sqref="K51:M51" name="Range2_2_12_1_4_3_1_1_1_3_3_2_1_1_3_1_1_1_1_1_1_1_1_1_1_1_1_1_2_1_1_1_1_1_1_1_1_1_1_1_2"/>
    <protectedRange sqref="J51" name="Range2_2_12_1_4_3_1_1_1_3_2_1_2_2_1_1_1_1_1_1_1_1_1_1_1_1_1_2_1_1_1_1_1_1_1_1_1_1_1_2"/>
    <protectedRange sqref="E51:H51" name="Range2_2_12_1_3_1_2_1_1_1_1_2_1_1_1_1_1_1_1_1_1_1_2_1_1_1_1_1_1_1_1_2_1_1_1_1_1_1_1_1_1_1_1_2"/>
    <protectedRange sqref="D51" name="Range2_2_12_1_3_1_2_1_1_1_2_1_2_3_1_1_1_1_1_1_2_1_1_1_1_1_1_1_1_1_1_2_1_1_1_1_1_1_1_1_1_1_1_2"/>
    <protectedRange sqref="I51" name="Range2_2_12_1_4_2_1_1_1_4_1_2_1_1_1_2_2_1_1_1_1_1_1_1_1_1_1_1_1_1_1_2_1_1_1_1_1_1_1_1_1_1_1_2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"/>
    <protectedRange sqref="F52" name="Range2_2_12_1_3_1_2_1_1_1_1_2_1_1_1_1_1_1_1_1_1_1_1_2_2_1_1_1_1_1_1_1_1_2"/>
    <protectedRange sqref="E52" name="Range2_2_12_1_3_1_2_1_1_1_2_1_1_1_1_3_1_1_1_1_1_1_1_1_1_2_2_1_1_1_1_1_1_1_1_2"/>
    <protectedRange sqref="B52" name="Range2_12_5_1_1_1_2_1_1_1_1_1_1_1_1_1_1_1_2_1_2_1_1_1_1_1_1_1_1_1_2_1_1_1_1_1_1_1_1_1_1_1_1_1_1_1_1_1_1_1_1_1_1_1_1_1_1_1_1_1_1_1_1_1_1_1_1_1_1_1_1_1_1_1_2_1_1_1_1_1_1_1_1_1_2_1_2_1_1_1_1_1_2_1_1_1_1_1_1_1_1_2_1_1_1_1_1_1_1_1_2"/>
    <protectedRange sqref="B53" name="Range2_12_5_1_1_1_1_1_2_1_1_1_1_1_1_1_1_1_1_1_1_1_1_1_1_1_1_1_1_2_1_1_1_1_1_1_1_1_1_1_1_1_1_3_1_1_1_2_1_1_1_1_1_1_1_1_1_1_1_1_2_1_1_1_1_1_1_1_1_1_1_1_1_1_1_1_1_1_1_1_1_1_1_1_1_1_1_1_1_3_1_2_1_1_1_2_2_1_2_1_1_1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</protectedRanges>
  <mergeCells count="48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V30:AW30"/>
    <mergeCell ref="L35:N35"/>
    <mergeCell ref="B51:U51"/>
    <mergeCell ref="B60:U60"/>
    <mergeCell ref="B61:U61"/>
    <mergeCell ref="B62:U62"/>
    <mergeCell ref="B63:U63"/>
    <mergeCell ref="AS9:AS10"/>
    <mergeCell ref="R9:T10"/>
    <mergeCell ref="W9:W10"/>
    <mergeCell ref="X9:AE9"/>
    <mergeCell ref="AH9:AH10"/>
    <mergeCell ref="AI9:AI10"/>
    <mergeCell ref="AQ9:AQ10"/>
    <mergeCell ref="B58:U58"/>
    <mergeCell ref="B59:U59"/>
  </mergeCells>
  <conditionalFormatting sqref="AC11:AE34 X11:Y34 AA11:AA34">
    <cfRule type="containsText" dxfId="740" priority="25" operator="containsText" text="N/A">
      <formula>NOT(ISERROR(SEARCH("N/A",X11)))</formula>
    </cfRule>
    <cfRule type="cellIs" dxfId="739" priority="39" operator="equal">
      <formula>0</formula>
    </cfRule>
  </conditionalFormatting>
  <conditionalFormatting sqref="AC11:AE34 X11:Y34 AA11:AA34">
    <cfRule type="cellIs" dxfId="738" priority="38" operator="greaterThanOrEqual">
      <formula>1185</formula>
    </cfRule>
  </conditionalFormatting>
  <conditionalFormatting sqref="AC11:AE34 X11:Y34 AA11:AA34">
    <cfRule type="cellIs" dxfId="737" priority="37" operator="between">
      <formula>0.1</formula>
      <formula>1184</formula>
    </cfRule>
  </conditionalFormatting>
  <conditionalFormatting sqref="X8">
    <cfRule type="cellIs" dxfId="736" priority="36" operator="equal">
      <formula>0</formula>
    </cfRule>
  </conditionalFormatting>
  <conditionalFormatting sqref="X8">
    <cfRule type="cellIs" dxfId="735" priority="35" operator="greaterThan">
      <formula>1179</formula>
    </cfRule>
  </conditionalFormatting>
  <conditionalFormatting sqref="X8">
    <cfRule type="cellIs" dxfId="734" priority="34" operator="greaterThan">
      <formula>99</formula>
    </cfRule>
  </conditionalFormatting>
  <conditionalFormatting sqref="X8">
    <cfRule type="cellIs" dxfId="733" priority="33" operator="greaterThan">
      <formula>0.99</formula>
    </cfRule>
  </conditionalFormatting>
  <conditionalFormatting sqref="AB8">
    <cfRule type="cellIs" dxfId="732" priority="32" operator="equal">
      <formula>0</formula>
    </cfRule>
  </conditionalFormatting>
  <conditionalFormatting sqref="AB8">
    <cfRule type="cellIs" dxfId="731" priority="31" operator="greaterThan">
      <formula>1179</formula>
    </cfRule>
  </conditionalFormatting>
  <conditionalFormatting sqref="AB8">
    <cfRule type="cellIs" dxfId="730" priority="30" operator="greaterThan">
      <formula>99</formula>
    </cfRule>
  </conditionalFormatting>
  <conditionalFormatting sqref="AB8">
    <cfRule type="cellIs" dxfId="729" priority="29" operator="greaterThan">
      <formula>0.99</formula>
    </cfRule>
  </conditionalFormatting>
  <conditionalFormatting sqref="AI11:AI34">
    <cfRule type="cellIs" dxfId="728" priority="28" operator="greaterThan">
      <formula>$AI$8</formula>
    </cfRule>
  </conditionalFormatting>
  <conditionalFormatting sqref="AH11:AH34">
    <cfRule type="cellIs" dxfId="727" priority="26" operator="greaterThan">
      <formula>$AH$8</formula>
    </cfRule>
    <cfRule type="cellIs" dxfId="726" priority="27" operator="greaterThan">
      <formula>$AH$8</formula>
    </cfRule>
  </conditionalFormatting>
  <conditionalFormatting sqref="AB11:AB34">
    <cfRule type="containsText" dxfId="725" priority="21" operator="containsText" text="N/A">
      <formula>NOT(ISERROR(SEARCH("N/A",AB11)))</formula>
    </cfRule>
    <cfRule type="cellIs" dxfId="724" priority="24" operator="equal">
      <formula>0</formula>
    </cfRule>
  </conditionalFormatting>
  <conditionalFormatting sqref="AB11:AB34">
    <cfRule type="cellIs" dxfId="723" priority="23" operator="greaterThanOrEqual">
      <formula>1185</formula>
    </cfRule>
  </conditionalFormatting>
  <conditionalFormatting sqref="AB11:AB34">
    <cfRule type="cellIs" dxfId="722" priority="22" operator="between">
      <formula>0.1</formula>
      <formula>1184</formula>
    </cfRule>
  </conditionalFormatting>
  <conditionalFormatting sqref="AN11:AO34">
    <cfRule type="cellIs" dxfId="721" priority="20" operator="equal">
      <formula>0</formula>
    </cfRule>
  </conditionalFormatting>
  <conditionalFormatting sqref="AN11:AO34">
    <cfRule type="cellIs" dxfId="720" priority="19" operator="greaterThan">
      <formula>1179</formula>
    </cfRule>
  </conditionalFormatting>
  <conditionalFormatting sqref="AN11:AO34">
    <cfRule type="cellIs" dxfId="719" priority="18" operator="greaterThan">
      <formula>99</formula>
    </cfRule>
  </conditionalFormatting>
  <conditionalFormatting sqref="AN11:AO34">
    <cfRule type="cellIs" dxfId="718" priority="17" operator="greaterThan">
      <formula>0.99</formula>
    </cfRule>
  </conditionalFormatting>
  <conditionalFormatting sqref="AQ11:AQ34">
    <cfRule type="cellIs" dxfId="717" priority="16" operator="equal">
      <formula>0</formula>
    </cfRule>
  </conditionalFormatting>
  <conditionalFormatting sqref="AQ11:AQ34">
    <cfRule type="cellIs" dxfId="716" priority="15" operator="greaterThan">
      <formula>1179</formula>
    </cfRule>
  </conditionalFormatting>
  <conditionalFormatting sqref="AQ11:AQ34">
    <cfRule type="cellIs" dxfId="715" priority="14" operator="greaterThan">
      <formula>99</formula>
    </cfRule>
  </conditionalFormatting>
  <conditionalFormatting sqref="AQ11:AQ34">
    <cfRule type="cellIs" dxfId="714" priority="13" operator="greaterThan">
      <formula>0.99</formula>
    </cfRule>
  </conditionalFormatting>
  <conditionalFormatting sqref="Z11:Z34">
    <cfRule type="containsText" dxfId="713" priority="9" operator="containsText" text="N/A">
      <formula>NOT(ISERROR(SEARCH("N/A",Z11)))</formula>
    </cfRule>
    <cfRule type="cellIs" dxfId="712" priority="12" operator="equal">
      <formula>0</formula>
    </cfRule>
  </conditionalFormatting>
  <conditionalFormatting sqref="Z11:Z34">
    <cfRule type="cellIs" dxfId="711" priority="11" operator="greaterThanOrEqual">
      <formula>1185</formula>
    </cfRule>
  </conditionalFormatting>
  <conditionalFormatting sqref="Z11:Z34">
    <cfRule type="cellIs" dxfId="710" priority="10" operator="between">
      <formula>0.1</formula>
      <formula>1184</formula>
    </cfRule>
  </conditionalFormatting>
  <conditionalFormatting sqref="AJ11:AN34">
    <cfRule type="cellIs" dxfId="709" priority="8" operator="equal">
      <formula>0</formula>
    </cfRule>
  </conditionalFormatting>
  <conditionalFormatting sqref="AJ11:AN34">
    <cfRule type="cellIs" dxfId="708" priority="7" operator="greaterThan">
      <formula>1179</formula>
    </cfRule>
  </conditionalFormatting>
  <conditionalFormatting sqref="AJ11:AN34">
    <cfRule type="cellIs" dxfId="707" priority="6" operator="greaterThan">
      <formula>99</formula>
    </cfRule>
  </conditionalFormatting>
  <conditionalFormatting sqref="AJ11:AN34">
    <cfRule type="cellIs" dxfId="706" priority="5" operator="greaterThan">
      <formula>0.99</formula>
    </cfRule>
  </conditionalFormatting>
  <conditionalFormatting sqref="AP11:AP34">
    <cfRule type="cellIs" dxfId="705" priority="4" operator="equal">
      <formula>0</formula>
    </cfRule>
  </conditionalFormatting>
  <conditionalFormatting sqref="AP11:AP34">
    <cfRule type="cellIs" dxfId="704" priority="3" operator="greaterThan">
      <formula>1179</formula>
    </cfRule>
  </conditionalFormatting>
  <conditionalFormatting sqref="AP11:AP34">
    <cfRule type="cellIs" dxfId="703" priority="2" operator="greaterThan">
      <formula>99</formula>
    </cfRule>
  </conditionalFormatting>
  <conditionalFormatting sqref="AP11:AP34">
    <cfRule type="cellIs" dxfId="70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T28" zoomScaleNormal="100" workbookViewId="0">
      <selection activeCell="AL43" sqref="AL4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128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69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73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73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42383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26576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71" t="s">
        <v>51</v>
      </c>
      <c r="V9" s="171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68" t="s">
        <v>55</v>
      </c>
      <c r="AG9" s="168" t="s">
        <v>56</v>
      </c>
      <c r="AH9" s="260" t="s">
        <v>57</v>
      </c>
      <c r="AI9" s="276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58" t="s">
        <v>66</v>
      </c>
      <c r="AR9" s="171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54"/>
      <c r="I10" s="171" t="s">
        <v>75</v>
      </c>
      <c r="J10" s="171" t="s">
        <v>75</v>
      </c>
      <c r="K10" s="171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13'!Q34</f>
        <v>66538694</v>
      </c>
      <c r="R10" s="269"/>
      <c r="S10" s="270"/>
      <c r="T10" s="271"/>
      <c r="U10" s="171" t="s">
        <v>75</v>
      </c>
      <c r="V10" s="171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13'!AG34</f>
        <v>43210452</v>
      </c>
      <c r="AH10" s="260"/>
      <c r="AI10" s="277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">
        <f>'JAN 13'!AP34</f>
        <v>10051840</v>
      </c>
      <c r="AQ10" s="259"/>
      <c r="AR10" s="172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130</v>
      </c>
      <c r="P11" s="115">
        <v>89</v>
      </c>
      <c r="Q11" s="115">
        <v>66542709</v>
      </c>
      <c r="R11" s="46">
        <f>IF(ISBLANK(Q11),"-",Q11-Q10)</f>
        <v>4015</v>
      </c>
      <c r="S11" s="47">
        <f>R11*24/1000</f>
        <v>96.36</v>
      </c>
      <c r="T11" s="47">
        <f>R11/1000</f>
        <v>4.0149999999999997</v>
      </c>
      <c r="U11" s="116">
        <v>5.7</v>
      </c>
      <c r="V11" s="116">
        <f t="shared" ref="V11:V34" si="1">U11</f>
        <v>5.7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997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43211176</v>
      </c>
      <c r="AH11" s="49">
        <f>IF(ISBLANK(AG11),"-",AG11-AG10)</f>
        <v>724</v>
      </c>
      <c r="AI11" s="50">
        <f>AH11/T11</f>
        <v>180.32378580323788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0.45</v>
      </c>
      <c r="AP11" s="119">
        <v>10053164</v>
      </c>
      <c r="AQ11" s="119">
        <f t="shared" ref="AQ11:AQ34" si="2">AP11-AP10</f>
        <v>1324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128</v>
      </c>
      <c r="P12" s="115">
        <v>89</v>
      </c>
      <c r="Q12" s="115">
        <v>66546633</v>
      </c>
      <c r="R12" s="46">
        <f t="shared" ref="R12:R34" si="5">IF(ISBLANK(Q12),"-",Q12-Q11)</f>
        <v>3924</v>
      </c>
      <c r="S12" s="47">
        <f t="shared" ref="S12:S34" si="6">R12*24/1000</f>
        <v>94.176000000000002</v>
      </c>
      <c r="T12" s="47">
        <f t="shared" ref="T12:T34" si="7">R12/1000</f>
        <v>3.9239999999999999</v>
      </c>
      <c r="U12" s="116">
        <v>7.2</v>
      </c>
      <c r="V12" s="116">
        <f t="shared" si="1"/>
        <v>7.2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947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43211876</v>
      </c>
      <c r="AH12" s="49">
        <f>IF(ISBLANK(AG12),"-",AG12-AG11)</f>
        <v>700</v>
      </c>
      <c r="AI12" s="50">
        <f t="shared" ref="AI12:AI34" si="8">AH12/T12</f>
        <v>178.3893985728848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0.45</v>
      </c>
      <c r="AP12" s="119">
        <v>10054539</v>
      </c>
      <c r="AQ12" s="119">
        <f t="shared" si="2"/>
        <v>1375</v>
      </c>
      <c r="AR12" s="123">
        <v>1.1299999999999999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12</v>
      </c>
      <c r="E13" s="41">
        <f t="shared" si="0"/>
        <v>8.4507042253521139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128</v>
      </c>
      <c r="P13" s="115">
        <v>88</v>
      </c>
      <c r="Q13" s="115">
        <v>66550420</v>
      </c>
      <c r="R13" s="46">
        <f t="shared" si="5"/>
        <v>3787</v>
      </c>
      <c r="S13" s="47">
        <f t="shared" si="6"/>
        <v>90.888000000000005</v>
      </c>
      <c r="T13" s="47">
        <f t="shared" si="7"/>
        <v>3.7869999999999999</v>
      </c>
      <c r="U13" s="116">
        <v>8.4</v>
      </c>
      <c r="V13" s="116">
        <f t="shared" si="1"/>
        <v>8.4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946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43212556</v>
      </c>
      <c r="AH13" s="49">
        <f>IF(ISBLANK(AG13),"-",AG13-AG12)</f>
        <v>680</v>
      </c>
      <c r="AI13" s="50">
        <f t="shared" si="8"/>
        <v>179.56165830472671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0.45</v>
      </c>
      <c r="AP13" s="119">
        <v>10055861</v>
      </c>
      <c r="AQ13" s="119">
        <f t="shared" si="2"/>
        <v>1322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13</v>
      </c>
      <c r="E14" s="41">
        <f t="shared" si="0"/>
        <v>9.1549295774647899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96</v>
      </c>
      <c r="P14" s="115">
        <v>98</v>
      </c>
      <c r="Q14" s="115">
        <v>66554265</v>
      </c>
      <c r="R14" s="46">
        <f t="shared" si="5"/>
        <v>3845</v>
      </c>
      <c r="S14" s="47">
        <f t="shared" si="6"/>
        <v>92.28</v>
      </c>
      <c r="T14" s="47">
        <f t="shared" si="7"/>
        <v>3.8450000000000002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896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43213236</v>
      </c>
      <c r="AH14" s="49">
        <f t="shared" ref="AH14:AH34" si="9">IF(ISBLANK(AG14),"-",AG14-AG13)</f>
        <v>680</v>
      </c>
      <c r="AI14" s="50">
        <f t="shared" si="8"/>
        <v>176.85305591677502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0.45</v>
      </c>
      <c r="AP14" s="119">
        <v>10056674</v>
      </c>
      <c r="AQ14" s="119">
        <f t="shared" si="2"/>
        <v>813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13</v>
      </c>
      <c r="E15" s="41">
        <f t="shared" si="0"/>
        <v>9.1549295774647899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110</v>
      </c>
      <c r="P15" s="115">
        <v>105</v>
      </c>
      <c r="Q15" s="115">
        <v>66558369</v>
      </c>
      <c r="R15" s="46">
        <f t="shared" si="5"/>
        <v>4104</v>
      </c>
      <c r="S15" s="47">
        <f t="shared" si="6"/>
        <v>98.495999999999995</v>
      </c>
      <c r="T15" s="47">
        <f t="shared" si="7"/>
        <v>4.1040000000000001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997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43213900</v>
      </c>
      <c r="AH15" s="49">
        <f t="shared" si="9"/>
        <v>664</v>
      </c>
      <c r="AI15" s="50">
        <f t="shared" si="8"/>
        <v>161.7933723196881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10056674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10</v>
      </c>
      <c r="E16" s="41">
        <f t="shared" si="0"/>
        <v>7.042253521126761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127</v>
      </c>
      <c r="P16" s="115">
        <v>127</v>
      </c>
      <c r="Q16" s="115">
        <v>66563426</v>
      </c>
      <c r="R16" s="46">
        <f t="shared" si="5"/>
        <v>5057</v>
      </c>
      <c r="S16" s="47">
        <f t="shared" si="6"/>
        <v>121.36799999999999</v>
      </c>
      <c r="T16" s="47">
        <f t="shared" si="7"/>
        <v>5.0570000000000004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43214788</v>
      </c>
      <c r="AH16" s="49">
        <f t="shared" si="9"/>
        <v>888</v>
      </c>
      <c r="AI16" s="50">
        <f t="shared" si="8"/>
        <v>175.5981807395689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10056674</v>
      </c>
      <c r="AQ16" s="119">
        <f t="shared" si="2"/>
        <v>0</v>
      </c>
      <c r="AR16" s="53">
        <v>1.22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131</v>
      </c>
      <c r="P17" s="115">
        <v>130</v>
      </c>
      <c r="Q17" s="115">
        <v>66569405</v>
      </c>
      <c r="R17" s="46">
        <f t="shared" si="5"/>
        <v>5979</v>
      </c>
      <c r="S17" s="47">
        <f t="shared" si="6"/>
        <v>143.49600000000001</v>
      </c>
      <c r="T17" s="47">
        <f t="shared" si="7"/>
        <v>5.9790000000000001</v>
      </c>
      <c r="U17" s="116">
        <v>9</v>
      </c>
      <c r="V17" s="116">
        <f t="shared" si="1"/>
        <v>9</v>
      </c>
      <c r="W17" s="117" t="s">
        <v>130</v>
      </c>
      <c r="X17" s="119">
        <v>1046</v>
      </c>
      <c r="Y17" s="119">
        <v>0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43216132</v>
      </c>
      <c r="AH17" s="49">
        <f t="shared" si="9"/>
        <v>1344</v>
      </c>
      <c r="AI17" s="50">
        <f t="shared" si="8"/>
        <v>224.78675363773206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10056674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135</v>
      </c>
      <c r="P18" s="115">
        <v>151</v>
      </c>
      <c r="Q18" s="115">
        <v>66575614</v>
      </c>
      <c r="R18" s="46">
        <f t="shared" si="5"/>
        <v>6209</v>
      </c>
      <c r="S18" s="47">
        <f t="shared" si="6"/>
        <v>149.01599999999999</v>
      </c>
      <c r="T18" s="47">
        <f t="shared" si="7"/>
        <v>6.2089999999999996</v>
      </c>
      <c r="U18" s="116">
        <v>8.4</v>
      </c>
      <c r="V18" s="116">
        <f t="shared" si="1"/>
        <v>8.4</v>
      </c>
      <c r="W18" s="117" t="s">
        <v>130</v>
      </c>
      <c r="X18" s="119">
        <v>1046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43217524</v>
      </c>
      <c r="AH18" s="49">
        <f t="shared" si="9"/>
        <v>1392</v>
      </c>
      <c r="AI18" s="50">
        <f t="shared" si="8"/>
        <v>224.19069093251733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10056674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138</v>
      </c>
      <c r="P19" s="115">
        <v>152</v>
      </c>
      <c r="Q19" s="115">
        <v>66581770</v>
      </c>
      <c r="R19" s="46">
        <f t="shared" si="5"/>
        <v>6156</v>
      </c>
      <c r="S19" s="47">
        <f t="shared" si="6"/>
        <v>147.744</v>
      </c>
      <c r="T19" s="47">
        <f t="shared" si="7"/>
        <v>6.1559999999999997</v>
      </c>
      <c r="U19" s="116">
        <v>7.7</v>
      </c>
      <c r="V19" s="116">
        <f t="shared" si="1"/>
        <v>7.7</v>
      </c>
      <c r="W19" s="117" t="s">
        <v>130</v>
      </c>
      <c r="X19" s="119">
        <v>1046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43218900</v>
      </c>
      <c r="AH19" s="49">
        <f t="shared" si="9"/>
        <v>1376</v>
      </c>
      <c r="AI19" s="50">
        <f t="shared" si="8"/>
        <v>223.52176738141651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10056674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137</v>
      </c>
      <c r="P20" s="115">
        <v>146</v>
      </c>
      <c r="Q20" s="115">
        <v>66588013</v>
      </c>
      <c r="R20" s="46">
        <f t="shared" si="5"/>
        <v>6243</v>
      </c>
      <c r="S20" s="47">
        <f t="shared" si="6"/>
        <v>149.83199999999999</v>
      </c>
      <c r="T20" s="47">
        <f t="shared" si="7"/>
        <v>6.2430000000000003</v>
      </c>
      <c r="U20" s="116">
        <v>7.2</v>
      </c>
      <c r="V20" s="116">
        <f t="shared" si="1"/>
        <v>7.2</v>
      </c>
      <c r="W20" s="117" t="s">
        <v>130</v>
      </c>
      <c r="X20" s="119">
        <v>1046</v>
      </c>
      <c r="Y20" s="119">
        <v>0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43220244</v>
      </c>
      <c r="AH20" s="49">
        <f t="shared" si="9"/>
        <v>1344</v>
      </c>
      <c r="AI20" s="50">
        <f t="shared" si="8"/>
        <v>215.28111484863047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10056674</v>
      </c>
      <c r="AQ20" s="119">
        <f t="shared" si="2"/>
        <v>0</v>
      </c>
      <c r="AR20" s="53">
        <v>1.27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138</v>
      </c>
      <c r="P21" s="115">
        <v>145</v>
      </c>
      <c r="Q21" s="115">
        <v>66594090</v>
      </c>
      <c r="R21" s="46">
        <f t="shared" si="5"/>
        <v>6077</v>
      </c>
      <c r="S21" s="47">
        <f t="shared" si="6"/>
        <v>145.84800000000001</v>
      </c>
      <c r="T21" s="47">
        <f t="shared" si="7"/>
        <v>6.077</v>
      </c>
      <c r="U21" s="116">
        <v>6.6</v>
      </c>
      <c r="V21" s="116">
        <f t="shared" si="1"/>
        <v>6.6</v>
      </c>
      <c r="W21" s="117" t="s">
        <v>130</v>
      </c>
      <c r="X21" s="119">
        <v>1046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43221644</v>
      </c>
      <c r="AH21" s="49">
        <f t="shared" si="9"/>
        <v>1400</v>
      </c>
      <c r="AI21" s="50">
        <f t="shared" si="8"/>
        <v>230.37683067302945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10056674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6</v>
      </c>
      <c r="E22" s="41">
        <f t="shared" si="0"/>
        <v>4.2253521126760569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135</v>
      </c>
      <c r="P22" s="115">
        <v>143</v>
      </c>
      <c r="Q22" s="115">
        <v>66600203</v>
      </c>
      <c r="R22" s="46">
        <f t="shared" si="5"/>
        <v>6113</v>
      </c>
      <c r="S22" s="47">
        <f t="shared" si="6"/>
        <v>146.71199999999999</v>
      </c>
      <c r="T22" s="47">
        <f t="shared" si="7"/>
        <v>6.1130000000000004</v>
      </c>
      <c r="U22" s="116">
        <v>6.1</v>
      </c>
      <c r="V22" s="116">
        <f t="shared" si="1"/>
        <v>6.1</v>
      </c>
      <c r="W22" s="117" t="s">
        <v>130</v>
      </c>
      <c r="X22" s="119">
        <v>1046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43223020</v>
      </c>
      <c r="AH22" s="49">
        <f t="shared" si="9"/>
        <v>1376</v>
      </c>
      <c r="AI22" s="50">
        <f t="shared" si="8"/>
        <v>225.09406183543265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10056674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134</v>
      </c>
      <c r="P23" s="115">
        <v>140</v>
      </c>
      <c r="Q23" s="115">
        <v>66606106</v>
      </c>
      <c r="R23" s="46">
        <f t="shared" si="5"/>
        <v>5903</v>
      </c>
      <c r="S23" s="47">
        <f t="shared" si="6"/>
        <v>141.672</v>
      </c>
      <c r="T23" s="47">
        <f t="shared" si="7"/>
        <v>5.9029999999999996</v>
      </c>
      <c r="U23" s="116">
        <v>5.7</v>
      </c>
      <c r="V23" s="116">
        <f t="shared" si="1"/>
        <v>5.7</v>
      </c>
      <c r="W23" s="117" t="s">
        <v>130</v>
      </c>
      <c r="X23" s="119">
        <v>1025</v>
      </c>
      <c r="Y23" s="119">
        <v>0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43224364</v>
      </c>
      <c r="AH23" s="49">
        <f t="shared" si="9"/>
        <v>1344</v>
      </c>
      <c r="AI23" s="50">
        <f t="shared" si="8"/>
        <v>227.68084025072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10056674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132</v>
      </c>
      <c r="P24" s="115">
        <v>139</v>
      </c>
      <c r="Q24" s="115">
        <v>66611892</v>
      </c>
      <c r="R24" s="46">
        <f t="shared" si="5"/>
        <v>5786</v>
      </c>
      <c r="S24" s="47">
        <f t="shared" si="6"/>
        <v>138.864</v>
      </c>
      <c r="T24" s="47">
        <f t="shared" si="7"/>
        <v>5.7859999999999996</v>
      </c>
      <c r="U24" s="116">
        <v>5.4</v>
      </c>
      <c r="V24" s="116">
        <f t="shared" si="1"/>
        <v>5.4</v>
      </c>
      <c r="W24" s="117" t="s">
        <v>130</v>
      </c>
      <c r="X24" s="119">
        <v>1025</v>
      </c>
      <c r="Y24" s="119">
        <v>0</v>
      </c>
      <c r="Z24" s="119">
        <v>1186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43225708</v>
      </c>
      <c r="AH24" s="49">
        <f>IF(ISBLANK(AG24),"-",AG24-AG23)</f>
        <v>1344</v>
      </c>
      <c r="AI24" s="50">
        <f t="shared" si="8"/>
        <v>232.284825440719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10056674</v>
      </c>
      <c r="AQ24" s="119">
        <f t="shared" si="2"/>
        <v>0</v>
      </c>
      <c r="AR24" s="53">
        <v>1.25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133</v>
      </c>
      <c r="P25" s="115">
        <v>140</v>
      </c>
      <c r="Q25" s="115">
        <v>66617655</v>
      </c>
      <c r="R25" s="46">
        <f t="shared" si="5"/>
        <v>5763</v>
      </c>
      <c r="S25" s="47">
        <f t="shared" si="6"/>
        <v>138.31200000000001</v>
      </c>
      <c r="T25" s="47">
        <f t="shared" si="7"/>
        <v>5.7629999999999999</v>
      </c>
      <c r="U25" s="116">
        <v>5.0999999999999996</v>
      </c>
      <c r="V25" s="116">
        <f t="shared" si="1"/>
        <v>5.0999999999999996</v>
      </c>
      <c r="W25" s="117" t="s">
        <v>130</v>
      </c>
      <c r="X25" s="119">
        <v>1025</v>
      </c>
      <c r="Y25" s="119">
        <v>0</v>
      </c>
      <c r="Z25" s="119">
        <v>1187</v>
      </c>
      <c r="AA25" s="119">
        <v>1185</v>
      </c>
      <c r="AB25" s="119">
        <v>1186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43227036</v>
      </c>
      <c r="AH25" s="49">
        <f t="shared" si="9"/>
        <v>1328</v>
      </c>
      <c r="AI25" s="50">
        <f t="shared" si="8"/>
        <v>230.43553704667707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10056674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131</v>
      </c>
      <c r="P26" s="115">
        <v>136</v>
      </c>
      <c r="Q26" s="115">
        <v>66623271</v>
      </c>
      <c r="R26" s="46">
        <f t="shared" si="5"/>
        <v>5616</v>
      </c>
      <c r="S26" s="47">
        <f t="shared" si="6"/>
        <v>134.78399999999999</v>
      </c>
      <c r="T26" s="47">
        <f t="shared" si="7"/>
        <v>5.6159999999999997</v>
      </c>
      <c r="U26" s="116">
        <v>4.8</v>
      </c>
      <c r="V26" s="116">
        <f t="shared" si="1"/>
        <v>4.8</v>
      </c>
      <c r="W26" s="117" t="s">
        <v>130</v>
      </c>
      <c r="X26" s="119">
        <v>1025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43228336</v>
      </c>
      <c r="AH26" s="49">
        <f t="shared" si="9"/>
        <v>1300</v>
      </c>
      <c r="AI26" s="50">
        <f t="shared" si="8"/>
        <v>231.4814814814815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10056674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132</v>
      </c>
      <c r="P27" s="115">
        <v>138</v>
      </c>
      <c r="Q27" s="115">
        <v>66629038</v>
      </c>
      <c r="R27" s="46">
        <f t="shared" si="5"/>
        <v>5767</v>
      </c>
      <c r="S27" s="47">
        <f t="shared" si="6"/>
        <v>138.40799999999999</v>
      </c>
      <c r="T27" s="47">
        <f t="shared" si="7"/>
        <v>5.7670000000000003</v>
      </c>
      <c r="U27" s="116">
        <v>4.5</v>
      </c>
      <c r="V27" s="116">
        <f t="shared" si="1"/>
        <v>4.5</v>
      </c>
      <c r="W27" s="117" t="s">
        <v>130</v>
      </c>
      <c r="X27" s="119">
        <v>1025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43229660</v>
      </c>
      <c r="AH27" s="49">
        <f t="shared" si="9"/>
        <v>1324</v>
      </c>
      <c r="AI27" s="50">
        <f t="shared" si="8"/>
        <v>229.58210508063115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10056674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132</v>
      </c>
      <c r="P28" s="115">
        <v>135</v>
      </c>
      <c r="Q28" s="115">
        <v>66634729</v>
      </c>
      <c r="R28" s="46">
        <f t="shared" si="5"/>
        <v>5691</v>
      </c>
      <c r="S28" s="47">
        <f t="shared" si="6"/>
        <v>136.584</v>
      </c>
      <c r="T28" s="47">
        <f t="shared" si="7"/>
        <v>5.6909999999999998</v>
      </c>
      <c r="U28" s="116">
        <v>4.2</v>
      </c>
      <c r="V28" s="116">
        <f t="shared" si="1"/>
        <v>4.2</v>
      </c>
      <c r="W28" s="117" t="s">
        <v>130</v>
      </c>
      <c r="X28" s="119">
        <v>1006</v>
      </c>
      <c r="Y28" s="119">
        <v>0</v>
      </c>
      <c r="Z28" s="119">
        <v>1177</v>
      </c>
      <c r="AA28" s="119">
        <v>1185</v>
      </c>
      <c r="AB28" s="119">
        <v>1178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43230964</v>
      </c>
      <c r="AH28" s="49">
        <f t="shared" si="9"/>
        <v>1304</v>
      </c>
      <c r="AI28" s="50">
        <f t="shared" si="8"/>
        <v>229.13371990862765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10056674</v>
      </c>
      <c r="AQ28" s="119">
        <f t="shared" si="2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133</v>
      </c>
      <c r="P29" s="115">
        <v>137</v>
      </c>
      <c r="Q29" s="115">
        <v>66640365</v>
      </c>
      <c r="R29" s="46">
        <f t="shared" si="5"/>
        <v>5636</v>
      </c>
      <c r="S29" s="47">
        <f t="shared" si="6"/>
        <v>135.26400000000001</v>
      </c>
      <c r="T29" s="47">
        <f t="shared" si="7"/>
        <v>5.6360000000000001</v>
      </c>
      <c r="U29" s="116">
        <v>3.9</v>
      </c>
      <c r="V29" s="116">
        <f t="shared" si="1"/>
        <v>3.9</v>
      </c>
      <c r="W29" s="117" t="s">
        <v>130</v>
      </c>
      <c r="X29" s="119">
        <v>1005</v>
      </c>
      <c r="Y29" s="119">
        <v>0</v>
      </c>
      <c r="Z29" s="119">
        <v>1177</v>
      </c>
      <c r="AA29" s="119">
        <v>1185</v>
      </c>
      <c r="AB29" s="119">
        <v>1177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43232268</v>
      </c>
      <c r="AH29" s="49">
        <f t="shared" si="9"/>
        <v>1304</v>
      </c>
      <c r="AI29" s="50">
        <f t="shared" si="8"/>
        <v>231.36976579134137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10056674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111</v>
      </c>
      <c r="P30" s="115">
        <v>131</v>
      </c>
      <c r="Q30" s="115">
        <v>66645843</v>
      </c>
      <c r="R30" s="46">
        <f t="shared" si="5"/>
        <v>5478</v>
      </c>
      <c r="S30" s="47">
        <f t="shared" si="6"/>
        <v>131.47200000000001</v>
      </c>
      <c r="T30" s="47">
        <f t="shared" si="7"/>
        <v>5.4779999999999998</v>
      </c>
      <c r="U30" s="116">
        <v>3.1</v>
      </c>
      <c r="V30" s="116">
        <f t="shared" si="1"/>
        <v>3.1</v>
      </c>
      <c r="W30" s="117" t="s">
        <v>139</v>
      </c>
      <c r="X30" s="119">
        <v>1118</v>
      </c>
      <c r="Y30" s="119">
        <v>0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43233372</v>
      </c>
      <c r="AH30" s="49">
        <f t="shared" si="9"/>
        <v>1104</v>
      </c>
      <c r="AI30" s="50">
        <f t="shared" si="8"/>
        <v>201.53340635268347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10056674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110</v>
      </c>
      <c r="P31" s="115">
        <v>128</v>
      </c>
      <c r="Q31" s="115">
        <v>66651223</v>
      </c>
      <c r="R31" s="46">
        <f t="shared" si="5"/>
        <v>5380</v>
      </c>
      <c r="S31" s="47">
        <f t="shared" si="6"/>
        <v>129.12</v>
      </c>
      <c r="T31" s="47">
        <f t="shared" si="7"/>
        <v>5.38</v>
      </c>
      <c r="U31" s="116">
        <v>2.2999999999999998</v>
      </c>
      <c r="V31" s="116">
        <f t="shared" si="1"/>
        <v>2.2999999999999998</v>
      </c>
      <c r="W31" s="117" t="s">
        <v>139</v>
      </c>
      <c r="X31" s="119">
        <v>1117</v>
      </c>
      <c r="Y31" s="119">
        <v>0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43234460</v>
      </c>
      <c r="AH31" s="49">
        <f t="shared" si="9"/>
        <v>1088</v>
      </c>
      <c r="AI31" s="50">
        <f t="shared" si="8"/>
        <v>202.23048327137548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10056674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115</v>
      </c>
      <c r="P32" s="115">
        <v>126</v>
      </c>
      <c r="Q32" s="115">
        <v>66656452</v>
      </c>
      <c r="R32" s="46">
        <f t="shared" si="5"/>
        <v>5229</v>
      </c>
      <c r="S32" s="47">
        <f t="shared" si="6"/>
        <v>125.496</v>
      </c>
      <c r="T32" s="47">
        <f t="shared" si="7"/>
        <v>5.2290000000000001</v>
      </c>
      <c r="U32" s="116">
        <v>1.6</v>
      </c>
      <c r="V32" s="116">
        <f t="shared" si="1"/>
        <v>1.6</v>
      </c>
      <c r="W32" s="117" t="s">
        <v>139</v>
      </c>
      <c r="X32" s="119">
        <v>1116</v>
      </c>
      <c r="Y32" s="119">
        <v>0</v>
      </c>
      <c r="Z32" s="119">
        <v>1147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43235500</v>
      </c>
      <c r="AH32" s="49">
        <f t="shared" si="9"/>
        <v>1040</v>
      </c>
      <c r="AI32" s="50">
        <f t="shared" si="8"/>
        <v>198.89080130043985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10056674</v>
      </c>
      <c r="AQ32" s="119">
        <f t="shared" si="2"/>
        <v>0</v>
      </c>
      <c r="AR32" s="53">
        <v>1.24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133</v>
      </c>
      <c r="P33" s="115">
        <v>103</v>
      </c>
      <c r="Q33" s="115">
        <v>66660786</v>
      </c>
      <c r="R33" s="46">
        <f t="shared" si="5"/>
        <v>4334</v>
      </c>
      <c r="S33" s="47">
        <f t="shared" si="6"/>
        <v>104.01600000000001</v>
      </c>
      <c r="T33" s="47">
        <f t="shared" si="7"/>
        <v>4.3339999999999996</v>
      </c>
      <c r="U33" s="116">
        <v>2.4</v>
      </c>
      <c r="V33" s="116">
        <f t="shared" si="1"/>
        <v>2.4</v>
      </c>
      <c r="W33" s="117" t="s">
        <v>124</v>
      </c>
      <c r="X33" s="119">
        <v>0</v>
      </c>
      <c r="Y33" s="119">
        <v>0</v>
      </c>
      <c r="Z33" s="119">
        <v>1047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43236280</v>
      </c>
      <c r="AH33" s="49">
        <f t="shared" si="9"/>
        <v>780</v>
      </c>
      <c r="AI33" s="50">
        <f t="shared" si="8"/>
        <v>179.9723119520074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10057679</v>
      </c>
      <c r="AQ33" s="119">
        <f t="shared" si="2"/>
        <v>1005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133</v>
      </c>
      <c r="P34" s="115">
        <v>94</v>
      </c>
      <c r="Q34" s="115">
        <v>66664970</v>
      </c>
      <c r="R34" s="46">
        <f t="shared" si="5"/>
        <v>4184</v>
      </c>
      <c r="S34" s="47">
        <f t="shared" si="6"/>
        <v>100.416</v>
      </c>
      <c r="T34" s="47">
        <f t="shared" si="7"/>
        <v>4.1840000000000002</v>
      </c>
      <c r="U34" s="116">
        <v>3.7</v>
      </c>
      <c r="V34" s="116">
        <f t="shared" si="1"/>
        <v>3.7</v>
      </c>
      <c r="W34" s="117" t="s">
        <v>124</v>
      </c>
      <c r="X34" s="119">
        <v>0</v>
      </c>
      <c r="Y34" s="119">
        <v>0</v>
      </c>
      <c r="Z34" s="119">
        <v>996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43237028</v>
      </c>
      <c r="AH34" s="49">
        <f t="shared" si="9"/>
        <v>748</v>
      </c>
      <c r="AI34" s="50">
        <f t="shared" si="8"/>
        <v>178.77629063097513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10058916</v>
      </c>
      <c r="AQ34" s="119">
        <f t="shared" si="2"/>
        <v>1237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126276</v>
      </c>
      <c r="S35" s="65">
        <f>AVERAGE(S11:S34)</f>
        <v>126.27600000000001</v>
      </c>
      <c r="T35" s="65">
        <f>SUM(T11:T34)</f>
        <v>126.276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26576</v>
      </c>
      <c r="AH35" s="67">
        <f>SUM(AH11:AH34)</f>
        <v>26576</v>
      </c>
      <c r="AI35" s="68">
        <f>$AH$35/$T35</f>
        <v>210.45962811618995</v>
      </c>
      <c r="AJ35" s="92"/>
      <c r="AK35" s="93"/>
      <c r="AL35" s="93"/>
      <c r="AM35" s="93"/>
      <c r="AN35" s="94"/>
      <c r="AO35" s="69"/>
      <c r="AP35" s="70">
        <f>AP34-AP10</f>
        <v>7076</v>
      </c>
      <c r="AQ35" s="71">
        <f>SUM(AQ11:AQ34)</f>
        <v>7076</v>
      </c>
      <c r="AR35" s="72">
        <f>AVERAGE(AR11:AR34)</f>
        <v>1.2233333333333334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70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162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219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70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70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183" t="s">
        <v>180</v>
      </c>
      <c r="C44" s="174"/>
      <c r="D44" s="179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183" t="s">
        <v>215</v>
      </c>
      <c r="C45" s="174"/>
      <c r="D45" s="179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214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70" t="s">
        <v>132</v>
      </c>
      <c r="C47" s="108"/>
      <c r="D47" s="108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70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172</v>
      </c>
      <c r="C49" s="174"/>
      <c r="D49" s="179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70" t="s">
        <v>137</v>
      </c>
      <c r="C50" s="174"/>
      <c r="D50" s="179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70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157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/>
      <c r="C54" s="174"/>
      <c r="D54" s="179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70"/>
      <c r="C55" s="174"/>
      <c r="D55" s="179"/>
      <c r="E55" s="174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83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183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183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183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183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183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183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183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F49:U49 F50:G50" name="Range2_12_5_1_1_1_2_2_1_1_1_1_1_1_1_1_1_1_1_2_1_1_1_2_1_1_1_1_1_1_1_1_1_1_1_1_1_1_1_1_2_1_1_1_1_1_1_1_1_1_2_1_1_3_1_1_1_3_1_1_1_1_1_1_1_1_1_1_1_1_1_1_1_1_1_1_1_1_1_1_2_1_1_1_1_1_1_1_1_1_1_1_2_2_1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W17:W32" name="Range1_16_3_1_1_3_2_1"/>
    <protectedRange sqref="S47:T47" name="Range2_12_5_1_1_2_1_1_1_1_1_1_1_2_1"/>
    <protectedRange sqref="N47:R47" name="Range2_12_1_6_1_1_2_1_1_1_1_1_1_1_1_1"/>
    <protectedRange sqref="L47:M47" name="Range2_2_12_1_7_1_1_3_1_1_1_1_1_1_1_1_1"/>
    <protectedRange sqref="J47:K47" name="Range2_2_12_1_4_1_1_1_1_1_1_1_1_1_1_1_1_1_1_1_2_1_1_1_1_1_1_1_1_1"/>
    <protectedRange sqref="I47" name="Range2_2_12_1_7_1_1_2_2_1_2_2_1_1_1_1_1_1_1_1_1"/>
    <protectedRange sqref="G47:H47" name="Range2_2_12_1_3_1_2_1_1_1_1_2_1_1_1_1_1_1_1_1_1_1_1_2_1_1_1_1_1_1_1_1_1"/>
    <protectedRange sqref="D47:E47" name="Range2_2_12_1_3_1_2_1_1_1_2_1_2_3_2_1_1_1_1_1_1_1_1_1_2"/>
    <protectedRange sqref="F47" name="Range2_2_12_1_3_1_1_1_1_1_4_1_2_1_2_1_2_1_1_1_1_1_1_1_1_1_2"/>
    <protectedRange sqref="B42" name="Range2_12_5_1_1_1_1_1_2"/>
    <protectedRange sqref="S52:T52" name="Range2_12_5_1_1_2_1_1_1_1_1_1_1_2_1_2"/>
    <protectedRange sqref="N52:R52" name="Range2_12_1_6_1_1_2_1_1_1_1_1_1_1_1_1_2"/>
    <protectedRange sqref="L52:M52" name="Range2_2_12_1_7_1_1_3_1_1_1_1_1_1_1_1_1_2"/>
    <protectedRange sqref="J52:K52" name="Range2_2_12_1_4_1_1_1_1_1_1_1_1_1_1_1_1_1_1_1_2_1_1_1_1_1_1_1_1_1_2"/>
    <protectedRange sqref="I52" name="Range2_2_12_1_7_1_1_2_2_1_2_2_1_1_1_1_1_1_1_1_1_2"/>
    <protectedRange sqref="G52:H52" name="Range2_2_12_1_3_1_2_1_1_1_1_2_1_1_1_1_1_1_1_1_1_1_1_2_1_1_1_1_1_1_1_1_1_2"/>
    <protectedRange sqref="T51" name="Range2_12_5_1_1_2_2_1_1_1_1_1_1_1_1_1_1_1_1_2_1_1_1_1_1_1_1_1_1_1_1_2"/>
    <protectedRange sqref="S51" name="Range2_12_4_1_1_1_4_2_2_2_2_1_1_1_1_1_1_1_1_1_1_1_2_1_1_1_1_1_1_1_1_1_1_1_2"/>
    <protectedRange sqref="Q51:R51" name="Range2_12_1_6_1_1_1_2_3_2_1_1_3_1_1_1_1_1_1_1_1_1_1_1_1_1_2_1_1_1_1_1_1_1_1_1_1_1_2"/>
    <protectedRange sqref="N51:P51" name="Range2_12_1_2_3_1_1_1_2_3_2_1_1_3_1_1_1_1_1_1_1_1_1_1_1_1_1_2_1_1_1_1_1_1_1_1_1_1_1_2"/>
    <protectedRange sqref="K51:M51" name="Range2_2_12_1_4_3_1_1_1_3_3_2_1_1_3_1_1_1_1_1_1_1_1_1_1_1_1_1_2_1_1_1_1_1_1_1_1_1_1_1_2"/>
    <protectedRange sqref="J51" name="Range2_2_12_1_4_3_1_1_1_3_2_1_2_2_1_1_1_1_1_1_1_1_1_1_1_1_1_2_1_1_1_1_1_1_1_1_1_1_1_2"/>
    <protectedRange sqref="E51:H51" name="Range2_2_12_1_3_1_2_1_1_1_1_2_1_1_1_1_1_1_1_1_1_1_2_1_1_1_1_1_1_1_1_2_1_1_1_1_1_1_1_1_1_1_1_2"/>
    <protectedRange sqref="D51" name="Range2_2_12_1_3_1_2_1_1_1_2_1_2_3_1_1_1_1_1_1_2_1_1_1_1_1_1_1_1_1_1_2_1_1_1_1_1_1_1_1_1_1_1_2"/>
    <protectedRange sqref="I51" name="Range2_2_12_1_4_2_1_1_1_4_1_2_1_1_1_2_2_1_1_1_1_1_1_1_1_1_1_1_1_1_1_2_1_1_1_1_1_1_1_1_1_1_1_2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"/>
    <protectedRange sqref="F52" name="Range2_2_12_1_3_1_2_1_1_1_1_2_1_1_1_1_1_1_1_1_1_1_1_2_2_1_1_1_1_1_1_1_1_2"/>
    <protectedRange sqref="E52" name="Range2_2_12_1_3_1_2_1_1_1_2_1_1_1_1_3_1_1_1_1_1_1_1_1_1_2_2_1_1_1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B43" name="Range2_12_5_1_1_1_2_1_1_1_1_1_1_1_1_1_1_1_2_1_1_1_1_1_1_1_1_1_1_1_1_1_1_1_1_1_1_1_1_1_1_2_1_1_1_1_1_1_1_1_1_1_1_2_1_1_1_1_2_1_1_1_1_1_1_1_1_1_1_1_2_1_1_1_1_1_1_1_1_1_1_1_1_1"/>
    <protectedRange sqref="B44" name="Range2_12_5_1_1_1_2_2_1_1_1_1_1_1_1_1_1_1_1_1_1_1_1_1_1_1_1_1_1_1_1_1_1_1_1_1_1_1_1_1_1_1_1_1_1_1_1_1_1_1_1_1_1_1_1_1_1_2_1_1_1_1_1_1_1_1_1_1_1_2_1_1_1_1_1_2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"/>
    <protectedRange sqref="T46" name="Range2_12_5_1_1_2_2_1_1_1_1_1_1_1_1_1_1_1_1_2_1_1_1_1_1_1_1_1_1_1_1_2_1"/>
    <protectedRange sqref="S46" name="Range2_12_4_1_1_1_4_2_2_2_2_1_1_1_1_1_1_1_1_1_1_1_2_1_1_1_1_1_1_1_1_1_1_1_2_1"/>
    <protectedRange sqref="Q46:R46" name="Range2_12_1_6_1_1_1_2_3_2_1_1_3_1_1_1_1_1_1_1_1_1_1_1_1_1_2_1_1_1_1_1_1_1_1_1_1_1_2_1"/>
    <protectedRange sqref="N46:P46" name="Range2_12_1_2_3_1_1_1_2_3_2_1_1_3_1_1_1_1_1_1_1_1_1_1_1_1_1_2_1_1_1_1_1_1_1_1_1_1_1_2_1"/>
    <protectedRange sqref="K46:M46" name="Range2_2_12_1_4_3_1_1_1_3_3_2_1_1_3_1_1_1_1_1_1_1_1_1_1_1_1_1_2_1_1_1_1_1_1_1_1_1_1_1_2_1"/>
    <protectedRange sqref="J46" name="Range2_2_12_1_4_3_1_1_1_3_2_1_2_2_1_1_1_1_1_1_1_1_1_1_1_1_1_2_1_1_1_1_1_1_1_1_1_1_1_2_1"/>
    <protectedRange sqref="E46:H46" name="Range2_2_12_1_3_1_2_1_1_1_1_2_1_1_1_1_1_1_1_1_1_1_2_1_1_1_1_1_1_1_1_2_1_1_1_1_1_1_1_1_1_1_1_2_1"/>
    <protectedRange sqref="D46" name="Range2_2_12_1_3_1_2_1_1_1_2_1_2_3_1_1_1_1_1_1_2_1_1_1_1_1_1_1_1_1_1_2_1_1_1_1_1_1_1_1_1_1_1_2_1"/>
    <protectedRange sqref="I46" name="Range2_2_12_1_4_2_1_1_1_4_1_2_1_1_1_2_2_1_1_1_1_1_1_1_1_1_1_1_1_1_1_2_1_1_1_1_1_1_1_1_1_1_1_2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1"/>
    <protectedRange sqref="B47" name="Range2_12_5_1_1_1_2_1_1_1_1_1_1_1_1_1_1_1_2_1_2_1_1_1_1_1_1_1_1_1_2_1_1_1_1_1_1_1_1_1_1_1_1_1_1_1_1_1_1_1_1_1_1_1_1_1_1_1_1_1_1_1_1_1_1_1_1_1_1_1_1_1_1_1_2_1_1_1_1_1_1_1_1_1_2_1_2_1_1_1_1_1_2_1_1_1_1_1_1_1_1_2_1_1_1_1_1_1_1_1_2_10"/>
    <protectedRange sqref="B48" name="Range2_12_5_1_1_1_1_1_2_1_1_1_1_1_1_1_1_1_1_1_1_1_1_1_1_1_1_1_1_2_1_1_1_1_1_1_1_1_1_1_1_1_1_3_1_1_1_2_1_1_1_1_1_1_1_1_1_1_1_1_2_1_1_1_1_1_1_1_1_1_1_1_1_1_1_1_1_1_1_1_1_1_1_1_1_1_1_1_1_3_1_2_1_1_1_2_2_1_2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"/>
    <protectedRange sqref="B50" name="Range2_12_5_1_1_1_1_1_2_1_1_2_1_1_1_1_1_1_1_1_1_1_1_1_1_1_1_1_1_2_1_1_1_1_1_1_1_1_1_1_1_1_1_1_3_1_1_1_2_1_1_1_1_1_1_1_1_1_2_1_1_1_1_1_1_1_1_1_1_1_1_1_1_1_1_1_1_1_1_1_1_1_1_1_1_2_1_1_1_2_2_1_1_2_1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"/>
    <protectedRange sqref="T53" name="Range2_12_5_1_1_2_2_1_1_1_1_1_1_1_1_1_1_1_1_2_1_1_1_1_1_1_1_1_1_2_1_2"/>
    <protectedRange sqref="S53" name="Range2_12_4_1_1_1_4_2_2_2_2_1_1_1_1_1_1_1_1_1_1_1_2_1_1_1_1_1_1_1_1_1_2_1_2"/>
    <protectedRange sqref="Q53:R53" name="Range2_12_1_6_1_1_1_2_3_2_1_1_3_1_1_1_1_1_1_1_1_1_1_1_1_1_2_1_1_1_1_1_1_1_1_1_2_1_2"/>
    <protectedRange sqref="N53:P53" name="Range2_12_1_2_3_1_1_1_2_3_2_1_1_3_1_1_1_1_1_1_1_1_1_1_1_1_1_2_1_1_1_1_1_1_1_1_1_2_1_2"/>
    <protectedRange sqref="K53:M53" name="Range2_2_12_1_4_3_1_1_1_3_3_2_1_1_3_1_1_1_1_1_1_1_1_1_1_1_1_1_2_1_1_1_1_1_1_1_1_1_2_1_2"/>
    <protectedRange sqref="J53" name="Range2_2_12_1_4_3_1_1_1_3_2_1_2_2_1_1_1_1_1_1_1_1_1_1_1_1_1_2_1_1_1_1_1_1_1_1_1_2_1_2"/>
    <protectedRange sqref="E53:H53" name="Range2_2_12_1_3_1_2_1_1_1_1_2_1_1_1_1_1_1_1_1_1_1_2_1_1_1_1_1_1_1_1_2_1_1_1_1_1_1_1_1_1_2_1_2"/>
    <protectedRange sqref="D53" name="Range2_2_12_1_3_1_2_1_1_1_2_1_2_3_1_1_1_1_1_1_2_1_1_1_1_1_1_1_1_1_1_2_1_1_1_1_1_1_1_1_1_2_1_2"/>
    <protectedRange sqref="I53" name="Range2_2_12_1_4_2_1_1_1_4_1_2_1_1_1_2_2_1_1_1_1_1_1_1_1_1_1_1_1_1_1_2_1_1_1_1_1_1_1_1_1_2_1_2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"/>
  </protectedRanges>
  <mergeCells count="50">
    <mergeCell ref="B60:U60"/>
    <mergeCell ref="B61:U61"/>
    <mergeCell ref="B62:U62"/>
    <mergeCell ref="B63:U63"/>
    <mergeCell ref="B46:U46"/>
    <mergeCell ref="B53:U53"/>
    <mergeCell ref="B59:U59"/>
    <mergeCell ref="AS9:AS10"/>
    <mergeCell ref="AV30:AW30"/>
    <mergeCell ref="L35:N35"/>
    <mergeCell ref="B51:U51"/>
    <mergeCell ref="B58:U58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701" priority="25" operator="containsText" text="N/A">
      <formula>NOT(ISERROR(SEARCH("N/A",X11)))</formula>
    </cfRule>
    <cfRule type="cellIs" dxfId="700" priority="39" operator="equal">
      <formula>0</formula>
    </cfRule>
  </conditionalFormatting>
  <conditionalFormatting sqref="AC11:AE34 X11:Y34 AA11:AA34">
    <cfRule type="cellIs" dxfId="699" priority="38" operator="greaterThanOrEqual">
      <formula>1185</formula>
    </cfRule>
  </conditionalFormatting>
  <conditionalFormatting sqref="AC11:AE34 X11:Y34 AA11:AA34">
    <cfRule type="cellIs" dxfId="698" priority="37" operator="between">
      <formula>0.1</formula>
      <formula>1184</formula>
    </cfRule>
  </conditionalFormatting>
  <conditionalFormatting sqref="X8">
    <cfRule type="cellIs" dxfId="697" priority="36" operator="equal">
      <formula>0</formula>
    </cfRule>
  </conditionalFormatting>
  <conditionalFormatting sqref="X8">
    <cfRule type="cellIs" dxfId="696" priority="35" operator="greaterThan">
      <formula>1179</formula>
    </cfRule>
  </conditionalFormatting>
  <conditionalFormatting sqref="X8">
    <cfRule type="cellIs" dxfId="695" priority="34" operator="greaterThan">
      <formula>99</formula>
    </cfRule>
  </conditionalFormatting>
  <conditionalFormatting sqref="X8">
    <cfRule type="cellIs" dxfId="694" priority="33" operator="greaterThan">
      <formula>0.99</formula>
    </cfRule>
  </conditionalFormatting>
  <conditionalFormatting sqref="AB8">
    <cfRule type="cellIs" dxfId="693" priority="32" operator="equal">
      <formula>0</formula>
    </cfRule>
  </conditionalFormatting>
  <conditionalFormatting sqref="AB8">
    <cfRule type="cellIs" dxfId="692" priority="31" operator="greaterThan">
      <formula>1179</formula>
    </cfRule>
  </conditionalFormatting>
  <conditionalFormatting sqref="AB8">
    <cfRule type="cellIs" dxfId="691" priority="30" operator="greaterThan">
      <formula>99</formula>
    </cfRule>
  </conditionalFormatting>
  <conditionalFormatting sqref="AB8">
    <cfRule type="cellIs" dxfId="690" priority="29" operator="greaterThan">
      <formula>0.99</formula>
    </cfRule>
  </conditionalFormatting>
  <conditionalFormatting sqref="AI11:AI34">
    <cfRule type="cellIs" dxfId="689" priority="28" operator="greaterThan">
      <formula>$AI$8</formula>
    </cfRule>
  </conditionalFormatting>
  <conditionalFormatting sqref="AH11:AH34">
    <cfRule type="cellIs" dxfId="688" priority="26" operator="greaterThan">
      <formula>$AH$8</formula>
    </cfRule>
    <cfRule type="cellIs" dxfId="687" priority="27" operator="greaterThan">
      <formula>$AH$8</formula>
    </cfRule>
  </conditionalFormatting>
  <conditionalFormatting sqref="AB11:AB34">
    <cfRule type="containsText" dxfId="686" priority="21" operator="containsText" text="N/A">
      <formula>NOT(ISERROR(SEARCH("N/A",AB11)))</formula>
    </cfRule>
    <cfRule type="cellIs" dxfId="685" priority="24" operator="equal">
      <formula>0</formula>
    </cfRule>
  </conditionalFormatting>
  <conditionalFormatting sqref="AB11:AB34">
    <cfRule type="cellIs" dxfId="684" priority="23" operator="greaterThanOrEqual">
      <formula>1185</formula>
    </cfRule>
  </conditionalFormatting>
  <conditionalFormatting sqref="AB11:AB34">
    <cfRule type="cellIs" dxfId="683" priority="22" operator="between">
      <formula>0.1</formula>
      <formula>1184</formula>
    </cfRule>
  </conditionalFormatting>
  <conditionalFormatting sqref="AN11:AO34">
    <cfRule type="cellIs" dxfId="682" priority="20" operator="equal">
      <formula>0</formula>
    </cfRule>
  </conditionalFormatting>
  <conditionalFormatting sqref="AN11:AO34">
    <cfRule type="cellIs" dxfId="681" priority="19" operator="greaterThan">
      <formula>1179</formula>
    </cfRule>
  </conditionalFormatting>
  <conditionalFormatting sqref="AN11:AO34">
    <cfRule type="cellIs" dxfId="680" priority="18" operator="greaterThan">
      <formula>99</formula>
    </cfRule>
  </conditionalFormatting>
  <conditionalFormatting sqref="AN11:AO34">
    <cfRule type="cellIs" dxfId="679" priority="17" operator="greaterThan">
      <formula>0.99</formula>
    </cfRule>
  </conditionalFormatting>
  <conditionalFormatting sqref="AQ11:AQ34">
    <cfRule type="cellIs" dxfId="678" priority="16" operator="equal">
      <formula>0</formula>
    </cfRule>
  </conditionalFormatting>
  <conditionalFormatting sqref="AQ11:AQ34">
    <cfRule type="cellIs" dxfId="677" priority="15" operator="greaterThan">
      <formula>1179</formula>
    </cfRule>
  </conditionalFormatting>
  <conditionalFormatting sqref="AQ11:AQ34">
    <cfRule type="cellIs" dxfId="676" priority="14" operator="greaterThan">
      <formula>99</formula>
    </cfRule>
  </conditionalFormatting>
  <conditionalFormatting sqref="AQ11:AQ34">
    <cfRule type="cellIs" dxfId="675" priority="13" operator="greaterThan">
      <formula>0.99</formula>
    </cfRule>
  </conditionalFormatting>
  <conditionalFormatting sqref="Z11:Z34">
    <cfRule type="containsText" dxfId="674" priority="9" operator="containsText" text="N/A">
      <formula>NOT(ISERROR(SEARCH("N/A",Z11)))</formula>
    </cfRule>
    <cfRule type="cellIs" dxfId="673" priority="12" operator="equal">
      <formula>0</formula>
    </cfRule>
  </conditionalFormatting>
  <conditionalFormatting sqref="Z11:Z34">
    <cfRule type="cellIs" dxfId="672" priority="11" operator="greaterThanOrEqual">
      <formula>1185</formula>
    </cfRule>
  </conditionalFormatting>
  <conditionalFormatting sqref="Z11:Z34">
    <cfRule type="cellIs" dxfId="671" priority="10" operator="between">
      <formula>0.1</formula>
      <formula>1184</formula>
    </cfRule>
  </conditionalFormatting>
  <conditionalFormatting sqref="AJ11:AN34">
    <cfRule type="cellIs" dxfId="670" priority="8" operator="equal">
      <formula>0</formula>
    </cfRule>
  </conditionalFormatting>
  <conditionalFormatting sqref="AJ11:AN34">
    <cfRule type="cellIs" dxfId="669" priority="7" operator="greaterThan">
      <formula>1179</formula>
    </cfRule>
  </conditionalFormatting>
  <conditionalFormatting sqref="AJ11:AN34">
    <cfRule type="cellIs" dxfId="668" priority="6" operator="greaterThan">
      <formula>99</formula>
    </cfRule>
  </conditionalFormatting>
  <conditionalFormatting sqref="AJ11:AN34">
    <cfRule type="cellIs" dxfId="667" priority="5" operator="greaterThan">
      <formula>0.99</formula>
    </cfRule>
  </conditionalFormatting>
  <conditionalFormatting sqref="AP11:AP34">
    <cfRule type="cellIs" dxfId="666" priority="4" operator="equal">
      <formula>0</formula>
    </cfRule>
  </conditionalFormatting>
  <conditionalFormatting sqref="AP11:AP34">
    <cfRule type="cellIs" dxfId="665" priority="3" operator="greaterThan">
      <formula>1179</formula>
    </cfRule>
  </conditionalFormatting>
  <conditionalFormatting sqref="AP11:AP34">
    <cfRule type="cellIs" dxfId="664" priority="2" operator="greaterThan">
      <formula>99</formula>
    </cfRule>
  </conditionalFormatting>
  <conditionalFormatting sqref="AP11:AP34">
    <cfRule type="cellIs" dxfId="66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T25" zoomScaleNormal="100" workbookViewId="0">
      <selection activeCell="AM41" sqref="AM4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69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73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73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42384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26720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71" t="s">
        <v>51</v>
      </c>
      <c r="V9" s="171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68" t="s">
        <v>55</v>
      </c>
      <c r="AG9" s="168" t="s">
        <v>56</v>
      </c>
      <c r="AH9" s="260" t="s">
        <v>57</v>
      </c>
      <c r="AI9" s="276" t="s">
        <v>58</v>
      </c>
      <c r="AJ9" s="171" t="s">
        <v>59</v>
      </c>
      <c r="AK9" s="171" t="s">
        <v>60</v>
      </c>
      <c r="AL9" s="171" t="s">
        <v>61</v>
      </c>
      <c r="AM9" s="171" t="s">
        <v>62</v>
      </c>
      <c r="AN9" s="171" t="s">
        <v>63</v>
      </c>
      <c r="AO9" s="171" t="s">
        <v>64</v>
      </c>
      <c r="AP9" s="171" t="s">
        <v>65</v>
      </c>
      <c r="AQ9" s="258" t="s">
        <v>66</v>
      </c>
      <c r="AR9" s="171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1" t="s">
        <v>72</v>
      </c>
      <c r="C10" s="171" t="s">
        <v>73</v>
      </c>
      <c r="D10" s="171" t="s">
        <v>74</v>
      </c>
      <c r="E10" s="171" t="s">
        <v>75</v>
      </c>
      <c r="F10" s="171" t="s">
        <v>74</v>
      </c>
      <c r="G10" s="171" t="s">
        <v>75</v>
      </c>
      <c r="H10" s="254"/>
      <c r="I10" s="171" t="s">
        <v>75</v>
      </c>
      <c r="J10" s="171" t="s">
        <v>75</v>
      </c>
      <c r="K10" s="171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14'!Q34</f>
        <v>66664970</v>
      </c>
      <c r="R10" s="269"/>
      <c r="S10" s="270"/>
      <c r="T10" s="271"/>
      <c r="U10" s="171" t="s">
        <v>75</v>
      </c>
      <c r="V10" s="171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14'!AG34</f>
        <v>43237028</v>
      </c>
      <c r="AH10" s="260"/>
      <c r="AI10" s="277"/>
      <c r="AJ10" s="171" t="s">
        <v>84</v>
      </c>
      <c r="AK10" s="171" t="s">
        <v>84</v>
      </c>
      <c r="AL10" s="171" t="s">
        <v>84</v>
      </c>
      <c r="AM10" s="171" t="s">
        <v>84</v>
      </c>
      <c r="AN10" s="171" t="s">
        <v>84</v>
      </c>
      <c r="AO10" s="171" t="s">
        <v>84</v>
      </c>
      <c r="AP10" s="1">
        <f>'JAN 14'!AP34</f>
        <v>10058916</v>
      </c>
      <c r="AQ10" s="259"/>
      <c r="AR10" s="172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11</v>
      </c>
      <c r="E11" s="41">
        <f t="shared" ref="E11:E34" si="0">D11/1.42</f>
        <v>7.746478873239437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131</v>
      </c>
      <c r="P11" s="115">
        <v>94</v>
      </c>
      <c r="Q11" s="115">
        <v>66668880</v>
      </c>
      <c r="R11" s="46">
        <f>IF(ISBLANK(Q11),"-",Q11-Q10)</f>
        <v>3910</v>
      </c>
      <c r="S11" s="47">
        <f>R11*24/1000</f>
        <v>93.84</v>
      </c>
      <c r="T11" s="47">
        <f>R11/1000</f>
        <v>3.91</v>
      </c>
      <c r="U11" s="116">
        <v>5.3</v>
      </c>
      <c r="V11" s="116">
        <f t="shared" ref="V11:V34" si="1">U11</f>
        <v>5.3</v>
      </c>
      <c r="W11" s="117" t="s">
        <v>124</v>
      </c>
      <c r="X11" s="119">
        <v>0</v>
      </c>
      <c r="Y11" s="119">
        <v>0</v>
      </c>
      <c r="Z11" s="119">
        <v>966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43237728</v>
      </c>
      <c r="AH11" s="49">
        <f>IF(ISBLANK(AG11),"-",AG11-AG10)</f>
        <v>700</v>
      </c>
      <c r="AI11" s="50">
        <f>AH11/T11</f>
        <v>179.02813299232736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0.45</v>
      </c>
      <c r="AP11" s="119">
        <v>10060358</v>
      </c>
      <c r="AQ11" s="119">
        <f t="shared" ref="AQ11:AQ34" si="2">AP11-AP10</f>
        <v>1442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126</v>
      </c>
      <c r="P12" s="115">
        <v>89</v>
      </c>
      <c r="Q12" s="115">
        <v>66672763</v>
      </c>
      <c r="R12" s="46">
        <f t="shared" ref="R12:R34" si="5">IF(ISBLANK(Q12),"-",Q12-Q11)</f>
        <v>3883</v>
      </c>
      <c r="S12" s="47">
        <f t="shared" ref="S12:S34" si="6">R12*24/1000</f>
        <v>93.191999999999993</v>
      </c>
      <c r="T12" s="47">
        <f t="shared" ref="T12:T34" si="7">R12/1000</f>
        <v>3.883</v>
      </c>
      <c r="U12" s="116">
        <v>6.8</v>
      </c>
      <c r="V12" s="116">
        <f t="shared" si="1"/>
        <v>6.8</v>
      </c>
      <c r="W12" s="117" t="s">
        <v>124</v>
      </c>
      <c r="X12" s="119">
        <v>0</v>
      </c>
      <c r="Y12" s="119">
        <v>0</v>
      </c>
      <c r="Z12" s="119">
        <v>946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43238420</v>
      </c>
      <c r="AH12" s="49">
        <f>IF(ISBLANK(AG12),"-",AG12-AG11)</f>
        <v>692</v>
      </c>
      <c r="AI12" s="50">
        <f t="shared" ref="AI12:AI34" si="8">AH12/T12</f>
        <v>178.21272212207057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0.45</v>
      </c>
      <c r="AP12" s="119">
        <v>10061809</v>
      </c>
      <c r="AQ12" s="119">
        <f t="shared" si="2"/>
        <v>1451</v>
      </c>
      <c r="AR12" s="123">
        <v>1.1000000000000001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130</v>
      </c>
      <c r="P13" s="115">
        <v>90</v>
      </c>
      <c r="Q13" s="115">
        <v>66676618</v>
      </c>
      <c r="R13" s="46">
        <f t="shared" si="5"/>
        <v>3855</v>
      </c>
      <c r="S13" s="47">
        <f t="shared" si="6"/>
        <v>92.52</v>
      </c>
      <c r="T13" s="47">
        <f t="shared" si="7"/>
        <v>3.855</v>
      </c>
      <c r="U13" s="116">
        <v>8.1999999999999993</v>
      </c>
      <c r="V13" s="116">
        <f t="shared" si="1"/>
        <v>8.1999999999999993</v>
      </c>
      <c r="W13" s="117" t="s">
        <v>124</v>
      </c>
      <c r="X13" s="119">
        <v>0</v>
      </c>
      <c r="Y13" s="119">
        <v>0</v>
      </c>
      <c r="Z13" s="119">
        <v>945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43239100</v>
      </c>
      <c r="AH13" s="49">
        <f>IF(ISBLANK(AG13),"-",AG13-AG12)</f>
        <v>680</v>
      </c>
      <c r="AI13" s="50">
        <f t="shared" si="8"/>
        <v>176.39429312581063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0.45</v>
      </c>
      <c r="AP13" s="119">
        <v>10063164</v>
      </c>
      <c r="AQ13" s="119">
        <f t="shared" si="2"/>
        <v>1355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12</v>
      </c>
      <c r="E14" s="41">
        <f t="shared" si="0"/>
        <v>8.4507042253521139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114</v>
      </c>
      <c r="P14" s="115">
        <v>91</v>
      </c>
      <c r="Q14" s="115">
        <v>66680438</v>
      </c>
      <c r="R14" s="46">
        <f t="shared" si="5"/>
        <v>3820</v>
      </c>
      <c r="S14" s="47">
        <f t="shared" si="6"/>
        <v>91.68</v>
      </c>
      <c r="T14" s="47">
        <f t="shared" si="7"/>
        <v>3.82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926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43239772</v>
      </c>
      <c r="AH14" s="49">
        <f t="shared" ref="AH14:AH34" si="9">IF(ISBLANK(AG14),"-",AG14-AG13)</f>
        <v>672</v>
      </c>
      <c r="AI14" s="50">
        <f t="shared" si="8"/>
        <v>175.91623036649216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0.45</v>
      </c>
      <c r="AP14" s="119">
        <v>10064232</v>
      </c>
      <c r="AQ14" s="119">
        <f t="shared" si="2"/>
        <v>1068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15</v>
      </c>
      <c r="E15" s="41">
        <f t="shared" si="0"/>
        <v>10.563380281690142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107</v>
      </c>
      <c r="P15" s="115">
        <v>109</v>
      </c>
      <c r="Q15" s="115">
        <v>66684641</v>
      </c>
      <c r="R15" s="46">
        <f t="shared" si="5"/>
        <v>4203</v>
      </c>
      <c r="S15" s="47">
        <f t="shared" si="6"/>
        <v>100.872</v>
      </c>
      <c r="T15" s="47">
        <f t="shared" si="7"/>
        <v>4.2030000000000003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926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43240452</v>
      </c>
      <c r="AH15" s="49">
        <f t="shared" si="9"/>
        <v>680</v>
      </c>
      <c r="AI15" s="50">
        <f t="shared" si="8"/>
        <v>161.78919819176778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10064232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128</v>
      </c>
      <c r="P16" s="115">
        <v>123</v>
      </c>
      <c r="Q16" s="115">
        <v>66689772</v>
      </c>
      <c r="R16" s="46">
        <f t="shared" si="5"/>
        <v>5131</v>
      </c>
      <c r="S16" s="47">
        <f t="shared" si="6"/>
        <v>123.14400000000001</v>
      </c>
      <c r="T16" s="47">
        <f t="shared" si="7"/>
        <v>5.1310000000000002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43241340</v>
      </c>
      <c r="AH16" s="49">
        <f t="shared" si="9"/>
        <v>888</v>
      </c>
      <c r="AI16" s="50">
        <f t="shared" si="8"/>
        <v>173.06567920483334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10064232</v>
      </c>
      <c r="AQ16" s="119">
        <f t="shared" si="2"/>
        <v>0</v>
      </c>
      <c r="AR16" s="53">
        <v>1.36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132</v>
      </c>
      <c r="P17" s="115">
        <v>143</v>
      </c>
      <c r="Q17" s="115">
        <v>66695713</v>
      </c>
      <c r="R17" s="46">
        <f t="shared" si="5"/>
        <v>5941</v>
      </c>
      <c r="S17" s="47">
        <f t="shared" si="6"/>
        <v>142.584</v>
      </c>
      <c r="T17" s="47">
        <f t="shared" si="7"/>
        <v>5.9409999999999998</v>
      </c>
      <c r="U17" s="116">
        <v>9.1999999999999993</v>
      </c>
      <c r="V17" s="116">
        <f t="shared" si="1"/>
        <v>9.1999999999999993</v>
      </c>
      <c r="W17" s="117" t="s">
        <v>130</v>
      </c>
      <c r="X17" s="119">
        <v>0</v>
      </c>
      <c r="Y17" s="119">
        <v>1047</v>
      </c>
      <c r="Z17" s="119">
        <v>1187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43242636</v>
      </c>
      <c r="AH17" s="49">
        <f t="shared" si="9"/>
        <v>1296</v>
      </c>
      <c r="AI17" s="50">
        <f t="shared" si="8"/>
        <v>218.1450934186164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19">
        <v>10064232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135</v>
      </c>
      <c r="P18" s="115">
        <v>147</v>
      </c>
      <c r="Q18" s="115">
        <v>66701820</v>
      </c>
      <c r="R18" s="46">
        <f t="shared" si="5"/>
        <v>6107</v>
      </c>
      <c r="S18" s="47">
        <f t="shared" si="6"/>
        <v>146.56800000000001</v>
      </c>
      <c r="T18" s="47">
        <f t="shared" si="7"/>
        <v>6.1070000000000002</v>
      </c>
      <c r="U18" s="116">
        <v>8.5</v>
      </c>
      <c r="V18" s="116">
        <f t="shared" si="1"/>
        <v>8.5</v>
      </c>
      <c r="W18" s="117" t="s">
        <v>130</v>
      </c>
      <c r="X18" s="119">
        <v>0</v>
      </c>
      <c r="Y18" s="119">
        <v>1047</v>
      </c>
      <c r="Z18" s="119">
        <v>1187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43244000</v>
      </c>
      <c r="AH18" s="49">
        <f t="shared" si="9"/>
        <v>1364</v>
      </c>
      <c r="AI18" s="50">
        <f t="shared" si="8"/>
        <v>223.35025380710658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10064232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136</v>
      </c>
      <c r="P19" s="115">
        <v>123</v>
      </c>
      <c r="Q19" s="115">
        <v>66708026</v>
      </c>
      <c r="R19" s="46">
        <f t="shared" si="5"/>
        <v>6206</v>
      </c>
      <c r="S19" s="47">
        <f t="shared" si="6"/>
        <v>148.94399999999999</v>
      </c>
      <c r="T19" s="47">
        <f t="shared" si="7"/>
        <v>6.2060000000000004</v>
      </c>
      <c r="U19" s="116">
        <v>7.9</v>
      </c>
      <c r="V19" s="116">
        <f t="shared" si="1"/>
        <v>7.9</v>
      </c>
      <c r="W19" s="117" t="s">
        <v>130</v>
      </c>
      <c r="X19" s="119">
        <v>0</v>
      </c>
      <c r="Y19" s="119">
        <v>1056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43245380</v>
      </c>
      <c r="AH19" s="49">
        <f t="shared" si="9"/>
        <v>1380</v>
      </c>
      <c r="AI19" s="50">
        <f t="shared" si="8"/>
        <v>222.36545278762486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10064232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135</v>
      </c>
      <c r="P20" s="115">
        <v>152</v>
      </c>
      <c r="Q20" s="115">
        <v>66714208</v>
      </c>
      <c r="R20" s="46">
        <f t="shared" si="5"/>
        <v>6182</v>
      </c>
      <c r="S20" s="47">
        <f t="shared" si="6"/>
        <v>148.36799999999999</v>
      </c>
      <c r="T20" s="47">
        <f t="shared" si="7"/>
        <v>6.1820000000000004</v>
      </c>
      <c r="U20" s="116">
        <v>7.2</v>
      </c>
      <c r="V20" s="116">
        <f t="shared" si="1"/>
        <v>7.2</v>
      </c>
      <c r="W20" s="117" t="s">
        <v>130</v>
      </c>
      <c r="X20" s="119">
        <v>0</v>
      </c>
      <c r="Y20" s="119">
        <v>1057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43246764</v>
      </c>
      <c r="AH20" s="49">
        <f t="shared" si="9"/>
        <v>1384</v>
      </c>
      <c r="AI20" s="50">
        <f t="shared" si="8"/>
        <v>223.87576835975412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10064232</v>
      </c>
      <c r="AQ20" s="119">
        <f t="shared" si="2"/>
        <v>0</v>
      </c>
      <c r="AR20" s="53">
        <v>1.33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136</v>
      </c>
      <c r="P21" s="115">
        <v>147</v>
      </c>
      <c r="Q21" s="115">
        <v>66720376</v>
      </c>
      <c r="R21" s="46">
        <f t="shared" si="5"/>
        <v>6168</v>
      </c>
      <c r="S21" s="47">
        <f t="shared" si="6"/>
        <v>148.03200000000001</v>
      </c>
      <c r="T21" s="47">
        <f t="shared" si="7"/>
        <v>6.1680000000000001</v>
      </c>
      <c r="U21" s="116">
        <v>6.6</v>
      </c>
      <c r="V21" s="116">
        <f t="shared" si="1"/>
        <v>6.6</v>
      </c>
      <c r="W21" s="117" t="s">
        <v>130</v>
      </c>
      <c r="X21" s="119">
        <v>0</v>
      </c>
      <c r="Y21" s="119">
        <v>1057</v>
      </c>
      <c r="Z21" s="119">
        <v>1187</v>
      </c>
      <c r="AA21" s="119">
        <v>1185</v>
      </c>
      <c r="AB21" s="119">
        <v>1188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43248156</v>
      </c>
      <c r="AH21" s="49">
        <f t="shared" si="9"/>
        <v>1392</v>
      </c>
      <c r="AI21" s="50">
        <f t="shared" si="8"/>
        <v>225.68093385214007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10064232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6</v>
      </c>
      <c r="E22" s="41">
        <f t="shared" si="0"/>
        <v>4.2253521126760569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134</v>
      </c>
      <c r="P22" s="115">
        <v>145</v>
      </c>
      <c r="Q22" s="115">
        <v>66726573</v>
      </c>
      <c r="R22" s="46">
        <f t="shared" si="5"/>
        <v>6197</v>
      </c>
      <c r="S22" s="47">
        <f t="shared" si="6"/>
        <v>148.72800000000001</v>
      </c>
      <c r="T22" s="47">
        <f t="shared" si="7"/>
        <v>6.1970000000000001</v>
      </c>
      <c r="U22" s="116">
        <v>6</v>
      </c>
      <c r="V22" s="116">
        <f t="shared" si="1"/>
        <v>6</v>
      </c>
      <c r="W22" s="117" t="s">
        <v>130</v>
      </c>
      <c r="X22" s="119">
        <v>0</v>
      </c>
      <c r="Y22" s="119">
        <v>1056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43249556</v>
      </c>
      <c r="AH22" s="49">
        <f t="shared" si="9"/>
        <v>1400</v>
      </c>
      <c r="AI22" s="50">
        <f t="shared" si="8"/>
        <v>225.9157656930773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10064232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133</v>
      </c>
      <c r="P23" s="115">
        <v>139</v>
      </c>
      <c r="Q23" s="115">
        <v>66732957</v>
      </c>
      <c r="R23" s="46">
        <f t="shared" si="5"/>
        <v>6384</v>
      </c>
      <c r="S23" s="47">
        <f t="shared" si="6"/>
        <v>153.21600000000001</v>
      </c>
      <c r="T23" s="47">
        <f t="shared" si="7"/>
        <v>6.3840000000000003</v>
      </c>
      <c r="U23" s="116">
        <v>5.4</v>
      </c>
      <c r="V23" s="116">
        <f t="shared" si="1"/>
        <v>5.4</v>
      </c>
      <c r="W23" s="117" t="s">
        <v>130</v>
      </c>
      <c r="X23" s="119">
        <v>0</v>
      </c>
      <c r="Y23" s="119">
        <v>1046</v>
      </c>
      <c r="Z23" s="119">
        <v>1177</v>
      </c>
      <c r="AA23" s="119">
        <v>1185</v>
      </c>
      <c r="AB23" s="119">
        <v>1177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43251000</v>
      </c>
      <c r="AH23" s="49">
        <f t="shared" si="9"/>
        <v>1444</v>
      </c>
      <c r="AI23" s="50">
        <f t="shared" si="8"/>
        <v>226.19047619047618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10064232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131</v>
      </c>
      <c r="P24" s="115">
        <v>140</v>
      </c>
      <c r="Q24" s="115">
        <v>66738375</v>
      </c>
      <c r="R24" s="46">
        <f t="shared" si="5"/>
        <v>5418</v>
      </c>
      <c r="S24" s="47">
        <f t="shared" si="6"/>
        <v>130.03200000000001</v>
      </c>
      <c r="T24" s="47">
        <f t="shared" si="7"/>
        <v>5.4180000000000001</v>
      </c>
      <c r="U24" s="116">
        <v>5</v>
      </c>
      <c r="V24" s="116">
        <f t="shared" si="1"/>
        <v>5</v>
      </c>
      <c r="W24" s="117" t="s">
        <v>130</v>
      </c>
      <c r="X24" s="119">
        <v>0</v>
      </c>
      <c r="Y24" s="119">
        <v>1046</v>
      </c>
      <c r="Z24" s="119">
        <v>1178</v>
      </c>
      <c r="AA24" s="119">
        <v>1185</v>
      </c>
      <c r="AB24" s="119">
        <v>1178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43252248</v>
      </c>
      <c r="AH24" s="49">
        <f>IF(ISBLANK(AG24),"-",AG24-AG23)</f>
        <v>1248</v>
      </c>
      <c r="AI24" s="50">
        <f t="shared" si="8"/>
        <v>230.34330011074198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10064232</v>
      </c>
      <c r="AQ24" s="119">
        <f t="shared" si="2"/>
        <v>0</v>
      </c>
      <c r="AR24" s="53">
        <v>1.29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137</v>
      </c>
      <c r="P25" s="115">
        <v>136</v>
      </c>
      <c r="Q25" s="115">
        <v>66744259</v>
      </c>
      <c r="R25" s="46">
        <f t="shared" si="5"/>
        <v>5884</v>
      </c>
      <c r="S25" s="47">
        <f t="shared" si="6"/>
        <v>141.21600000000001</v>
      </c>
      <c r="T25" s="47">
        <f t="shared" si="7"/>
        <v>5.8840000000000003</v>
      </c>
      <c r="U25" s="116">
        <v>4.7</v>
      </c>
      <c r="V25" s="116">
        <f t="shared" si="1"/>
        <v>4.7</v>
      </c>
      <c r="W25" s="117" t="s">
        <v>130</v>
      </c>
      <c r="X25" s="119">
        <v>0</v>
      </c>
      <c r="Y25" s="119">
        <v>1005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43253620</v>
      </c>
      <c r="AH25" s="49">
        <f t="shared" si="9"/>
        <v>1372</v>
      </c>
      <c r="AI25" s="50">
        <f t="shared" si="8"/>
        <v>233.17471108089734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10064232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136</v>
      </c>
      <c r="P26" s="115">
        <v>136</v>
      </c>
      <c r="Q26" s="115">
        <v>66749923</v>
      </c>
      <c r="R26" s="46">
        <f t="shared" si="5"/>
        <v>5664</v>
      </c>
      <c r="S26" s="47">
        <f t="shared" si="6"/>
        <v>135.93600000000001</v>
      </c>
      <c r="T26" s="47">
        <f t="shared" si="7"/>
        <v>5.6639999999999997</v>
      </c>
      <c r="U26" s="116">
        <v>4.5999999999999996</v>
      </c>
      <c r="V26" s="116">
        <f t="shared" si="1"/>
        <v>4.5999999999999996</v>
      </c>
      <c r="W26" s="117" t="s">
        <v>130</v>
      </c>
      <c r="X26" s="119">
        <v>0</v>
      </c>
      <c r="Y26" s="119">
        <v>1005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43254912</v>
      </c>
      <c r="AH26" s="49">
        <f t="shared" si="9"/>
        <v>1292</v>
      </c>
      <c r="AI26" s="50">
        <f t="shared" si="8"/>
        <v>228.10734463276836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10064232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136</v>
      </c>
      <c r="P27" s="115">
        <v>140</v>
      </c>
      <c r="Q27" s="115">
        <v>66755668</v>
      </c>
      <c r="R27" s="46">
        <f t="shared" si="5"/>
        <v>5745</v>
      </c>
      <c r="S27" s="47">
        <f t="shared" si="6"/>
        <v>137.88</v>
      </c>
      <c r="T27" s="47">
        <f t="shared" si="7"/>
        <v>5.7450000000000001</v>
      </c>
      <c r="U27" s="116">
        <v>4.5</v>
      </c>
      <c r="V27" s="116">
        <f t="shared" si="1"/>
        <v>4.5</v>
      </c>
      <c r="W27" s="117" t="s">
        <v>130</v>
      </c>
      <c r="X27" s="119">
        <v>0</v>
      </c>
      <c r="Y27" s="119">
        <v>1006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43256244</v>
      </c>
      <c r="AH27" s="49">
        <f t="shared" si="9"/>
        <v>1332</v>
      </c>
      <c r="AI27" s="50">
        <f t="shared" si="8"/>
        <v>231.85378590078329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10064232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135</v>
      </c>
      <c r="P28" s="115">
        <v>138</v>
      </c>
      <c r="Q28" s="115">
        <v>66761459</v>
      </c>
      <c r="R28" s="46">
        <f t="shared" si="5"/>
        <v>5791</v>
      </c>
      <c r="S28" s="47">
        <f t="shared" si="6"/>
        <v>138.98400000000001</v>
      </c>
      <c r="T28" s="47">
        <f t="shared" si="7"/>
        <v>5.7910000000000004</v>
      </c>
      <c r="U28" s="116">
        <v>4.3</v>
      </c>
      <c r="V28" s="116">
        <f t="shared" si="1"/>
        <v>4.3</v>
      </c>
      <c r="W28" s="117" t="s">
        <v>130</v>
      </c>
      <c r="X28" s="119">
        <v>0</v>
      </c>
      <c r="Y28" s="119">
        <v>1006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43257576</v>
      </c>
      <c r="AH28" s="49">
        <f t="shared" si="9"/>
        <v>1332</v>
      </c>
      <c r="AI28" s="50">
        <f t="shared" si="8"/>
        <v>230.01208772232775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10064232</v>
      </c>
      <c r="AQ28" s="119">
        <f t="shared" si="2"/>
        <v>0</v>
      </c>
      <c r="AR28" s="53">
        <v>1.26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4</v>
      </c>
      <c r="E29" s="41">
        <f t="shared" si="0"/>
        <v>2.8169014084507045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135</v>
      </c>
      <c r="P29" s="115">
        <v>131</v>
      </c>
      <c r="Q29" s="115">
        <v>66767167</v>
      </c>
      <c r="R29" s="46">
        <f t="shared" si="5"/>
        <v>5708</v>
      </c>
      <c r="S29" s="47">
        <f t="shared" si="6"/>
        <v>136.99199999999999</v>
      </c>
      <c r="T29" s="47">
        <f t="shared" si="7"/>
        <v>5.7080000000000002</v>
      </c>
      <c r="U29" s="116">
        <v>4</v>
      </c>
      <c r="V29" s="116">
        <f t="shared" si="1"/>
        <v>4</v>
      </c>
      <c r="W29" s="117" t="s">
        <v>130</v>
      </c>
      <c r="X29" s="119">
        <v>0</v>
      </c>
      <c r="Y29" s="119">
        <v>1006</v>
      </c>
      <c r="Z29" s="119">
        <v>1188</v>
      </c>
      <c r="AA29" s="119">
        <v>1185</v>
      </c>
      <c r="AB29" s="119">
        <v>1186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43258900</v>
      </c>
      <c r="AH29" s="49">
        <f t="shared" si="9"/>
        <v>1324</v>
      </c>
      <c r="AI29" s="50">
        <f t="shared" si="8"/>
        <v>231.9551506657323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10064232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114</v>
      </c>
      <c r="P30" s="115">
        <v>130</v>
      </c>
      <c r="Q30" s="115">
        <v>66772652</v>
      </c>
      <c r="R30" s="46">
        <f t="shared" si="5"/>
        <v>5485</v>
      </c>
      <c r="S30" s="47">
        <f t="shared" si="6"/>
        <v>131.63999999999999</v>
      </c>
      <c r="T30" s="47">
        <f t="shared" si="7"/>
        <v>5.4850000000000003</v>
      </c>
      <c r="U30" s="116">
        <v>3.1</v>
      </c>
      <c r="V30" s="116">
        <f t="shared" si="1"/>
        <v>3.1</v>
      </c>
      <c r="W30" s="117" t="s">
        <v>139</v>
      </c>
      <c r="X30" s="119">
        <v>0</v>
      </c>
      <c r="Y30" s="119">
        <v>1098</v>
      </c>
      <c r="Z30" s="119">
        <v>0</v>
      </c>
      <c r="AA30" s="119">
        <v>1185</v>
      </c>
      <c r="AB30" s="119">
        <v>1188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43260004</v>
      </c>
      <c r="AH30" s="49">
        <f t="shared" si="9"/>
        <v>1104</v>
      </c>
      <c r="AI30" s="50">
        <f t="shared" si="8"/>
        <v>201.27620783956243</v>
      </c>
      <c r="AJ30" s="101">
        <v>0</v>
      </c>
      <c r="AK30" s="101">
        <v>1</v>
      </c>
      <c r="AL30" s="101">
        <v>0</v>
      </c>
      <c r="AM30" s="101">
        <v>1</v>
      </c>
      <c r="AN30" s="101">
        <v>1</v>
      </c>
      <c r="AO30" s="101">
        <v>0</v>
      </c>
      <c r="AP30" s="119">
        <v>10064232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8</v>
      </c>
      <c r="E31" s="41">
        <f t="shared" si="0"/>
        <v>5.6338028169014089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112</v>
      </c>
      <c r="P31" s="115">
        <v>126</v>
      </c>
      <c r="Q31" s="115">
        <v>66778077</v>
      </c>
      <c r="R31" s="46">
        <f t="shared" si="5"/>
        <v>5425</v>
      </c>
      <c r="S31" s="47">
        <f t="shared" si="6"/>
        <v>130.19999999999999</v>
      </c>
      <c r="T31" s="47">
        <f t="shared" si="7"/>
        <v>5.4249999999999998</v>
      </c>
      <c r="U31" s="116">
        <v>2.5</v>
      </c>
      <c r="V31" s="116">
        <f t="shared" si="1"/>
        <v>2.5</v>
      </c>
      <c r="W31" s="117" t="s">
        <v>139</v>
      </c>
      <c r="X31" s="119">
        <v>0</v>
      </c>
      <c r="Y31" s="119">
        <v>1098</v>
      </c>
      <c r="Z31" s="119">
        <v>0</v>
      </c>
      <c r="AA31" s="119">
        <v>1185</v>
      </c>
      <c r="AB31" s="119">
        <v>1188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43261100</v>
      </c>
      <c r="AH31" s="49">
        <f t="shared" si="9"/>
        <v>1096</v>
      </c>
      <c r="AI31" s="50">
        <f t="shared" si="8"/>
        <v>202.02764976958525</v>
      </c>
      <c r="AJ31" s="101">
        <v>0</v>
      </c>
      <c r="AK31" s="101">
        <v>1</v>
      </c>
      <c r="AL31" s="101">
        <v>0</v>
      </c>
      <c r="AM31" s="101">
        <v>1</v>
      </c>
      <c r="AN31" s="101">
        <v>1</v>
      </c>
      <c r="AO31" s="101">
        <v>0</v>
      </c>
      <c r="AP31" s="119">
        <v>10064232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10</v>
      </c>
      <c r="E32" s="41">
        <f t="shared" si="0"/>
        <v>7.042253521126761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115</v>
      </c>
      <c r="P32" s="115">
        <v>123</v>
      </c>
      <c r="Q32" s="115">
        <v>66783309</v>
      </c>
      <c r="R32" s="46">
        <f t="shared" si="5"/>
        <v>5232</v>
      </c>
      <c r="S32" s="47">
        <f t="shared" si="6"/>
        <v>125.568</v>
      </c>
      <c r="T32" s="47">
        <f t="shared" si="7"/>
        <v>5.2320000000000002</v>
      </c>
      <c r="U32" s="116">
        <v>2</v>
      </c>
      <c r="V32" s="116">
        <f t="shared" si="1"/>
        <v>2</v>
      </c>
      <c r="W32" s="117" t="s">
        <v>139</v>
      </c>
      <c r="X32" s="119">
        <v>0</v>
      </c>
      <c r="Y32" s="119">
        <v>1046</v>
      </c>
      <c r="Z32" s="119">
        <v>0</v>
      </c>
      <c r="AA32" s="119">
        <v>1185</v>
      </c>
      <c r="AB32" s="119">
        <v>1188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43262140</v>
      </c>
      <c r="AH32" s="49">
        <f t="shared" si="9"/>
        <v>1040</v>
      </c>
      <c r="AI32" s="50">
        <f t="shared" si="8"/>
        <v>198.77675840978591</v>
      </c>
      <c r="AJ32" s="101">
        <v>0</v>
      </c>
      <c r="AK32" s="101">
        <v>1</v>
      </c>
      <c r="AL32" s="101">
        <v>0</v>
      </c>
      <c r="AM32" s="101">
        <v>1</v>
      </c>
      <c r="AN32" s="101">
        <v>1</v>
      </c>
      <c r="AO32" s="101">
        <v>0</v>
      </c>
      <c r="AP32" s="119">
        <v>10064232</v>
      </c>
      <c r="AQ32" s="119">
        <f t="shared" si="2"/>
        <v>0</v>
      </c>
      <c r="AR32" s="53">
        <v>1.24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6</v>
      </c>
      <c r="E33" s="41">
        <f t="shared" si="0"/>
        <v>4.2253521126760569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133</v>
      </c>
      <c r="P33" s="115">
        <v>103</v>
      </c>
      <c r="Q33" s="115">
        <v>66787797</v>
      </c>
      <c r="R33" s="46">
        <f t="shared" si="5"/>
        <v>4488</v>
      </c>
      <c r="S33" s="47">
        <f t="shared" si="6"/>
        <v>107.712</v>
      </c>
      <c r="T33" s="47">
        <f t="shared" si="7"/>
        <v>4.4880000000000004</v>
      </c>
      <c r="U33" s="116">
        <v>2.7</v>
      </c>
      <c r="V33" s="116">
        <f t="shared" si="1"/>
        <v>2.7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1077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43262972</v>
      </c>
      <c r="AH33" s="49">
        <f t="shared" si="9"/>
        <v>832</v>
      </c>
      <c r="AI33" s="50">
        <f t="shared" si="8"/>
        <v>185.38324420677361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10065139</v>
      </c>
      <c r="AQ33" s="119">
        <f t="shared" si="2"/>
        <v>907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9</v>
      </c>
      <c r="E34" s="41">
        <f t="shared" si="0"/>
        <v>6.3380281690140849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135</v>
      </c>
      <c r="P34" s="115">
        <v>101</v>
      </c>
      <c r="Q34" s="115">
        <v>66792100</v>
      </c>
      <c r="R34" s="46">
        <f t="shared" si="5"/>
        <v>4303</v>
      </c>
      <c r="S34" s="47">
        <f t="shared" si="6"/>
        <v>103.27200000000001</v>
      </c>
      <c r="T34" s="47">
        <f t="shared" si="7"/>
        <v>4.3029999999999999</v>
      </c>
      <c r="U34" s="116">
        <v>4.2</v>
      </c>
      <c r="V34" s="116">
        <f t="shared" si="1"/>
        <v>4.2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996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43263748</v>
      </c>
      <c r="AH34" s="49">
        <f t="shared" si="9"/>
        <v>776</v>
      </c>
      <c r="AI34" s="50">
        <f t="shared" si="8"/>
        <v>180.33929816407158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10066397</v>
      </c>
      <c r="AQ34" s="119">
        <f t="shared" si="2"/>
        <v>1258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127130</v>
      </c>
      <c r="S35" s="65">
        <f>AVERAGE(S11:S34)</f>
        <v>127.13</v>
      </c>
      <c r="T35" s="65">
        <f>SUM(T11:T34)</f>
        <v>127.13000000000001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26720</v>
      </c>
      <c r="AH35" s="67">
        <f>SUM(AH11:AH34)</f>
        <v>26720</v>
      </c>
      <c r="AI35" s="68">
        <f>$AH$35/$T35</f>
        <v>210.17855738220717</v>
      </c>
      <c r="AJ35" s="92"/>
      <c r="AK35" s="93"/>
      <c r="AL35" s="93"/>
      <c r="AM35" s="93"/>
      <c r="AN35" s="94"/>
      <c r="AO35" s="69"/>
      <c r="AP35" s="70">
        <f>AP34-AP10</f>
        <v>7481</v>
      </c>
      <c r="AQ35" s="71">
        <f>SUM(AQ11:AQ34)</f>
        <v>7481</v>
      </c>
      <c r="AR35" s="72">
        <f>AVERAGE(AR11:AR34)</f>
        <v>1.2633333333333334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70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220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159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70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70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183" t="s">
        <v>164</v>
      </c>
      <c r="C44" s="174"/>
      <c r="D44" s="179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183" t="s">
        <v>221</v>
      </c>
      <c r="C45" s="174"/>
      <c r="D45" s="179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222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70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70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155</v>
      </c>
      <c r="C49" s="174"/>
      <c r="D49" s="179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70" t="s">
        <v>137</v>
      </c>
      <c r="C50" s="174"/>
      <c r="D50" s="179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145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88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160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/>
      <c r="C54" s="174"/>
      <c r="D54" s="179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70"/>
      <c r="C55" s="174"/>
      <c r="D55" s="179"/>
      <c r="E55" s="174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83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183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183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183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183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183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183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183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W17:W32" name="Range1_16_3_1_1_3_2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B43" name="Range2_12_5_1_1_1_2_1_1_1_1_1_1_1_1_1_1_1_2_1_1_1_1_1_1_1_1_1_1_1_1_1_1_1_1_1_1_1_1_1_1_2_1_1_1_1_1_1_1_1_1_1_1_2_1_1_1_1_2_1_1_1_1_1_1_1_1_1_1_1_2_1_1_1_1_1_1_1_1_1_1_1_1"/>
    <protectedRange sqref="B44" name="Range2_12_5_1_1_1_2_2_1_1_1_1_1_1_1_1_1_1_1_1_1_1_1_1_1_1_1_1_1_1_1_1_1_1_1_1_1_1_1_1_1_1_1_1_1_1_1_1_1_1_1_1_1_1_1_1_1_2_1_1_1_1_1_1_1_1_1_1_1_2_1_1_1_1_1_2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"/>
    <protectedRange sqref="S47:T47" name="Range2_12_5_1_1_2_1_1_1_1_1_1_1_2_1_2_1"/>
    <protectedRange sqref="N47:R47" name="Range2_12_1_6_1_1_2_1_1_1_1_1_1_1_1_1_2_1"/>
    <protectedRange sqref="L47:M47" name="Range2_2_12_1_7_1_1_3_1_1_1_1_1_1_1_1_1_2_1"/>
    <protectedRange sqref="J47:K47" name="Range2_2_12_1_4_1_1_1_1_1_1_1_1_1_1_1_1_1_1_1_2_1_1_1_1_1_1_1_1_1_2_1"/>
    <protectedRange sqref="I47" name="Range2_2_12_1_7_1_1_2_2_1_2_2_1_1_1_1_1_1_1_1_1_2_1"/>
    <protectedRange sqref="G47:H47" name="Range2_2_12_1_3_1_2_1_1_1_1_2_1_1_1_1_1_1_1_1_1_1_1_2_1_1_1_1_1_1_1_1_1_2_1"/>
    <protectedRange sqref="T46" name="Range2_12_5_1_1_2_2_1_1_1_1_1_1_1_1_1_1_1_1_2_1_1_1_1_1_1_1_1_1_1_1_2_2"/>
    <protectedRange sqref="S46" name="Range2_12_4_1_1_1_4_2_2_2_2_1_1_1_1_1_1_1_1_1_1_1_2_1_1_1_1_1_1_1_1_1_1_1_2_2"/>
    <protectedRange sqref="Q46:R46" name="Range2_12_1_6_1_1_1_2_3_2_1_1_3_1_1_1_1_1_1_1_1_1_1_1_1_1_2_1_1_1_1_1_1_1_1_1_1_1_2_2"/>
    <protectedRange sqref="N46:P46" name="Range2_12_1_2_3_1_1_1_2_3_2_1_1_3_1_1_1_1_1_1_1_1_1_1_1_1_1_2_1_1_1_1_1_1_1_1_1_1_1_2_2"/>
    <protectedRange sqref="K46:M46" name="Range2_2_12_1_4_3_1_1_1_3_3_2_1_1_3_1_1_1_1_1_1_1_1_1_1_1_1_1_2_1_1_1_1_1_1_1_1_1_1_1_2_2"/>
    <protectedRange sqref="J46" name="Range2_2_12_1_4_3_1_1_1_3_2_1_2_2_1_1_1_1_1_1_1_1_1_1_1_1_1_2_1_1_1_1_1_1_1_1_1_1_1_2_2"/>
    <protectedRange sqref="E46:H46" name="Range2_2_12_1_3_1_2_1_1_1_1_2_1_1_1_1_1_1_1_1_1_1_2_1_1_1_1_1_1_1_1_2_1_1_1_1_1_1_1_1_1_1_1_2_2"/>
    <protectedRange sqref="D46" name="Range2_2_12_1_3_1_2_1_1_1_2_1_2_3_1_1_1_1_1_1_2_1_1_1_1_1_1_1_1_1_1_2_1_1_1_1_1_1_1_1_1_1_1_2_2"/>
    <protectedRange sqref="I46" name="Range2_2_12_1_4_2_1_1_1_4_1_2_1_1_1_2_2_1_1_1_1_1_1_1_1_1_1_1_1_1_1_2_1_1_1_1_1_1_1_1_1_1_1_2_2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"/>
    <protectedRange sqref="F47" name="Range2_2_12_1_3_1_2_1_1_1_1_2_1_1_1_1_1_1_1_1_1_1_1_2_2_1_1_1_1_1_1_1_1_2_1"/>
    <protectedRange sqref="E47" name="Range2_2_12_1_3_1_2_1_1_1_2_1_1_1_1_3_1_1_1_1_1_1_1_1_1_2_2_1_1_1_1_1_1_1_1_2_1"/>
    <protectedRange sqref="B47" name="Range2_12_5_1_1_1_2_1_1_1_1_1_1_1_1_1_1_1_2_1_2_1_1_1_1_1_1_1_1_1_2_1_1_1_1_1_1_1_1_1_1_1_1_1_1_1_1_1_1_1_1_1_1_1_1_1_1_1_1_1_1_1_1_1_1_1_1_1_1_1_1_1_1_1_2_1_1_1_1_1_1_1_1_1_2_1_2_1_1_1_1_1_2_1_1_1_1_1_1_1_1_2_1_1_1_1_1_1_1_1_2"/>
    <protectedRange sqref="F49:U49 F50:G50" name="Range2_12_5_1_1_1_2_2_1_1_1_1_1_1_1_1_1_1_1_2_1_1_1_2_1_1_1_1_1_1_1_1_1_1_1_1_1_1_1_1_2_1_1_1_1_1_1_1_1_1_2_1_1_3_1_1_1_3_1_1_1_1_1_1_1_1_1_1_1_1_1_1_1_1_1_1_1_1_1_1_2_1_1_1_1_1_1_1_1_1_1_1_2_2_1_2"/>
    <protectedRange sqref="S48:T48" name="Range2_12_5_1_1_2_1_1_1_2"/>
    <protectedRange sqref="N48:R48" name="Range2_12_1_6_1_1_2_1_1_1_2"/>
    <protectedRange sqref="L48:M48" name="Range2_2_12_1_7_1_1_3_1_1_1_2"/>
    <protectedRange sqref="J48:K48" name="Range2_2_12_1_4_1_1_1_1_1_1_1_1_1_1_1_1_1_1_1_2_1_1_1_2"/>
    <protectedRange sqref="I48" name="Range2_2_12_1_7_1_1_2_2_1_2_2_1_1_1_2"/>
    <protectedRange sqref="G48:H48" name="Range2_2_12_1_3_1_2_1_1_1_1_2_1_1_1_1_1_1_1_1_1_1_1_2_1_1_1_2"/>
    <protectedRange sqref="F48" name="Range2_2_12_1_3_1_2_1_1_1_1_2_1_1_1_1_1_1_1_1_1_1_1_2_2_1_1_2"/>
    <protectedRange sqref="E48" name="Range2_2_12_1_3_1_2_1_1_1_2_1_1_1_1_3_1_1_1_1_1_1_1_1_1_2_2_1_1_2"/>
    <protectedRange sqref="T51" name="Range2_12_5_1_1_2_2_1_1_1_1_1_1_1_1_1_1_1_1_2_1_1_1_1_1_1_1_1_1_1_1_2_3"/>
    <protectedRange sqref="S51" name="Range2_12_4_1_1_1_4_2_2_2_2_1_1_1_1_1_1_1_1_1_1_1_2_1_1_1_1_1_1_1_1_1_1_1_2_3"/>
    <protectedRange sqref="Q51:R51" name="Range2_12_1_6_1_1_1_2_3_2_1_1_3_1_1_1_1_1_1_1_1_1_1_1_1_1_2_1_1_1_1_1_1_1_1_1_1_1_2_3"/>
    <protectedRange sqref="N51:P51" name="Range2_12_1_2_3_1_1_1_2_3_2_1_1_3_1_1_1_1_1_1_1_1_1_1_1_1_1_2_1_1_1_1_1_1_1_1_1_1_1_2_3"/>
    <protectedRange sqref="K51:M51" name="Range2_2_12_1_4_3_1_1_1_3_3_2_1_1_3_1_1_1_1_1_1_1_1_1_1_1_1_1_2_1_1_1_1_1_1_1_1_1_1_1_2_3"/>
    <protectedRange sqref="J51" name="Range2_2_12_1_4_3_1_1_1_3_2_1_2_2_1_1_1_1_1_1_1_1_1_1_1_1_1_2_1_1_1_1_1_1_1_1_1_1_1_2_3"/>
    <protectedRange sqref="E51:H51" name="Range2_2_12_1_3_1_2_1_1_1_1_2_1_1_1_1_1_1_1_1_1_1_2_1_1_1_1_1_1_1_1_2_1_1_1_1_1_1_1_1_1_1_1_2_3"/>
    <protectedRange sqref="D51" name="Range2_2_12_1_3_1_2_1_1_1_2_1_2_3_1_1_1_1_1_1_2_1_1_1_1_1_1_1_1_1_1_2_1_1_1_1_1_1_1_1_1_1_1_2_3"/>
    <protectedRange sqref="I51" name="Range2_2_12_1_4_2_1_1_1_4_1_2_1_1_1_2_2_1_1_1_1_1_1_1_1_1_1_1_1_1_1_2_1_1_1_1_1_1_1_1_1_1_1_2_3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"/>
    <protectedRange sqref="B48" name="Range2_12_5_1_1_1_1_1_2_1_1_1_1_1_1_1_1_1_1_1_1_1_1_1_1_1_1_1_1_2_1_1_1_1_1_1_1_1_1_1_1_1_1_3_1_1_1_2_1_1_1_1_1_1_1_1_1_1_1_1_2_1_1_1_1_1_1_1_1_1_1_1_1_1_1_1_1_1_1_1_1_1_1_1_1_1_1_1_1_3_1_2_1_1_1_2_2_1_2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1"/>
    <protectedRange sqref="B50" name="Range2_12_5_1_1_1_1_1_2_1_1_2_1_1_1_1_1_1_1_1_1_1_1_1_1_1_1_1_1_2_1_1_1_1_1_1_1_1_1_1_1_1_1_1_3_1_1_1_2_1_1_1_1_1_1_1_1_1_2_1_1_1_1_1_1_1_1_1_1_1_1_1_1_1_1_1_1_1_1_1_1_1_1_1_1_2_1_1_1_2_2_1_1_2_1_1_1_1_1"/>
    <protectedRange sqref="S52:T52" name="Range2_12_5_1_1_2_1_1_1_1_1_1_1_2_1_2_3"/>
    <protectedRange sqref="N52:R52" name="Range2_12_1_6_1_1_2_1_1_1_1_1_1_1_1_1_2_3"/>
    <protectedRange sqref="L52:M52" name="Range2_2_12_1_7_1_1_3_1_1_1_1_1_1_1_1_1_2_3"/>
    <protectedRange sqref="J52:K52" name="Range2_2_12_1_4_1_1_1_1_1_1_1_1_1_1_1_1_1_1_1_2_1_1_1_1_1_1_1_1_1_2_3"/>
    <protectedRange sqref="I52" name="Range2_2_12_1_7_1_1_2_2_1_2_2_1_1_1_1_1_1_1_1_1_2_3"/>
    <protectedRange sqref="G52:H52" name="Range2_2_12_1_3_1_2_1_1_1_1_2_1_1_1_1_1_1_1_1_1_1_1_2_1_1_1_1_1_1_1_1_1_2_3"/>
    <protectedRange sqref="F52" name="Range2_2_12_1_3_1_2_1_1_1_1_2_1_1_1_1_1_1_1_1_1_1_1_2_2_1_1_1_1_1_1_1_1_2_3"/>
    <protectedRange sqref="E52" name="Range2_2_12_1_3_1_2_1_1_1_2_1_1_1_1_3_1_1_1_1_1_1_1_1_1_2_2_1_1_1_1_1_1_1_1_2_3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"/>
    <protectedRange sqref="T53" name="Range2_12_5_1_1_2_2_1_1_1_1_1_1_1_1_1_1_1_1_2_1_1_1_1_1_1_1_1_1_2_1_2_2"/>
    <protectedRange sqref="S53" name="Range2_12_4_1_1_1_4_2_2_2_2_1_1_1_1_1_1_1_1_1_1_1_2_1_1_1_1_1_1_1_1_1_2_1_2_2"/>
    <protectedRange sqref="Q53:R53" name="Range2_12_1_6_1_1_1_2_3_2_1_1_3_1_1_1_1_1_1_1_1_1_1_1_1_1_2_1_1_1_1_1_1_1_1_1_2_1_2_2"/>
    <protectedRange sqref="N53:P53" name="Range2_12_1_2_3_1_1_1_2_3_2_1_1_3_1_1_1_1_1_1_1_1_1_1_1_1_1_2_1_1_1_1_1_1_1_1_1_2_1_2_2"/>
    <protectedRange sqref="K53:M53" name="Range2_2_12_1_4_3_1_1_1_3_3_2_1_1_3_1_1_1_1_1_1_1_1_1_1_1_1_1_2_1_1_1_1_1_1_1_1_1_2_1_2_2"/>
    <protectedRange sqref="J53" name="Range2_2_12_1_4_3_1_1_1_3_2_1_2_2_1_1_1_1_1_1_1_1_1_1_1_1_1_2_1_1_1_1_1_1_1_1_1_2_1_2_2"/>
    <protectedRange sqref="E53:H53" name="Range2_2_12_1_3_1_2_1_1_1_1_2_1_1_1_1_1_1_1_1_1_1_2_1_1_1_1_1_1_1_1_2_1_1_1_1_1_1_1_1_1_2_1_2_2"/>
    <protectedRange sqref="D53" name="Range2_2_12_1_3_1_2_1_1_1_2_1_2_3_1_1_1_1_1_1_2_1_1_1_1_1_1_1_1_1_1_2_1_1_1_1_1_1_1_1_1_2_1_2_2"/>
    <protectedRange sqref="I53" name="Range2_2_12_1_4_2_1_1_1_4_1_2_1_1_1_2_2_1_1_1_1_1_1_1_1_1_1_1_1_1_1_2_1_1_1_1_1_1_1_1_1_2_1_2_2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"/>
  </protectedRanges>
  <mergeCells count="50"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662" priority="25" operator="containsText" text="N/A">
      <formula>NOT(ISERROR(SEARCH("N/A",X11)))</formula>
    </cfRule>
    <cfRule type="cellIs" dxfId="661" priority="39" operator="equal">
      <formula>0</formula>
    </cfRule>
  </conditionalFormatting>
  <conditionalFormatting sqref="AC11:AE34 X11:Y34 AA11:AA34">
    <cfRule type="cellIs" dxfId="660" priority="38" operator="greaterThanOrEqual">
      <formula>1185</formula>
    </cfRule>
  </conditionalFormatting>
  <conditionalFormatting sqref="AC11:AE34 X11:Y34 AA11:AA34">
    <cfRule type="cellIs" dxfId="659" priority="37" operator="between">
      <formula>0.1</formula>
      <formula>1184</formula>
    </cfRule>
  </conditionalFormatting>
  <conditionalFormatting sqref="X8">
    <cfRule type="cellIs" dxfId="658" priority="36" operator="equal">
      <formula>0</formula>
    </cfRule>
  </conditionalFormatting>
  <conditionalFormatting sqref="X8">
    <cfRule type="cellIs" dxfId="657" priority="35" operator="greaterThan">
      <formula>1179</formula>
    </cfRule>
  </conditionalFormatting>
  <conditionalFormatting sqref="X8">
    <cfRule type="cellIs" dxfId="656" priority="34" operator="greaterThan">
      <formula>99</formula>
    </cfRule>
  </conditionalFormatting>
  <conditionalFormatting sqref="X8">
    <cfRule type="cellIs" dxfId="655" priority="33" operator="greaterThan">
      <formula>0.99</formula>
    </cfRule>
  </conditionalFormatting>
  <conditionalFormatting sqref="AB8">
    <cfRule type="cellIs" dxfId="654" priority="32" operator="equal">
      <formula>0</formula>
    </cfRule>
  </conditionalFormatting>
  <conditionalFormatting sqref="AB8">
    <cfRule type="cellIs" dxfId="653" priority="31" operator="greaterThan">
      <formula>1179</formula>
    </cfRule>
  </conditionalFormatting>
  <conditionalFormatting sqref="AB8">
    <cfRule type="cellIs" dxfId="652" priority="30" operator="greaterThan">
      <formula>99</formula>
    </cfRule>
  </conditionalFormatting>
  <conditionalFormatting sqref="AB8">
    <cfRule type="cellIs" dxfId="651" priority="29" operator="greaterThan">
      <formula>0.99</formula>
    </cfRule>
  </conditionalFormatting>
  <conditionalFormatting sqref="AI11:AI34">
    <cfRule type="cellIs" dxfId="650" priority="28" operator="greaterThan">
      <formula>$AI$8</formula>
    </cfRule>
  </conditionalFormatting>
  <conditionalFormatting sqref="AH11:AH34">
    <cfRule type="cellIs" dxfId="649" priority="26" operator="greaterThan">
      <formula>$AH$8</formula>
    </cfRule>
    <cfRule type="cellIs" dxfId="648" priority="27" operator="greaterThan">
      <formula>$AH$8</formula>
    </cfRule>
  </conditionalFormatting>
  <conditionalFormatting sqref="AB11:AB34">
    <cfRule type="containsText" dxfId="647" priority="21" operator="containsText" text="N/A">
      <formula>NOT(ISERROR(SEARCH("N/A",AB11)))</formula>
    </cfRule>
    <cfRule type="cellIs" dxfId="646" priority="24" operator="equal">
      <formula>0</formula>
    </cfRule>
  </conditionalFormatting>
  <conditionalFormatting sqref="AB11:AB34">
    <cfRule type="cellIs" dxfId="645" priority="23" operator="greaterThanOrEqual">
      <formula>1185</formula>
    </cfRule>
  </conditionalFormatting>
  <conditionalFormatting sqref="AB11:AB34">
    <cfRule type="cellIs" dxfId="644" priority="22" operator="between">
      <formula>0.1</formula>
      <formula>1184</formula>
    </cfRule>
  </conditionalFormatting>
  <conditionalFormatting sqref="AN11:AO34">
    <cfRule type="cellIs" dxfId="643" priority="20" operator="equal">
      <formula>0</formula>
    </cfRule>
  </conditionalFormatting>
  <conditionalFormatting sqref="AN11:AO34">
    <cfRule type="cellIs" dxfId="642" priority="19" operator="greaterThan">
      <formula>1179</formula>
    </cfRule>
  </conditionalFormatting>
  <conditionalFormatting sqref="AN11:AO34">
    <cfRule type="cellIs" dxfId="641" priority="18" operator="greaterThan">
      <formula>99</formula>
    </cfRule>
  </conditionalFormatting>
  <conditionalFormatting sqref="AN11:AO34">
    <cfRule type="cellIs" dxfId="640" priority="17" operator="greaterThan">
      <formula>0.99</formula>
    </cfRule>
  </conditionalFormatting>
  <conditionalFormatting sqref="AQ11:AQ34">
    <cfRule type="cellIs" dxfId="639" priority="16" operator="equal">
      <formula>0</formula>
    </cfRule>
  </conditionalFormatting>
  <conditionalFormatting sqref="AQ11:AQ34">
    <cfRule type="cellIs" dxfId="638" priority="15" operator="greaterThan">
      <formula>1179</formula>
    </cfRule>
  </conditionalFormatting>
  <conditionalFormatting sqref="AQ11:AQ34">
    <cfRule type="cellIs" dxfId="637" priority="14" operator="greaterThan">
      <formula>99</formula>
    </cfRule>
  </conditionalFormatting>
  <conditionalFormatting sqref="AQ11:AQ34">
    <cfRule type="cellIs" dxfId="636" priority="13" operator="greaterThan">
      <formula>0.99</formula>
    </cfRule>
  </conditionalFormatting>
  <conditionalFormatting sqref="Z11:Z34">
    <cfRule type="containsText" dxfId="635" priority="9" operator="containsText" text="N/A">
      <formula>NOT(ISERROR(SEARCH("N/A",Z11)))</formula>
    </cfRule>
    <cfRule type="cellIs" dxfId="634" priority="12" operator="equal">
      <formula>0</formula>
    </cfRule>
  </conditionalFormatting>
  <conditionalFormatting sqref="Z11:Z34">
    <cfRule type="cellIs" dxfId="633" priority="11" operator="greaterThanOrEqual">
      <formula>1185</formula>
    </cfRule>
  </conditionalFormatting>
  <conditionalFormatting sqref="Z11:Z34">
    <cfRule type="cellIs" dxfId="632" priority="10" operator="between">
      <formula>0.1</formula>
      <formula>1184</formula>
    </cfRule>
  </conditionalFormatting>
  <conditionalFormatting sqref="AJ11:AN34">
    <cfRule type="cellIs" dxfId="631" priority="8" operator="equal">
      <formula>0</formula>
    </cfRule>
  </conditionalFormatting>
  <conditionalFormatting sqref="AJ11:AN34">
    <cfRule type="cellIs" dxfId="630" priority="7" operator="greaterThan">
      <formula>1179</formula>
    </cfRule>
  </conditionalFormatting>
  <conditionalFormatting sqref="AJ11:AN34">
    <cfRule type="cellIs" dxfId="629" priority="6" operator="greaterThan">
      <formula>99</formula>
    </cfRule>
  </conditionalFormatting>
  <conditionalFormatting sqref="AJ11:AN34">
    <cfRule type="cellIs" dxfId="628" priority="5" operator="greaterThan">
      <formula>0.99</formula>
    </cfRule>
  </conditionalFormatting>
  <conditionalFormatting sqref="AP11:AP34">
    <cfRule type="cellIs" dxfId="627" priority="4" operator="equal">
      <formula>0</formula>
    </cfRule>
  </conditionalFormatting>
  <conditionalFormatting sqref="AP11:AP34">
    <cfRule type="cellIs" dxfId="626" priority="3" operator="greaterThan">
      <formula>1179</formula>
    </cfRule>
  </conditionalFormatting>
  <conditionalFormatting sqref="AP11:AP34">
    <cfRule type="cellIs" dxfId="625" priority="2" operator="greaterThan">
      <formula>99</formula>
    </cfRule>
  </conditionalFormatting>
  <conditionalFormatting sqref="AP11:AP34">
    <cfRule type="cellIs" dxfId="62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T34" zoomScaleNormal="100" workbookViewId="0">
      <selection activeCell="AM42" sqref="AM4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128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8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84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84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42385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26488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89" t="s">
        <v>51</v>
      </c>
      <c r="V9" s="18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86" t="s">
        <v>55</v>
      </c>
      <c r="AG9" s="186" t="s">
        <v>56</v>
      </c>
      <c r="AH9" s="260" t="s">
        <v>57</v>
      </c>
      <c r="AI9" s="276" t="s">
        <v>58</v>
      </c>
      <c r="AJ9" s="189" t="s">
        <v>59</v>
      </c>
      <c r="AK9" s="189" t="s">
        <v>60</v>
      </c>
      <c r="AL9" s="189" t="s">
        <v>61</v>
      </c>
      <c r="AM9" s="189" t="s">
        <v>62</v>
      </c>
      <c r="AN9" s="189" t="s">
        <v>63</v>
      </c>
      <c r="AO9" s="189" t="s">
        <v>64</v>
      </c>
      <c r="AP9" s="189" t="s">
        <v>65</v>
      </c>
      <c r="AQ9" s="258" t="s">
        <v>66</v>
      </c>
      <c r="AR9" s="18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9" t="s">
        <v>72</v>
      </c>
      <c r="C10" s="189" t="s">
        <v>73</v>
      </c>
      <c r="D10" s="189" t="s">
        <v>74</v>
      </c>
      <c r="E10" s="189" t="s">
        <v>75</v>
      </c>
      <c r="F10" s="189" t="s">
        <v>74</v>
      </c>
      <c r="G10" s="189" t="s">
        <v>75</v>
      </c>
      <c r="H10" s="254"/>
      <c r="I10" s="189" t="s">
        <v>75</v>
      </c>
      <c r="J10" s="189" t="s">
        <v>75</v>
      </c>
      <c r="K10" s="18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15'!Q34</f>
        <v>66792100</v>
      </c>
      <c r="R10" s="269"/>
      <c r="S10" s="270"/>
      <c r="T10" s="271"/>
      <c r="U10" s="189" t="s">
        <v>75</v>
      </c>
      <c r="V10" s="18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15'!AG34</f>
        <v>43263748</v>
      </c>
      <c r="AH10" s="260"/>
      <c r="AI10" s="277"/>
      <c r="AJ10" s="189" t="s">
        <v>84</v>
      </c>
      <c r="AK10" s="189" t="s">
        <v>84</v>
      </c>
      <c r="AL10" s="189" t="s">
        <v>84</v>
      </c>
      <c r="AM10" s="189" t="s">
        <v>84</v>
      </c>
      <c r="AN10" s="189" t="s">
        <v>84</v>
      </c>
      <c r="AO10" s="189" t="s">
        <v>84</v>
      </c>
      <c r="AP10" s="1">
        <f>'JAN 15'!AP34</f>
        <v>10066397</v>
      </c>
      <c r="AQ10" s="259"/>
      <c r="AR10" s="185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131</v>
      </c>
      <c r="P11" s="115">
        <v>97</v>
      </c>
      <c r="Q11" s="115">
        <v>66796145</v>
      </c>
      <c r="R11" s="46">
        <f>IF(ISBLANK(Q11),"-",Q11-Q10)</f>
        <v>4045</v>
      </c>
      <c r="S11" s="47">
        <f>R11*24/1000</f>
        <v>97.08</v>
      </c>
      <c r="T11" s="47">
        <f>R11/1000</f>
        <v>4.0449999999999999</v>
      </c>
      <c r="U11" s="116">
        <v>5.6</v>
      </c>
      <c r="V11" s="116">
        <f t="shared" ref="V11:V34" si="1">U11</f>
        <v>5.6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997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43264476</v>
      </c>
      <c r="AH11" s="49">
        <f>IF(ISBLANK(AG11),"-",AG11-AG10)</f>
        <v>728</v>
      </c>
      <c r="AI11" s="50">
        <f>AH11/T11</f>
        <v>179.97527812113722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0.45</v>
      </c>
      <c r="AP11" s="119">
        <v>10067796</v>
      </c>
      <c r="AQ11" s="119">
        <f t="shared" ref="AQ11:AQ34" si="2">AP11-AP10</f>
        <v>1399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129</v>
      </c>
      <c r="P12" s="115">
        <v>97</v>
      </c>
      <c r="Q12" s="115">
        <v>66800203</v>
      </c>
      <c r="R12" s="46">
        <f t="shared" ref="R12:R34" si="5">IF(ISBLANK(Q12),"-",Q12-Q11)</f>
        <v>4058</v>
      </c>
      <c r="S12" s="47">
        <f t="shared" ref="S12:S34" si="6">R12*24/1000</f>
        <v>97.391999999999996</v>
      </c>
      <c r="T12" s="47">
        <f t="shared" ref="T12:T34" si="7">R12/1000</f>
        <v>4.0579999999999998</v>
      </c>
      <c r="U12" s="116">
        <v>7.2</v>
      </c>
      <c r="V12" s="116">
        <f t="shared" si="1"/>
        <v>7.2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947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43265204</v>
      </c>
      <c r="AH12" s="49">
        <f>IF(ISBLANK(AG12),"-",AG12-AG11)</f>
        <v>728</v>
      </c>
      <c r="AI12" s="50">
        <f t="shared" ref="AI12:AI34" si="8">AH12/T12</f>
        <v>179.39871858058157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0.45</v>
      </c>
      <c r="AP12" s="119">
        <v>10069147</v>
      </c>
      <c r="AQ12" s="119">
        <f t="shared" si="2"/>
        <v>1351</v>
      </c>
      <c r="AR12" s="123">
        <v>1.0900000000000001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125</v>
      </c>
      <c r="P13" s="115">
        <v>89</v>
      </c>
      <c r="Q13" s="115">
        <v>66804087</v>
      </c>
      <c r="R13" s="46">
        <f t="shared" si="5"/>
        <v>3884</v>
      </c>
      <c r="S13" s="47">
        <f t="shared" si="6"/>
        <v>93.215999999999994</v>
      </c>
      <c r="T13" s="47">
        <f t="shared" si="7"/>
        <v>3.8839999999999999</v>
      </c>
      <c r="U13" s="116">
        <v>8.6</v>
      </c>
      <c r="V13" s="116">
        <f t="shared" si="1"/>
        <v>8.6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896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43265884</v>
      </c>
      <c r="AH13" s="49">
        <f>IF(ISBLANK(AG13),"-",AG13-AG12)</f>
        <v>680</v>
      </c>
      <c r="AI13" s="50">
        <f t="shared" si="8"/>
        <v>175.07723995880536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0.45</v>
      </c>
      <c r="AP13" s="119">
        <v>10070529</v>
      </c>
      <c r="AQ13" s="119">
        <f t="shared" si="2"/>
        <v>1382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14</v>
      </c>
      <c r="E14" s="41">
        <f t="shared" si="0"/>
        <v>9.8591549295774659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94</v>
      </c>
      <c r="P14" s="115">
        <v>95</v>
      </c>
      <c r="Q14" s="115">
        <v>66807850</v>
      </c>
      <c r="R14" s="46">
        <f t="shared" si="5"/>
        <v>3763</v>
      </c>
      <c r="S14" s="47">
        <f t="shared" si="6"/>
        <v>90.311999999999998</v>
      </c>
      <c r="T14" s="47">
        <f t="shared" si="7"/>
        <v>3.7629999999999999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896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43266540</v>
      </c>
      <c r="AH14" s="49">
        <f t="shared" ref="AH14:AH34" si="9">IF(ISBLANK(AG14),"-",AG14-AG13)</f>
        <v>656</v>
      </c>
      <c r="AI14" s="50">
        <f t="shared" si="8"/>
        <v>174.32899282487378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0.45</v>
      </c>
      <c r="AP14" s="119">
        <v>10071345</v>
      </c>
      <c r="AQ14" s="119">
        <f t="shared" si="2"/>
        <v>816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16</v>
      </c>
      <c r="E15" s="41">
        <f t="shared" si="0"/>
        <v>11.267605633802818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100</v>
      </c>
      <c r="P15" s="115">
        <v>101</v>
      </c>
      <c r="Q15" s="115">
        <v>66811922</v>
      </c>
      <c r="R15" s="46">
        <f t="shared" si="5"/>
        <v>4072</v>
      </c>
      <c r="S15" s="47">
        <f t="shared" si="6"/>
        <v>97.727999999999994</v>
      </c>
      <c r="T15" s="47">
        <f t="shared" si="7"/>
        <v>4.0720000000000001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897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43267204</v>
      </c>
      <c r="AH15" s="49">
        <f t="shared" si="9"/>
        <v>664</v>
      </c>
      <c r="AI15" s="50">
        <f t="shared" si="8"/>
        <v>163.06483300589392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10071345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16</v>
      </c>
      <c r="E16" s="41">
        <f t="shared" si="0"/>
        <v>11.267605633802818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129</v>
      </c>
      <c r="P16" s="115">
        <v>124</v>
      </c>
      <c r="Q16" s="115">
        <v>66816903</v>
      </c>
      <c r="R16" s="46">
        <f t="shared" si="5"/>
        <v>4981</v>
      </c>
      <c r="S16" s="47">
        <f t="shared" si="6"/>
        <v>119.544</v>
      </c>
      <c r="T16" s="47">
        <f t="shared" si="7"/>
        <v>4.9809999999999999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43267972</v>
      </c>
      <c r="AH16" s="49">
        <f t="shared" si="9"/>
        <v>768</v>
      </c>
      <c r="AI16" s="50">
        <f t="shared" si="8"/>
        <v>154.18590644448906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10071345</v>
      </c>
      <c r="AQ16" s="119">
        <f t="shared" si="2"/>
        <v>0</v>
      </c>
      <c r="AR16" s="53">
        <v>1.02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8</v>
      </c>
      <c r="E17" s="41">
        <f t="shared" si="0"/>
        <v>5.6338028169014089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138</v>
      </c>
      <c r="P17" s="115">
        <v>148</v>
      </c>
      <c r="Q17" s="115">
        <v>66821986</v>
      </c>
      <c r="R17" s="46">
        <f t="shared" si="5"/>
        <v>5083</v>
      </c>
      <c r="S17" s="47">
        <f t="shared" si="6"/>
        <v>121.992</v>
      </c>
      <c r="T17" s="47">
        <f t="shared" si="7"/>
        <v>5.0830000000000002</v>
      </c>
      <c r="U17" s="116">
        <v>9.4</v>
      </c>
      <c r="V17" s="116">
        <f t="shared" si="1"/>
        <v>9.4</v>
      </c>
      <c r="W17" s="117" t="s">
        <v>130</v>
      </c>
      <c r="X17" s="119">
        <v>997</v>
      </c>
      <c r="Y17" s="119">
        <v>0</v>
      </c>
      <c r="Z17" s="119">
        <v>1188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43269048</v>
      </c>
      <c r="AH17" s="49">
        <f t="shared" si="9"/>
        <v>1076</v>
      </c>
      <c r="AI17" s="50">
        <f t="shared" si="8"/>
        <v>211.68601219752114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10071345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7</v>
      </c>
      <c r="E18" s="41">
        <f t="shared" si="0"/>
        <v>4.9295774647887329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140</v>
      </c>
      <c r="P18" s="115">
        <v>147</v>
      </c>
      <c r="Q18" s="115">
        <v>66828174</v>
      </c>
      <c r="R18" s="46">
        <f t="shared" si="5"/>
        <v>6188</v>
      </c>
      <c r="S18" s="47">
        <f t="shared" si="6"/>
        <v>148.512</v>
      </c>
      <c r="T18" s="47">
        <f t="shared" si="7"/>
        <v>6.1879999999999997</v>
      </c>
      <c r="U18" s="116">
        <v>9</v>
      </c>
      <c r="V18" s="116">
        <f t="shared" si="1"/>
        <v>9</v>
      </c>
      <c r="W18" s="117" t="s">
        <v>130</v>
      </c>
      <c r="X18" s="119">
        <v>997</v>
      </c>
      <c r="Y18" s="119">
        <v>0</v>
      </c>
      <c r="Z18" s="119">
        <v>1187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43270408</v>
      </c>
      <c r="AH18" s="49">
        <f t="shared" si="9"/>
        <v>1360</v>
      </c>
      <c r="AI18" s="50">
        <f t="shared" si="8"/>
        <v>219.7802197802198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10071345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138</v>
      </c>
      <c r="P19" s="115">
        <v>149</v>
      </c>
      <c r="Q19" s="115">
        <v>66834338</v>
      </c>
      <c r="R19" s="46">
        <f t="shared" si="5"/>
        <v>6164</v>
      </c>
      <c r="S19" s="47">
        <f t="shared" si="6"/>
        <v>147.93600000000001</v>
      </c>
      <c r="T19" s="47">
        <f t="shared" si="7"/>
        <v>6.1639999999999997</v>
      </c>
      <c r="U19" s="116">
        <v>8.6</v>
      </c>
      <c r="V19" s="116">
        <f t="shared" si="1"/>
        <v>8.6</v>
      </c>
      <c r="W19" s="117" t="s">
        <v>130</v>
      </c>
      <c r="X19" s="119">
        <v>1017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43271772</v>
      </c>
      <c r="AH19" s="49">
        <f t="shared" si="9"/>
        <v>1364</v>
      </c>
      <c r="AI19" s="50">
        <f t="shared" si="8"/>
        <v>221.28487994808566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10071345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140</v>
      </c>
      <c r="P20" s="115">
        <v>150</v>
      </c>
      <c r="Q20" s="115">
        <v>66840627</v>
      </c>
      <c r="R20" s="46">
        <f t="shared" si="5"/>
        <v>6289</v>
      </c>
      <c r="S20" s="47">
        <f t="shared" si="6"/>
        <v>150.93600000000001</v>
      </c>
      <c r="T20" s="47">
        <f t="shared" si="7"/>
        <v>6.2889999999999997</v>
      </c>
      <c r="U20" s="116">
        <v>8.1</v>
      </c>
      <c r="V20" s="116">
        <f t="shared" si="1"/>
        <v>8.1</v>
      </c>
      <c r="W20" s="117" t="s">
        <v>130</v>
      </c>
      <c r="X20" s="119">
        <v>1016</v>
      </c>
      <c r="Y20" s="119">
        <v>0</v>
      </c>
      <c r="Z20" s="119">
        <v>1186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43273160</v>
      </c>
      <c r="AH20" s="49">
        <f t="shared" si="9"/>
        <v>1388</v>
      </c>
      <c r="AI20" s="50">
        <f t="shared" si="8"/>
        <v>220.70281443790748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10071345</v>
      </c>
      <c r="AQ20" s="119">
        <f t="shared" si="2"/>
        <v>0</v>
      </c>
      <c r="AR20" s="53">
        <v>1.08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5</v>
      </c>
      <c r="E21" s="41">
        <f t="shared" si="0"/>
        <v>3.5211267605633805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139</v>
      </c>
      <c r="P21" s="115">
        <v>149</v>
      </c>
      <c r="Q21" s="115">
        <v>66846765</v>
      </c>
      <c r="R21" s="46">
        <f t="shared" si="5"/>
        <v>6138</v>
      </c>
      <c r="S21" s="47">
        <f t="shared" si="6"/>
        <v>147.31200000000001</v>
      </c>
      <c r="T21" s="47">
        <f t="shared" si="7"/>
        <v>6.1379999999999999</v>
      </c>
      <c r="U21" s="116">
        <v>7.6</v>
      </c>
      <c r="V21" s="116">
        <f t="shared" si="1"/>
        <v>7.6</v>
      </c>
      <c r="W21" s="117" t="s">
        <v>130</v>
      </c>
      <c r="X21" s="119">
        <v>1016</v>
      </c>
      <c r="Y21" s="119">
        <v>0</v>
      </c>
      <c r="Z21" s="119">
        <v>1188</v>
      </c>
      <c r="AA21" s="119">
        <v>1185</v>
      </c>
      <c r="AB21" s="119">
        <v>1188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43274520</v>
      </c>
      <c r="AH21" s="49">
        <f t="shared" si="9"/>
        <v>1360</v>
      </c>
      <c r="AI21" s="50">
        <f t="shared" si="8"/>
        <v>221.57054415118932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10071345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5</v>
      </c>
      <c r="E22" s="41">
        <f t="shared" si="0"/>
        <v>3.5211267605633805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137</v>
      </c>
      <c r="P22" s="115">
        <v>148</v>
      </c>
      <c r="Q22" s="115">
        <v>66852926</v>
      </c>
      <c r="R22" s="46">
        <f t="shared" si="5"/>
        <v>6161</v>
      </c>
      <c r="S22" s="47">
        <f t="shared" si="6"/>
        <v>147.864</v>
      </c>
      <c r="T22" s="47">
        <f t="shared" si="7"/>
        <v>6.1609999999999996</v>
      </c>
      <c r="U22" s="116">
        <v>7.1</v>
      </c>
      <c r="V22" s="116">
        <f t="shared" si="1"/>
        <v>7.1</v>
      </c>
      <c r="W22" s="117" t="s">
        <v>130</v>
      </c>
      <c r="X22" s="119">
        <v>1017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43275892</v>
      </c>
      <c r="AH22" s="49">
        <f t="shared" si="9"/>
        <v>1372</v>
      </c>
      <c r="AI22" s="50">
        <f t="shared" si="8"/>
        <v>222.69112157117354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10071345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4</v>
      </c>
      <c r="E23" s="41">
        <f t="shared" si="0"/>
        <v>2.8169014084507045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134</v>
      </c>
      <c r="P23" s="115">
        <v>143</v>
      </c>
      <c r="Q23" s="115">
        <v>66859043</v>
      </c>
      <c r="R23" s="46">
        <f t="shared" si="5"/>
        <v>6117</v>
      </c>
      <c r="S23" s="47">
        <f t="shared" si="6"/>
        <v>146.80799999999999</v>
      </c>
      <c r="T23" s="47">
        <f t="shared" si="7"/>
        <v>6.117</v>
      </c>
      <c r="U23" s="116">
        <v>6.6</v>
      </c>
      <c r="V23" s="116">
        <f t="shared" si="1"/>
        <v>6.6</v>
      </c>
      <c r="W23" s="117" t="s">
        <v>130</v>
      </c>
      <c r="X23" s="119">
        <v>1017</v>
      </c>
      <c r="Y23" s="119">
        <v>0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43277276</v>
      </c>
      <c r="AH23" s="49">
        <f t="shared" si="9"/>
        <v>1384</v>
      </c>
      <c r="AI23" s="50">
        <f t="shared" si="8"/>
        <v>226.2547000163479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10071345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133</v>
      </c>
      <c r="P24" s="115">
        <v>145</v>
      </c>
      <c r="Q24" s="115">
        <v>66864892</v>
      </c>
      <c r="R24" s="46">
        <f t="shared" si="5"/>
        <v>5849</v>
      </c>
      <c r="S24" s="47">
        <f t="shared" si="6"/>
        <v>140.376</v>
      </c>
      <c r="T24" s="47">
        <f t="shared" si="7"/>
        <v>5.8490000000000002</v>
      </c>
      <c r="U24" s="116">
        <v>6.1</v>
      </c>
      <c r="V24" s="116">
        <f t="shared" si="1"/>
        <v>6.1</v>
      </c>
      <c r="W24" s="117" t="s">
        <v>130</v>
      </c>
      <c r="X24" s="119">
        <v>1026</v>
      </c>
      <c r="Y24" s="119">
        <v>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43278621</v>
      </c>
      <c r="AH24" s="49">
        <f>IF(ISBLANK(AG24),"-",AG24-AG23)</f>
        <v>1345</v>
      </c>
      <c r="AI24" s="50">
        <f t="shared" si="8"/>
        <v>229.95383826295091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10071345</v>
      </c>
      <c r="AQ24" s="119">
        <f t="shared" si="2"/>
        <v>0</v>
      </c>
      <c r="AR24" s="53">
        <v>1.17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5</v>
      </c>
      <c r="E25" s="41">
        <f t="shared" si="0"/>
        <v>3.5211267605633805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136</v>
      </c>
      <c r="P25" s="115">
        <v>141</v>
      </c>
      <c r="Q25" s="115">
        <v>66870811</v>
      </c>
      <c r="R25" s="46">
        <f t="shared" si="5"/>
        <v>5919</v>
      </c>
      <c r="S25" s="47">
        <f t="shared" si="6"/>
        <v>142.05600000000001</v>
      </c>
      <c r="T25" s="47">
        <f t="shared" si="7"/>
        <v>5.9189999999999996</v>
      </c>
      <c r="U25" s="116">
        <v>5.7</v>
      </c>
      <c r="V25" s="116">
        <f t="shared" si="1"/>
        <v>5.7</v>
      </c>
      <c r="W25" s="117" t="s">
        <v>130</v>
      </c>
      <c r="X25" s="119">
        <v>1005</v>
      </c>
      <c r="Y25" s="119">
        <v>0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43279976</v>
      </c>
      <c r="AH25" s="49">
        <f t="shared" si="9"/>
        <v>1355</v>
      </c>
      <c r="AI25" s="50">
        <f t="shared" si="8"/>
        <v>228.92380469673932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10071345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5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134</v>
      </c>
      <c r="P26" s="115">
        <v>142</v>
      </c>
      <c r="Q26" s="115">
        <v>66876677</v>
      </c>
      <c r="R26" s="46">
        <f t="shared" si="5"/>
        <v>5866</v>
      </c>
      <c r="S26" s="47">
        <f t="shared" si="6"/>
        <v>140.78399999999999</v>
      </c>
      <c r="T26" s="47">
        <f t="shared" si="7"/>
        <v>5.8659999999999997</v>
      </c>
      <c r="U26" s="116">
        <v>5.5</v>
      </c>
      <c r="V26" s="116">
        <f t="shared" si="1"/>
        <v>5.5</v>
      </c>
      <c r="W26" s="117" t="s">
        <v>130</v>
      </c>
      <c r="X26" s="119">
        <v>1005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43281320</v>
      </c>
      <c r="AH26" s="49">
        <f t="shared" si="9"/>
        <v>1344</v>
      </c>
      <c r="AI26" s="50">
        <f t="shared" si="8"/>
        <v>229.11694510739858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10071345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4</v>
      </c>
      <c r="E27" s="41">
        <f t="shared" si="0"/>
        <v>2.8169014084507045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134</v>
      </c>
      <c r="P27" s="115">
        <v>141</v>
      </c>
      <c r="Q27" s="115">
        <v>66882490</v>
      </c>
      <c r="R27" s="46">
        <f t="shared" si="5"/>
        <v>5813</v>
      </c>
      <c r="S27" s="47">
        <f t="shared" si="6"/>
        <v>139.512</v>
      </c>
      <c r="T27" s="47">
        <f t="shared" si="7"/>
        <v>5.8129999999999997</v>
      </c>
      <c r="U27" s="116">
        <v>5.0999999999999996</v>
      </c>
      <c r="V27" s="116">
        <f t="shared" si="1"/>
        <v>5.0999999999999996</v>
      </c>
      <c r="W27" s="117" t="s">
        <v>130</v>
      </c>
      <c r="X27" s="119">
        <v>1005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43282660</v>
      </c>
      <c r="AH27" s="49">
        <f t="shared" si="9"/>
        <v>1340</v>
      </c>
      <c r="AI27" s="50">
        <f t="shared" si="8"/>
        <v>230.51780492000688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10071345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4</v>
      </c>
      <c r="E28" s="41">
        <f t="shared" si="0"/>
        <v>2.8169014084507045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135</v>
      </c>
      <c r="P28" s="115">
        <v>138</v>
      </c>
      <c r="Q28" s="115">
        <v>66888296</v>
      </c>
      <c r="R28" s="46">
        <f t="shared" si="5"/>
        <v>5806</v>
      </c>
      <c r="S28" s="47">
        <f t="shared" si="6"/>
        <v>139.34399999999999</v>
      </c>
      <c r="T28" s="47">
        <f t="shared" si="7"/>
        <v>5.806</v>
      </c>
      <c r="U28" s="116">
        <v>4.8</v>
      </c>
      <c r="V28" s="116">
        <f t="shared" si="1"/>
        <v>4.8</v>
      </c>
      <c r="W28" s="117" t="s">
        <v>130</v>
      </c>
      <c r="X28" s="119">
        <v>1005</v>
      </c>
      <c r="Y28" s="119">
        <v>0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43284000</v>
      </c>
      <c r="AH28" s="49">
        <f t="shared" si="9"/>
        <v>1340</v>
      </c>
      <c r="AI28" s="50">
        <f t="shared" si="8"/>
        <v>230.79572855666552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10071345</v>
      </c>
      <c r="AQ28" s="119">
        <f t="shared" si="2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4</v>
      </c>
      <c r="E29" s="41">
        <f t="shared" si="0"/>
        <v>2.8169014084507045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132</v>
      </c>
      <c r="P29" s="115">
        <v>139</v>
      </c>
      <c r="Q29" s="115">
        <v>66894041</v>
      </c>
      <c r="R29" s="46">
        <f t="shared" si="5"/>
        <v>5745</v>
      </c>
      <c r="S29" s="47">
        <f t="shared" si="6"/>
        <v>137.88</v>
      </c>
      <c r="T29" s="47">
        <f t="shared" si="7"/>
        <v>5.7450000000000001</v>
      </c>
      <c r="U29" s="116">
        <v>4.5999999999999996</v>
      </c>
      <c r="V29" s="116">
        <f t="shared" si="1"/>
        <v>4.5999999999999996</v>
      </c>
      <c r="W29" s="117" t="s">
        <v>130</v>
      </c>
      <c r="X29" s="119">
        <v>1005</v>
      </c>
      <c r="Y29" s="119">
        <v>0</v>
      </c>
      <c r="Z29" s="119">
        <v>1187</v>
      </c>
      <c r="AA29" s="119">
        <v>1185</v>
      </c>
      <c r="AB29" s="119">
        <v>1147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43285332</v>
      </c>
      <c r="AH29" s="49">
        <f t="shared" si="9"/>
        <v>1332</v>
      </c>
      <c r="AI29" s="50">
        <f t="shared" si="8"/>
        <v>231.85378590078329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10071345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113</v>
      </c>
      <c r="P30" s="115">
        <v>132</v>
      </c>
      <c r="Q30" s="115">
        <v>66899509</v>
      </c>
      <c r="R30" s="46">
        <f t="shared" si="5"/>
        <v>5468</v>
      </c>
      <c r="S30" s="47">
        <f t="shared" si="6"/>
        <v>131.232</v>
      </c>
      <c r="T30" s="47">
        <f t="shared" si="7"/>
        <v>5.468</v>
      </c>
      <c r="U30" s="116">
        <v>3.7</v>
      </c>
      <c r="V30" s="116">
        <f t="shared" si="1"/>
        <v>3.7</v>
      </c>
      <c r="W30" s="117" t="s">
        <v>139</v>
      </c>
      <c r="X30" s="119">
        <v>1098</v>
      </c>
      <c r="Y30" s="119">
        <v>0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43286436</v>
      </c>
      <c r="AH30" s="49">
        <f t="shared" si="9"/>
        <v>1104</v>
      </c>
      <c r="AI30" s="50">
        <f t="shared" si="8"/>
        <v>201.90197512801757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10071345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8</v>
      </c>
      <c r="E31" s="41">
        <f t="shared" si="0"/>
        <v>5.6338028169014089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112</v>
      </c>
      <c r="P31" s="115">
        <v>126</v>
      </c>
      <c r="Q31" s="115">
        <v>66904864</v>
      </c>
      <c r="R31" s="46">
        <f t="shared" si="5"/>
        <v>5355</v>
      </c>
      <c r="S31" s="47">
        <f t="shared" si="6"/>
        <v>128.52000000000001</v>
      </c>
      <c r="T31" s="47">
        <f t="shared" si="7"/>
        <v>5.3550000000000004</v>
      </c>
      <c r="U31" s="116">
        <v>2.9</v>
      </c>
      <c r="V31" s="116">
        <f t="shared" si="1"/>
        <v>2.9</v>
      </c>
      <c r="W31" s="117" t="s">
        <v>139</v>
      </c>
      <c r="X31" s="119">
        <v>1098</v>
      </c>
      <c r="Y31" s="119">
        <v>0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43287524</v>
      </c>
      <c r="AH31" s="49">
        <f t="shared" si="9"/>
        <v>1088</v>
      </c>
      <c r="AI31" s="50">
        <f t="shared" si="8"/>
        <v>203.17460317460316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10071345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10</v>
      </c>
      <c r="E32" s="41">
        <f t="shared" si="0"/>
        <v>7.042253521126761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117</v>
      </c>
      <c r="P32" s="115">
        <v>125</v>
      </c>
      <c r="Q32" s="115">
        <v>66910120</v>
      </c>
      <c r="R32" s="46">
        <f t="shared" si="5"/>
        <v>5256</v>
      </c>
      <c r="S32" s="47">
        <f t="shared" si="6"/>
        <v>126.14400000000001</v>
      </c>
      <c r="T32" s="47">
        <f t="shared" si="7"/>
        <v>5.2560000000000002</v>
      </c>
      <c r="U32" s="116">
        <v>2.2999999999999998</v>
      </c>
      <c r="V32" s="116">
        <f t="shared" si="1"/>
        <v>2.2999999999999998</v>
      </c>
      <c r="W32" s="117" t="s">
        <v>139</v>
      </c>
      <c r="X32" s="119">
        <v>1046</v>
      </c>
      <c r="Y32" s="119">
        <v>0</v>
      </c>
      <c r="Z32" s="119">
        <v>1188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43288580</v>
      </c>
      <c r="AH32" s="49">
        <f t="shared" si="9"/>
        <v>1056</v>
      </c>
      <c r="AI32" s="50">
        <f t="shared" si="8"/>
        <v>200.9132420091324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10071345</v>
      </c>
      <c r="AQ32" s="119">
        <f t="shared" si="2"/>
        <v>0</v>
      </c>
      <c r="AR32" s="53">
        <v>1.1499999999999999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133</v>
      </c>
      <c r="P33" s="115">
        <v>119</v>
      </c>
      <c r="Q33" s="115">
        <v>66914700</v>
      </c>
      <c r="R33" s="46">
        <f t="shared" si="5"/>
        <v>4580</v>
      </c>
      <c r="S33" s="47">
        <f t="shared" si="6"/>
        <v>109.92</v>
      </c>
      <c r="T33" s="47">
        <f t="shared" si="7"/>
        <v>4.58</v>
      </c>
      <c r="U33" s="116">
        <v>3</v>
      </c>
      <c r="V33" s="116">
        <f t="shared" si="1"/>
        <v>3</v>
      </c>
      <c r="W33" s="117" t="s">
        <v>124</v>
      </c>
      <c r="X33" s="119">
        <v>0</v>
      </c>
      <c r="Y33" s="119">
        <v>0</v>
      </c>
      <c r="Z33" s="119">
        <v>1098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43289432</v>
      </c>
      <c r="AH33" s="49">
        <f t="shared" si="9"/>
        <v>852</v>
      </c>
      <c r="AI33" s="50">
        <f t="shared" si="8"/>
        <v>186.02620087336246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10072157</v>
      </c>
      <c r="AQ33" s="119">
        <f t="shared" si="2"/>
        <v>812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9</v>
      </c>
      <c r="E34" s="41">
        <f t="shared" si="0"/>
        <v>6.3380281690140849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132</v>
      </c>
      <c r="P34" s="115">
        <v>103</v>
      </c>
      <c r="Q34" s="115">
        <v>66919097</v>
      </c>
      <c r="R34" s="46">
        <f t="shared" si="5"/>
        <v>4397</v>
      </c>
      <c r="S34" s="47">
        <f t="shared" si="6"/>
        <v>105.52800000000001</v>
      </c>
      <c r="T34" s="47">
        <f t="shared" si="7"/>
        <v>4.3970000000000002</v>
      </c>
      <c r="U34" s="116">
        <v>4.0999999999999996</v>
      </c>
      <c r="V34" s="116">
        <f t="shared" si="1"/>
        <v>4.0999999999999996</v>
      </c>
      <c r="W34" s="117" t="s">
        <v>124</v>
      </c>
      <c r="X34" s="119">
        <v>0</v>
      </c>
      <c r="Y34" s="119">
        <v>0</v>
      </c>
      <c r="Z34" s="119">
        <v>1047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43290236</v>
      </c>
      <c r="AH34" s="49">
        <f t="shared" si="9"/>
        <v>804</v>
      </c>
      <c r="AI34" s="50">
        <f t="shared" si="8"/>
        <v>182.85194450761881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10073167</v>
      </c>
      <c r="AQ34" s="119">
        <f t="shared" si="2"/>
        <v>1010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126997</v>
      </c>
      <c r="S35" s="65">
        <f>AVERAGE(S11:S34)</f>
        <v>126.99700000000001</v>
      </c>
      <c r="T35" s="65">
        <f>SUM(T11:T34)</f>
        <v>126.99700000000001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26488</v>
      </c>
      <c r="AH35" s="67">
        <f>SUM(AH11:AH34)</f>
        <v>26488</v>
      </c>
      <c r="AI35" s="68">
        <f>$AH$35/$T35</f>
        <v>208.57185602809514</v>
      </c>
      <c r="AJ35" s="92"/>
      <c r="AK35" s="93"/>
      <c r="AL35" s="93"/>
      <c r="AM35" s="93"/>
      <c r="AN35" s="94"/>
      <c r="AO35" s="69"/>
      <c r="AP35" s="70">
        <f>AP34-AP10</f>
        <v>6770</v>
      </c>
      <c r="AQ35" s="71">
        <f>SUM(AQ11:AQ34)</f>
        <v>6770</v>
      </c>
      <c r="AR35" s="72">
        <f>AVERAGE(AR11:AR34)</f>
        <v>1.1200000000000001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8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223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224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88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88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191" t="s">
        <v>180</v>
      </c>
      <c r="C44" s="190"/>
      <c r="D44" s="179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191" t="s">
        <v>225</v>
      </c>
      <c r="C45" s="190"/>
      <c r="D45" s="179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228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8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88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96" t="s">
        <v>172</v>
      </c>
      <c r="C49" s="190"/>
      <c r="D49" s="179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88" t="s">
        <v>137</v>
      </c>
      <c r="C50" s="190"/>
      <c r="D50" s="179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88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157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96"/>
      <c r="C54" s="190"/>
      <c r="D54" s="179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88"/>
      <c r="C55" s="190"/>
      <c r="D55" s="179"/>
      <c r="E55" s="190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1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191"/>
      <c r="C64" s="196"/>
      <c r="D64" s="122"/>
      <c r="E64" s="196"/>
      <c r="F64" s="196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191"/>
      <c r="C65" s="196"/>
      <c r="D65" s="122"/>
      <c r="E65" s="196"/>
      <c r="F65" s="196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191"/>
      <c r="C66" s="196"/>
      <c r="D66" s="122"/>
      <c r="E66" s="196"/>
      <c r="F66" s="196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191"/>
      <c r="C67" s="196"/>
      <c r="D67" s="122"/>
      <c r="E67" s="196"/>
      <c r="F67" s="196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191"/>
      <c r="C68" s="196"/>
      <c r="D68" s="122"/>
      <c r="E68" s="196"/>
      <c r="F68" s="196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191"/>
      <c r="C69" s="196"/>
      <c r="D69" s="122"/>
      <c r="E69" s="196"/>
      <c r="F69" s="196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191"/>
      <c r="C70" s="196"/>
      <c r="D70" s="122"/>
      <c r="E70" s="196"/>
      <c r="F70" s="196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96"/>
      <c r="C71" s="196"/>
      <c r="D71" s="122"/>
      <c r="E71" s="196"/>
      <c r="F71" s="196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W17:W32" name="Range1_16_3_1_1_3_2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F49:U49 F50:G50" name="Range2_12_5_1_1_1_2_2_1_1_1_1_1_1_1_1_1_1_1_2_1_1_1_2_1_1_1_1_1_1_1_1_1_1_1_1_1_1_1_1_2_1_1_1_1_1_1_1_1_1_2_1_1_3_1_1_1_3_1_1_1_1_1_1_1_1_1_1_1_1_1_1_1_1_1_1_1_1_1_1_2_1_1_1_1_1_1_1_1_1_1_1_2_2_1_2"/>
    <protectedRange sqref="S48:T48" name="Range2_12_5_1_1_2_1_1_1_2"/>
    <protectedRange sqref="N48:R48" name="Range2_12_1_6_1_1_2_1_1_1_2"/>
    <protectedRange sqref="L48:M48" name="Range2_2_12_1_7_1_1_3_1_1_1_2"/>
    <protectedRange sqref="J48:K48" name="Range2_2_12_1_4_1_1_1_1_1_1_1_1_1_1_1_1_1_1_1_2_1_1_1_2"/>
    <protectedRange sqref="I48" name="Range2_2_12_1_7_1_1_2_2_1_2_2_1_1_1_2"/>
    <protectedRange sqref="G48:H48" name="Range2_2_12_1_3_1_2_1_1_1_1_2_1_1_1_1_1_1_1_1_1_1_1_2_1_1_1_2"/>
    <protectedRange sqref="F48" name="Range2_2_12_1_3_1_2_1_1_1_1_2_1_1_1_1_1_1_1_1_1_1_1_2_2_1_1_2"/>
    <protectedRange sqref="E48" name="Range2_2_12_1_3_1_2_1_1_1_2_1_1_1_1_3_1_1_1_1_1_1_1_1_1_2_2_1_1_2"/>
    <protectedRange sqref="B43" name="Range2_12_5_1_1_1_2_1_1_1_1_1_1_1_1_1_1_1_2_1_1_1_1_1_1_1_1_1_1_1_1_1_1_1_1_1_1_1_1_1_1_2_1_1_1_1_1_1_1_1_1_1_1_2_1_1_1_1_2_1_1_1_1_1_1_1_1_1_1_1_2_1_1_1_1_1_1_1_1_1_1_1_1_1"/>
    <protectedRange sqref="B44" name="Range2_12_5_1_1_1_2_2_1_1_1_1_1_1_1_1_1_1_1_1_1_1_1_1_1_1_1_1_1_1_1_1_1_1_1_1_1_1_1_1_1_1_1_1_1_1_1_1_1_1_1_1_1_1_1_1_1_2_1_1_1_1_1_1_1_1_1_1_1_2_1_1_1_1_1_2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"/>
    <protectedRange sqref="S47:T47" name="Range2_12_5_1_1_2_1_1_1_1_1_1_1_2_1_2_1_1"/>
    <protectedRange sqref="N47:R47" name="Range2_12_1_6_1_1_2_1_1_1_1_1_1_1_1_1_2_1_1"/>
    <protectedRange sqref="L47:M47" name="Range2_2_12_1_7_1_1_3_1_1_1_1_1_1_1_1_1_2_1_1"/>
    <protectedRange sqref="J47:K47" name="Range2_2_12_1_4_1_1_1_1_1_1_1_1_1_1_1_1_1_1_1_2_1_1_1_1_1_1_1_1_1_2_1_1"/>
    <protectedRange sqref="I47" name="Range2_2_12_1_7_1_1_2_2_1_2_2_1_1_1_1_1_1_1_1_1_2_1_1"/>
    <protectedRange sqref="G47:H47" name="Range2_2_12_1_3_1_2_1_1_1_1_2_1_1_1_1_1_1_1_1_1_1_1_2_1_1_1_1_1_1_1_1_1_2_1_1"/>
    <protectedRange sqref="T46" name="Range2_12_5_1_1_2_2_1_1_1_1_1_1_1_1_1_1_1_1_2_1_1_1_1_1_1_1_1_1_1_1_2_2_1"/>
    <protectedRange sqref="S46" name="Range2_12_4_1_1_1_4_2_2_2_2_1_1_1_1_1_1_1_1_1_1_1_2_1_1_1_1_1_1_1_1_1_1_1_2_2_1"/>
    <protectedRange sqref="Q46:R46" name="Range2_12_1_6_1_1_1_2_3_2_1_1_3_1_1_1_1_1_1_1_1_1_1_1_1_1_2_1_1_1_1_1_1_1_1_1_1_1_2_2_1"/>
    <protectedRange sqref="N46:P46" name="Range2_12_1_2_3_1_1_1_2_3_2_1_1_3_1_1_1_1_1_1_1_1_1_1_1_1_1_2_1_1_1_1_1_1_1_1_1_1_1_2_2_1"/>
    <protectedRange sqref="K46:M46" name="Range2_2_12_1_4_3_1_1_1_3_3_2_1_1_3_1_1_1_1_1_1_1_1_1_1_1_1_1_2_1_1_1_1_1_1_1_1_1_1_1_2_2_1"/>
    <protectedRange sqref="J46" name="Range2_2_12_1_4_3_1_1_1_3_2_1_2_2_1_1_1_1_1_1_1_1_1_1_1_1_1_2_1_1_1_1_1_1_1_1_1_1_1_2_2_1"/>
    <protectedRange sqref="E46:H46" name="Range2_2_12_1_3_1_2_1_1_1_1_2_1_1_1_1_1_1_1_1_1_1_2_1_1_1_1_1_1_1_1_2_1_1_1_1_1_1_1_1_1_1_1_2_2_1"/>
    <protectedRange sqref="D46" name="Range2_2_12_1_3_1_2_1_1_1_2_1_2_3_1_1_1_1_1_1_2_1_1_1_1_1_1_1_1_1_1_2_1_1_1_1_1_1_1_1_1_1_1_2_2_1"/>
    <protectedRange sqref="I46" name="Range2_2_12_1_4_2_1_1_1_4_1_2_1_1_1_2_2_1_1_1_1_1_1_1_1_1_1_1_1_1_1_2_1_1_1_1_1_1_1_1_1_1_1_2_2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_1"/>
    <protectedRange sqref="F47" name="Range2_2_12_1_3_1_2_1_1_1_1_2_1_1_1_1_1_1_1_1_1_1_1_2_2_1_1_1_1_1_1_1_1_2_1_1"/>
    <protectedRange sqref="E47" name="Range2_2_12_1_3_1_2_1_1_1_2_1_1_1_1_3_1_1_1_1_1_1_1_1_1_2_2_1_1_1_1_1_1_1_1_2_1_1"/>
    <protectedRange sqref="B47" name="Range2_12_5_1_1_1_2_1_1_1_1_1_1_1_1_1_1_1_2_1_2_1_1_1_1_1_1_1_1_1_2_1_1_1_1_1_1_1_1_1_1_1_1_1_1_1_1_1_1_1_1_1_1_1_1_1_1_1_1_1_1_1_1_1_1_1_1_1_1_1_1_1_1_1_2_1_1_1_1_1_1_1_1_1_2_1_2_1_1_1_1_1_2_1_1_1_1_1_1_1_1_2_1_1_1_1_1_1_1_1_2_1"/>
    <protectedRange sqref="B48" name="Range2_12_5_1_1_1_1_1_2_1_1_1_1_1_1_1_1_1_1_1_1_1_1_1_1_1_1_1_1_2_1_1_1_1_1_1_1_1_1_1_1_1_1_3_1_1_1_2_1_1_1_1_1_1_1_1_1_1_1_1_2_1_1_1_1_1_1_1_1_1_1_1_1_1_1_1_1_1_1_1_1_1_1_1_1_1_1_1_1_3_1_2_1_1_1_2_2_1_2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0" name="Range2_12_5_1_1_1_1_1_2_1_1_2_1_1_1_1_1_1_1_1_1_1_1_1_1_1_1_1_1_2_1_1_1_1_1_1_1_1_1_1_1_1_1_1_3_1_1_1_2_1_1_1_1_1_1_1_1_1_2_1_1_1_1_1_1_1_1_1_1_1_1_1_1_1_1_1_1_1_1_1_1_1_1_1_1_2_1_1_1_2_2_1_1_2_1_1_1_1_1_1"/>
    <protectedRange sqref="T51" name="Range2_12_5_1_1_2_2_1_1_1_1_1_1_1_1_1_1_1_1_2_1_1_1_1_1_1_1_1_1_1_1_2_3_1"/>
    <protectedRange sqref="S51" name="Range2_12_4_1_1_1_4_2_2_2_2_1_1_1_1_1_1_1_1_1_1_1_2_1_1_1_1_1_1_1_1_1_1_1_2_3_1"/>
    <protectedRange sqref="Q51:R51" name="Range2_12_1_6_1_1_1_2_3_2_1_1_3_1_1_1_1_1_1_1_1_1_1_1_1_1_2_1_1_1_1_1_1_1_1_1_1_1_2_3_1"/>
    <protectedRange sqref="N51:P51" name="Range2_12_1_2_3_1_1_1_2_3_2_1_1_3_1_1_1_1_1_1_1_1_1_1_1_1_1_2_1_1_1_1_1_1_1_1_1_1_1_2_3_1"/>
    <protectedRange sqref="K51:M51" name="Range2_2_12_1_4_3_1_1_1_3_3_2_1_1_3_1_1_1_1_1_1_1_1_1_1_1_1_1_2_1_1_1_1_1_1_1_1_1_1_1_2_3_1"/>
    <protectedRange sqref="J51" name="Range2_2_12_1_4_3_1_1_1_3_2_1_2_2_1_1_1_1_1_1_1_1_1_1_1_1_1_2_1_1_1_1_1_1_1_1_1_1_1_2_3_1"/>
    <protectedRange sqref="E51:H51" name="Range2_2_12_1_3_1_2_1_1_1_1_2_1_1_1_1_1_1_1_1_1_1_2_1_1_1_1_1_1_1_1_2_1_1_1_1_1_1_1_1_1_1_1_2_3_1"/>
    <protectedRange sqref="D51" name="Range2_2_12_1_3_1_2_1_1_1_2_1_2_3_1_1_1_1_1_1_2_1_1_1_1_1_1_1_1_1_1_2_1_1_1_1_1_1_1_1_1_1_1_2_3_1"/>
    <protectedRange sqref="I51" name="Range2_2_12_1_4_2_1_1_1_4_1_2_1_1_1_2_2_1_1_1_1_1_1_1_1_1_1_1_1_1_1_2_1_1_1_1_1_1_1_1_1_1_1_2_3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"/>
    <protectedRange sqref="S52:T52" name="Range2_12_5_1_1_2_1_1_1_1_1_1_1_2_1_2_3_1"/>
    <protectedRange sqref="N52:R52" name="Range2_12_1_6_1_1_2_1_1_1_1_1_1_1_1_1_2_3_1"/>
    <protectedRange sqref="L52:M52" name="Range2_2_12_1_7_1_1_3_1_1_1_1_1_1_1_1_1_2_3_1"/>
    <protectedRange sqref="J52:K52" name="Range2_2_12_1_4_1_1_1_1_1_1_1_1_1_1_1_1_1_1_1_2_1_1_1_1_1_1_1_1_1_2_3_1"/>
    <protectedRange sqref="I52" name="Range2_2_12_1_7_1_1_2_2_1_2_2_1_1_1_1_1_1_1_1_1_2_3_1"/>
    <protectedRange sqref="G52:H52" name="Range2_2_12_1_3_1_2_1_1_1_1_2_1_1_1_1_1_1_1_1_1_1_1_2_1_1_1_1_1_1_1_1_1_2_3_1"/>
    <protectedRange sqref="F52" name="Range2_2_12_1_3_1_2_1_1_1_1_2_1_1_1_1_1_1_1_1_1_1_1_2_2_1_1_1_1_1_1_1_1_2_3_1"/>
    <protectedRange sqref="E52" name="Range2_2_12_1_3_1_2_1_1_1_2_1_1_1_1_3_1_1_1_1_1_1_1_1_1_2_2_1_1_1_1_1_1_1_1_2_3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"/>
    <protectedRange sqref="T53" name="Range2_12_5_1_1_2_2_1_1_1_1_1_1_1_1_1_1_1_1_2_1_1_1_1_1_1_1_1_1_2_1_2_2_1"/>
    <protectedRange sqref="S53" name="Range2_12_4_1_1_1_4_2_2_2_2_1_1_1_1_1_1_1_1_1_1_1_2_1_1_1_1_1_1_1_1_1_2_1_2_2_1"/>
    <protectedRange sqref="Q53:R53" name="Range2_12_1_6_1_1_1_2_3_2_1_1_3_1_1_1_1_1_1_1_1_1_1_1_1_1_2_1_1_1_1_1_1_1_1_1_2_1_2_2_1"/>
    <protectedRange sqref="N53:P53" name="Range2_12_1_2_3_1_1_1_2_3_2_1_1_3_1_1_1_1_1_1_1_1_1_1_1_1_1_2_1_1_1_1_1_1_1_1_1_2_1_2_2_1"/>
    <protectedRange sqref="K53:M53" name="Range2_2_12_1_4_3_1_1_1_3_3_2_1_1_3_1_1_1_1_1_1_1_1_1_1_1_1_1_2_1_1_1_1_1_1_1_1_1_2_1_2_2_1"/>
    <protectedRange sqref="J53" name="Range2_2_12_1_4_3_1_1_1_3_2_1_2_2_1_1_1_1_1_1_1_1_1_1_1_1_1_2_1_1_1_1_1_1_1_1_1_2_1_2_2_1"/>
    <protectedRange sqref="E53:H53" name="Range2_2_12_1_3_1_2_1_1_1_1_2_1_1_1_1_1_1_1_1_1_1_2_1_1_1_1_1_1_1_1_2_1_1_1_1_1_1_1_1_1_2_1_2_2_1"/>
    <protectedRange sqref="D53" name="Range2_2_12_1_3_1_2_1_1_1_2_1_2_3_1_1_1_1_1_1_2_1_1_1_1_1_1_1_1_1_1_2_1_1_1_1_1_1_1_1_1_2_1_2_2_1"/>
    <protectedRange sqref="I53" name="Range2_2_12_1_4_2_1_1_1_4_1_2_1_1_1_2_2_1_1_1_1_1_1_1_1_1_1_1_1_1_1_2_1_1_1_1_1_1_1_1_1_2_1_2_2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"/>
  </protectedRanges>
  <mergeCells count="50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</mergeCells>
  <conditionalFormatting sqref="AC11:AE34 X11:Y34 AA11:AA34">
    <cfRule type="containsText" dxfId="623" priority="25" operator="containsText" text="N/A">
      <formula>NOT(ISERROR(SEARCH("N/A",X11)))</formula>
    </cfRule>
    <cfRule type="cellIs" dxfId="622" priority="39" operator="equal">
      <formula>0</formula>
    </cfRule>
  </conditionalFormatting>
  <conditionalFormatting sqref="AC11:AE34 X11:Y34 AA11:AA34">
    <cfRule type="cellIs" dxfId="621" priority="38" operator="greaterThanOrEqual">
      <formula>1185</formula>
    </cfRule>
  </conditionalFormatting>
  <conditionalFormatting sqref="AC11:AE34 X11:Y34 AA11:AA34">
    <cfRule type="cellIs" dxfId="620" priority="37" operator="between">
      <formula>0.1</formula>
      <formula>1184</formula>
    </cfRule>
  </conditionalFormatting>
  <conditionalFormatting sqref="X8">
    <cfRule type="cellIs" dxfId="619" priority="36" operator="equal">
      <formula>0</formula>
    </cfRule>
  </conditionalFormatting>
  <conditionalFormatting sqref="X8">
    <cfRule type="cellIs" dxfId="618" priority="35" operator="greaterThan">
      <formula>1179</formula>
    </cfRule>
  </conditionalFormatting>
  <conditionalFormatting sqref="X8">
    <cfRule type="cellIs" dxfId="617" priority="34" operator="greaterThan">
      <formula>99</formula>
    </cfRule>
  </conditionalFormatting>
  <conditionalFormatting sqref="X8">
    <cfRule type="cellIs" dxfId="616" priority="33" operator="greaterThan">
      <formula>0.99</formula>
    </cfRule>
  </conditionalFormatting>
  <conditionalFormatting sqref="AB8">
    <cfRule type="cellIs" dxfId="615" priority="32" operator="equal">
      <formula>0</formula>
    </cfRule>
  </conditionalFormatting>
  <conditionalFormatting sqref="AB8">
    <cfRule type="cellIs" dxfId="614" priority="31" operator="greaterThan">
      <formula>1179</formula>
    </cfRule>
  </conditionalFormatting>
  <conditionalFormatting sqref="AB8">
    <cfRule type="cellIs" dxfId="613" priority="30" operator="greaterThan">
      <formula>99</formula>
    </cfRule>
  </conditionalFormatting>
  <conditionalFormatting sqref="AB8">
    <cfRule type="cellIs" dxfId="612" priority="29" operator="greaterThan">
      <formula>0.99</formula>
    </cfRule>
  </conditionalFormatting>
  <conditionalFormatting sqref="AI11:AI34">
    <cfRule type="cellIs" dxfId="611" priority="28" operator="greaterThan">
      <formula>$AI$8</formula>
    </cfRule>
  </conditionalFormatting>
  <conditionalFormatting sqref="AH11:AH34">
    <cfRule type="cellIs" dxfId="610" priority="26" operator="greaterThan">
      <formula>$AH$8</formula>
    </cfRule>
    <cfRule type="cellIs" dxfId="609" priority="27" operator="greaterThan">
      <formula>$AH$8</formula>
    </cfRule>
  </conditionalFormatting>
  <conditionalFormatting sqref="AB11:AB34">
    <cfRule type="containsText" dxfId="608" priority="21" operator="containsText" text="N/A">
      <formula>NOT(ISERROR(SEARCH("N/A",AB11)))</formula>
    </cfRule>
    <cfRule type="cellIs" dxfId="607" priority="24" operator="equal">
      <formula>0</formula>
    </cfRule>
  </conditionalFormatting>
  <conditionalFormatting sqref="AB11:AB34">
    <cfRule type="cellIs" dxfId="606" priority="23" operator="greaterThanOrEqual">
      <formula>1185</formula>
    </cfRule>
  </conditionalFormatting>
  <conditionalFormatting sqref="AB11:AB34">
    <cfRule type="cellIs" dxfId="605" priority="22" operator="between">
      <formula>0.1</formula>
      <formula>1184</formula>
    </cfRule>
  </conditionalFormatting>
  <conditionalFormatting sqref="AN11:AO34">
    <cfRule type="cellIs" dxfId="604" priority="20" operator="equal">
      <formula>0</formula>
    </cfRule>
  </conditionalFormatting>
  <conditionalFormatting sqref="AN11:AO34">
    <cfRule type="cellIs" dxfId="603" priority="19" operator="greaterThan">
      <formula>1179</formula>
    </cfRule>
  </conditionalFormatting>
  <conditionalFormatting sqref="AN11:AO34">
    <cfRule type="cellIs" dxfId="602" priority="18" operator="greaterThan">
      <formula>99</formula>
    </cfRule>
  </conditionalFormatting>
  <conditionalFormatting sqref="AN11:AO34">
    <cfRule type="cellIs" dxfId="601" priority="17" operator="greaterThan">
      <formula>0.99</formula>
    </cfRule>
  </conditionalFormatting>
  <conditionalFormatting sqref="AQ11:AQ34">
    <cfRule type="cellIs" dxfId="600" priority="16" operator="equal">
      <formula>0</formula>
    </cfRule>
  </conditionalFormatting>
  <conditionalFormatting sqref="AQ11:AQ34">
    <cfRule type="cellIs" dxfId="599" priority="15" operator="greaterThan">
      <formula>1179</formula>
    </cfRule>
  </conditionalFormatting>
  <conditionalFormatting sqref="AQ11:AQ34">
    <cfRule type="cellIs" dxfId="598" priority="14" operator="greaterThan">
      <formula>99</formula>
    </cfRule>
  </conditionalFormatting>
  <conditionalFormatting sqref="AQ11:AQ34">
    <cfRule type="cellIs" dxfId="597" priority="13" operator="greaterThan">
      <formula>0.99</formula>
    </cfRule>
  </conditionalFormatting>
  <conditionalFormatting sqref="Z11:Z34">
    <cfRule type="containsText" dxfId="596" priority="9" operator="containsText" text="N/A">
      <formula>NOT(ISERROR(SEARCH("N/A",Z11)))</formula>
    </cfRule>
    <cfRule type="cellIs" dxfId="595" priority="12" operator="equal">
      <formula>0</formula>
    </cfRule>
  </conditionalFormatting>
  <conditionalFormatting sqref="Z11:Z34">
    <cfRule type="cellIs" dxfId="594" priority="11" operator="greaterThanOrEqual">
      <formula>1185</formula>
    </cfRule>
  </conditionalFormatting>
  <conditionalFormatting sqref="Z11:Z34">
    <cfRule type="cellIs" dxfId="593" priority="10" operator="between">
      <formula>0.1</formula>
      <formula>1184</formula>
    </cfRule>
  </conditionalFormatting>
  <conditionalFormatting sqref="AJ11:AN34">
    <cfRule type="cellIs" dxfId="592" priority="8" operator="equal">
      <formula>0</formula>
    </cfRule>
  </conditionalFormatting>
  <conditionalFormatting sqref="AJ11:AN34">
    <cfRule type="cellIs" dxfId="591" priority="7" operator="greaterThan">
      <formula>1179</formula>
    </cfRule>
  </conditionalFormatting>
  <conditionalFormatting sqref="AJ11:AN34">
    <cfRule type="cellIs" dxfId="590" priority="6" operator="greaterThan">
      <formula>99</formula>
    </cfRule>
  </conditionalFormatting>
  <conditionalFormatting sqref="AJ11:AN34">
    <cfRule type="cellIs" dxfId="589" priority="5" operator="greaterThan">
      <formula>0.99</formula>
    </cfRule>
  </conditionalFormatting>
  <conditionalFormatting sqref="AP11:AP34">
    <cfRule type="cellIs" dxfId="588" priority="4" operator="equal">
      <formula>0</formula>
    </cfRule>
  </conditionalFormatting>
  <conditionalFormatting sqref="AP11:AP34">
    <cfRule type="cellIs" dxfId="587" priority="3" operator="greaterThan">
      <formula>1179</formula>
    </cfRule>
  </conditionalFormatting>
  <conditionalFormatting sqref="AP11:AP34">
    <cfRule type="cellIs" dxfId="586" priority="2" operator="greaterThan">
      <formula>99</formula>
    </cfRule>
  </conditionalFormatting>
  <conditionalFormatting sqref="AP11:AP34">
    <cfRule type="cellIs" dxfId="58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R19" zoomScaleNormal="100" workbookViewId="0">
      <selection activeCell="AJ39" sqref="AJ39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8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84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84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42386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26508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89" t="s">
        <v>51</v>
      </c>
      <c r="V9" s="18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86" t="s">
        <v>55</v>
      </c>
      <c r="AG9" s="186" t="s">
        <v>56</v>
      </c>
      <c r="AH9" s="260" t="s">
        <v>57</v>
      </c>
      <c r="AI9" s="276" t="s">
        <v>58</v>
      </c>
      <c r="AJ9" s="189" t="s">
        <v>59</v>
      </c>
      <c r="AK9" s="189" t="s">
        <v>60</v>
      </c>
      <c r="AL9" s="189" t="s">
        <v>61</v>
      </c>
      <c r="AM9" s="189" t="s">
        <v>62</v>
      </c>
      <c r="AN9" s="189" t="s">
        <v>63</v>
      </c>
      <c r="AO9" s="189" t="s">
        <v>64</v>
      </c>
      <c r="AP9" s="189" t="s">
        <v>65</v>
      </c>
      <c r="AQ9" s="258" t="s">
        <v>66</v>
      </c>
      <c r="AR9" s="18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9" t="s">
        <v>72</v>
      </c>
      <c r="C10" s="189" t="s">
        <v>73</v>
      </c>
      <c r="D10" s="189" t="s">
        <v>74</v>
      </c>
      <c r="E10" s="189" t="s">
        <v>75</v>
      </c>
      <c r="F10" s="189" t="s">
        <v>74</v>
      </c>
      <c r="G10" s="189" t="s">
        <v>75</v>
      </c>
      <c r="H10" s="254"/>
      <c r="I10" s="189" t="s">
        <v>75</v>
      </c>
      <c r="J10" s="189" t="s">
        <v>75</v>
      </c>
      <c r="K10" s="18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16'!Q34</f>
        <v>66919097</v>
      </c>
      <c r="R10" s="269"/>
      <c r="S10" s="270"/>
      <c r="T10" s="271"/>
      <c r="U10" s="189" t="s">
        <v>75</v>
      </c>
      <c r="V10" s="18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16'!AG34</f>
        <v>43290236</v>
      </c>
      <c r="AH10" s="260"/>
      <c r="AI10" s="277"/>
      <c r="AJ10" s="189" t="s">
        <v>84</v>
      </c>
      <c r="AK10" s="189" t="s">
        <v>84</v>
      </c>
      <c r="AL10" s="189" t="s">
        <v>84</v>
      </c>
      <c r="AM10" s="189" t="s">
        <v>84</v>
      </c>
      <c r="AN10" s="189" t="s">
        <v>84</v>
      </c>
      <c r="AO10" s="189" t="s">
        <v>84</v>
      </c>
      <c r="AP10" s="1">
        <f>'JAN 16'!AP34</f>
        <v>10073167</v>
      </c>
      <c r="AQ10" s="259"/>
      <c r="AR10" s="185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132</v>
      </c>
      <c r="P11" s="115">
        <v>98</v>
      </c>
      <c r="Q11" s="115">
        <v>66923272</v>
      </c>
      <c r="R11" s="46">
        <f>IF(ISBLANK(Q11),"-",Q11-Q10)</f>
        <v>4175</v>
      </c>
      <c r="S11" s="47">
        <f>R11*24/1000</f>
        <v>100.2</v>
      </c>
      <c r="T11" s="47">
        <f>R11/1000</f>
        <v>4.1749999999999998</v>
      </c>
      <c r="U11" s="116">
        <v>5.4</v>
      </c>
      <c r="V11" s="116">
        <f t="shared" ref="V11:V34" si="1">U11</f>
        <v>5.4</v>
      </c>
      <c r="W11" s="117" t="s">
        <v>124</v>
      </c>
      <c r="X11" s="119">
        <v>0</v>
      </c>
      <c r="Y11" s="119">
        <v>0</v>
      </c>
      <c r="Z11" s="119">
        <v>997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43290996</v>
      </c>
      <c r="AH11" s="49">
        <f>IF(ISBLANK(AG11),"-",AG11-AG10)</f>
        <v>760</v>
      </c>
      <c r="AI11" s="50">
        <f>AH11/T11</f>
        <v>182.0359281437126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0.45</v>
      </c>
      <c r="AP11" s="119">
        <v>10074368</v>
      </c>
      <c r="AQ11" s="119">
        <f t="shared" ref="AQ11:AQ34" si="2">AP11-AP10</f>
        <v>1201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131</v>
      </c>
      <c r="P12" s="115">
        <v>95</v>
      </c>
      <c r="Q12" s="115">
        <v>66927363</v>
      </c>
      <c r="R12" s="46">
        <f t="shared" ref="R12:R34" si="5">IF(ISBLANK(Q12),"-",Q12-Q11)</f>
        <v>4091</v>
      </c>
      <c r="S12" s="47">
        <f t="shared" ref="S12:S34" si="6">R12*24/1000</f>
        <v>98.183999999999997</v>
      </c>
      <c r="T12" s="47">
        <f t="shared" ref="T12:T34" si="7">R12/1000</f>
        <v>4.0910000000000002</v>
      </c>
      <c r="U12" s="116">
        <v>6.7</v>
      </c>
      <c r="V12" s="116">
        <f t="shared" si="1"/>
        <v>6.7</v>
      </c>
      <c r="W12" s="117" t="s">
        <v>124</v>
      </c>
      <c r="X12" s="119">
        <v>0</v>
      </c>
      <c r="Y12" s="119">
        <v>0</v>
      </c>
      <c r="Z12" s="119">
        <v>966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43291724</v>
      </c>
      <c r="AH12" s="49">
        <f>IF(ISBLANK(AG12),"-",AG12-AG11)</f>
        <v>728</v>
      </c>
      <c r="AI12" s="50">
        <f t="shared" ref="AI12:AI34" si="8">AH12/T12</f>
        <v>177.95160107553164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0.45</v>
      </c>
      <c r="AP12" s="119">
        <v>10075670</v>
      </c>
      <c r="AQ12" s="119">
        <f t="shared" si="2"/>
        <v>1302</v>
      </c>
      <c r="AR12" s="123">
        <v>1.1200000000000001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12</v>
      </c>
      <c r="E13" s="41">
        <f t="shared" si="0"/>
        <v>8.4507042253521139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126</v>
      </c>
      <c r="P13" s="115">
        <v>94</v>
      </c>
      <c r="Q13" s="115">
        <v>66931334</v>
      </c>
      <c r="R13" s="46">
        <f t="shared" si="5"/>
        <v>3971</v>
      </c>
      <c r="S13" s="47">
        <f t="shared" si="6"/>
        <v>95.304000000000002</v>
      </c>
      <c r="T13" s="47">
        <f t="shared" si="7"/>
        <v>3.9710000000000001</v>
      </c>
      <c r="U13" s="116">
        <v>8.1</v>
      </c>
      <c r="V13" s="116">
        <f t="shared" si="1"/>
        <v>8.1</v>
      </c>
      <c r="W13" s="117" t="s">
        <v>124</v>
      </c>
      <c r="X13" s="119">
        <v>0</v>
      </c>
      <c r="Y13" s="119">
        <v>0</v>
      </c>
      <c r="Z13" s="119">
        <v>946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43292424</v>
      </c>
      <c r="AH13" s="49">
        <f>IF(ISBLANK(AG13),"-",AG13-AG12)</f>
        <v>700</v>
      </c>
      <c r="AI13" s="50">
        <f t="shared" si="8"/>
        <v>176.27801561319566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0.45</v>
      </c>
      <c r="AP13" s="119">
        <v>10076943</v>
      </c>
      <c r="AQ13" s="119">
        <f t="shared" si="2"/>
        <v>1273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12</v>
      </c>
      <c r="E14" s="41">
        <f t="shared" si="0"/>
        <v>8.4507042253521139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117</v>
      </c>
      <c r="P14" s="115">
        <v>92</v>
      </c>
      <c r="Q14" s="115">
        <v>66935307</v>
      </c>
      <c r="R14" s="46">
        <f t="shared" si="5"/>
        <v>3973</v>
      </c>
      <c r="S14" s="47">
        <f t="shared" si="6"/>
        <v>95.352000000000004</v>
      </c>
      <c r="T14" s="47">
        <f t="shared" si="7"/>
        <v>3.9729999999999999</v>
      </c>
      <c r="U14" s="116">
        <v>9.1</v>
      </c>
      <c r="V14" s="116">
        <f t="shared" si="1"/>
        <v>9.1</v>
      </c>
      <c r="W14" s="117" t="s">
        <v>124</v>
      </c>
      <c r="X14" s="119">
        <v>0</v>
      </c>
      <c r="Y14" s="119">
        <v>0</v>
      </c>
      <c r="Z14" s="119">
        <v>946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43293100</v>
      </c>
      <c r="AH14" s="49">
        <f t="shared" ref="AH14:AH34" si="9">IF(ISBLANK(AG14),"-",AG14-AG13)</f>
        <v>676</v>
      </c>
      <c r="AI14" s="50">
        <f t="shared" si="8"/>
        <v>170.1485023911402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0.45</v>
      </c>
      <c r="AP14" s="119">
        <v>10077918</v>
      </c>
      <c r="AQ14" s="119">
        <f t="shared" si="2"/>
        <v>975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12</v>
      </c>
      <c r="E15" s="41">
        <f t="shared" si="0"/>
        <v>8.4507042253521139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100</v>
      </c>
      <c r="P15" s="115">
        <v>100</v>
      </c>
      <c r="Q15" s="115">
        <v>66939290</v>
      </c>
      <c r="R15" s="46">
        <f t="shared" si="5"/>
        <v>3983</v>
      </c>
      <c r="S15" s="47">
        <f t="shared" si="6"/>
        <v>95.591999999999999</v>
      </c>
      <c r="T15" s="47">
        <f t="shared" si="7"/>
        <v>3.9830000000000001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947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43293796</v>
      </c>
      <c r="AH15" s="49">
        <f t="shared" si="9"/>
        <v>696</v>
      </c>
      <c r="AI15" s="50">
        <f t="shared" si="8"/>
        <v>174.74265628922922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0.45</v>
      </c>
      <c r="AP15" s="119">
        <v>10078145</v>
      </c>
      <c r="AQ15" s="119">
        <f t="shared" si="2"/>
        <v>227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20</v>
      </c>
      <c r="E16" s="41">
        <f t="shared" si="0"/>
        <v>14.084507042253522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116</v>
      </c>
      <c r="P16" s="115">
        <v>115</v>
      </c>
      <c r="Q16" s="115">
        <v>66944327</v>
      </c>
      <c r="R16" s="46">
        <f t="shared" si="5"/>
        <v>5037</v>
      </c>
      <c r="S16" s="47">
        <f t="shared" si="6"/>
        <v>120.88800000000001</v>
      </c>
      <c r="T16" s="47">
        <f t="shared" si="7"/>
        <v>5.0369999999999999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1017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43294572</v>
      </c>
      <c r="AH16" s="49">
        <f t="shared" si="9"/>
        <v>776</v>
      </c>
      <c r="AI16" s="50">
        <f t="shared" si="8"/>
        <v>154.05995632320827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10078145</v>
      </c>
      <c r="AQ16" s="119">
        <f t="shared" si="2"/>
        <v>0</v>
      </c>
      <c r="AR16" s="53">
        <v>1.37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11</v>
      </c>
      <c r="E17" s="41">
        <f t="shared" si="0"/>
        <v>7.746478873239437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142</v>
      </c>
      <c r="P17" s="115">
        <v>134</v>
      </c>
      <c r="Q17" s="115">
        <v>66949206</v>
      </c>
      <c r="R17" s="46">
        <f t="shared" si="5"/>
        <v>4879</v>
      </c>
      <c r="S17" s="47">
        <f t="shared" si="6"/>
        <v>117.096</v>
      </c>
      <c r="T17" s="47">
        <f t="shared" si="7"/>
        <v>4.8789999999999996</v>
      </c>
      <c r="U17" s="116">
        <v>9.5</v>
      </c>
      <c r="V17" s="116">
        <f t="shared" si="1"/>
        <v>9.5</v>
      </c>
      <c r="W17" s="117" t="s">
        <v>141</v>
      </c>
      <c r="X17" s="119">
        <v>0</v>
      </c>
      <c r="Y17" s="119">
        <v>0</v>
      </c>
      <c r="Z17" s="119">
        <v>1187</v>
      </c>
      <c r="AA17" s="119">
        <v>1185</v>
      </c>
      <c r="AB17" s="119">
        <v>1147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43295588</v>
      </c>
      <c r="AH17" s="49">
        <f t="shared" si="9"/>
        <v>1016</v>
      </c>
      <c r="AI17" s="50">
        <f t="shared" si="8"/>
        <v>208.23939331830294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10078145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9</v>
      </c>
      <c r="E18" s="41">
        <f t="shared" si="0"/>
        <v>6.3380281690140849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140</v>
      </c>
      <c r="P18" s="115">
        <v>148</v>
      </c>
      <c r="Q18" s="115">
        <v>66955534</v>
      </c>
      <c r="R18" s="46">
        <f t="shared" si="5"/>
        <v>6328</v>
      </c>
      <c r="S18" s="47">
        <f t="shared" si="6"/>
        <v>151.87200000000001</v>
      </c>
      <c r="T18" s="47">
        <f t="shared" si="7"/>
        <v>6.3280000000000003</v>
      </c>
      <c r="U18" s="116">
        <v>9.4</v>
      </c>
      <c r="V18" s="116">
        <f t="shared" si="1"/>
        <v>9.4</v>
      </c>
      <c r="W18" s="117" t="s">
        <v>130</v>
      </c>
      <c r="X18" s="119">
        <v>0</v>
      </c>
      <c r="Y18" s="119">
        <v>1015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43296924</v>
      </c>
      <c r="AH18" s="49">
        <f t="shared" si="9"/>
        <v>1336</v>
      </c>
      <c r="AI18" s="50">
        <f t="shared" si="8"/>
        <v>211.12515802781289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10078145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7</v>
      </c>
      <c r="E19" s="41">
        <f t="shared" si="0"/>
        <v>4.9295774647887329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140</v>
      </c>
      <c r="P19" s="115">
        <v>150</v>
      </c>
      <c r="Q19" s="115">
        <v>66961546</v>
      </c>
      <c r="R19" s="46">
        <f t="shared" si="5"/>
        <v>6012</v>
      </c>
      <c r="S19" s="47">
        <f t="shared" si="6"/>
        <v>144.28800000000001</v>
      </c>
      <c r="T19" s="47">
        <f t="shared" si="7"/>
        <v>6.0119999999999996</v>
      </c>
      <c r="U19" s="116">
        <v>9</v>
      </c>
      <c r="V19" s="116">
        <f t="shared" si="1"/>
        <v>9</v>
      </c>
      <c r="W19" s="117" t="s">
        <v>130</v>
      </c>
      <c r="X19" s="119">
        <v>0</v>
      </c>
      <c r="Y19" s="119">
        <v>1016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43298268</v>
      </c>
      <c r="AH19" s="49">
        <f t="shared" si="9"/>
        <v>1344</v>
      </c>
      <c r="AI19" s="50">
        <f t="shared" si="8"/>
        <v>223.55289421157687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10078145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139</v>
      </c>
      <c r="P20" s="115">
        <v>148</v>
      </c>
      <c r="Q20" s="115">
        <v>66967714</v>
      </c>
      <c r="R20" s="46">
        <f t="shared" si="5"/>
        <v>6168</v>
      </c>
      <c r="S20" s="47">
        <f t="shared" si="6"/>
        <v>148.03200000000001</v>
      </c>
      <c r="T20" s="47">
        <f t="shared" si="7"/>
        <v>6.1680000000000001</v>
      </c>
      <c r="U20" s="116">
        <v>8.4</v>
      </c>
      <c r="V20" s="116">
        <f t="shared" si="1"/>
        <v>8.4</v>
      </c>
      <c r="W20" s="117" t="s">
        <v>130</v>
      </c>
      <c r="X20" s="119">
        <v>0</v>
      </c>
      <c r="Y20" s="119">
        <v>1027</v>
      </c>
      <c r="Z20" s="119">
        <v>1187</v>
      </c>
      <c r="AA20" s="119">
        <v>1185</v>
      </c>
      <c r="AB20" s="119">
        <v>1178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43299624</v>
      </c>
      <c r="AH20" s="49">
        <f t="shared" si="9"/>
        <v>1356</v>
      </c>
      <c r="AI20" s="50">
        <f t="shared" si="8"/>
        <v>219.8443579766537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10078145</v>
      </c>
      <c r="AQ20" s="119">
        <f t="shared" si="2"/>
        <v>0</v>
      </c>
      <c r="AR20" s="53">
        <v>1.31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139</v>
      </c>
      <c r="P21" s="115">
        <v>148</v>
      </c>
      <c r="Q21" s="115">
        <v>66973927</v>
      </c>
      <c r="R21" s="46">
        <f t="shared" si="5"/>
        <v>6213</v>
      </c>
      <c r="S21" s="47">
        <f t="shared" si="6"/>
        <v>149.11199999999999</v>
      </c>
      <c r="T21" s="47">
        <f t="shared" si="7"/>
        <v>6.2130000000000001</v>
      </c>
      <c r="U21" s="116">
        <v>7.9</v>
      </c>
      <c r="V21" s="116">
        <f t="shared" si="1"/>
        <v>7.9</v>
      </c>
      <c r="W21" s="117" t="s">
        <v>130</v>
      </c>
      <c r="X21" s="119">
        <v>0</v>
      </c>
      <c r="Y21" s="119">
        <v>1027</v>
      </c>
      <c r="Z21" s="119">
        <v>1188</v>
      </c>
      <c r="AA21" s="119">
        <v>1185</v>
      </c>
      <c r="AB21" s="119">
        <v>1177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43300992</v>
      </c>
      <c r="AH21" s="49">
        <f t="shared" si="9"/>
        <v>1368</v>
      </c>
      <c r="AI21" s="50">
        <f t="shared" si="8"/>
        <v>220.18348623853211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10078145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7</v>
      </c>
      <c r="E22" s="41">
        <f t="shared" si="0"/>
        <v>4.9295774647887329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139</v>
      </c>
      <c r="P22" s="115">
        <v>146</v>
      </c>
      <c r="Q22" s="115">
        <v>66980048</v>
      </c>
      <c r="R22" s="46">
        <f t="shared" si="5"/>
        <v>6121</v>
      </c>
      <c r="S22" s="47">
        <f t="shared" si="6"/>
        <v>146.904</v>
      </c>
      <c r="T22" s="47">
        <f t="shared" si="7"/>
        <v>6.1210000000000004</v>
      </c>
      <c r="U22" s="116">
        <v>7.4</v>
      </c>
      <c r="V22" s="116">
        <f t="shared" si="1"/>
        <v>7.4</v>
      </c>
      <c r="W22" s="117" t="s">
        <v>130</v>
      </c>
      <c r="X22" s="119">
        <v>0</v>
      </c>
      <c r="Y22" s="119">
        <v>1026</v>
      </c>
      <c r="Z22" s="119">
        <v>1187</v>
      </c>
      <c r="AA22" s="119">
        <v>1185</v>
      </c>
      <c r="AB22" s="119">
        <v>1177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43302356</v>
      </c>
      <c r="AH22" s="49">
        <f t="shared" si="9"/>
        <v>1364</v>
      </c>
      <c r="AI22" s="50">
        <f t="shared" si="8"/>
        <v>222.83940532592712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10078145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7</v>
      </c>
      <c r="E23" s="41">
        <f t="shared" si="0"/>
        <v>4.9295774647887329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136</v>
      </c>
      <c r="P23" s="115">
        <v>146</v>
      </c>
      <c r="Q23" s="115">
        <v>66986352</v>
      </c>
      <c r="R23" s="46">
        <f t="shared" si="5"/>
        <v>6304</v>
      </c>
      <c r="S23" s="47">
        <f t="shared" si="6"/>
        <v>151.29599999999999</v>
      </c>
      <c r="T23" s="47">
        <f t="shared" si="7"/>
        <v>6.3040000000000003</v>
      </c>
      <c r="U23" s="116">
        <v>6.9</v>
      </c>
      <c r="V23" s="116">
        <f t="shared" si="1"/>
        <v>6.9</v>
      </c>
      <c r="W23" s="117" t="s">
        <v>130</v>
      </c>
      <c r="X23" s="119">
        <v>0</v>
      </c>
      <c r="Y23" s="119">
        <v>1026</v>
      </c>
      <c r="Z23" s="119">
        <v>1188</v>
      </c>
      <c r="AA23" s="119">
        <v>1185</v>
      </c>
      <c r="AB23" s="119">
        <v>1177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43303750</v>
      </c>
      <c r="AH23" s="49">
        <f t="shared" si="9"/>
        <v>1394</v>
      </c>
      <c r="AI23" s="50">
        <f t="shared" si="8"/>
        <v>221.12944162436548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10078145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132</v>
      </c>
      <c r="P24" s="115">
        <v>142</v>
      </c>
      <c r="Q24" s="115">
        <v>66992254</v>
      </c>
      <c r="R24" s="46">
        <f t="shared" si="5"/>
        <v>5902</v>
      </c>
      <c r="S24" s="47">
        <f t="shared" si="6"/>
        <v>141.648</v>
      </c>
      <c r="T24" s="47">
        <f t="shared" si="7"/>
        <v>5.9020000000000001</v>
      </c>
      <c r="U24" s="116">
        <v>6.4</v>
      </c>
      <c r="V24" s="116">
        <f t="shared" si="1"/>
        <v>6.4</v>
      </c>
      <c r="W24" s="117" t="s">
        <v>130</v>
      </c>
      <c r="X24" s="119">
        <v>0</v>
      </c>
      <c r="Y24" s="119">
        <v>1026</v>
      </c>
      <c r="Z24" s="119">
        <v>1177</v>
      </c>
      <c r="AA24" s="119">
        <v>1185</v>
      </c>
      <c r="AB24" s="119">
        <v>1177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43305100</v>
      </c>
      <c r="AH24" s="49">
        <f>IF(ISBLANK(AG24),"-",AG24-AG23)</f>
        <v>1350</v>
      </c>
      <c r="AI24" s="50">
        <f t="shared" si="8"/>
        <v>228.73602168756352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10078145</v>
      </c>
      <c r="AQ24" s="119">
        <f t="shared" si="2"/>
        <v>0</v>
      </c>
      <c r="AR24" s="53">
        <v>1.26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5</v>
      </c>
      <c r="E25" s="41">
        <f t="shared" si="0"/>
        <v>3.5211267605633805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133</v>
      </c>
      <c r="P25" s="115">
        <v>142</v>
      </c>
      <c r="Q25" s="115">
        <v>66998164</v>
      </c>
      <c r="R25" s="46">
        <f t="shared" si="5"/>
        <v>5910</v>
      </c>
      <c r="S25" s="47">
        <f t="shared" si="6"/>
        <v>141.84</v>
      </c>
      <c r="T25" s="47">
        <f t="shared" si="7"/>
        <v>5.91</v>
      </c>
      <c r="U25" s="116">
        <v>5.9</v>
      </c>
      <c r="V25" s="116">
        <f t="shared" si="1"/>
        <v>5.9</v>
      </c>
      <c r="W25" s="117" t="s">
        <v>130</v>
      </c>
      <c r="X25" s="119">
        <v>0</v>
      </c>
      <c r="Y25" s="119">
        <v>1046</v>
      </c>
      <c r="Z25" s="119">
        <v>1186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43306456</v>
      </c>
      <c r="AH25" s="49">
        <f t="shared" si="9"/>
        <v>1356</v>
      </c>
      <c r="AI25" s="50">
        <f t="shared" si="8"/>
        <v>229.44162436548223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10078145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5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131</v>
      </c>
      <c r="P26" s="115">
        <v>140</v>
      </c>
      <c r="Q26" s="115">
        <v>67004094</v>
      </c>
      <c r="R26" s="46">
        <f t="shared" si="5"/>
        <v>5930</v>
      </c>
      <c r="S26" s="47">
        <f t="shared" si="6"/>
        <v>142.32</v>
      </c>
      <c r="T26" s="47">
        <f t="shared" si="7"/>
        <v>5.93</v>
      </c>
      <c r="U26" s="116">
        <v>5.5</v>
      </c>
      <c r="V26" s="116">
        <f t="shared" si="1"/>
        <v>5.5</v>
      </c>
      <c r="W26" s="117" t="s">
        <v>130</v>
      </c>
      <c r="X26" s="119">
        <v>0</v>
      </c>
      <c r="Y26" s="119">
        <v>1047</v>
      </c>
      <c r="Z26" s="119">
        <v>1188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43307820</v>
      </c>
      <c r="AH26" s="49">
        <f t="shared" si="9"/>
        <v>1364</v>
      </c>
      <c r="AI26" s="50">
        <f t="shared" si="8"/>
        <v>230.01686340640811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10078145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131</v>
      </c>
      <c r="P27" s="115">
        <v>139</v>
      </c>
      <c r="Q27" s="115">
        <v>67009948</v>
      </c>
      <c r="R27" s="46">
        <f t="shared" si="5"/>
        <v>5854</v>
      </c>
      <c r="S27" s="47">
        <f t="shared" si="6"/>
        <v>140.49600000000001</v>
      </c>
      <c r="T27" s="47">
        <f t="shared" si="7"/>
        <v>5.8540000000000001</v>
      </c>
      <c r="U27" s="116">
        <v>5</v>
      </c>
      <c r="V27" s="116">
        <f t="shared" si="1"/>
        <v>5</v>
      </c>
      <c r="W27" s="117" t="s">
        <v>130</v>
      </c>
      <c r="X27" s="119">
        <v>0</v>
      </c>
      <c r="Y27" s="119">
        <v>1047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43309176</v>
      </c>
      <c r="AH27" s="49">
        <f t="shared" si="9"/>
        <v>1356</v>
      </c>
      <c r="AI27" s="50">
        <f t="shared" si="8"/>
        <v>231.63648787154082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10078145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4</v>
      </c>
      <c r="E28" s="41">
        <f t="shared" si="0"/>
        <v>2.8169014084507045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133</v>
      </c>
      <c r="P28" s="115">
        <v>137</v>
      </c>
      <c r="Q28" s="115">
        <v>67015720</v>
      </c>
      <c r="R28" s="46">
        <f t="shared" si="5"/>
        <v>5772</v>
      </c>
      <c r="S28" s="47">
        <f t="shared" si="6"/>
        <v>138.52799999999999</v>
      </c>
      <c r="T28" s="47">
        <f t="shared" si="7"/>
        <v>5.7720000000000002</v>
      </c>
      <c r="U28" s="116">
        <v>4.7</v>
      </c>
      <c r="V28" s="116">
        <f t="shared" si="1"/>
        <v>4.7</v>
      </c>
      <c r="W28" s="117" t="s">
        <v>130</v>
      </c>
      <c r="X28" s="119">
        <v>0</v>
      </c>
      <c r="Y28" s="119">
        <v>1006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43310512</v>
      </c>
      <c r="AH28" s="49">
        <f t="shared" si="9"/>
        <v>1336</v>
      </c>
      <c r="AI28" s="50">
        <f t="shared" si="8"/>
        <v>231.46223146223144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10078145</v>
      </c>
      <c r="AQ28" s="119">
        <f t="shared" si="2"/>
        <v>0</v>
      </c>
      <c r="AR28" s="53">
        <v>1.24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4</v>
      </c>
      <c r="E29" s="41">
        <f t="shared" si="0"/>
        <v>2.8169014084507045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135</v>
      </c>
      <c r="P29" s="115">
        <v>138</v>
      </c>
      <c r="Q29" s="115">
        <v>67021388</v>
      </c>
      <c r="R29" s="46">
        <f t="shared" si="5"/>
        <v>5668</v>
      </c>
      <c r="S29" s="47">
        <f t="shared" si="6"/>
        <v>136.03200000000001</v>
      </c>
      <c r="T29" s="47">
        <f t="shared" si="7"/>
        <v>5.6680000000000001</v>
      </c>
      <c r="U29" s="116">
        <v>4.5</v>
      </c>
      <c r="V29" s="116">
        <f t="shared" si="1"/>
        <v>4.5</v>
      </c>
      <c r="W29" s="117" t="s">
        <v>130</v>
      </c>
      <c r="X29" s="119">
        <v>0</v>
      </c>
      <c r="Y29" s="119">
        <v>1004</v>
      </c>
      <c r="Z29" s="119">
        <v>1187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43311844</v>
      </c>
      <c r="AH29" s="49">
        <f t="shared" si="9"/>
        <v>1332</v>
      </c>
      <c r="AI29" s="50">
        <f t="shared" si="8"/>
        <v>235.00352858151024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10078145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8</v>
      </c>
      <c r="E30" s="41">
        <f t="shared" si="0"/>
        <v>5.6338028169014089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114</v>
      </c>
      <c r="P30" s="115">
        <v>131</v>
      </c>
      <c r="Q30" s="115">
        <v>67026831</v>
      </c>
      <c r="R30" s="46">
        <f t="shared" si="5"/>
        <v>5443</v>
      </c>
      <c r="S30" s="47">
        <f t="shared" si="6"/>
        <v>130.63200000000001</v>
      </c>
      <c r="T30" s="47">
        <f t="shared" si="7"/>
        <v>5.4429999999999996</v>
      </c>
      <c r="U30" s="116">
        <v>3.7</v>
      </c>
      <c r="V30" s="116">
        <f t="shared" si="1"/>
        <v>3.7</v>
      </c>
      <c r="W30" s="117" t="s">
        <v>139</v>
      </c>
      <c r="X30" s="119">
        <v>0</v>
      </c>
      <c r="Y30" s="119">
        <v>1098</v>
      </c>
      <c r="Z30" s="119">
        <v>1188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43312948</v>
      </c>
      <c r="AH30" s="49">
        <f t="shared" si="9"/>
        <v>1104</v>
      </c>
      <c r="AI30" s="50">
        <f t="shared" si="8"/>
        <v>202.82932206503767</v>
      </c>
      <c r="AJ30" s="101">
        <v>0</v>
      </c>
      <c r="AK30" s="101">
        <v>1</v>
      </c>
      <c r="AL30" s="101">
        <v>1</v>
      </c>
      <c r="AM30" s="101">
        <v>1</v>
      </c>
      <c r="AN30" s="101">
        <v>0</v>
      </c>
      <c r="AO30" s="101">
        <v>0</v>
      </c>
      <c r="AP30" s="119">
        <v>10078145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111</v>
      </c>
      <c r="P31" s="115">
        <v>127</v>
      </c>
      <c r="Q31" s="115">
        <v>67032255</v>
      </c>
      <c r="R31" s="46">
        <f t="shared" si="5"/>
        <v>5424</v>
      </c>
      <c r="S31" s="47">
        <f t="shared" si="6"/>
        <v>130.17599999999999</v>
      </c>
      <c r="T31" s="47">
        <f t="shared" si="7"/>
        <v>5.4240000000000004</v>
      </c>
      <c r="U31" s="116">
        <v>2.9</v>
      </c>
      <c r="V31" s="116">
        <f t="shared" si="1"/>
        <v>2.9</v>
      </c>
      <c r="W31" s="117" t="s">
        <v>139</v>
      </c>
      <c r="X31" s="119">
        <v>0</v>
      </c>
      <c r="Y31" s="119">
        <v>1128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43314044</v>
      </c>
      <c r="AH31" s="49">
        <f t="shared" si="9"/>
        <v>1096</v>
      </c>
      <c r="AI31" s="50">
        <f t="shared" si="8"/>
        <v>202.06489675516224</v>
      </c>
      <c r="AJ31" s="101">
        <v>0</v>
      </c>
      <c r="AK31" s="101">
        <v>1</v>
      </c>
      <c r="AL31" s="101">
        <v>1</v>
      </c>
      <c r="AM31" s="101">
        <v>1</v>
      </c>
      <c r="AN31" s="101">
        <v>0</v>
      </c>
      <c r="AO31" s="101">
        <v>0</v>
      </c>
      <c r="AP31" s="119">
        <v>10078145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114</v>
      </c>
      <c r="P32" s="115">
        <v>122</v>
      </c>
      <c r="Q32" s="115">
        <v>67037612</v>
      </c>
      <c r="R32" s="46">
        <f t="shared" si="5"/>
        <v>5357</v>
      </c>
      <c r="S32" s="47">
        <f t="shared" si="6"/>
        <v>128.56800000000001</v>
      </c>
      <c r="T32" s="47">
        <f t="shared" si="7"/>
        <v>5.3570000000000002</v>
      </c>
      <c r="U32" s="116">
        <v>2.2000000000000002</v>
      </c>
      <c r="V32" s="116">
        <f t="shared" si="1"/>
        <v>2.2000000000000002</v>
      </c>
      <c r="W32" s="117" t="s">
        <v>139</v>
      </c>
      <c r="X32" s="119">
        <v>0</v>
      </c>
      <c r="Y32" s="119">
        <v>1046</v>
      </c>
      <c r="Z32" s="119">
        <v>1187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43315132</v>
      </c>
      <c r="AH32" s="49">
        <f t="shared" si="9"/>
        <v>1088</v>
      </c>
      <c r="AI32" s="50">
        <f t="shared" si="8"/>
        <v>203.09874929998134</v>
      </c>
      <c r="AJ32" s="101">
        <v>0</v>
      </c>
      <c r="AK32" s="101">
        <v>1</v>
      </c>
      <c r="AL32" s="101">
        <v>1</v>
      </c>
      <c r="AM32" s="101">
        <v>1</v>
      </c>
      <c r="AN32" s="101">
        <v>0</v>
      </c>
      <c r="AO32" s="101">
        <v>0</v>
      </c>
      <c r="AP32" s="119">
        <v>10078145</v>
      </c>
      <c r="AQ32" s="119">
        <f t="shared" si="2"/>
        <v>0</v>
      </c>
      <c r="AR32" s="53">
        <v>1.1100000000000001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134</v>
      </c>
      <c r="P33" s="115">
        <v>103</v>
      </c>
      <c r="Q33" s="115">
        <v>67042017</v>
      </c>
      <c r="R33" s="46">
        <f t="shared" si="5"/>
        <v>4405</v>
      </c>
      <c r="S33" s="47">
        <f t="shared" si="6"/>
        <v>105.72</v>
      </c>
      <c r="T33" s="47">
        <f t="shared" si="7"/>
        <v>4.4050000000000002</v>
      </c>
      <c r="U33" s="116">
        <v>3.1</v>
      </c>
      <c r="V33" s="116">
        <f t="shared" si="1"/>
        <v>3.1</v>
      </c>
      <c r="W33" s="117" t="s">
        <v>124</v>
      </c>
      <c r="X33" s="119">
        <v>0</v>
      </c>
      <c r="Y33" s="119">
        <v>0</v>
      </c>
      <c r="Z33" s="119">
        <v>1077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43315964</v>
      </c>
      <c r="AH33" s="49">
        <f t="shared" si="9"/>
        <v>832</v>
      </c>
      <c r="AI33" s="50">
        <f t="shared" si="8"/>
        <v>188.87627695800225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10079125</v>
      </c>
      <c r="AQ33" s="119">
        <f t="shared" si="2"/>
        <v>980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9</v>
      </c>
      <c r="E34" s="41">
        <f t="shared" si="0"/>
        <v>6.3380281690140849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131</v>
      </c>
      <c r="P34" s="115">
        <v>98</v>
      </c>
      <c r="Q34" s="115">
        <v>67046282</v>
      </c>
      <c r="R34" s="46">
        <f t="shared" si="5"/>
        <v>4265</v>
      </c>
      <c r="S34" s="47">
        <f t="shared" si="6"/>
        <v>102.36</v>
      </c>
      <c r="T34" s="47">
        <f t="shared" si="7"/>
        <v>4.2649999999999997</v>
      </c>
      <c r="U34" s="116">
        <v>4.5</v>
      </c>
      <c r="V34" s="116">
        <f t="shared" si="1"/>
        <v>4.5</v>
      </c>
      <c r="W34" s="117" t="s">
        <v>124</v>
      </c>
      <c r="X34" s="119">
        <v>0</v>
      </c>
      <c r="Y34" s="119">
        <v>0</v>
      </c>
      <c r="Z34" s="119">
        <v>1017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43316744</v>
      </c>
      <c r="AH34" s="49">
        <f t="shared" si="9"/>
        <v>780</v>
      </c>
      <c r="AI34" s="50">
        <f t="shared" si="8"/>
        <v>182.883939038687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10080374</v>
      </c>
      <c r="AQ34" s="119">
        <f t="shared" si="2"/>
        <v>1249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127185</v>
      </c>
      <c r="S35" s="65">
        <f>AVERAGE(S11:S34)</f>
        <v>127.185</v>
      </c>
      <c r="T35" s="65">
        <f>SUM(T11:T34)</f>
        <v>127.18500000000003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26508</v>
      </c>
      <c r="AH35" s="67">
        <f>SUM(AH11:AH34)</f>
        <v>26508</v>
      </c>
      <c r="AI35" s="68">
        <f>$AH$35/$T35</f>
        <v>208.4208043401344</v>
      </c>
      <c r="AJ35" s="92"/>
      <c r="AK35" s="93"/>
      <c r="AL35" s="93"/>
      <c r="AM35" s="93"/>
      <c r="AN35" s="94"/>
      <c r="AO35" s="69"/>
      <c r="AP35" s="70">
        <f>AP34-AP10</f>
        <v>7207</v>
      </c>
      <c r="AQ35" s="71">
        <f>SUM(AQ11:AQ34)</f>
        <v>7207</v>
      </c>
      <c r="AR35" s="72">
        <f>AVERAGE(AR11:AR34)</f>
        <v>1.2350000000000001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8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220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143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88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88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191" t="s">
        <v>164</v>
      </c>
      <c r="C44" s="190"/>
      <c r="D44" s="179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191" t="s">
        <v>226</v>
      </c>
      <c r="C45" s="190"/>
      <c r="D45" s="179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227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8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88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96" t="s">
        <v>172</v>
      </c>
      <c r="C49" s="190"/>
      <c r="D49" s="179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88" t="s">
        <v>137</v>
      </c>
      <c r="C50" s="190"/>
      <c r="D50" s="179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145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88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160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96"/>
      <c r="C54" s="190"/>
      <c r="D54" s="179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88"/>
      <c r="C55" s="190"/>
      <c r="D55" s="179"/>
      <c r="E55" s="190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1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191"/>
      <c r="C64" s="196"/>
      <c r="D64" s="122"/>
      <c r="E64" s="196"/>
      <c r="F64" s="196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191"/>
      <c r="C65" s="196"/>
      <c r="D65" s="122"/>
      <c r="E65" s="196"/>
      <c r="F65" s="196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191"/>
      <c r="C66" s="196"/>
      <c r="D66" s="122"/>
      <c r="E66" s="196"/>
      <c r="F66" s="196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191"/>
      <c r="C67" s="196"/>
      <c r="D67" s="122"/>
      <c r="E67" s="196"/>
      <c r="F67" s="196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191"/>
      <c r="C68" s="196"/>
      <c r="D68" s="122"/>
      <c r="E68" s="196"/>
      <c r="F68" s="196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191"/>
      <c r="C69" s="196"/>
      <c r="D69" s="122"/>
      <c r="E69" s="196"/>
      <c r="F69" s="196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191"/>
      <c r="C70" s="196"/>
      <c r="D70" s="122"/>
      <c r="E70" s="196"/>
      <c r="F70" s="196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96"/>
      <c r="C71" s="196"/>
      <c r="D71" s="122"/>
      <c r="E71" s="196"/>
      <c r="F71" s="196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W17:W32" name="Range1_16_3_1_1_3_2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B43" name="Range2_12_5_1_1_1_2_1_1_1_1_1_1_1_1_1_1_1_2_1_1_1_1_1_1_1_1_1_1_1_1_1_1_1_1_1_1_1_1_1_1_2_1_1_1_1_1_1_1_1_1_1_1_2_1_1_1_1_2_1_1_1_1_1_1_1_1_1_1_1_2_1_1_1_1_1_1_1_1_1_1_1_1"/>
    <protectedRange sqref="B44" name="Range2_12_5_1_1_1_2_2_1_1_1_1_1_1_1_1_1_1_1_1_1_1_1_1_1_1_1_1_1_1_1_1_1_1_1_1_1_1_1_1_1_1_1_1_1_1_1_1_1_1_1_1_1_1_1_1_1_2_1_1_1_1_1_1_1_1_1_1_1_2_1_1_1_1_1_2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"/>
    <protectedRange sqref="S47:T47" name="Range2_12_5_1_1_2_1_1_1_1_1_1_1_2_1_2_1_1_1"/>
    <protectedRange sqref="N47:R47" name="Range2_12_1_6_1_1_2_1_1_1_1_1_1_1_1_1_2_1_1_1"/>
    <protectedRange sqref="L47:M47" name="Range2_2_12_1_7_1_1_3_1_1_1_1_1_1_1_1_1_2_1_1_1"/>
    <protectedRange sqref="J47:K47" name="Range2_2_12_1_4_1_1_1_1_1_1_1_1_1_1_1_1_1_1_1_2_1_1_1_1_1_1_1_1_1_2_1_1_1"/>
    <protectedRange sqref="I47" name="Range2_2_12_1_7_1_1_2_2_1_2_2_1_1_1_1_1_1_1_1_1_2_1_1_1"/>
    <protectedRange sqref="G47:H47" name="Range2_2_12_1_3_1_2_1_1_1_1_2_1_1_1_1_1_1_1_1_1_1_1_2_1_1_1_1_1_1_1_1_1_2_1_1_1"/>
    <protectedRange sqref="T46" name="Range2_12_5_1_1_2_2_1_1_1_1_1_1_1_1_1_1_1_1_2_1_1_1_1_1_1_1_1_1_1_1_2_2_1_1"/>
    <protectedRange sqref="S46" name="Range2_12_4_1_1_1_4_2_2_2_2_1_1_1_1_1_1_1_1_1_1_1_2_1_1_1_1_1_1_1_1_1_1_1_2_2_1_1"/>
    <protectedRange sqref="Q46:R46" name="Range2_12_1_6_1_1_1_2_3_2_1_1_3_1_1_1_1_1_1_1_1_1_1_1_1_1_2_1_1_1_1_1_1_1_1_1_1_1_2_2_1_1"/>
    <protectedRange sqref="N46:P46" name="Range2_12_1_2_3_1_1_1_2_3_2_1_1_3_1_1_1_1_1_1_1_1_1_1_1_1_1_2_1_1_1_1_1_1_1_1_1_1_1_2_2_1_1"/>
    <protectedRange sqref="K46:M46" name="Range2_2_12_1_4_3_1_1_1_3_3_2_1_1_3_1_1_1_1_1_1_1_1_1_1_1_1_1_2_1_1_1_1_1_1_1_1_1_1_1_2_2_1_1"/>
    <protectedRange sqref="J46" name="Range2_2_12_1_4_3_1_1_1_3_2_1_2_2_1_1_1_1_1_1_1_1_1_1_1_1_1_2_1_1_1_1_1_1_1_1_1_1_1_2_2_1_1"/>
    <protectedRange sqref="E46:H46" name="Range2_2_12_1_3_1_2_1_1_1_1_2_1_1_1_1_1_1_1_1_1_1_2_1_1_1_1_1_1_1_1_2_1_1_1_1_1_1_1_1_1_1_1_2_2_1_1"/>
    <protectedRange sqref="D46" name="Range2_2_12_1_3_1_2_1_1_1_2_1_2_3_1_1_1_1_1_1_2_1_1_1_1_1_1_1_1_1_1_2_1_1_1_1_1_1_1_1_1_1_1_2_2_1_1"/>
    <protectedRange sqref="I46" name="Range2_2_12_1_4_2_1_1_1_4_1_2_1_1_1_2_2_1_1_1_1_1_1_1_1_1_1_1_1_1_1_2_1_1_1_1_1_1_1_1_1_1_1_2_2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_1_1"/>
    <protectedRange sqref="F47" name="Range2_2_12_1_3_1_2_1_1_1_1_2_1_1_1_1_1_1_1_1_1_1_1_2_2_1_1_1_1_1_1_1_1_2_1_1_1"/>
    <protectedRange sqref="E47" name="Range2_2_12_1_3_1_2_1_1_1_2_1_1_1_1_3_1_1_1_1_1_1_1_1_1_2_2_1_1_1_1_1_1_1_1_2_1_1_1"/>
    <protectedRange sqref="B47" name="Range2_12_5_1_1_1_2_1_1_1_1_1_1_1_1_1_1_1_2_1_2_1_1_1_1_1_1_1_1_1_2_1_1_1_1_1_1_1_1_1_1_1_1_1_1_1_1_1_1_1_1_1_1_1_1_1_1_1_1_1_1_1_1_1_1_1_1_1_1_1_1_1_1_1_2_1_1_1_1_1_1_1_1_1_2_1_2_1_1_1_1_1_2_1_1_1_1_1_1_1_1_2_1_1_1_1_1_1_1_1_2_1_1"/>
    <protectedRange sqref="F49:U49 F50:G50" name="Range2_12_5_1_1_1_2_2_1_1_1_1_1_1_1_1_1_1_1_2_1_1_1_2_1_1_1_1_1_1_1_1_1_1_1_1_1_1_1_1_2_1_1_1_1_1_1_1_1_1_2_1_1_3_1_1_1_3_1_1_1_1_1_1_1_1_1_1_1_1_1_1_1_1_1_1_1_1_1_1_2_1_1_1_1_1_1_1_1_1_1_1_2_2_1_2_1"/>
    <protectedRange sqref="S48:T48" name="Range2_12_5_1_1_2_1_1_1_2_1"/>
    <protectedRange sqref="N48:R48" name="Range2_12_1_6_1_1_2_1_1_1_2_1"/>
    <protectedRange sqref="L48:M48" name="Range2_2_12_1_7_1_1_3_1_1_1_2_1"/>
    <protectedRange sqref="J48:K48" name="Range2_2_12_1_4_1_1_1_1_1_1_1_1_1_1_1_1_1_1_1_2_1_1_1_2_1"/>
    <protectedRange sqref="I48" name="Range2_2_12_1_7_1_1_2_2_1_2_2_1_1_1_2_1"/>
    <protectedRange sqref="G48:H48" name="Range2_2_12_1_3_1_2_1_1_1_1_2_1_1_1_1_1_1_1_1_1_1_1_2_1_1_1_2_1"/>
    <protectedRange sqref="F48" name="Range2_2_12_1_3_1_2_1_1_1_1_2_1_1_1_1_1_1_1_1_1_1_1_2_2_1_1_2_1"/>
    <protectedRange sqref="E48" name="Range2_2_12_1_3_1_2_1_1_1_2_1_1_1_1_3_1_1_1_1_1_1_1_1_1_2_2_1_1_2_1"/>
    <protectedRange sqref="B48" name="Range2_12_5_1_1_1_1_1_2_1_1_1_1_1_1_1_1_1_1_1_1_1_1_1_1_1_1_1_1_2_1_1_1_1_1_1_1_1_1_1_1_1_1_3_1_1_1_2_1_1_1_1_1_1_1_1_1_1_1_1_2_1_1_1_1_1_1_1_1_1_1_1_1_1_1_1_1_1_1_1_1_1_1_1_1_1_1_1_1_3_1_2_1_1_1_2_2_1_2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2"/>
    <protectedRange sqref="B50" name="Range2_12_5_1_1_1_1_1_2_1_1_2_1_1_1_1_1_1_1_1_1_1_1_1_1_1_1_1_1_2_1_1_1_1_1_1_1_1_1_1_1_1_1_1_3_1_1_1_2_1_1_1_1_1_1_1_1_1_2_1_1_1_1_1_1_1_1_1_1_1_1_1_1_1_1_1_1_1_1_1_1_1_1_1_1_2_1_1_1_2_2_1_1_2_1_1_1_1_1_1_1"/>
    <protectedRange sqref="T51" name="Range2_12_5_1_1_2_2_1_1_1_1_1_1_1_1_1_1_1_1_2_1_1_1_1_1_1_1_1_1_1_1_2_3_1_1"/>
    <protectedRange sqref="S51" name="Range2_12_4_1_1_1_4_2_2_2_2_1_1_1_1_1_1_1_1_1_1_1_2_1_1_1_1_1_1_1_1_1_1_1_2_3_1_1"/>
    <protectedRange sqref="Q51:R51" name="Range2_12_1_6_1_1_1_2_3_2_1_1_3_1_1_1_1_1_1_1_1_1_1_1_1_1_2_1_1_1_1_1_1_1_1_1_1_1_2_3_1_1"/>
    <protectedRange sqref="N51:P51" name="Range2_12_1_2_3_1_1_1_2_3_2_1_1_3_1_1_1_1_1_1_1_1_1_1_1_1_1_2_1_1_1_1_1_1_1_1_1_1_1_2_3_1_1"/>
    <protectedRange sqref="K51:M51" name="Range2_2_12_1_4_3_1_1_1_3_3_2_1_1_3_1_1_1_1_1_1_1_1_1_1_1_1_1_2_1_1_1_1_1_1_1_1_1_1_1_2_3_1_1"/>
    <protectedRange sqref="J51" name="Range2_2_12_1_4_3_1_1_1_3_2_1_2_2_1_1_1_1_1_1_1_1_1_1_1_1_1_2_1_1_1_1_1_1_1_1_1_1_1_2_3_1_1"/>
    <protectedRange sqref="E51:H51" name="Range2_2_12_1_3_1_2_1_1_1_1_2_1_1_1_1_1_1_1_1_1_1_2_1_1_1_1_1_1_1_1_2_1_1_1_1_1_1_1_1_1_1_1_2_3_1_1"/>
    <protectedRange sqref="D51" name="Range2_2_12_1_3_1_2_1_1_1_2_1_2_3_1_1_1_1_1_1_2_1_1_1_1_1_1_1_1_1_1_2_1_1_1_1_1_1_1_1_1_1_1_2_3_1_1"/>
    <protectedRange sqref="I51" name="Range2_2_12_1_4_2_1_1_1_4_1_2_1_1_1_2_2_1_1_1_1_1_1_1_1_1_1_1_1_1_1_2_1_1_1_1_1_1_1_1_1_1_1_2_3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"/>
    <protectedRange sqref="S52:T52" name="Range2_12_5_1_1_2_1_1_1_1_1_1_1_2_1_2_3_1_1"/>
    <protectedRange sqref="N52:R52" name="Range2_12_1_6_1_1_2_1_1_1_1_1_1_1_1_1_2_3_1_1"/>
    <protectedRange sqref="L52:M52" name="Range2_2_12_1_7_1_1_3_1_1_1_1_1_1_1_1_1_2_3_1_1"/>
    <protectedRange sqref="J52:K52" name="Range2_2_12_1_4_1_1_1_1_1_1_1_1_1_1_1_1_1_1_1_2_1_1_1_1_1_1_1_1_1_2_3_1_1"/>
    <protectedRange sqref="I52" name="Range2_2_12_1_7_1_1_2_2_1_2_2_1_1_1_1_1_1_1_1_1_2_3_1_1"/>
    <protectedRange sqref="G52:H52" name="Range2_2_12_1_3_1_2_1_1_1_1_2_1_1_1_1_1_1_1_1_1_1_1_2_1_1_1_1_1_1_1_1_1_2_3_1_1"/>
    <protectedRange sqref="F52" name="Range2_2_12_1_3_1_2_1_1_1_1_2_1_1_1_1_1_1_1_1_1_1_1_2_2_1_1_1_1_1_1_1_1_2_3_1_1"/>
    <protectedRange sqref="E52" name="Range2_2_12_1_3_1_2_1_1_1_2_1_1_1_1_3_1_1_1_1_1_1_1_1_1_2_2_1_1_1_1_1_1_1_1_2_3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"/>
    <protectedRange sqref="T53" name="Range2_12_5_1_1_2_2_1_1_1_1_1_1_1_1_1_1_1_1_2_1_1_1_1_1_1_1_1_1_2_1_2_2_1_1"/>
    <protectedRange sqref="S53" name="Range2_12_4_1_1_1_4_2_2_2_2_1_1_1_1_1_1_1_1_1_1_1_2_1_1_1_1_1_1_1_1_1_2_1_2_2_1_1"/>
    <protectedRange sqref="Q53:R53" name="Range2_12_1_6_1_1_1_2_3_2_1_1_3_1_1_1_1_1_1_1_1_1_1_1_1_1_2_1_1_1_1_1_1_1_1_1_2_1_2_2_1_1"/>
    <protectedRange sqref="N53:P53" name="Range2_12_1_2_3_1_1_1_2_3_2_1_1_3_1_1_1_1_1_1_1_1_1_1_1_1_1_2_1_1_1_1_1_1_1_1_1_2_1_2_2_1_1"/>
    <protectedRange sqref="K53:M53" name="Range2_2_12_1_4_3_1_1_1_3_3_2_1_1_3_1_1_1_1_1_1_1_1_1_1_1_1_1_2_1_1_1_1_1_1_1_1_1_2_1_2_2_1_1"/>
    <protectedRange sqref="J53" name="Range2_2_12_1_4_3_1_1_1_3_2_1_2_2_1_1_1_1_1_1_1_1_1_1_1_1_1_2_1_1_1_1_1_1_1_1_1_2_1_2_2_1_1"/>
    <protectedRange sqref="E53:H53" name="Range2_2_12_1_3_1_2_1_1_1_1_2_1_1_1_1_1_1_1_1_1_1_2_1_1_1_1_1_1_1_1_2_1_1_1_1_1_1_1_1_1_2_1_2_2_1_1"/>
    <protectedRange sqref="D53" name="Range2_2_12_1_3_1_2_1_1_1_2_1_2_3_1_1_1_1_1_1_2_1_1_1_1_1_1_1_1_1_1_2_1_1_1_1_1_1_1_1_1_2_1_2_2_1_1"/>
    <protectedRange sqref="I53" name="Range2_2_12_1_4_2_1_1_1_4_1_2_1_1_1_2_2_1_1_1_1_1_1_1_1_1_1_1_1_1_1_2_1_1_1_1_1_1_1_1_1_2_1_2_2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"/>
  </protectedRanges>
  <mergeCells count="50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</mergeCells>
  <conditionalFormatting sqref="AC11:AE34 X11:Y34 AA11:AA34">
    <cfRule type="containsText" dxfId="584" priority="25" operator="containsText" text="N/A">
      <formula>NOT(ISERROR(SEARCH("N/A",X11)))</formula>
    </cfRule>
    <cfRule type="cellIs" dxfId="583" priority="39" operator="equal">
      <formula>0</formula>
    </cfRule>
  </conditionalFormatting>
  <conditionalFormatting sqref="AC11:AE34 X11:Y34 AA11:AA34">
    <cfRule type="cellIs" dxfId="582" priority="38" operator="greaterThanOrEqual">
      <formula>1185</formula>
    </cfRule>
  </conditionalFormatting>
  <conditionalFormatting sqref="AC11:AE34 X11:Y34 AA11:AA34">
    <cfRule type="cellIs" dxfId="581" priority="37" operator="between">
      <formula>0.1</formula>
      <formula>1184</formula>
    </cfRule>
  </conditionalFormatting>
  <conditionalFormatting sqref="X8">
    <cfRule type="cellIs" dxfId="580" priority="36" operator="equal">
      <formula>0</formula>
    </cfRule>
  </conditionalFormatting>
  <conditionalFormatting sqref="X8">
    <cfRule type="cellIs" dxfId="579" priority="35" operator="greaterThan">
      <formula>1179</formula>
    </cfRule>
  </conditionalFormatting>
  <conditionalFormatting sqref="X8">
    <cfRule type="cellIs" dxfId="578" priority="34" operator="greaterThan">
      <formula>99</formula>
    </cfRule>
  </conditionalFormatting>
  <conditionalFormatting sqref="X8">
    <cfRule type="cellIs" dxfId="577" priority="33" operator="greaterThan">
      <formula>0.99</formula>
    </cfRule>
  </conditionalFormatting>
  <conditionalFormatting sqref="AB8">
    <cfRule type="cellIs" dxfId="576" priority="32" operator="equal">
      <formula>0</formula>
    </cfRule>
  </conditionalFormatting>
  <conditionalFormatting sqref="AB8">
    <cfRule type="cellIs" dxfId="575" priority="31" operator="greaterThan">
      <formula>1179</formula>
    </cfRule>
  </conditionalFormatting>
  <conditionalFormatting sqref="AB8">
    <cfRule type="cellIs" dxfId="574" priority="30" operator="greaterThan">
      <formula>99</formula>
    </cfRule>
  </conditionalFormatting>
  <conditionalFormatting sqref="AB8">
    <cfRule type="cellIs" dxfId="573" priority="29" operator="greaterThan">
      <formula>0.99</formula>
    </cfRule>
  </conditionalFormatting>
  <conditionalFormatting sqref="AI11:AI34">
    <cfRule type="cellIs" dxfId="572" priority="28" operator="greaterThan">
      <formula>$AI$8</formula>
    </cfRule>
  </conditionalFormatting>
  <conditionalFormatting sqref="AH11:AH34">
    <cfRule type="cellIs" dxfId="571" priority="26" operator="greaterThan">
      <formula>$AH$8</formula>
    </cfRule>
    <cfRule type="cellIs" dxfId="570" priority="27" operator="greaterThan">
      <formula>$AH$8</formula>
    </cfRule>
  </conditionalFormatting>
  <conditionalFormatting sqref="AB11:AB34">
    <cfRule type="containsText" dxfId="569" priority="21" operator="containsText" text="N/A">
      <formula>NOT(ISERROR(SEARCH("N/A",AB11)))</formula>
    </cfRule>
    <cfRule type="cellIs" dxfId="568" priority="24" operator="equal">
      <formula>0</formula>
    </cfRule>
  </conditionalFormatting>
  <conditionalFormatting sqref="AB11:AB34">
    <cfRule type="cellIs" dxfId="567" priority="23" operator="greaterThanOrEqual">
      <formula>1185</formula>
    </cfRule>
  </conditionalFormatting>
  <conditionalFormatting sqref="AB11:AB34">
    <cfRule type="cellIs" dxfId="566" priority="22" operator="between">
      <formula>0.1</formula>
      <formula>1184</formula>
    </cfRule>
  </conditionalFormatting>
  <conditionalFormatting sqref="AN11:AO34">
    <cfRule type="cellIs" dxfId="565" priority="20" operator="equal">
      <formula>0</formula>
    </cfRule>
  </conditionalFormatting>
  <conditionalFormatting sqref="AN11:AO34">
    <cfRule type="cellIs" dxfId="564" priority="19" operator="greaterThan">
      <formula>1179</formula>
    </cfRule>
  </conditionalFormatting>
  <conditionalFormatting sqref="AN11:AO34">
    <cfRule type="cellIs" dxfId="563" priority="18" operator="greaterThan">
      <formula>99</formula>
    </cfRule>
  </conditionalFormatting>
  <conditionalFormatting sqref="AN11:AO34">
    <cfRule type="cellIs" dxfId="562" priority="17" operator="greaterThan">
      <formula>0.99</formula>
    </cfRule>
  </conditionalFormatting>
  <conditionalFormatting sqref="AQ11:AQ34">
    <cfRule type="cellIs" dxfId="561" priority="16" operator="equal">
      <formula>0</formula>
    </cfRule>
  </conditionalFormatting>
  <conditionalFormatting sqref="AQ11:AQ34">
    <cfRule type="cellIs" dxfId="560" priority="15" operator="greaterThan">
      <formula>1179</formula>
    </cfRule>
  </conditionalFormatting>
  <conditionalFormatting sqref="AQ11:AQ34">
    <cfRule type="cellIs" dxfId="559" priority="14" operator="greaterThan">
      <formula>99</formula>
    </cfRule>
  </conditionalFormatting>
  <conditionalFormatting sqref="AQ11:AQ34">
    <cfRule type="cellIs" dxfId="558" priority="13" operator="greaterThan">
      <formula>0.99</formula>
    </cfRule>
  </conditionalFormatting>
  <conditionalFormatting sqref="Z11:Z34">
    <cfRule type="containsText" dxfId="557" priority="9" operator="containsText" text="N/A">
      <formula>NOT(ISERROR(SEARCH("N/A",Z11)))</formula>
    </cfRule>
    <cfRule type="cellIs" dxfId="556" priority="12" operator="equal">
      <formula>0</formula>
    </cfRule>
  </conditionalFormatting>
  <conditionalFormatting sqref="Z11:Z34">
    <cfRule type="cellIs" dxfId="555" priority="11" operator="greaterThanOrEqual">
      <formula>1185</formula>
    </cfRule>
  </conditionalFormatting>
  <conditionalFormatting sqref="Z11:Z34">
    <cfRule type="cellIs" dxfId="554" priority="10" operator="between">
      <formula>0.1</formula>
      <formula>1184</formula>
    </cfRule>
  </conditionalFormatting>
  <conditionalFormatting sqref="AJ11:AN34">
    <cfRule type="cellIs" dxfId="553" priority="8" operator="equal">
      <formula>0</formula>
    </cfRule>
  </conditionalFormatting>
  <conditionalFormatting sqref="AJ11:AN34">
    <cfRule type="cellIs" dxfId="552" priority="7" operator="greaterThan">
      <formula>1179</formula>
    </cfRule>
  </conditionalFormatting>
  <conditionalFormatting sqref="AJ11:AN34">
    <cfRule type="cellIs" dxfId="551" priority="6" operator="greaterThan">
      <formula>99</formula>
    </cfRule>
  </conditionalFormatting>
  <conditionalFormatting sqref="AJ11:AN34">
    <cfRule type="cellIs" dxfId="550" priority="5" operator="greaterThan">
      <formula>0.99</formula>
    </cfRule>
  </conditionalFormatting>
  <conditionalFormatting sqref="AP11:AP34">
    <cfRule type="cellIs" dxfId="549" priority="4" operator="equal">
      <formula>0</formula>
    </cfRule>
  </conditionalFormatting>
  <conditionalFormatting sqref="AP11:AP34">
    <cfRule type="cellIs" dxfId="548" priority="3" operator="greaterThan">
      <formula>1179</formula>
    </cfRule>
  </conditionalFormatting>
  <conditionalFormatting sqref="AP11:AP34">
    <cfRule type="cellIs" dxfId="547" priority="2" operator="greaterThan">
      <formula>99</formula>
    </cfRule>
  </conditionalFormatting>
  <conditionalFormatting sqref="AP11:AP34">
    <cfRule type="cellIs" dxfId="54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Q19" zoomScaleNormal="100" workbookViewId="0">
      <selection activeCell="AI36" sqref="AI36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128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8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84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84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42387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26620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89" t="s">
        <v>51</v>
      </c>
      <c r="V9" s="18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86" t="s">
        <v>55</v>
      </c>
      <c r="AG9" s="186" t="s">
        <v>56</v>
      </c>
      <c r="AH9" s="260" t="s">
        <v>57</v>
      </c>
      <c r="AI9" s="276" t="s">
        <v>58</v>
      </c>
      <c r="AJ9" s="189" t="s">
        <v>59</v>
      </c>
      <c r="AK9" s="189" t="s">
        <v>60</v>
      </c>
      <c r="AL9" s="189" t="s">
        <v>61</v>
      </c>
      <c r="AM9" s="189" t="s">
        <v>62</v>
      </c>
      <c r="AN9" s="189" t="s">
        <v>63</v>
      </c>
      <c r="AO9" s="189" t="s">
        <v>64</v>
      </c>
      <c r="AP9" s="189" t="s">
        <v>65</v>
      </c>
      <c r="AQ9" s="258" t="s">
        <v>66</v>
      </c>
      <c r="AR9" s="18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9" t="s">
        <v>72</v>
      </c>
      <c r="C10" s="189" t="s">
        <v>73</v>
      </c>
      <c r="D10" s="189" t="s">
        <v>74</v>
      </c>
      <c r="E10" s="189" t="s">
        <v>75</v>
      </c>
      <c r="F10" s="189" t="s">
        <v>74</v>
      </c>
      <c r="G10" s="189" t="s">
        <v>75</v>
      </c>
      <c r="H10" s="254"/>
      <c r="I10" s="189" t="s">
        <v>75</v>
      </c>
      <c r="J10" s="189" t="s">
        <v>75</v>
      </c>
      <c r="K10" s="18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17'!Q34</f>
        <v>67046282</v>
      </c>
      <c r="R10" s="269"/>
      <c r="S10" s="270"/>
      <c r="T10" s="271"/>
      <c r="U10" s="189" t="s">
        <v>75</v>
      </c>
      <c r="V10" s="18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17'!AG34</f>
        <v>43316744</v>
      </c>
      <c r="AH10" s="260"/>
      <c r="AI10" s="277"/>
      <c r="AJ10" s="189" t="s">
        <v>84</v>
      </c>
      <c r="AK10" s="189" t="s">
        <v>84</v>
      </c>
      <c r="AL10" s="189" t="s">
        <v>84</v>
      </c>
      <c r="AM10" s="189" t="s">
        <v>84</v>
      </c>
      <c r="AN10" s="189" t="s">
        <v>84</v>
      </c>
      <c r="AO10" s="189" t="s">
        <v>84</v>
      </c>
      <c r="AP10" s="1">
        <f>'JAN 17'!AP34</f>
        <v>10080374</v>
      </c>
      <c r="AQ10" s="259"/>
      <c r="AR10" s="185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10</v>
      </c>
      <c r="E11" s="41">
        <f t="shared" ref="E11:E34" si="0">D11/1.42</f>
        <v>7.042253521126761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135</v>
      </c>
      <c r="P11" s="115">
        <v>97</v>
      </c>
      <c r="Q11" s="115">
        <v>67050375</v>
      </c>
      <c r="R11" s="46">
        <f>IF(ISBLANK(Q11),"-",Q11-Q10)</f>
        <v>4093</v>
      </c>
      <c r="S11" s="47">
        <f>R11*24/1000</f>
        <v>98.231999999999999</v>
      </c>
      <c r="T11" s="47">
        <f>R11/1000</f>
        <v>4.093</v>
      </c>
      <c r="U11" s="116">
        <v>6</v>
      </c>
      <c r="V11" s="116">
        <f t="shared" ref="V11:V34" si="1">U11</f>
        <v>6</v>
      </c>
      <c r="W11" s="117" t="s">
        <v>124</v>
      </c>
      <c r="X11" s="119">
        <v>0</v>
      </c>
      <c r="Y11" s="119">
        <v>0</v>
      </c>
      <c r="Z11" s="119">
        <v>1017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43317484</v>
      </c>
      <c r="AH11" s="49">
        <f>IF(ISBLANK(AG11),"-",AG11-AG10)</f>
        <v>740</v>
      </c>
      <c r="AI11" s="50">
        <f>AH11/T11</f>
        <v>180.79648179819205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0.47</v>
      </c>
      <c r="AP11" s="119">
        <v>10081788</v>
      </c>
      <c r="AQ11" s="119">
        <f t="shared" ref="AQ11:AQ34" si="2">AP11-AP10</f>
        <v>1414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133</v>
      </c>
      <c r="P12" s="115">
        <v>92</v>
      </c>
      <c r="Q12" s="115">
        <v>67054319</v>
      </c>
      <c r="R12" s="46">
        <f t="shared" ref="R12:R34" si="5">IF(ISBLANK(Q12),"-",Q12-Q11)</f>
        <v>3944</v>
      </c>
      <c r="S12" s="47">
        <f t="shared" ref="S12:S34" si="6">R12*24/1000</f>
        <v>94.656000000000006</v>
      </c>
      <c r="T12" s="47">
        <f t="shared" ref="T12:T34" si="7">R12/1000</f>
        <v>3.944</v>
      </c>
      <c r="U12" s="116">
        <v>7.6</v>
      </c>
      <c r="V12" s="116">
        <f t="shared" si="1"/>
        <v>7.6</v>
      </c>
      <c r="W12" s="117" t="s">
        <v>124</v>
      </c>
      <c r="X12" s="119">
        <v>0</v>
      </c>
      <c r="Y12" s="119">
        <v>0</v>
      </c>
      <c r="Z12" s="119">
        <v>946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43318204</v>
      </c>
      <c r="AH12" s="49">
        <f>IF(ISBLANK(AG12),"-",AG12-AG11)</f>
        <v>720</v>
      </c>
      <c r="AI12" s="50">
        <f t="shared" ref="AI12:AI34" si="8">AH12/T12</f>
        <v>182.55578093306289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0.47</v>
      </c>
      <c r="AP12" s="119">
        <v>10083303</v>
      </c>
      <c r="AQ12" s="119">
        <f t="shared" si="2"/>
        <v>1515</v>
      </c>
      <c r="AR12" s="123">
        <v>1.1000000000000001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129</v>
      </c>
      <c r="P13" s="115">
        <v>92</v>
      </c>
      <c r="Q13" s="115">
        <v>67058159</v>
      </c>
      <c r="R13" s="46">
        <f t="shared" si="5"/>
        <v>3840</v>
      </c>
      <c r="S13" s="47">
        <f t="shared" si="6"/>
        <v>92.16</v>
      </c>
      <c r="T13" s="47">
        <f t="shared" si="7"/>
        <v>3.84</v>
      </c>
      <c r="U13" s="116">
        <v>8.9</v>
      </c>
      <c r="V13" s="116">
        <f t="shared" si="1"/>
        <v>8.9</v>
      </c>
      <c r="W13" s="117" t="s">
        <v>124</v>
      </c>
      <c r="X13" s="119">
        <v>0</v>
      </c>
      <c r="Y13" s="119">
        <v>0</v>
      </c>
      <c r="Z13" s="119">
        <v>946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43318884</v>
      </c>
      <c r="AH13" s="49">
        <f>IF(ISBLANK(AG13),"-",AG13-AG12)</f>
        <v>680</v>
      </c>
      <c r="AI13" s="50">
        <f t="shared" si="8"/>
        <v>177.08333333333334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0.47</v>
      </c>
      <c r="AP13" s="119">
        <v>10084767</v>
      </c>
      <c r="AQ13" s="119">
        <f t="shared" si="2"/>
        <v>1464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15</v>
      </c>
      <c r="E14" s="41">
        <f t="shared" si="0"/>
        <v>10.563380281690142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96</v>
      </c>
      <c r="P14" s="115">
        <v>98</v>
      </c>
      <c r="Q14" s="115">
        <v>67062134</v>
      </c>
      <c r="R14" s="46">
        <f t="shared" si="5"/>
        <v>3975</v>
      </c>
      <c r="S14" s="47">
        <f t="shared" si="6"/>
        <v>95.4</v>
      </c>
      <c r="T14" s="47">
        <f t="shared" si="7"/>
        <v>3.9750000000000001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896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43319572</v>
      </c>
      <c r="AH14" s="49">
        <f t="shared" ref="AH14:AH34" si="9">IF(ISBLANK(AG14),"-",AG14-AG13)</f>
        <v>688</v>
      </c>
      <c r="AI14" s="50">
        <f t="shared" si="8"/>
        <v>173.0817610062893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0.47</v>
      </c>
      <c r="AP14" s="119">
        <v>10085262</v>
      </c>
      <c r="AQ14" s="119">
        <f t="shared" si="2"/>
        <v>495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12</v>
      </c>
      <c r="E15" s="41">
        <f t="shared" si="0"/>
        <v>8.4507042253521139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108</v>
      </c>
      <c r="P15" s="115">
        <v>105</v>
      </c>
      <c r="Q15" s="115">
        <v>67066203</v>
      </c>
      <c r="R15" s="46">
        <f t="shared" si="5"/>
        <v>4069</v>
      </c>
      <c r="S15" s="47">
        <f t="shared" si="6"/>
        <v>97.656000000000006</v>
      </c>
      <c r="T15" s="47">
        <f t="shared" si="7"/>
        <v>4.069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947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43320236</v>
      </c>
      <c r="AH15" s="49">
        <f t="shared" si="9"/>
        <v>664</v>
      </c>
      <c r="AI15" s="50">
        <f t="shared" si="8"/>
        <v>163.18505775374786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10085262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128</v>
      </c>
      <c r="P16" s="115">
        <v>122</v>
      </c>
      <c r="Q16" s="115">
        <v>67071503</v>
      </c>
      <c r="R16" s="46">
        <f t="shared" si="5"/>
        <v>5300</v>
      </c>
      <c r="S16" s="47">
        <f t="shared" si="6"/>
        <v>127.2</v>
      </c>
      <c r="T16" s="47">
        <f t="shared" si="7"/>
        <v>5.3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43321140</v>
      </c>
      <c r="AH16" s="49">
        <f t="shared" si="9"/>
        <v>904</v>
      </c>
      <c r="AI16" s="50">
        <f t="shared" si="8"/>
        <v>170.56603773584905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10085262</v>
      </c>
      <c r="AQ16" s="119">
        <f t="shared" si="2"/>
        <v>0</v>
      </c>
      <c r="AR16" s="53">
        <v>1.45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6</v>
      </c>
      <c r="E17" s="41">
        <f t="shared" si="0"/>
        <v>4.2253521126760569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135</v>
      </c>
      <c r="P17" s="115">
        <v>141</v>
      </c>
      <c r="Q17" s="115">
        <v>67077234</v>
      </c>
      <c r="R17" s="46">
        <f t="shared" si="5"/>
        <v>5731</v>
      </c>
      <c r="S17" s="47">
        <f t="shared" si="6"/>
        <v>137.54400000000001</v>
      </c>
      <c r="T17" s="47">
        <f t="shared" si="7"/>
        <v>5.7309999999999999</v>
      </c>
      <c r="U17" s="116">
        <v>9.4</v>
      </c>
      <c r="V17" s="116">
        <f t="shared" si="1"/>
        <v>9.4</v>
      </c>
      <c r="W17" s="117" t="s">
        <v>130</v>
      </c>
      <c r="X17" s="119">
        <v>995</v>
      </c>
      <c r="Y17" s="119">
        <v>0</v>
      </c>
      <c r="Z17" s="119">
        <v>1188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43322412</v>
      </c>
      <c r="AH17" s="49">
        <f t="shared" si="9"/>
        <v>1272</v>
      </c>
      <c r="AI17" s="50">
        <f t="shared" si="8"/>
        <v>221.95079392776131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10085262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137</v>
      </c>
      <c r="P18" s="115">
        <v>152</v>
      </c>
      <c r="Q18" s="115">
        <v>67083202</v>
      </c>
      <c r="R18" s="46">
        <f t="shared" si="5"/>
        <v>5968</v>
      </c>
      <c r="S18" s="47">
        <f t="shared" si="6"/>
        <v>143.232</v>
      </c>
      <c r="T18" s="47">
        <f t="shared" si="7"/>
        <v>5.968</v>
      </c>
      <c r="U18" s="116">
        <v>8.8000000000000007</v>
      </c>
      <c r="V18" s="116">
        <f t="shared" si="1"/>
        <v>8.8000000000000007</v>
      </c>
      <c r="W18" s="117" t="s">
        <v>130</v>
      </c>
      <c r="X18" s="119">
        <v>1037</v>
      </c>
      <c r="Y18" s="119">
        <v>0</v>
      </c>
      <c r="Z18" s="119">
        <v>1187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43323756</v>
      </c>
      <c r="AH18" s="49">
        <f t="shared" si="9"/>
        <v>1344</v>
      </c>
      <c r="AI18" s="50">
        <f t="shared" si="8"/>
        <v>225.201072386059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10085262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138</v>
      </c>
      <c r="P19" s="115">
        <v>144</v>
      </c>
      <c r="Q19" s="115">
        <v>67089603</v>
      </c>
      <c r="R19" s="46">
        <f t="shared" si="5"/>
        <v>6401</v>
      </c>
      <c r="S19" s="47">
        <f t="shared" si="6"/>
        <v>153.624</v>
      </c>
      <c r="T19" s="47">
        <f t="shared" si="7"/>
        <v>6.4009999999999998</v>
      </c>
      <c r="U19" s="116">
        <v>8.1999999999999993</v>
      </c>
      <c r="V19" s="116">
        <f t="shared" si="1"/>
        <v>8.1999999999999993</v>
      </c>
      <c r="W19" s="117" t="s">
        <v>130</v>
      </c>
      <c r="X19" s="119">
        <v>1037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43325180</v>
      </c>
      <c r="AH19" s="49">
        <f t="shared" si="9"/>
        <v>1424</v>
      </c>
      <c r="AI19" s="50">
        <f t="shared" si="8"/>
        <v>222.46523980628027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10085262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138</v>
      </c>
      <c r="P20" s="115">
        <v>149</v>
      </c>
      <c r="Q20" s="115">
        <v>67095747</v>
      </c>
      <c r="R20" s="46">
        <f t="shared" si="5"/>
        <v>6144</v>
      </c>
      <c r="S20" s="47">
        <f t="shared" si="6"/>
        <v>147.45599999999999</v>
      </c>
      <c r="T20" s="47">
        <f t="shared" si="7"/>
        <v>6.1440000000000001</v>
      </c>
      <c r="U20" s="116">
        <v>7.6</v>
      </c>
      <c r="V20" s="116">
        <f t="shared" si="1"/>
        <v>7.6</v>
      </c>
      <c r="W20" s="117" t="s">
        <v>130</v>
      </c>
      <c r="X20" s="119">
        <v>1037</v>
      </c>
      <c r="Y20" s="119">
        <v>0</v>
      </c>
      <c r="Z20" s="119">
        <v>1179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43326548</v>
      </c>
      <c r="AH20" s="49">
        <f t="shared" si="9"/>
        <v>1368</v>
      </c>
      <c r="AI20" s="50">
        <f t="shared" si="8"/>
        <v>222.65625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10085262</v>
      </c>
      <c r="AQ20" s="119">
        <f t="shared" si="2"/>
        <v>0</v>
      </c>
      <c r="AR20" s="53">
        <v>1.36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138</v>
      </c>
      <c r="P21" s="115">
        <v>148</v>
      </c>
      <c r="Q21" s="115">
        <v>67101763</v>
      </c>
      <c r="R21" s="46">
        <f t="shared" si="5"/>
        <v>6016</v>
      </c>
      <c r="S21" s="47">
        <f t="shared" si="6"/>
        <v>144.38399999999999</v>
      </c>
      <c r="T21" s="47">
        <f t="shared" si="7"/>
        <v>6.016</v>
      </c>
      <c r="U21" s="116">
        <v>7.1</v>
      </c>
      <c r="V21" s="116">
        <f t="shared" si="1"/>
        <v>7.1</v>
      </c>
      <c r="W21" s="117" t="s">
        <v>130</v>
      </c>
      <c r="X21" s="119">
        <v>1037</v>
      </c>
      <c r="Y21" s="119">
        <v>0</v>
      </c>
      <c r="Z21" s="119">
        <v>1177</v>
      </c>
      <c r="AA21" s="119">
        <v>1185</v>
      </c>
      <c r="AB21" s="119">
        <v>1177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43327884</v>
      </c>
      <c r="AH21" s="49">
        <f t="shared" si="9"/>
        <v>1336</v>
      </c>
      <c r="AI21" s="50">
        <f t="shared" si="8"/>
        <v>222.07446808510639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10085262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8</v>
      </c>
      <c r="E22" s="41">
        <f t="shared" si="0"/>
        <v>5.6338028169014089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138</v>
      </c>
      <c r="P22" s="115">
        <v>145</v>
      </c>
      <c r="Q22" s="115">
        <v>67107894</v>
      </c>
      <c r="R22" s="46">
        <f t="shared" si="5"/>
        <v>6131</v>
      </c>
      <c r="S22" s="47">
        <f t="shared" si="6"/>
        <v>147.14400000000001</v>
      </c>
      <c r="T22" s="47">
        <f t="shared" si="7"/>
        <v>6.1310000000000002</v>
      </c>
      <c r="U22" s="116">
        <v>6.7</v>
      </c>
      <c r="V22" s="116">
        <f t="shared" si="1"/>
        <v>6.7</v>
      </c>
      <c r="W22" s="117" t="s">
        <v>130</v>
      </c>
      <c r="X22" s="119">
        <v>1016</v>
      </c>
      <c r="Y22" s="119">
        <v>0</v>
      </c>
      <c r="Z22" s="119">
        <v>1177</v>
      </c>
      <c r="AA22" s="119">
        <v>1185</v>
      </c>
      <c r="AB22" s="119">
        <v>1178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43329236</v>
      </c>
      <c r="AH22" s="49">
        <f t="shared" si="9"/>
        <v>1352</v>
      </c>
      <c r="AI22" s="50">
        <f t="shared" si="8"/>
        <v>220.51867558310227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10085262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7</v>
      </c>
      <c r="E23" s="41">
        <f t="shared" si="0"/>
        <v>4.9295774647887329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137</v>
      </c>
      <c r="P23" s="115">
        <v>141</v>
      </c>
      <c r="Q23" s="115">
        <v>67113834</v>
      </c>
      <c r="R23" s="46">
        <f t="shared" si="5"/>
        <v>5940</v>
      </c>
      <c r="S23" s="47">
        <f t="shared" si="6"/>
        <v>142.56</v>
      </c>
      <c r="T23" s="47">
        <f t="shared" si="7"/>
        <v>5.94</v>
      </c>
      <c r="U23" s="116">
        <v>6.3</v>
      </c>
      <c r="V23" s="116">
        <f t="shared" si="1"/>
        <v>6.3</v>
      </c>
      <c r="W23" s="117" t="s">
        <v>130</v>
      </c>
      <c r="X23" s="119">
        <v>1016</v>
      </c>
      <c r="Y23" s="119">
        <v>0</v>
      </c>
      <c r="Z23" s="119">
        <v>1177</v>
      </c>
      <c r="AA23" s="119">
        <v>1185</v>
      </c>
      <c r="AB23" s="119">
        <v>1178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43330564</v>
      </c>
      <c r="AH23" s="49">
        <f t="shared" si="9"/>
        <v>1328</v>
      </c>
      <c r="AI23" s="50">
        <f t="shared" si="8"/>
        <v>223.56902356902356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10085262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135</v>
      </c>
      <c r="P24" s="115">
        <v>139</v>
      </c>
      <c r="Q24" s="115">
        <v>67119793</v>
      </c>
      <c r="R24" s="46">
        <f t="shared" si="5"/>
        <v>5959</v>
      </c>
      <c r="S24" s="47">
        <f t="shared" si="6"/>
        <v>143.01599999999999</v>
      </c>
      <c r="T24" s="47">
        <f t="shared" si="7"/>
        <v>5.9589999999999996</v>
      </c>
      <c r="U24" s="116">
        <v>6</v>
      </c>
      <c r="V24" s="116">
        <f t="shared" si="1"/>
        <v>6</v>
      </c>
      <c r="W24" s="117" t="s">
        <v>130</v>
      </c>
      <c r="X24" s="119">
        <v>1026</v>
      </c>
      <c r="Y24" s="119">
        <v>0</v>
      </c>
      <c r="Z24" s="119">
        <v>1187</v>
      </c>
      <c r="AA24" s="119">
        <v>1185</v>
      </c>
      <c r="AB24" s="119">
        <v>1186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43331916</v>
      </c>
      <c r="AH24" s="49">
        <f>IF(ISBLANK(AG24),"-",AG24-AG23)</f>
        <v>1352</v>
      </c>
      <c r="AI24" s="50">
        <f t="shared" si="8"/>
        <v>226.88370531968454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10085262</v>
      </c>
      <c r="AQ24" s="119">
        <f t="shared" si="2"/>
        <v>0</v>
      </c>
      <c r="AR24" s="53">
        <v>1.27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137</v>
      </c>
      <c r="P25" s="115">
        <v>138</v>
      </c>
      <c r="Q25" s="115">
        <v>67125642</v>
      </c>
      <c r="R25" s="46">
        <f t="shared" si="5"/>
        <v>5849</v>
      </c>
      <c r="S25" s="47">
        <f t="shared" si="6"/>
        <v>140.376</v>
      </c>
      <c r="T25" s="47">
        <f t="shared" si="7"/>
        <v>5.8490000000000002</v>
      </c>
      <c r="U25" s="116">
        <v>5.7</v>
      </c>
      <c r="V25" s="116">
        <f t="shared" si="1"/>
        <v>5.7</v>
      </c>
      <c r="W25" s="117" t="s">
        <v>130</v>
      </c>
      <c r="X25" s="119">
        <v>1005</v>
      </c>
      <c r="Y25" s="119">
        <v>0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43333252</v>
      </c>
      <c r="AH25" s="49">
        <f t="shared" si="9"/>
        <v>1336</v>
      </c>
      <c r="AI25" s="50">
        <f t="shared" si="8"/>
        <v>228.41511369464865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10085262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137</v>
      </c>
      <c r="P26" s="115">
        <v>140</v>
      </c>
      <c r="Q26" s="115">
        <v>67131439</v>
      </c>
      <c r="R26" s="46">
        <f t="shared" si="5"/>
        <v>5797</v>
      </c>
      <c r="S26" s="47">
        <f t="shared" si="6"/>
        <v>139.12799999999999</v>
      </c>
      <c r="T26" s="47">
        <f t="shared" si="7"/>
        <v>5.7969999999999997</v>
      </c>
      <c r="U26" s="116">
        <v>5.5</v>
      </c>
      <c r="V26" s="116">
        <f t="shared" si="1"/>
        <v>5.5</v>
      </c>
      <c r="W26" s="117" t="s">
        <v>130</v>
      </c>
      <c r="X26" s="119">
        <v>1005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43334584</v>
      </c>
      <c r="AH26" s="49">
        <f t="shared" si="9"/>
        <v>1332</v>
      </c>
      <c r="AI26" s="50">
        <f t="shared" si="8"/>
        <v>229.7740210453683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10085262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6</v>
      </c>
      <c r="E27" s="41">
        <f t="shared" si="0"/>
        <v>4.2253521126760569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138</v>
      </c>
      <c r="P27" s="115">
        <v>139</v>
      </c>
      <c r="Q27" s="115">
        <v>67137248</v>
      </c>
      <c r="R27" s="46">
        <f t="shared" si="5"/>
        <v>5809</v>
      </c>
      <c r="S27" s="47">
        <f t="shared" si="6"/>
        <v>139.416</v>
      </c>
      <c r="T27" s="47">
        <f t="shared" si="7"/>
        <v>5.8090000000000002</v>
      </c>
      <c r="U27" s="116">
        <v>5.3</v>
      </c>
      <c r="V27" s="116">
        <f t="shared" si="1"/>
        <v>5.3</v>
      </c>
      <c r="W27" s="117" t="s">
        <v>130</v>
      </c>
      <c r="X27" s="119">
        <v>1006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43335916</v>
      </c>
      <c r="AH27" s="49">
        <f t="shared" si="9"/>
        <v>1332</v>
      </c>
      <c r="AI27" s="50">
        <f t="shared" si="8"/>
        <v>229.29936305732483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10085262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134</v>
      </c>
      <c r="P28" s="115">
        <v>137</v>
      </c>
      <c r="Q28" s="115">
        <v>67143014</v>
      </c>
      <c r="R28" s="46">
        <f t="shared" si="5"/>
        <v>5766</v>
      </c>
      <c r="S28" s="47">
        <f t="shared" si="6"/>
        <v>138.38399999999999</v>
      </c>
      <c r="T28" s="47">
        <f t="shared" si="7"/>
        <v>5.766</v>
      </c>
      <c r="U28" s="116">
        <v>5</v>
      </c>
      <c r="V28" s="116">
        <f t="shared" si="1"/>
        <v>5</v>
      </c>
      <c r="W28" s="117" t="s">
        <v>130</v>
      </c>
      <c r="X28" s="119">
        <v>1006</v>
      </c>
      <c r="Y28" s="119">
        <v>0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43337244</v>
      </c>
      <c r="AH28" s="49">
        <f t="shared" si="9"/>
        <v>1328</v>
      </c>
      <c r="AI28" s="50">
        <f t="shared" si="8"/>
        <v>230.31564342698579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10085262</v>
      </c>
      <c r="AQ28" s="119">
        <f t="shared" si="2"/>
        <v>0</v>
      </c>
      <c r="AR28" s="53">
        <v>1.24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134</v>
      </c>
      <c r="P29" s="115">
        <v>135</v>
      </c>
      <c r="Q29" s="115">
        <v>67148781</v>
      </c>
      <c r="R29" s="46">
        <f t="shared" si="5"/>
        <v>5767</v>
      </c>
      <c r="S29" s="47">
        <f t="shared" si="6"/>
        <v>138.40799999999999</v>
      </c>
      <c r="T29" s="47">
        <f t="shared" si="7"/>
        <v>5.7670000000000003</v>
      </c>
      <c r="U29" s="116">
        <v>4.8</v>
      </c>
      <c r="V29" s="116">
        <f t="shared" si="1"/>
        <v>4.8</v>
      </c>
      <c r="W29" s="117" t="s">
        <v>130</v>
      </c>
      <c r="X29" s="119">
        <v>1006</v>
      </c>
      <c r="Y29" s="119">
        <v>0</v>
      </c>
      <c r="Z29" s="119">
        <v>1187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43338572</v>
      </c>
      <c r="AH29" s="49">
        <f t="shared" si="9"/>
        <v>1328</v>
      </c>
      <c r="AI29" s="50">
        <f t="shared" si="8"/>
        <v>230.27570660655451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10085262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113</v>
      </c>
      <c r="P30" s="115">
        <v>134</v>
      </c>
      <c r="Q30" s="115">
        <v>67154341</v>
      </c>
      <c r="R30" s="46">
        <f t="shared" si="5"/>
        <v>5560</v>
      </c>
      <c r="S30" s="47">
        <f t="shared" si="6"/>
        <v>133.44</v>
      </c>
      <c r="T30" s="47">
        <f t="shared" si="7"/>
        <v>5.56</v>
      </c>
      <c r="U30" s="116">
        <v>3.9</v>
      </c>
      <c r="V30" s="116">
        <f t="shared" si="1"/>
        <v>3.9</v>
      </c>
      <c r="W30" s="117" t="s">
        <v>139</v>
      </c>
      <c r="X30" s="119">
        <v>1129</v>
      </c>
      <c r="Y30" s="119">
        <v>0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43339688</v>
      </c>
      <c r="AH30" s="49">
        <f t="shared" si="9"/>
        <v>1116</v>
      </c>
      <c r="AI30" s="50">
        <f t="shared" si="8"/>
        <v>200.71942446043167</v>
      </c>
      <c r="AJ30" s="101">
        <v>1</v>
      </c>
      <c r="AK30" s="101">
        <v>0</v>
      </c>
      <c r="AL30" s="101">
        <v>0</v>
      </c>
      <c r="AM30" s="101">
        <v>1</v>
      </c>
      <c r="AN30" s="101">
        <v>1</v>
      </c>
      <c r="AO30" s="101">
        <v>0</v>
      </c>
      <c r="AP30" s="119">
        <v>10085262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113</v>
      </c>
      <c r="P31" s="115">
        <v>127</v>
      </c>
      <c r="Q31" s="115">
        <v>67159811</v>
      </c>
      <c r="R31" s="46">
        <f t="shared" si="5"/>
        <v>5470</v>
      </c>
      <c r="S31" s="47">
        <f t="shared" si="6"/>
        <v>131.28</v>
      </c>
      <c r="T31" s="47">
        <f t="shared" si="7"/>
        <v>5.47</v>
      </c>
      <c r="U31" s="116">
        <v>3</v>
      </c>
      <c r="V31" s="116">
        <f t="shared" si="1"/>
        <v>3</v>
      </c>
      <c r="W31" s="117" t="s">
        <v>139</v>
      </c>
      <c r="X31" s="119">
        <v>1097</v>
      </c>
      <c r="Y31" s="119">
        <v>0</v>
      </c>
      <c r="Z31" s="119">
        <v>0</v>
      </c>
      <c r="AA31" s="119">
        <v>1185</v>
      </c>
      <c r="AB31" s="119">
        <v>1187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43340788</v>
      </c>
      <c r="AH31" s="49">
        <f t="shared" si="9"/>
        <v>1100</v>
      </c>
      <c r="AI31" s="50">
        <f t="shared" si="8"/>
        <v>201.09689213893969</v>
      </c>
      <c r="AJ31" s="101">
        <v>1</v>
      </c>
      <c r="AK31" s="101">
        <v>0</v>
      </c>
      <c r="AL31" s="101">
        <v>0</v>
      </c>
      <c r="AM31" s="101">
        <v>1</v>
      </c>
      <c r="AN31" s="101">
        <v>1</v>
      </c>
      <c r="AO31" s="101">
        <v>0</v>
      </c>
      <c r="AP31" s="119">
        <v>10085262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117</v>
      </c>
      <c r="P32" s="115">
        <v>123</v>
      </c>
      <c r="Q32" s="115">
        <v>67165063</v>
      </c>
      <c r="R32" s="46">
        <f t="shared" si="5"/>
        <v>5252</v>
      </c>
      <c r="S32" s="47">
        <f t="shared" si="6"/>
        <v>126.048</v>
      </c>
      <c r="T32" s="47">
        <f t="shared" si="7"/>
        <v>5.2519999999999998</v>
      </c>
      <c r="U32" s="116">
        <v>2.4</v>
      </c>
      <c r="V32" s="116">
        <f t="shared" si="1"/>
        <v>2.4</v>
      </c>
      <c r="W32" s="117" t="s">
        <v>139</v>
      </c>
      <c r="X32" s="119">
        <v>1046</v>
      </c>
      <c r="Y32" s="119">
        <v>0</v>
      </c>
      <c r="Z32" s="119">
        <v>0</v>
      </c>
      <c r="AA32" s="119">
        <v>1185</v>
      </c>
      <c r="AB32" s="119">
        <v>1187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43341844</v>
      </c>
      <c r="AH32" s="49">
        <f t="shared" si="9"/>
        <v>1056</v>
      </c>
      <c r="AI32" s="50">
        <f t="shared" si="8"/>
        <v>201.06626047220107</v>
      </c>
      <c r="AJ32" s="101">
        <v>1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19">
        <v>10085262</v>
      </c>
      <c r="AQ32" s="119">
        <f t="shared" si="2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131</v>
      </c>
      <c r="P33" s="115">
        <v>104</v>
      </c>
      <c r="Q33" s="115">
        <v>67169514</v>
      </c>
      <c r="R33" s="46">
        <f t="shared" si="5"/>
        <v>4451</v>
      </c>
      <c r="S33" s="47">
        <f t="shared" si="6"/>
        <v>106.824</v>
      </c>
      <c r="T33" s="47">
        <f t="shared" si="7"/>
        <v>4.4509999999999996</v>
      </c>
      <c r="U33" s="116">
        <v>3.3</v>
      </c>
      <c r="V33" s="116">
        <f t="shared" si="1"/>
        <v>3.3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1068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43342660</v>
      </c>
      <c r="AH33" s="49">
        <f t="shared" si="9"/>
        <v>816</v>
      </c>
      <c r="AI33" s="50">
        <f t="shared" si="8"/>
        <v>183.32958885643677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0.38</v>
      </c>
      <c r="AP33" s="119">
        <v>10086236</v>
      </c>
      <c r="AQ33" s="119">
        <f t="shared" si="2"/>
        <v>974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129</v>
      </c>
      <c r="P34" s="115">
        <v>95</v>
      </c>
      <c r="Q34" s="115">
        <v>67173639</v>
      </c>
      <c r="R34" s="46">
        <f t="shared" si="5"/>
        <v>4125</v>
      </c>
      <c r="S34" s="47">
        <f t="shared" si="6"/>
        <v>99</v>
      </c>
      <c r="T34" s="47">
        <f t="shared" si="7"/>
        <v>4.125</v>
      </c>
      <c r="U34" s="116">
        <v>4.8</v>
      </c>
      <c r="V34" s="116">
        <f t="shared" si="1"/>
        <v>4.8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956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43343364</v>
      </c>
      <c r="AH34" s="49">
        <f t="shared" si="9"/>
        <v>704</v>
      </c>
      <c r="AI34" s="50">
        <f t="shared" si="8"/>
        <v>170.66666666666666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0.38</v>
      </c>
      <c r="AP34" s="119">
        <v>10087587</v>
      </c>
      <c r="AQ34" s="119">
        <f t="shared" si="2"/>
        <v>1351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127357</v>
      </c>
      <c r="S35" s="65">
        <f>AVERAGE(S11:S34)</f>
        <v>127.35699999999999</v>
      </c>
      <c r="T35" s="65">
        <f>SUM(T11:T34)</f>
        <v>127.35699999999999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26620</v>
      </c>
      <c r="AH35" s="67">
        <f>SUM(AH11:AH34)</f>
        <v>26620</v>
      </c>
      <c r="AI35" s="68">
        <f>$AH$35/$T35</f>
        <v>209.01874258972811</v>
      </c>
      <c r="AJ35" s="92"/>
      <c r="AK35" s="93"/>
      <c r="AL35" s="93"/>
      <c r="AM35" s="93"/>
      <c r="AN35" s="94"/>
      <c r="AO35" s="69"/>
      <c r="AP35" s="70">
        <f>AP34-AP10</f>
        <v>7213</v>
      </c>
      <c r="AQ35" s="71">
        <f>SUM(AQ11:AQ34)</f>
        <v>7213</v>
      </c>
      <c r="AR35" s="72">
        <f>AVERAGE(AR11:AR34)</f>
        <v>1.26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8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230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229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88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88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191" t="s">
        <v>164</v>
      </c>
      <c r="C44" s="190"/>
      <c r="D44" s="179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191" t="s">
        <v>231</v>
      </c>
      <c r="C45" s="190"/>
      <c r="D45" s="179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232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8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88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96" t="s">
        <v>155</v>
      </c>
      <c r="C49" s="190"/>
      <c r="D49" s="179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88" t="s">
        <v>137</v>
      </c>
      <c r="C50" s="190"/>
      <c r="D50" s="179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88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199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96"/>
      <c r="C54" s="190"/>
      <c r="D54" s="179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88"/>
      <c r="C55" s="190"/>
      <c r="D55" s="179"/>
      <c r="E55" s="190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1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191"/>
      <c r="C64" s="196"/>
      <c r="D64" s="122"/>
      <c r="E64" s="196"/>
      <c r="F64" s="196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191"/>
      <c r="C65" s="196"/>
      <c r="D65" s="122"/>
      <c r="E65" s="196"/>
      <c r="F65" s="196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191"/>
      <c r="C66" s="196"/>
      <c r="D66" s="122"/>
      <c r="E66" s="196"/>
      <c r="F66" s="196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191"/>
      <c r="C67" s="196"/>
      <c r="D67" s="122"/>
      <c r="E67" s="196"/>
      <c r="F67" s="196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191"/>
      <c r="C68" s="196"/>
      <c r="D68" s="122"/>
      <c r="E68" s="196"/>
      <c r="F68" s="196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191"/>
      <c r="C69" s="196"/>
      <c r="D69" s="122"/>
      <c r="E69" s="196"/>
      <c r="F69" s="196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191"/>
      <c r="C70" s="196"/>
      <c r="D70" s="122"/>
      <c r="E70" s="196"/>
      <c r="F70" s="196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96"/>
      <c r="C71" s="196"/>
      <c r="D71" s="122"/>
      <c r="E71" s="196"/>
      <c r="F71" s="196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W17:W32" name="Range1_16_3_1_1_3_2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B43" name="Range2_12_5_1_1_1_2_1_1_1_1_1_1_1_1_1_1_1_2_1_1_1_1_1_1_1_1_1_1_1_1_1_1_1_1_1_1_1_1_1_1_2_1_1_1_1_1_1_1_1_1_1_1_2_1_1_1_1_2_1_1_1_1_1_1_1_1_1_1_1_2_1_1_1_1_1_1_1_1_1_1_1_1_1"/>
    <protectedRange sqref="B44" name="Range2_12_5_1_1_1_2_2_1_1_1_1_1_1_1_1_1_1_1_1_1_1_1_1_1_1_1_1_1_1_1_1_1_1_1_1_1_1_1_1_1_1_1_1_1_1_1_1_1_1_1_1_1_1_1_1_1_2_1_1_1_1_1_1_1_1_1_1_1_2_1_1_1_1_1_2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"/>
    <protectedRange sqref="S47:T47" name="Range2_12_5_1_1_2_1_1_1_1_1_1_1_2_1_2_1_1_1_1"/>
    <protectedRange sqref="N47:R47" name="Range2_12_1_6_1_1_2_1_1_1_1_1_1_1_1_1_2_1_1_1_1"/>
    <protectedRange sqref="L47:M47" name="Range2_2_12_1_7_1_1_3_1_1_1_1_1_1_1_1_1_2_1_1_1_1"/>
    <protectedRange sqref="J47:K47" name="Range2_2_12_1_4_1_1_1_1_1_1_1_1_1_1_1_1_1_1_1_2_1_1_1_1_1_1_1_1_1_2_1_1_1_1"/>
    <protectedRange sqref="I47" name="Range2_2_12_1_7_1_1_2_2_1_2_2_1_1_1_1_1_1_1_1_1_2_1_1_1_1"/>
    <protectedRange sqref="G47:H47" name="Range2_2_12_1_3_1_2_1_1_1_1_2_1_1_1_1_1_1_1_1_1_1_1_2_1_1_1_1_1_1_1_1_1_2_1_1_1_1"/>
    <protectedRange sqref="T46" name="Range2_12_5_1_1_2_2_1_1_1_1_1_1_1_1_1_1_1_1_2_1_1_1_1_1_1_1_1_1_1_1_2_2_1_1_1"/>
    <protectedRange sqref="S46" name="Range2_12_4_1_1_1_4_2_2_2_2_1_1_1_1_1_1_1_1_1_1_1_2_1_1_1_1_1_1_1_1_1_1_1_2_2_1_1_1"/>
    <protectedRange sqref="Q46:R46" name="Range2_12_1_6_1_1_1_2_3_2_1_1_3_1_1_1_1_1_1_1_1_1_1_1_1_1_2_1_1_1_1_1_1_1_1_1_1_1_2_2_1_1_1"/>
    <protectedRange sqref="N46:P46" name="Range2_12_1_2_3_1_1_1_2_3_2_1_1_3_1_1_1_1_1_1_1_1_1_1_1_1_1_2_1_1_1_1_1_1_1_1_1_1_1_2_2_1_1_1"/>
    <protectedRange sqref="K46:M46" name="Range2_2_12_1_4_3_1_1_1_3_3_2_1_1_3_1_1_1_1_1_1_1_1_1_1_1_1_1_2_1_1_1_1_1_1_1_1_1_1_1_2_2_1_1_1"/>
    <protectedRange sqref="J46" name="Range2_2_12_1_4_3_1_1_1_3_2_1_2_2_1_1_1_1_1_1_1_1_1_1_1_1_1_2_1_1_1_1_1_1_1_1_1_1_1_2_2_1_1_1"/>
    <protectedRange sqref="E46:H46" name="Range2_2_12_1_3_1_2_1_1_1_1_2_1_1_1_1_1_1_1_1_1_1_2_1_1_1_1_1_1_1_1_2_1_1_1_1_1_1_1_1_1_1_1_2_2_1_1_1"/>
    <protectedRange sqref="D46" name="Range2_2_12_1_3_1_2_1_1_1_2_1_2_3_1_1_1_1_1_1_2_1_1_1_1_1_1_1_1_1_1_2_1_1_1_1_1_1_1_1_1_1_1_2_2_1_1_1"/>
    <protectedRange sqref="I46" name="Range2_2_12_1_4_2_1_1_1_4_1_2_1_1_1_2_2_1_1_1_1_1_1_1_1_1_1_1_1_1_1_2_1_1_1_1_1_1_1_1_1_1_1_2_2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_1_1_1"/>
    <protectedRange sqref="F47" name="Range2_2_12_1_3_1_2_1_1_1_1_2_1_1_1_1_1_1_1_1_1_1_1_2_2_1_1_1_1_1_1_1_1_2_1_1_1_1"/>
    <protectedRange sqref="E47" name="Range2_2_12_1_3_1_2_1_1_1_2_1_1_1_1_3_1_1_1_1_1_1_1_1_1_2_2_1_1_1_1_1_1_1_1_2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"/>
    <protectedRange sqref="F49:U49 F50:G50" name="Range2_12_5_1_1_1_2_2_1_1_1_1_1_1_1_1_1_1_1_2_1_1_1_2_1_1_1_1_1_1_1_1_1_1_1_1_1_1_1_1_2_1_1_1_1_1_1_1_1_1_2_1_1_3_1_1_1_3_1_1_1_1_1_1_1_1_1_1_1_1_1_1_1_1_1_1_1_1_1_1_2_1_1_1_1_1_1_1_1_1_1_1_2_2_1_2_1_1"/>
    <protectedRange sqref="S48:T48" name="Range2_12_5_1_1_2_1_1_1_2_1_1"/>
    <protectedRange sqref="N48:R48" name="Range2_12_1_6_1_1_2_1_1_1_2_1_1"/>
    <protectedRange sqref="L48:M48" name="Range2_2_12_1_7_1_1_3_1_1_1_2_1_1"/>
    <protectedRange sqref="J48:K48" name="Range2_2_12_1_4_1_1_1_1_1_1_1_1_1_1_1_1_1_1_1_2_1_1_1_2_1_1"/>
    <protectedRange sqref="I48" name="Range2_2_12_1_7_1_1_2_2_1_2_2_1_1_1_2_1_1"/>
    <protectedRange sqref="G48:H48" name="Range2_2_12_1_3_1_2_1_1_1_1_2_1_1_1_1_1_1_1_1_1_1_1_2_1_1_1_2_1_1"/>
    <protectedRange sqref="F48" name="Range2_2_12_1_3_1_2_1_1_1_1_2_1_1_1_1_1_1_1_1_1_1_1_2_2_1_1_2_1_1"/>
    <protectedRange sqref="E48" name="Range2_2_12_1_3_1_2_1_1_1_2_1_1_1_1_3_1_1_1_1_1_1_1_1_1_2_2_1_1_2_1_1"/>
    <protectedRange sqref="B48" name="Range2_12_5_1_1_1_1_1_2_1_1_1_1_1_1_1_1_1_1_1_1_1_1_1_1_1_1_1_1_2_1_1_1_1_1_1_1_1_1_1_1_1_1_3_1_1_1_2_1_1_1_1_1_1_1_1_1_1_1_1_2_1_1_1_1_1_1_1_1_1_1_1_1_1_1_1_1_1_1_1_1_1_1_1_1_1_1_1_1_3_1_2_1_1_1_2_2_1_2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0" name="Range2_12_5_1_1_1_1_1_2_1_1_2_1_1_1_1_1_1_1_1_1_1_1_1_1_1_1_1_1_2_1_1_1_1_1_1_1_1_1_1_1_1_1_1_3_1_1_1_2_1_1_1_1_1_1_1_1_1_2_1_1_1_1_1_1_1_1_1_1_1_1_1_1_1_1_1_1_1_1_1_1_1_1_1_1_2_1_1_1_2_2_1_1_2_1_1_1_1_1_1_1_1"/>
    <protectedRange sqref="T51" name="Range2_12_5_1_1_2_2_1_1_1_1_1_1_1_1_1_1_1_1_2_1_1_1_1_1_1_1_1_1_1_1_2_3_1_1_1"/>
    <protectedRange sqref="S51" name="Range2_12_4_1_1_1_4_2_2_2_2_1_1_1_1_1_1_1_1_1_1_1_2_1_1_1_1_1_1_1_1_1_1_1_2_3_1_1_1"/>
    <protectedRange sqref="Q51:R51" name="Range2_12_1_6_1_1_1_2_3_2_1_1_3_1_1_1_1_1_1_1_1_1_1_1_1_1_2_1_1_1_1_1_1_1_1_1_1_1_2_3_1_1_1"/>
    <protectedRange sqref="N51:P51" name="Range2_12_1_2_3_1_1_1_2_3_2_1_1_3_1_1_1_1_1_1_1_1_1_1_1_1_1_2_1_1_1_1_1_1_1_1_1_1_1_2_3_1_1_1"/>
    <protectedRange sqref="K51:M51" name="Range2_2_12_1_4_3_1_1_1_3_3_2_1_1_3_1_1_1_1_1_1_1_1_1_1_1_1_1_2_1_1_1_1_1_1_1_1_1_1_1_2_3_1_1_1"/>
    <protectedRange sqref="J51" name="Range2_2_12_1_4_3_1_1_1_3_2_1_2_2_1_1_1_1_1_1_1_1_1_1_1_1_1_2_1_1_1_1_1_1_1_1_1_1_1_2_3_1_1_1"/>
    <protectedRange sqref="E51:H51" name="Range2_2_12_1_3_1_2_1_1_1_1_2_1_1_1_1_1_1_1_1_1_1_2_1_1_1_1_1_1_1_1_2_1_1_1_1_1_1_1_1_1_1_1_2_3_1_1_1"/>
    <protectedRange sqref="D51" name="Range2_2_12_1_3_1_2_1_1_1_2_1_2_3_1_1_1_1_1_1_2_1_1_1_1_1_1_1_1_1_1_2_1_1_1_1_1_1_1_1_1_1_1_2_3_1_1_1"/>
    <protectedRange sqref="I51" name="Range2_2_12_1_4_2_1_1_1_4_1_2_1_1_1_2_2_1_1_1_1_1_1_1_1_1_1_1_1_1_1_2_1_1_1_1_1_1_1_1_1_1_1_2_3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"/>
    <protectedRange sqref="S52:T52" name="Range2_12_5_1_1_2_1_1_1_1_1_1_1_2_1_2_3_1_1_1"/>
    <protectedRange sqref="N52:R52" name="Range2_12_1_6_1_1_2_1_1_1_1_1_1_1_1_1_2_3_1_1_1"/>
    <protectedRange sqref="L52:M52" name="Range2_2_12_1_7_1_1_3_1_1_1_1_1_1_1_1_1_2_3_1_1_1"/>
    <protectedRange sqref="J52:K52" name="Range2_2_12_1_4_1_1_1_1_1_1_1_1_1_1_1_1_1_1_1_2_1_1_1_1_1_1_1_1_1_2_3_1_1_1"/>
    <protectedRange sqref="I52" name="Range2_2_12_1_7_1_1_2_2_1_2_2_1_1_1_1_1_1_1_1_1_2_3_1_1_1"/>
    <protectedRange sqref="G52:H52" name="Range2_2_12_1_3_1_2_1_1_1_1_2_1_1_1_1_1_1_1_1_1_1_1_2_1_1_1_1_1_1_1_1_1_2_3_1_1_1"/>
    <protectedRange sqref="F52" name="Range2_2_12_1_3_1_2_1_1_1_1_2_1_1_1_1_1_1_1_1_1_1_1_2_2_1_1_1_1_1_1_1_1_2_3_1_1_1"/>
    <protectedRange sqref="E52" name="Range2_2_12_1_3_1_2_1_1_1_2_1_1_1_1_3_1_1_1_1_1_1_1_1_1_2_2_1_1_1_1_1_1_1_1_2_3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"/>
    <protectedRange sqref="T53" name="Range2_12_5_1_1_2_2_1_1_1_1_1_1_1_1_1_1_1_1_2_1_1_1_1_1_1_1_1_1_2_1_2_2_1_1_1"/>
    <protectedRange sqref="S53" name="Range2_12_4_1_1_1_4_2_2_2_2_1_1_1_1_1_1_1_1_1_1_1_2_1_1_1_1_1_1_1_1_1_2_1_2_2_1_1_1"/>
    <protectedRange sqref="Q53:R53" name="Range2_12_1_6_1_1_1_2_3_2_1_1_3_1_1_1_1_1_1_1_1_1_1_1_1_1_2_1_1_1_1_1_1_1_1_1_2_1_2_2_1_1_1"/>
    <protectedRange sqref="N53:P53" name="Range2_12_1_2_3_1_1_1_2_3_2_1_1_3_1_1_1_1_1_1_1_1_1_1_1_1_1_2_1_1_1_1_1_1_1_1_1_2_1_2_2_1_1_1"/>
    <protectedRange sqref="K53:M53" name="Range2_2_12_1_4_3_1_1_1_3_3_2_1_1_3_1_1_1_1_1_1_1_1_1_1_1_1_1_2_1_1_1_1_1_1_1_1_1_2_1_2_2_1_1_1"/>
    <protectedRange sqref="J53" name="Range2_2_12_1_4_3_1_1_1_3_2_1_2_2_1_1_1_1_1_1_1_1_1_1_1_1_1_2_1_1_1_1_1_1_1_1_1_2_1_2_2_1_1_1"/>
    <protectedRange sqref="E53:H53" name="Range2_2_12_1_3_1_2_1_1_1_1_2_1_1_1_1_1_1_1_1_1_1_2_1_1_1_1_1_1_1_1_2_1_1_1_1_1_1_1_1_1_2_1_2_2_1_1_1"/>
    <protectedRange sqref="D53" name="Range2_2_12_1_3_1_2_1_1_1_2_1_2_3_1_1_1_1_1_1_2_1_1_1_1_1_1_1_1_1_1_2_1_1_1_1_1_1_1_1_1_2_1_2_2_1_1_1"/>
    <protectedRange sqref="I53" name="Range2_2_12_1_4_2_1_1_1_4_1_2_1_1_1_2_2_1_1_1_1_1_1_1_1_1_1_1_1_1_1_2_1_1_1_1_1_1_1_1_1_2_1_2_2_1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"/>
  </protectedRanges>
  <mergeCells count="50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</mergeCells>
  <conditionalFormatting sqref="AC11:AE34 X11:Y34 AA11:AA34">
    <cfRule type="containsText" dxfId="545" priority="25" operator="containsText" text="N/A">
      <formula>NOT(ISERROR(SEARCH("N/A",X11)))</formula>
    </cfRule>
    <cfRule type="cellIs" dxfId="544" priority="39" operator="equal">
      <formula>0</formula>
    </cfRule>
  </conditionalFormatting>
  <conditionalFormatting sqref="AC11:AE34 X11:Y34 AA11:AA34">
    <cfRule type="cellIs" dxfId="543" priority="38" operator="greaterThanOrEqual">
      <formula>1185</formula>
    </cfRule>
  </conditionalFormatting>
  <conditionalFormatting sqref="AC11:AE34 X11:Y34 AA11:AA34">
    <cfRule type="cellIs" dxfId="542" priority="37" operator="between">
      <formula>0.1</formula>
      <formula>1184</formula>
    </cfRule>
  </conditionalFormatting>
  <conditionalFormatting sqref="X8">
    <cfRule type="cellIs" dxfId="541" priority="36" operator="equal">
      <formula>0</formula>
    </cfRule>
  </conditionalFormatting>
  <conditionalFormatting sqref="X8">
    <cfRule type="cellIs" dxfId="540" priority="35" operator="greaterThan">
      <formula>1179</formula>
    </cfRule>
  </conditionalFormatting>
  <conditionalFormatting sqref="X8">
    <cfRule type="cellIs" dxfId="539" priority="34" operator="greaterThan">
      <formula>99</formula>
    </cfRule>
  </conditionalFormatting>
  <conditionalFormatting sqref="X8">
    <cfRule type="cellIs" dxfId="538" priority="33" operator="greaterThan">
      <formula>0.99</formula>
    </cfRule>
  </conditionalFormatting>
  <conditionalFormatting sqref="AB8">
    <cfRule type="cellIs" dxfId="537" priority="32" operator="equal">
      <formula>0</formula>
    </cfRule>
  </conditionalFormatting>
  <conditionalFormatting sqref="AB8">
    <cfRule type="cellIs" dxfId="536" priority="31" operator="greaterThan">
      <formula>1179</formula>
    </cfRule>
  </conditionalFormatting>
  <conditionalFormatting sqref="AB8">
    <cfRule type="cellIs" dxfId="535" priority="30" operator="greaterThan">
      <formula>99</formula>
    </cfRule>
  </conditionalFormatting>
  <conditionalFormatting sqref="AB8">
    <cfRule type="cellIs" dxfId="534" priority="29" operator="greaterThan">
      <formula>0.99</formula>
    </cfRule>
  </conditionalFormatting>
  <conditionalFormatting sqref="AI11:AI34">
    <cfRule type="cellIs" dxfId="533" priority="28" operator="greaterThan">
      <formula>$AI$8</formula>
    </cfRule>
  </conditionalFormatting>
  <conditionalFormatting sqref="AH11:AH34">
    <cfRule type="cellIs" dxfId="532" priority="26" operator="greaterThan">
      <formula>$AH$8</formula>
    </cfRule>
    <cfRule type="cellIs" dxfId="531" priority="27" operator="greaterThan">
      <formula>$AH$8</formula>
    </cfRule>
  </conditionalFormatting>
  <conditionalFormatting sqref="AB11:AB34">
    <cfRule type="containsText" dxfId="530" priority="21" operator="containsText" text="N/A">
      <formula>NOT(ISERROR(SEARCH("N/A",AB11)))</formula>
    </cfRule>
    <cfRule type="cellIs" dxfId="529" priority="24" operator="equal">
      <formula>0</formula>
    </cfRule>
  </conditionalFormatting>
  <conditionalFormatting sqref="AB11:AB34">
    <cfRule type="cellIs" dxfId="528" priority="23" operator="greaterThanOrEqual">
      <formula>1185</formula>
    </cfRule>
  </conditionalFormatting>
  <conditionalFormatting sqref="AB11:AB34">
    <cfRule type="cellIs" dxfId="527" priority="22" operator="between">
      <formula>0.1</formula>
      <formula>1184</formula>
    </cfRule>
  </conditionalFormatting>
  <conditionalFormatting sqref="AN11:AO34">
    <cfRule type="cellIs" dxfId="526" priority="20" operator="equal">
      <formula>0</formula>
    </cfRule>
  </conditionalFormatting>
  <conditionalFormatting sqref="AN11:AO34">
    <cfRule type="cellIs" dxfId="525" priority="19" operator="greaterThan">
      <formula>1179</formula>
    </cfRule>
  </conditionalFormatting>
  <conditionalFormatting sqref="AN11:AO34">
    <cfRule type="cellIs" dxfId="524" priority="18" operator="greaterThan">
      <formula>99</formula>
    </cfRule>
  </conditionalFormatting>
  <conditionalFormatting sqref="AN11:AO34">
    <cfRule type="cellIs" dxfId="523" priority="17" operator="greaterThan">
      <formula>0.99</formula>
    </cfRule>
  </conditionalFormatting>
  <conditionalFormatting sqref="AQ11:AQ34">
    <cfRule type="cellIs" dxfId="522" priority="16" operator="equal">
      <formula>0</formula>
    </cfRule>
  </conditionalFormatting>
  <conditionalFormatting sqref="AQ11:AQ34">
    <cfRule type="cellIs" dxfId="521" priority="15" operator="greaterThan">
      <formula>1179</formula>
    </cfRule>
  </conditionalFormatting>
  <conditionalFormatting sqref="AQ11:AQ34">
    <cfRule type="cellIs" dxfId="520" priority="14" operator="greaterThan">
      <formula>99</formula>
    </cfRule>
  </conditionalFormatting>
  <conditionalFormatting sqref="AQ11:AQ34">
    <cfRule type="cellIs" dxfId="519" priority="13" operator="greaterThan">
      <formula>0.99</formula>
    </cfRule>
  </conditionalFormatting>
  <conditionalFormatting sqref="Z11:Z34">
    <cfRule type="containsText" dxfId="518" priority="9" operator="containsText" text="N/A">
      <formula>NOT(ISERROR(SEARCH("N/A",Z11)))</formula>
    </cfRule>
    <cfRule type="cellIs" dxfId="517" priority="12" operator="equal">
      <formula>0</formula>
    </cfRule>
  </conditionalFormatting>
  <conditionalFormatting sqref="Z11:Z34">
    <cfRule type="cellIs" dxfId="516" priority="11" operator="greaterThanOrEqual">
      <formula>1185</formula>
    </cfRule>
  </conditionalFormatting>
  <conditionalFormatting sqref="Z11:Z34">
    <cfRule type="cellIs" dxfId="515" priority="10" operator="between">
      <formula>0.1</formula>
      <formula>1184</formula>
    </cfRule>
  </conditionalFormatting>
  <conditionalFormatting sqref="AJ11:AN34">
    <cfRule type="cellIs" dxfId="514" priority="8" operator="equal">
      <formula>0</formula>
    </cfRule>
  </conditionalFormatting>
  <conditionalFormatting sqref="AJ11:AN34">
    <cfRule type="cellIs" dxfId="513" priority="7" operator="greaterThan">
      <formula>1179</formula>
    </cfRule>
  </conditionalFormatting>
  <conditionalFormatting sqref="AJ11:AN34">
    <cfRule type="cellIs" dxfId="512" priority="6" operator="greaterThan">
      <formula>99</formula>
    </cfRule>
  </conditionalFormatting>
  <conditionalFormatting sqref="AJ11:AN34">
    <cfRule type="cellIs" dxfId="511" priority="5" operator="greaterThan">
      <formula>0.99</formula>
    </cfRule>
  </conditionalFormatting>
  <conditionalFormatting sqref="AP11:AP34">
    <cfRule type="cellIs" dxfId="510" priority="4" operator="equal">
      <formula>0</formula>
    </cfRule>
  </conditionalFormatting>
  <conditionalFormatting sqref="AP11:AP34">
    <cfRule type="cellIs" dxfId="509" priority="3" operator="greaterThan">
      <formula>1179</formula>
    </cfRule>
  </conditionalFormatting>
  <conditionalFormatting sqref="AP11:AP34">
    <cfRule type="cellIs" dxfId="508" priority="2" operator="greaterThan">
      <formula>99</formula>
    </cfRule>
  </conditionalFormatting>
  <conditionalFormatting sqref="AP11:AP34">
    <cfRule type="cellIs" dxfId="50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A25" zoomScaleNormal="100" workbookViewId="0">
      <selection activeCell="A42" sqref="A4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8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84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84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42388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26880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89" t="s">
        <v>51</v>
      </c>
      <c r="V9" s="18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86" t="s">
        <v>55</v>
      </c>
      <c r="AG9" s="186" t="s">
        <v>56</v>
      </c>
      <c r="AH9" s="260" t="s">
        <v>57</v>
      </c>
      <c r="AI9" s="276" t="s">
        <v>58</v>
      </c>
      <c r="AJ9" s="189" t="s">
        <v>59</v>
      </c>
      <c r="AK9" s="189" t="s">
        <v>60</v>
      </c>
      <c r="AL9" s="189" t="s">
        <v>61</v>
      </c>
      <c r="AM9" s="189" t="s">
        <v>62</v>
      </c>
      <c r="AN9" s="189" t="s">
        <v>63</v>
      </c>
      <c r="AO9" s="189" t="s">
        <v>64</v>
      </c>
      <c r="AP9" s="189" t="s">
        <v>65</v>
      </c>
      <c r="AQ9" s="258" t="s">
        <v>66</v>
      </c>
      <c r="AR9" s="18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9" t="s">
        <v>72</v>
      </c>
      <c r="C10" s="189" t="s">
        <v>73</v>
      </c>
      <c r="D10" s="189" t="s">
        <v>74</v>
      </c>
      <c r="E10" s="189" t="s">
        <v>75</v>
      </c>
      <c r="F10" s="189" t="s">
        <v>74</v>
      </c>
      <c r="G10" s="189" t="s">
        <v>75</v>
      </c>
      <c r="H10" s="254"/>
      <c r="I10" s="189" t="s">
        <v>75</v>
      </c>
      <c r="J10" s="189" t="s">
        <v>75</v>
      </c>
      <c r="K10" s="18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18'!Q34</f>
        <v>67173639</v>
      </c>
      <c r="R10" s="269"/>
      <c r="S10" s="270"/>
      <c r="T10" s="271"/>
      <c r="U10" s="189" t="s">
        <v>75</v>
      </c>
      <c r="V10" s="18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18'!AG34</f>
        <v>43343364</v>
      </c>
      <c r="AH10" s="260"/>
      <c r="AI10" s="277"/>
      <c r="AJ10" s="189" t="s">
        <v>84</v>
      </c>
      <c r="AK10" s="189" t="s">
        <v>84</v>
      </c>
      <c r="AL10" s="189" t="s">
        <v>84</v>
      </c>
      <c r="AM10" s="189" t="s">
        <v>84</v>
      </c>
      <c r="AN10" s="189" t="s">
        <v>84</v>
      </c>
      <c r="AO10" s="189" t="s">
        <v>84</v>
      </c>
      <c r="AP10" s="1">
        <f>'JAN 18'!AP34</f>
        <v>10087587</v>
      </c>
      <c r="AQ10" s="259"/>
      <c r="AR10" s="185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10</v>
      </c>
      <c r="E11" s="41">
        <f t="shared" ref="E11:E34" si="0">D11/1.42</f>
        <v>7.042253521126761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128</v>
      </c>
      <c r="P11" s="115">
        <v>98</v>
      </c>
      <c r="Q11" s="115">
        <v>67177524</v>
      </c>
      <c r="R11" s="46">
        <f>IF(ISBLANK(Q11),"-",Q11-Q10)</f>
        <v>3885</v>
      </c>
      <c r="S11" s="47">
        <f>R11*24/1000</f>
        <v>93.24</v>
      </c>
      <c r="T11" s="47">
        <f>R11/1000</f>
        <v>3.8849999999999998</v>
      </c>
      <c r="U11" s="116">
        <v>6.3</v>
      </c>
      <c r="V11" s="116">
        <f t="shared" ref="V11:V34" si="1">U11</f>
        <v>6.3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957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43344042</v>
      </c>
      <c r="AH11" s="49">
        <f>IF(ISBLANK(AG11),"-",AG11-AG10)</f>
        <v>678</v>
      </c>
      <c r="AI11" s="50">
        <f>AH11/T11</f>
        <v>174.51737451737452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0.46</v>
      </c>
      <c r="AP11" s="119">
        <v>10088947</v>
      </c>
      <c r="AQ11" s="119">
        <f t="shared" ref="AQ11:AQ34" si="2">AP11-AP10</f>
        <v>1360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128</v>
      </c>
      <c r="P12" s="115">
        <v>92</v>
      </c>
      <c r="Q12" s="115">
        <v>67181414</v>
      </c>
      <c r="R12" s="46">
        <f t="shared" ref="R12:R34" si="5">IF(ISBLANK(Q12),"-",Q12-Q11)</f>
        <v>3890</v>
      </c>
      <c r="S12" s="47">
        <f t="shared" ref="S12:S34" si="6">R12*24/1000</f>
        <v>93.36</v>
      </c>
      <c r="T12" s="47">
        <f t="shared" ref="T12:T34" si="7">R12/1000</f>
        <v>3.89</v>
      </c>
      <c r="U12" s="116">
        <v>8.1999999999999993</v>
      </c>
      <c r="V12" s="116">
        <f t="shared" si="1"/>
        <v>8.1999999999999993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957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43344732</v>
      </c>
      <c r="AH12" s="49">
        <f>IF(ISBLANK(AG12),"-",AG12-AG11)</f>
        <v>690</v>
      </c>
      <c r="AI12" s="50">
        <f t="shared" ref="AI12:AI34" si="8">AH12/T12</f>
        <v>177.37789203084833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0.46</v>
      </c>
      <c r="AP12" s="119">
        <v>10090312</v>
      </c>
      <c r="AQ12" s="119">
        <f t="shared" si="2"/>
        <v>1365</v>
      </c>
      <c r="AR12" s="123">
        <v>1.08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126</v>
      </c>
      <c r="P13" s="115">
        <v>91</v>
      </c>
      <c r="Q13" s="115">
        <v>67185321</v>
      </c>
      <c r="R13" s="46">
        <f t="shared" si="5"/>
        <v>3907</v>
      </c>
      <c r="S13" s="47">
        <f t="shared" si="6"/>
        <v>93.768000000000001</v>
      </c>
      <c r="T13" s="47">
        <f t="shared" si="7"/>
        <v>3.907</v>
      </c>
      <c r="U13" s="116">
        <v>9.1</v>
      </c>
      <c r="V13" s="116">
        <f t="shared" si="1"/>
        <v>9.1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957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43345440</v>
      </c>
      <c r="AH13" s="49">
        <f>IF(ISBLANK(AG13),"-",AG13-AG12)</f>
        <v>708</v>
      </c>
      <c r="AI13" s="50">
        <f t="shared" si="8"/>
        <v>181.21320706424368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0.46</v>
      </c>
      <c r="AP13" s="119">
        <v>10091690</v>
      </c>
      <c r="AQ13" s="119">
        <f t="shared" si="2"/>
        <v>1378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14</v>
      </c>
      <c r="E14" s="41">
        <f t="shared" si="0"/>
        <v>9.8591549295774659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101</v>
      </c>
      <c r="P14" s="115">
        <v>99</v>
      </c>
      <c r="Q14" s="115">
        <v>67189521</v>
      </c>
      <c r="R14" s="46">
        <f t="shared" si="5"/>
        <v>4200</v>
      </c>
      <c r="S14" s="47">
        <f t="shared" si="6"/>
        <v>100.8</v>
      </c>
      <c r="T14" s="47">
        <f t="shared" si="7"/>
        <v>4.2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947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43346140</v>
      </c>
      <c r="AH14" s="49">
        <f t="shared" ref="AH14:AH34" si="9">IF(ISBLANK(AG14),"-",AG14-AG13)</f>
        <v>700</v>
      </c>
      <c r="AI14" s="50">
        <f t="shared" si="8"/>
        <v>166.66666666666666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0.46</v>
      </c>
      <c r="AP14" s="119">
        <v>10092098</v>
      </c>
      <c r="AQ14" s="119">
        <f t="shared" si="2"/>
        <v>408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12</v>
      </c>
      <c r="E15" s="41">
        <f t="shared" si="0"/>
        <v>8.4507042253521139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109</v>
      </c>
      <c r="P15" s="115">
        <v>105</v>
      </c>
      <c r="Q15" s="115">
        <v>67193740</v>
      </c>
      <c r="R15" s="46">
        <f t="shared" si="5"/>
        <v>4219</v>
      </c>
      <c r="S15" s="47">
        <f t="shared" si="6"/>
        <v>101.256</v>
      </c>
      <c r="T15" s="47">
        <f t="shared" si="7"/>
        <v>4.2190000000000003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947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43346860</v>
      </c>
      <c r="AH15" s="49">
        <f t="shared" si="9"/>
        <v>720</v>
      </c>
      <c r="AI15" s="50">
        <f t="shared" si="8"/>
        <v>170.65655368570751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10092098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10</v>
      </c>
      <c r="E16" s="41">
        <f t="shared" si="0"/>
        <v>7.042253521126761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128</v>
      </c>
      <c r="P16" s="115">
        <v>123</v>
      </c>
      <c r="Q16" s="115">
        <v>67198713</v>
      </c>
      <c r="R16" s="46">
        <f t="shared" si="5"/>
        <v>4973</v>
      </c>
      <c r="S16" s="47">
        <f t="shared" si="6"/>
        <v>119.352</v>
      </c>
      <c r="T16" s="47">
        <f t="shared" si="7"/>
        <v>4.9729999999999999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43347748</v>
      </c>
      <c r="AH16" s="49">
        <f t="shared" si="9"/>
        <v>888</v>
      </c>
      <c r="AI16" s="50">
        <f t="shared" si="8"/>
        <v>178.56424693344059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10092098</v>
      </c>
      <c r="AQ16" s="119">
        <f t="shared" si="2"/>
        <v>0</v>
      </c>
      <c r="AR16" s="53">
        <v>1.3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132</v>
      </c>
      <c r="P17" s="115">
        <v>142</v>
      </c>
      <c r="Q17" s="115">
        <v>67204615</v>
      </c>
      <c r="R17" s="46">
        <f t="shared" si="5"/>
        <v>5902</v>
      </c>
      <c r="S17" s="47">
        <f t="shared" si="6"/>
        <v>141.648</v>
      </c>
      <c r="T17" s="47">
        <f t="shared" si="7"/>
        <v>5.9020000000000001</v>
      </c>
      <c r="U17" s="116">
        <v>9.3000000000000007</v>
      </c>
      <c r="V17" s="116">
        <f t="shared" si="1"/>
        <v>9.3000000000000007</v>
      </c>
      <c r="W17" s="117" t="s">
        <v>130</v>
      </c>
      <c r="X17" s="119">
        <v>0</v>
      </c>
      <c r="Y17" s="119">
        <v>1048</v>
      </c>
      <c r="Z17" s="119">
        <v>1186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43349028</v>
      </c>
      <c r="AH17" s="49">
        <f t="shared" si="9"/>
        <v>1280</v>
      </c>
      <c r="AI17" s="50">
        <f t="shared" si="8"/>
        <v>216.87563537783802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19">
        <v>10092098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135</v>
      </c>
      <c r="P18" s="115">
        <v>143</v>
      </c>
      <c r="Q18" s="115">
        <v>67210813</v>
      </c>
      <c r="R18" s="46">
        <f t="shared" si="5"/>
        <v>6198</v>
      </c>
      <c r="S18" s="47">
        <f t="shared" si="6"/>
        <v>148.75200000000001</v>
      </c>
      <c r="T18" s="47">
        <f t="shared" si="7"/>
        <v>6.1980000000000004</v>
      </c>
      <c r="U18" s="116">
        <v>8.6999999999999993</v>
      </c>
      <c r="V18" s="116">
        <f t="shared" si="1"/>
        <v>8.6999999999999993</v>
      </c>
      <c r="W18" s="117" t="s">
        <v>130</v>
      </c>
      <c r="X18" s="119">
        <v>0</v>
      </c>
      <c r="Y18" s="119">
        <v>1048</v>
      </c>
      <c r="Z18" s="119">
        <v>1186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43350412</v>
      </c>
      <c r="AH18" s="49">
        <f t="shared" si="9"/>
        <v>1384</v>
      </c>
      <c r="AI18" s="50">
        <f t="shared" si="8"/>
        <v>223.29783801226202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10092098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137</v>
      </c>
      <c r="P19" s="115">
        <v>150</v>
      </c>
      <c r="Q19" s="115">
        <v>67217074</v>
      </c>
      <c r="R19" s="46">
        <f t="shared" si="5"/>
        <v>6261</v>
      </c>
      <c r="S19" s="47">
        <f t="shared" si="6"/>
        <v>150.26400000000001</v>
      </c>
      <c r="T19" s="47">
        <f t="shared" si="7"/>
        <v>6.2610000000000001</v>
      </c>
      <c r="U19" s="116">
        <v>8</v>
      </c>
      <c r="V19" s="116">
        <f t="shared" si="1"/>
        <v>8</v>
      </c>
      <c r="W19" s="117" t="s">
        <v>130</v>
      </c>
      <c r="X19" s="119">
        <v>0</v>
      </c>
      <c r="Y19" s="119">
        <v>1048</v>
      </c>
      <c r="Z19" s="119">
        <v>1188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43351805</v>
      </c>
      <c r="AH19" s="49">
        <f t="shared" si="9"/>
        <v>1393</v>
      </c>
      <c r="AI19" s="50">
        <f t="shared" si="8"/>
        <v>222.48842038013098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10092098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138</v>
      </c>
      <c r="P20" s="115">
        <v>147</v>
      </c>
      <c r="Q20" s="115">
        <v>67223165</v>
      </c>
      <c r="R20" s="46">
        <f t="shared" si="5"/>
        <v>6091</v>
      </c>
      <c r="S20" s="47">
        <f t="shared" si="6"/>
        <v>146.184</v>
      </c>
      <c r="T20" s="47">
        <f t="shared" si="7"/>
        <v>6.0910000000000002</v>
      </c>
      <c r="U20" s="116">
        <v>7.4</v>
      </c>
      <c r="V20" s="116">
        <f t="shared" si="1"/>
        <v>7.4</v>
      </c>
      <c r="W20" s="117" t="s">
        <v>130</v>
      </c>
      <c r="X20" s="119">
        <v>0</v>
      </c>
      <c r="Y20" s="119">
        <v>1037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43353172</v>
      </c>
      <c r="AH20" s="49">
        <f t="shared" si="9"/>
        <v>1367</v>
      </c>
      <c r="AI20" s="50">
        <f t="shared" si="8"/>
        <v>224.42948612707272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10092098</v>
      </c>
      <c r="AQ20" s="119">
        <f t="shared" si="2"/>
        <v>0</v>
      </c>
      <c r="AR20" s="53">
        <v>1.33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138</v>
      </c>
      <c r="P21" s="115">
        <v>146</v>
      </c>
      <c r="Q21" s="115">
        <v>67229334</v>
      </c>
      <c r="R21" s="46">
        <f t="shared" si="5"/>
        <v>6169</v>
      </c>
      <c r="S21" s="47">
        <f t="shared" si="6"/>
        <v>148.05600000000001</v>
      </c>
      <c r="T21" s="47">
        <f t="shared" si="7"/>
        <v>6.1689999999999996</v>
      </c>
      <c r="U21" s="116">
        <v>6.9</v>
      </c>
      <c r="V21" s="116">
        <f t="shared" si="1"/>
        <v>6.9</v>
      </c>
      <c r="W21" s="117" t="s">
        <v>130</v>
      </c>
      <c r="X21" s="119">
        <v>0</v>
      </c>
      <c r="Y21" s="119">
        <v>1036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43354552</v>
      </c>
      <c r="AH21" s="49">
        <f t="shared" si="9"/>
        <v>1380</v>
      </c>
      <c r="AI21" s="50">
        <f t="shared" si="8"/>
        <v>223.69914086561843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10092098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8</v>
      </c>
      <c r="E22" s="41">
        <f t="shared" si="0"/>
        <v>5.6338028169014089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138</v>
      </c>
      <c r="P22" s="115">
        <v>142</v>
      </c>
      <c r="Q22" s="115">
        <v>67235446</v>
      </c>
      <c r="R22" s="46">
        <f t="shared" si="5"/>
        <v>6112</v>
      </c>
      <c r="S22" s="47">
        <f t="shared" si="6"/>
        <v>146.68799999999999</v>
      </c>
      <c r="T22" s="47">
        <f t="shared" si="7"/>
        <v>6.1120000000000001</v>
      </c>
      <c r="U22" s="116">
        <v>6.5</v>
      </c>
      <c r="V22" s="116">
        <f t="shared" si="1"/>
        <v>6.5</v>
      </c>
      <c r="W22" s="117" t="s">
        <v>130</v>
      </c>
      <c r="X22" s="119">
        <v>0</v>
      </c>
      <c r="Y22" s="119">
        <v>1036</v>
      </c>
      <c r="Z22" s="119">
        <v>1178</v>
      </c>
      <c r="AA22" s="119">
        <v>1185</v>
      </c>
      <c r="AB22" s="119">
        <v>1177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43355916</v>
      </c>
      <c r="AH22" s="49">
        <f t="shared" si="9"/>
        <v>1364</v>
      </c>
      <c r="AI22" s="50">
        <f t="shared" si="8"/>
        <v>223.16753926701571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10092098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132</v>
      </c>
      <c r="P23" s="115">
        <v>140</v>
      </c>
      <c r="Q23" s="115">
        <v>67241582</v>
      </c>
      <c r="R23" s="46">
        <f t="shared" si="5"/>
        <v>6136</v>
      </c>
      <c r="S23" s="47">
        <f t="shared" si="6"/>
        <v>147.26400000000001</v>
      </c>
      <c r="T23" s="47">
        <f t="shared" si="7"/>
        <v>6.1360000000000001</v>
      </c>
      <c r="U23" s="116">
        <v>6.1</v>
      </c>
      <c r="V23" s="116">
        <f t="shared" si="1"/>
        <v>6.1</v>
      </c>
      <c r="W23" s="117" t="s">
        <v>130</v>
      </c>
      <c r="X23" s="119">
        <v>0</v>
      </c>
      <c r="Y23" s="119">
        <v>1027</v>
      </c>
      <c r="Z23" s="119">
        <v>1178</v>
      </c>
      <c r="AA23" s="119">
        <v>1185</v>
      </c>
      <c r="AB23" s="119">
        <v>1177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43357300</v>
      </c>
      <c r="AH23" s="49">
        <f t="shared" si="9"/>
        <v>1384</v>
      </c>
      <c r="AI23" s="50">
        <f t="shared" si="8"/>
        <v>225.55410691003911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10092098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134</v>
      </c>
      <c r="P24" s="115">
        <v>139</v>
      </c>
      <c r="Q24" s="115">
        <v>67247317</v>
      </c>
      <c r="R24" s="46">
        <f t="shared" si="5"/>
        <v>5735</v>
      </c>
      <c r="S24" s="47">
        <f t="shared" si="6"/>
        <v>137.63999999999999</v>
      </c>
      <c r="T24" s="47">
        <f t="shared" si="7"/>
        <v>5.7350000000000003</v>
      </c>
      <c r="U24" s="116">
        <v>5.7</v>
      </c>
      <c r="V24" s="116">
        <f t="shared" si="1"/>
        <v>5.7</v>
      </c>
      <c r="W24" s="117" t="s">
        <v>130</v>
      </c>
      <c r="X24" s="119">
        <v>0</v>
      </c>
      <c r="Y24" s="119">
        <v>1025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43358620</v>
      </c>
      <c r="AH24" s="49">
        <f>IF(ISBLANK(AG24),"-",AG24-AG23)</f>
        <v>1320</v>
      </c>
      <c r="AI24" s="50">
        <f t="shared" si="8"/>
        <v>230.16564952048822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10092098</v>
      </c>
      <c r="AQ24" s="119">
        <f t="shared" si="2"/>
        <v>0</v>
      </c>
      <c r="AR24" s="53">
        <v>1.28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136</v>
      </c>
      <c r="P25" s="115">
        <v>140</v>
      </c>
      <c r="Q25" s="115">
        <v>67253185</v>
      </c>
      <c r="R25" s="46">
        <f t="shared" si="5"/>
        <v>5868</v>
      </c>
      <c r="S25" s="47">
        <f t="shared" si="6"/>
        <v>140.83199999999999</v>
      </c>
      <c r="T25" s="47">
        <f t="shared" si="7"/>
        <v>5.8680000000000003</v>
      </c>
      <c r="U25" s="116">
        <v>5.4</v>
      </c>
      <c r="V25" s="116">
        <f t="shared" si="1"/>
        <v>5.4</v>
      </c>
      <c r="W25" s="117" t="s">
        <v>130</v>
      </c>
      <c r="X25" s="119">
        <v>0</v>
      </c>
      <c r="Y25" s="119">
        <v>1026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43359968</v>
      </c>
      <c r="AH25" s="49">
        <f t="shared" si="9"/>
        <v>1348</v>
      </c>
      <c r="AI25" s="50">
        <f t="shared" si="8"/>
        <v>229.72051806407634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10092098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139</v>
      </c>
      <c r="Q26" s="115">
        <v>67258894</v>
      </c>
      <c r="R26" s="46">
        <f t="shared" si="5"/>
        <v>5709</v>
      </c>
      <c r="S26" s="47">
        <f t="shared" si="6"/>
        <v>137.01599999999999</v>
      </c>
      <c r="T26" s="47">
        <f t="shared" si="7"/>
        <v>5.7089999999999996</v>
      </c>
      <c r="U26" s="116">
        <v>5.2</v>
      </c>
      <c r="V26" s="116">
        <f t="shared" si="1"/>
        <v>5.2</v>
      </c>
      <c r="W26" s="117" t="s">
        <v>130</v>
      </c>
      <c r="X26" s="119">
        <v>0</v>
      </c>
      <c r="Y26" s="119">
        <v>1005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43361300</v>
      </c>
      <c r="AH26" s="49">
        <f t="shared" si="9"/>
        <v>1332</v>
      </c>
      <c r="AI26" s="50">
        <f t="shared" si="8"/>
        <v>233.31581713084606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10092098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132</v>
      </c>
      <c r="P27" s="115">
        <v>140</v>
      </c>
      <c r="Q27" s="115">
        <v>67264753</v>
      </c>
      <c r="R27" s="46">
        <f t="shared" si="5"/>
        <v>5859</v>
      </c>
      <c r="S27" s="47">
        <f t="shared" si="6"/>
        <v>140.61600000000001</v>
      </c>
      <c r="T27" s="47">
        <f t="shared" si="7"/>
        <v>5.859</v>
      </c>
      <c r="U27" s="116">
        <v>5</v>
      </c>
      <c r="V27" s="116">
        <f t="shared" si="1"/>
        <v>5</v>
      </c>
      <c r="W27" s="117" t="s">
        <v>130</v>
      </c>
      <c r="X27" s="119">
        <v>0</v>
      </c>
      <c r="Y27" s="119">
        <v>1046</v>
      </c>
      <c r="Z27" s="119">
        <v>1186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43362644</v>
      </c>
      <c r="AH27" s="49">
        <f t="shared" si="9"/>
        <v>1344</v>
      </c>
      <c r="AI27" s="50">
        <f t="shared" si="8"/>
        <v>229.39068100358423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10092098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136</v>
      </c>
      <c r="P28" s="115">
        <v>136</v>
      </c>
      <c r="Q28" s="115">
        <v>67270497</v>
      </c>
      <c r="R28" s="46">
        <f t="shared" si="5"/>
        <v>5744</v>
      </c>
      <c r="S28" s="47">
        <f t="shared" si="6"/>
        <v>137.85599999999999</v>
      </c>
      <c r="T28" s="47">
        <f t="shared" si="7"/>
        <v>5.7439999999999998</v>
      </c>
      <c r="U28" s="116">
        <v>4.8</v>
      </c>
      <c r="V28" s="116">
        <f t="shared" si="1"/>
        <v>4.8</v>
      </c>
      <c r="W28" s="117" t="s">
        <v>130</v>
      </c>
      <c r="X28" s="119">
        <v>0</v>
      </c>
      <c r="Y28" s="119">
        <v>1005</v>
      </c>
      <c r="Z28" s="119">
        <v>1186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43363976</v>
      </c>
      <c r="AH28" s="49">
        <f t="shared" si="9"/>
        <v>1332</v>
      </c>
      <c r="AI28" s="50">
        <f t="shared" si="8"/>
        <v>231.89415041782732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10092098</v>
      </c>
      <c r="AQ28" s="119">
        <f t="shared" si="2"/>
        <v>0</v>
      </c>
      <c r="AR28" s="53">
        <v>1.26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135</v>
      </c>
      <c r="P29" s="115">
        <v>134</v>
      </c>
      <c r="Q29" s="115">
        <v>67276251</v>
      </c>
      <c r="R29" s="46">
        <f t="shared" si="5"/>
        <v>5754</v>
      </c>
      <c r="S29" s="47">
        <f t="shared" si="6"/>
        <v>138.096</v>
      </c>
      <c r="T29" s="47">
        <f t="shared" si="7"/>
        <v>5.7539999999999996</v>
      </c>
      <c r="U29" s="116">
        <v>4.5999999999999996</v>
      </c>
      <c r="V29" s="116">
        <f t="shared" si="1"/>
        <v>4.5999999999999996</v>
      </c>
      <c r="W29" s="117" t="s">
        <v>130</v>
      </c>
      <c r="X29" s="119">
        <v>0</v>
      </c>
      <c r="Y29" s="119">
        <v>1005</v>
      </c>
      <c r="Z29" s="119">
        <v>1187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43365308</v>
      </c>
      <c r="AH29" s="49">
        <f t="shared" si="9"/>
        <v>1332</v>
      </c>
      <c r="AI29" s="50">
        <f t="shared" si="8"/>
        <v>231.49113660062568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10092098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111</v>
      </c>
      <c r="P30" s="115">
        <v>130</v>
      </c>
      <c r="Q30" s="115">
        <v>67281776</v>
      </c>
      <c r="R30" s="46">
        <f t="shared" si="5"/>
        <v>5525</v>
      </c>
      <c r="S30" s="47">
        <f t="shared" si="6"/>
        <v>132.6</v>
      </c>
      <c r="T30" s="47">
        <f t="shared" si="7"/>
        <v>5.5250000000000004</v>
      </c>
      <c r="U30" s="116">
        <v>3.6</v>
      </c>
      <c r="V30" s="116">
        <f t="shared" si="1"/>
        <v>3.6</v>
      </c>
      <c r="W30" s="117" t="s">
        <v>139</v>
      </c>
      <c r="X30" s="119">
        <v>0</v>
      </c>
      <c r="Y30" s="119">
        <v>1128</v>
      </c>
      <c r="Z30" s="119">
        <v>1188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43366436</v>
      </c>
      <c r="AH30" s="49">
        <f t="shared" si="9"/>
        <v>1128</v>
      </c>
      <c r="AI30" s="50">
        <f t="shared" si="8"/>
        <v>204.1628959276018</v>
      </c>
      <c r="AJ30" s="101">
        <v>0</v>
      </c>
      <c r="AK30" s="101">
        <v>1</v>
      </c>
      <c r="AL30" s="101">
        <v>1</v>
      </c>
      <c r="AM30" s="101">
        <v>1</v>
      </c>
      <c r="AN30" s="101">
        <v>0</v>
      </c>
      <c r="AO30" s="101">
        <v>0</v>
      </c>
      <c r="AP30" s="119">
        <v>10092098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8</v>
      </c>
      <c r="E31" s="41">
        <f t="shared" si="0"/>
        <v>5.6338028169014089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110</v>
      </c>
      <c r="P31" s="115">
        <v>129</v>
      </c>
      <c r="Q31" s="115">
        <v>67287163</v>
      </c>
      <c r="R31" s="46">
        <f t="shared" si="5"/>
        <v>5387</v>
      </c>
      <c r="S31" s="47">
        <f t="shared" si="6"/>
        <v>129.28800000000001</v>
      </c>
      <c r="T31" s="47">
        <f t="shared" si="7"/>
        <v>5.3869999999999996</v>
      </c>
      <c r="U31" s="116">
        <v>2.7</v>
      </c>
      <c r="V31" s="116">
        <f t="shared" si="1"/>
        <v>2.7</v>
      </c>
      <c r="W31" s="117" t="s">
        <v>139</v>
      </c>
      <c r="X31" s="119">
        <v>0</v>
      </c>
      <c r="Y31" s="119">
        <v>1129</v>
      </c>
      <c r="Z31" s="119">
        <v>1188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43367532</v>
      </c>
      <c r="AH31" s="49">
        <f t="shared" si="9"/>
        <v>1096</v>
      </c>
      <c r="AI31" s="50">
        <f t="shared" si="8"/>
        <v>203.45275663634678</v>
      </c>
      <c r="AJ31" s="101">
        <v>0</v>
      </c>
      <c r="AK31" s="101">
        <v>1</v>
      </c>
      <c r="AL31" s="101">
        <v>1</v>
      </c>
      <c r="AM31" s="101">
        <v>1</v>
      </c>
      <c r="AN31" s="101">
        <v>0</v>
      </c>
      <c r="AO31" s="101">
        <v>0</v>
      </c>
      <c r="AP31" s="119">
        <v>10092098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115</v>
      </c>
      <c r="P32" s="115">
        <v>125</v>
      </c>
      <c r="Q32" s="115">
        <v>67292484</v>
      </c>
      <c r="R32" s="46">
        <f t="shared" si="5"/>
        <v>5321</v>
      </c>
      <c r="S32" s="47">
        <f t="shared" si="6"/>
        <v>127.70399999999999</v>
      </c>
      <c r="T32" s="47">
        <f t="shared" si="7"/>
        <v>5.3209999999999997</v>
      </c>
      <c r="U32" s="116">
        <v>2</v>
      </c>
      <c r="V32" s="116">
        <f t="shared" si="1"/>
        <v>2</v>
      </c>
      <c r="W32" s="117" t="s">
        <v>139</v>
      </c>
      <c r="X32" s="119">
        <v>0</v>
      </c>
      <c r="Y32" s="119">
        <v>1047</v>
      </c>
      <c r="Z32" s="119">
        <v>1188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43368604</v>
      </c>
      <c r="AH32" s="49">
        <f t="shared" si="9"/>
        <v>1072</v>
      </c>
      <c r="AI32" s="50">
        <f t="shared" si="8"/>
        <v>201.46588987032513</v>
      </c>
      <c r="AJ32" s="101">
        <v>0</v>
      </c>
      <c r="AK32" s="101">
        <v>1</v>
      </c>
      <c r="AL32" s="101">
        <v>1</v>
      </c>
      <c r="AM32" s="101">
        <v>1</v>
      </c>
      <c r="AN32" s="101">
        <v>0</v>
      </c>
      <c r="AO32" s="101">
        <v>0</v>
      </c>
      <c r="AP32" s="119">
        <v>10092098</v>
      </c>
      <c r="AQ32" s="119">
        <f t="shared" si="2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133</v>
      </c>
      <c r="P33" s="115">
        <v>103</v>
      </c>
      <c r="Q33" s="115">
        <v>67297010</v>
      </c>
      <c r="R33" s="46">
        <f t="shared" si="5"/>
        <v>4526</v>
      </c>
      <c r="S33" s="47">
        <f t="shared" si="6"/>
        <v>108.624</v>
      </c>
      <c r="T33" s="47">
        <f t="shared" si="7"/>
        <v>4.5259999999999998</v>
      </c>
      <c r="U33" s="116">
        <v>2.8</v>
      </c>
      <c r="V33" s="116">
        <f t="shared" si="1"/>
        <v>2.8</v>
      </c>
      <c r="W33" s="117" t="s">
        <v>124</v>
      </c>
      <c r="X33" s="119">
        <v>0</v>
      </c>
      <c r="Y33" s="119">
        <v>0</v>
      </c>
      <c r="Z33" s="119">
        <v>1078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43369444</v>
      </c>
      <c r="AH33" s="49">
        <f t="shared" si="9"/>
        <v>840</v>
      </c>
      <c r="AI33" s="50">
        <f t="shared" si="8"/>
        <v>185.59434379142732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10093009</v>
      </c>
      <c r="AQ33" s="119">
        <f t="shared" si="2"/>
        <v>911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136</v>
      </c>
      <c r="P34" s="115">
        <v>102</v>
      </c>
      <c r="Q34" s="115">
        <v>67301440</v>
      </c>
      <c r="R34" s="46">
        <f t="shared" si="5"/>
        <v>4430</v>
      </c>
      <c r="S34" s="47">
        <f t="shared" si="6"/>
        <v>106.32</v>
      </c>
      <c r="T34" s="47">
        <f t="shared" si="7"/>
        <v>4.43</v>
      </c>
      <c r="U34" s="116">
        <v>4.0999999999999996</v>
      </c>
      <c r="V34" s="116">
        <f t="shared" si="1"/>
        <v>4.0999999999999996</v>
      </c>
      <c r="W34" s="117" t="s">
        <v>124</v>
      </c>
      <c r="X34" s="119">
        <v>0</v>
      </c>
      <c r="Y34" s="119">
        <v>0</v>
      </c>
      <c r="Z34" s="119">
        <v>997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43370244</v>
      </c>
      <c r="AH34" s="49">
        <f t="shared" si="9"/>
        <v>800</v>
      </c>
      <c r="AI34" s="50">
        <f t="shared" si="8"/>
        <v>180.58690744920995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10094178</v>
      </c>
      <c r="AQ34" s="119">
        <f t="shared" si="2"/>
        <v>1169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127801</v>
      </c>
      <c r="S35" s="65">
        <f>AVERAGE(S11:S34)</f>
        <v>127.80099999999999</v>
      </c>
      <c r="T35" s="65">
        <f>SUM(T11:T34)</f>
        <v>127.80100000000002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26880</v>
      </c>
      <c r="AH35" s="67">
        <f>SUM(AH11:AH34)</f>
        <v>26880</v>
      </c>
      <c r="AI35" s="68">
        <f>$AH$35/$T35</f>
        <v>210.32699274653561</v>
      </c>
      <c r="AJ35" s="92"/>
      <c r="AK35" s="93"/>
      <c r="AL35" s="93"/>
      <c r="AM35" s="93"/>
      <c r="AN35" s="94"/>
      <c r="AO35" s="69"/>
      <c r="AP35" s="70">
        <f>AP34-AP10</f>
        <v>6591</v>
      </c>
      <c r="AQ35" s="71">
        <f>SUM(AQ11:AQ34)</f>
        <v>6591</v>
      </c>
      <c r="AR35" s="72">
        <f>AVERAGE(AR11:AR34)</f>
        <v>1.2316666666666667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8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233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234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88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88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191" t="s">
        <v>180</v>
      </c>
      <c r="C44" s="190"/>
      <c r="D44" s="179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191" t="s">
        <v>208</v>
      </c>
      <c r="C45" s="190"/>
      <c r="D45" s="179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235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8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172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145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157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96"/>
      <c r="C54" s="190"/>
      <c r="D54" s="179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88"/>
      <c r="C55" s="190"/>
      <c r="D55" s="179"/>
      <c r="E55" s="190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1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191"/>
      <c r="C64" s="196"/>
      <c r="D64" s="122"/>
      <c r="E64" s="196"/>
      <c r="F64" s="196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191"/>
      <c r="C65" s="196"/>
      <c r="D65" s="122"/>
      <c r="E65" s="196"/>
      <c r="F65" s="196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191"/>
      <c r="C66" s="196"/>
      <c r="D66" s="122"/>
      <c r="E66" s="196"/>
      <c r="F66" s="196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191"/>
      <c r="C67" s="196"/>
      <c r="D67" s="122"/>
      <c r="E67" s="196"/>
      <c r="F67" s="196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191"/>
      <c r="C68" s="196"/>
      <c r="D68" s="122"/>
      <c r="E68" s="196"/>
      <c r="F68" s="196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191"/>
      <c r="C69" s="196"/>
      <c r="D69" s="122"/>
      <c r="E69" s="196"/>
      <c r="F69" s="196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191"/>
      <c r="C70" s="196"/>
      <c r="D70" s="122"/>
      <c r="E70" s="196"/>
      <c r="F70" s="196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96"/>
      <c r="C71" s="196"/>
      <c r="D71" s="122"/>
      <c r="E71" s="196"/>
      <c r="F71" s="196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B43" name="Range2_12_5_1_1_1_2_1_1_1_1_1_1_1_1_1_1_1_2_1_1_1_1_1_1_1_1_1_1_1_1_1_1_1_1_1_1_1_1_1_1_2_1_1_1_1_1_1_1_1_1_1_1_2_1_1_1_1_2_1_1_1_1_1_1_1_1_1_1_1_2_1_1_1_1_1_1_1_1_1_1_1_1_1_1"/>
    <protectedRange sqref="B44" name="Range2_12_5_1_1_1_2_2_1_1_1_1_1_1_1_1_1_1_1_1_1_1_1_1_1_1_1_1_1_1_1_1_1_1_1_1_1_1_1_1_1_1_1_1_1_1_1_1_1_1_1_1_1_1_1_1_1_2_1_1_1_1_1_1_1_1_1_1_1_2_1_1_1_1_1_2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"/>
    <protectedRange sqref="W17:W32" name="Range1_16_3_1_1_3_2_1_1"/>
    <protectedRange sqref="S47:T47" name="Range2_12_5_1_1_2_1_1_1_1_1_1_1_2_1_2_1_1_1_1_1"/>
    <protectedRange sqref="N47:R47" name="Range2_12_1_6_1_1_2_1_1_1_1_1_1_1_1_1_2_1_1_1_1_1"/>
    <protectedRange sqref="L47:M47" name="Range2_2_12_1_7_1_1_3_1_1_1_1_1_1_1_1_1_2_1_1_1_1_1"/>
    <protectedRange sqref="J47:K47" name="Range2_2_12_1_4_1_1_1_1_1_1_1_1_1_1_1_1_1_1_1_2_1_1_1_1_1_1_1_1_1_2_1_1_1_1_1"/>
    <protectedRange sqref="I47" name="Range2_2_12_1_7_1_1_2_2_1_2_2_1_1_1_1_1_1_1_1_1_2_1_1_1_1_1"/>
    <protectedRange sqref="G47:H47" name="Range2_2_12_1_3_1_2_1_1_1_1_2_1_1_1_1_1_1_1_1_1_1_1_2_1_1_1_1_1_1_1_1_1_2_1_1_1_1_1"/>
    <protectedRange sqref="T46" name="Range2_12_5_1_1_2_2_1_1_1_1_1_1_1_1_1_1_1_1_2_1_1_1_1_1_1_1_1_1_1_1_2_2_1_1_1_1"/>
    <protectedRange sqref="S46" name="Range2_12_4_1_1_1_4_2_2_2_2_1_1_1_1_1_1_1_1_1_1_1_2_1_1_1_1_1_1_1_1_1_1_1_2_2_1_1_1_1"/>
    <protectedRange sqref="Q46:R46" name="Range2_12_1_6_1_1_1_2_3_2_1_1_3_1_1_1_1_1_1_1_1_1_1_1_1_1_2_1_1_1_1_1_1_1_1_1_1_1_2_2_1_1_1_1"/>
    <protectedRange sqref="N46:P46" name="Range2_12_1_2_3_1_1_1_2_3_2_1_1_3_1_1_1_1_1_1_1_1_1_1_1_1_1_2_1_1_1_1_1_1_1_1_1_1_1_2_2_1_1_1_1"/>
    <protectedRange sqref="K46:M46" name="Range2_2_12_1_4_3_1_1_1_3_3_2_1_1_3_1_1_1_1_1_1_1_1_1_1_1_1_1_2_1_1_1_1_1_1_1_1_1_1_1_2_2_1_1_1_1"/>
    <protectedRange sqref="J46" name="Range2_2_12_1_4_3_1_1_1_3_2_1_2_2_1_1_1_1_1_1_1_1_1_1_1_1_1_2_1_1_1_1_1_1_1_1_1_1_1_2_2_1_1_1_1"/>
    <protectedRange sqref="E46:H46" name="Range2_2_12_1_3_1_2_1_1_1_1_2_1_1_1_1_1_1_1_1_1_1_2_1_1_1_1_1_1_1_1_2_1_1_1_1_1_1_1_1_1_1_1_2_2_1_1_1_1"/>
    <protectedRange sqref="D46" name="Range2_2_12_1_3_1_2_1_1_1_2_1_2_3_1_1_1_1_1_1_2_1_1_1_1_1_1_1_1_1_1_2_1_1_1_1_1_1_1_1_1_1_1_2_2_1_1_1_1"/>
    <protectedRange sqref="I46" name="Range2_2_12_1_4_2_1_1_1_4_1_2_1_1_1_2_2_1_1_1_1_1_1_1_1_1_1_1_1_1_1_2_1_1_1_1_1_1_1_1_1_1_1_2_2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_1_1_1_1"/>
    <protectedRange sqref="F47" name="Range2_2_12_1_3_1_2_1_1_1_1_2_1_1_1_1_1_1_1_1_1_1_1_2_2_1_1_1_1_1_1_1_1_2_1_1_1_1_1"/>
    <protectedRange sqref="E47" name="Range2_2_12_1_3_1_2_1_1_1_2_1_1_1_1_3_1_1_1_1_1_1_1_1_1_2_2_1_1_1_1_1_1_1_1_2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"/>
    <protectedRange sqref="F49:U49 F50:G50" name="Range2_12_5_1_1_1_2_2_1_1_1_1_1_1_1_1_1_1_1_2_1_1_1_2_1_1_1_1_1_1_1_1_1_1_1_1_1_1_1_1_2_1_1_1_1_1_1_1_1_1_2_1_1_3_1_1_1_3_1_1_1_1_1_1_1_1_1_1_1_1_1_1_1_1_1_1_1_1_1_1_2_1_1_1_1_1_1_1_1_1_1_1_2_2_1_2_1_1_1"/>
    <protectedRange sqref="S48:T48" name="Range2_12_5_1_1_2_1_1_1_2_1_1_1"/>
    <protectedRange sqref="N48:R48" name="Range2_12_1_6_1_1_2_1_1_1_2_1_1_1"/>
    <protectedRange sqref="L48:M48" name="Range2_2_12_1_7_1_1_3_1_1_1_2_1_1_1"/>
    <protectedRange sqref="J48:K48" name="Range2_2_12_1_4_1_1_1_1_1_1_1_1_1_1_1_1_1_1_1_2_1_1_1_2_1_1_1"/>
    <protectedRange sqref="I48" name="Range2_2_12_1_7_1_1_2_2_1_2_2_1_1_1_2_1_1_1"/>
    <protectedRange sqref="G48:H48" name="Range2_2_12_1_3_1_2_1_1_1_1_2_1_1_1_1_1_1_1_1_1_1_1_2_1_1_1_2_1_1_1"/>
    <protectedRange sqref="F48" name="Range2_2_12_1_3_1_2_1_1_1_1_2_1_1_1_1_1_1_1_1_1_1_1_2_2_1_1_2_1_1_1"/>
    <protectedRange sqref="E48" name="Range2_2_12_1_3_1_2_1_1_1_2_1_1_1_1_3_1_1_1_1_1_1_1_1_1_2_2_1_1_2_1_1_1"/>
    <protectedRange sqref="B48" name="Range2_12_5_1_1_1_1_1_2_1_1_1_1_1_1_1_1_1_1_1_1_1_1_1_1_1_1_1_1_2_1_1_1_1_1_1_1_1_1_1_1_1_1_3_1_1_1_2_1_1_1_1_1_1_1_1_1_1_1_1_2_1_1_1_1_1_1_1_1_1_1_1_1_1_1_1_1_1_1_1_1_1_1_1_1_1_1_1_1_3_1_2_1_1_1_2_2_1_2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2"/>
    <protectedRange sqref="B50" name="Range2_12_5_1_1_1_1_1_2_1_1_2_1_1_1_1_1_1_1_1_1_1_1_1_1_1_1_1_1_2_1_1_1_1_1_1_1_1_1_1_1_1_1_1_3_1_1_1_2_1_1_1_1_1_1_1_1_1_2_1_1_1_1_1_1_1_1_1_1_1_1_1_1_1_1_1_1_1_1_1_1_1_1_1_1_2_1_1_1_2_2_1_1_2_1_1_1_1_1_1_1_1_1"/>
    <protectedRange sqref="T51" name="Range2_12_5_1_1_2_2_1_1_1_1_1_1_1_1_1_1_1_1_2_1_1_1_1_1_1_1_1_1_1_1_2_3_1_1_1_1"/>
    <protectedRange sqref="S51" name="Range2_12_4_1_1_1_4_2_2_2_2_1_1_1_1_1_1_1_1_1_1_1_2_1_1_1_1_1_1_1_1_1_1_1_2_3_1_1_1_1"/>
    <protectedRange sqref="Q51:R51" name="Range2_12_1_6_1_1_1_2_3_2_1_1_3_1_1_1_1_1_1_1_1_1_1_1_1_1_2_1_1_1_1_1_1_1_1_1_1_1_2_3_1_1_1_1"/>
    <protectedRange sqref="N51:P51" name="Range2_12_1_2_3_1_1_1_2_3_2_1_1_3_1_1_1_1_1_1_1_1_1_1_1_1_1_2_1_1_1_1_1_1_1_1_1_1_1_2_3_1_1_1_1"/>
    <protectedRange sqref="K51:M51" name="Range2_2_12_1_4_3_1_1_1_3_3_2_1_1_3_1_1_1_1_1_1_1_1_1_1_1_1_1_2_1_1_1_1_1_1_1_1_1_1_1_2_3_1_1_1_1"/>
    <protectedRange sqref="J51" name="Range2_2_12_1_4_3_1_1_1_3_2_1_2_2_1_1_1_1_1_1_1_1_1_1_1_1_1_2_1_1_1_1_1_1_1_1_1_1_1_2_3_1_1_1_1"/>
    <protectedRange sqref="E51:H51" name="Range2_2_12_1_3_1_2_1_1_1_1_2_1_1_1_1_1_1_1_1_1_1_2_1_1_1_1_1_1_1_1_2_1_1_1_1_1_1_1_1_1_1_1_2_3_1_1_1_1"/>
    <protectedRange sqref="D51" name="Range2_2_12_1_3_1_2_1_1_1_2_1_2_3_1_1_1_1_1_1_2_1_1_1_1_1_1_1_1_1_1_2_1_1_1_1_1_1_1_1_1_1_1_2_3_1_1_1_1"/>
    <protectedRange sqref="I51" name="Range2_2_12_1_4_2_1_1_1_4_1_2_1_1_1_2_2_1_1_1_1_1_1_1_1_1_1_1_1_1_1_2_1_1_1_1_1_1_1_1_1_1_1_2_3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1"/>
    <protectedRange sqref="S52:T52" name="Range2_12_5_1_1_2_1_1_1_1_1_1_1_2_1_2_3_1_1_1_1"/>
    <protectedRange sqref="N52:R52" name="Range2_12_1_6_1_1_2_1_1_1_1_1_1_1_1_1_2_3_1_1_1_1"/>
    <protectedRange sqref="L52:M52" name="Range2_2_12_1_7_1_1_3_1_1_1_1_1_1_1_1_1_2_3_1_1_1_1"/>
    <protectedRange sqref="J52:K52" name="Range2_2_12_1_4_1_1_1_1_1_1_1_1_1_1_1_1_1_1_1_2_1_1_1_1_1_1_1_1_1_2_3_1_1_1_1"/>
    <protectedRange sqref="I52" name="Range2_2_12_1_7_1_1_2_2_1_2_2_1_1_1_1_1_1_1_1_1_2_3_1_1_1_1"/>
    <protectedRange sqref="G52:H52" name="Range2_2_12_1_3_1_2_1_1_1_1_2_1_1_1_1_1_1_1_1_1_1_1_2_1_1_1_1_1_1_1_1_1_2_3_1_1_1_1"/>
    <protectedRange sqref="F52" name="Range2_2_12_1_3_1_2_1_1_1_1_2_1_1_1_1_1_1_1_1_1_1_1_2_2_1_1_1_1_1_1_1_1_2_3_1_1_1_1"/>
    <protectedRange sqref="E52" name="Range2_2_12_1_3_1_2_1_1_1_2_1_1_1_1_3_1_1_1_1_1_1_1_1_1_2_2_1_1_1_1_1_1_1_1_2_3_1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1"/>
    <protectedRange sqref="T53" name="Range2_12_5_1_1_2_2_1_1_1_1_1_1_1_1_1_1_1_1_2_1_1_1_1_1_1_1_1_1_2_1_2_2_1_1_1_1"/>
    <protectedRange sqref="S53" name="Range2_12_4_1_1_1_4_2_2_2_2_1_1_1_1_1_1_1_1_1_1_1_2_1_1_1_1_1_1_1_1_1_2_1_2_2_1_1_1_1"/>
    <protectedRange sqref="Q53:R53" name="Range2_12_1_6_1_1_1_2_3_2_1_1_3_1_1_1_1_1_1_1_1_1_1_1_1_1_2_1_1_1_1_1_1_1_1_1_2_1_2_2_1_1_1_1"/>
    <protectedRange sqref="N53:P53" name="Range2_12_1_2_3_1_1_1_2_3_2_1_1_3_1_1_1_1_1_1_1_1_1_1_1_1_1_2_1_1_1_1_1_1_1_1_1_2_1_2_2_1_1_1_1"/>
    <protectedRange sqref="K53:M53" name="Range2_2_12_1_4_3_1_1_1_3_3_2_1_1_3_1_1_1_1_1_1_1_1_1_1_1_1_1_2_1_1_1_1_1_1_1_1_1_2_1_2_2_1_1_1_1"/>
    <protectedRange sqref="J53" name="Range2_2_12_1_4_3_1_1_1_3_2_1_2_2_1_1_1_1_1_1_1_1_1_1_1_1_1_2_1_1_1_1_1_1_1_1_1_2_1_2_2_1_1_1_1"/>
    <protectedRange sqref="E53:H53" name="Range2_2_12_1_3_1_2_1_1_1_1_2_1_1_1_1_1_1_1_1_1_1_2_1_1_1_1_1_1_1_1_2_1_1_1_1_1_1_1_1_1_2_1_2_2_1_1_1_1"/>
    <protectedRange sqref="D53" name="Range2_2_12_1_3_1_2_1_1_1_2_1_2_3_1_1_1_1_1_1_2_1_1_1_1_1_1_1_1_1_1_2_1_1_1_1_1_1_1_1_1_2_1_2_2_1_1_1_1"/>
    <protectedRange sqref="I53" name="Range2_2_12_1_4_2_1_1_1_4_1_2_1_1_1_2_2_1_1_1_1_1_1_1_1_1_1_1_1_1_1_2_1_1_1_1_1_1_1_1_1_2_1_2_2_1_1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1"/>
  </protectedRanges>
  <mergeCells count="50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</mergeCells>
  <conditionalFormatting sqref="AC11:AE34 AA11:AA34 X11:Y34">
    <cfRule type="containsText" dxfId="506" priority="25" operator="containsText" text="N/A">
      <formula>NOT(ISERROR(SEARCH("N/A",X11)))</formula>
    </cfRule>
    <cfRule type="cellIs" dxfId="505" priority="39" operator="equal">
      <formula>0</formula>
    </cfRule>
  </conditionalFormatting>
  <conditionalFormatting sqref="AC11:AE34 AA11:AA34 X11:Y34">
    <cfRule type="cellIs" dxfId="504" priority="38" operator="greaterThanOrEqual">
      <formula>1185</formula>
    </cfRule>
  </conditionalFormatting>
  <conditionalFormatting sqref="AC11:AE34 AA11:AA34 X11:Y34">
    <cfRule type="cellIs" dxfId="503" priority="37" operator="between">
      <formula>0.1</formula>
      <formula>1184</formula>
    </cfRule>
  </conditionalFormatting>
  <conditionalFormatting sqref="X8">
    <cfRule type="cellIs" dxfId="502" priority="36" operator="equal">
      <formula>0</formula>
    </cfRule>
  </conditionalFormatting>
  <conditionalFormatting sqref="X8">
    <cfRule type="cellIs" dxfId="501" priority="35" operator="greaterThan">
      <formula>1179</formula>
    </cfRule>
  </conditionalFormatting>
  <conditionalFormatting sqref="X8">
    <cfRule type="cellIs" dxfId="500" priority="34" operator="greaterThan">
      <formula>99</formula>
    </cfRule>
  </conditionalFormatting>
  <conditionalFormatting sqref="X8">
    <cfRule type="cellIs" dxfId="499" priority="33" operator="greaterThan">
      <formula>0.99</formula>
    </cfRule>
  </conditionalFormatting>
  <conditionalFormatting sqref="AB8">
    <cfRule type="cellIs" dxfId="498" priority="32" operator="equal">
      <formula>0</formula>
    </cfRule>
  </conditionalFormatting>
  <conditionalFormatting sqref="AB8">
    <cfRule type="cellIs" dxfId="497" priority="31" operator="greaterThan">
      <formula>1179</formula>
    </cfRule>
  </conditionalFormatting>
  <conditionalFormatting sqref="AB8">
    <cfRule type="cellIs" dxfId="496" priority="30" operator="greaterThan">
      <formula>99</formula>
    </cfRule>
  </conditionalFormatting>
  <conditionalFormatting sqref="AB8">
    <cfRule type="cellIs" dxfId="495" priority="29" operator="greaterThan">
      <formula>0.99</formula>
    </cfRule>
  </conditionalFormatting>
  <conditionalFormatting sqref="AI11:AI34">
    <cfRule type="cellIs" dxfId="494" priority="28" operator="greaterThan">
      <formula>$AI$8</formula>
    </cfRule>
  </conditionalFormatting>
  <conditionalFormatting sqref="AH11:AH34">
    <cfRule type="cellIs" dxfId="493" priority="26" operator="greaterThan">
      <formula>$AH$8</formula>
    </cfRule>
    <cfRule type="cellIs" dxfId="492" priority="27" operator="greaterThan">
      <formula>$AH$8</formula>
    </cfRule>
  </conditionalFormatting>
  <conditionalFormatting sqref="AB11:AB34">
    <cfRule type="containsText" dxfId="491" priority="21" operator="containsText" text="N/A">
      <formula>NOT(ISERROR(SEARCH("N/A",AB11)))</formula>
    </cfRule>
    <cfRule type="cellIs" dxfId="490" priority="24" operator="equal">
      <formula>0</formula>
    </cfRule>
  </conditionalFormatting>
  <conditionalFormatting sqref="AB11:AB34">
    <cfRule type="cellIs" dxfId="489" priority="23" operator="greaterThanOrEqual">
      <formula>1185</formula>
    </cfRule>
  </conditionalFormatting>
  <conditionalFormatting sqref="AB11:AB34">
    <cfRule type="cellIs" dxfId="488" priority="22" operator="between">
      <formula>0.1</formula>
      <formula>1184</formula>
    </cfRule>
  </conditionalFormatting>
  <conditionalFormatting sqref="AN11:AO34">
    <cfRule type="cellIs" dxfId="487" priority="20" operator="equal">
      <formula>0</formula>
    </cfRule>
  </conditionalFormatting>
  <conditionalFormatting sqref="AN11:AO34">
    <cfRule type="cellIs" dxfId="486" priority="19" operator="greaterThan">
      <formula>1179</formula>
    </cfRule>
  </conditionalFormatting>
  <conditionalFormatting sqref="AN11:AO34">
    <cfRule type="cellIs" dxfId="485" priority="18" operator="greaterThan">
      <formula>99</formula>
    </cfRule>
  </conditionalFormatting>
  <conditionalFormatting sqref="AN11:AO34">
    <cfRule type="cellIs" dxfId="484" priority="17" operator="greaterThan">
      <formula>0.99</formula>
    </cfRule>
  </conditionalFormatting>
  <conditionalFormatting sqref="AQ11:AQ34">
    <cfRule type="cellIs" dxfId="483" priority="16" operator="equal">
      <formula>0</formula>
    </cfRule>
  </conditionalFormatting>
  <conditionalFormatting sqref="AQ11:AQ34">
    <cfRule type="cellIs" dxfId="482" priority="15" operator="greaterThan">
      <formula>1179</formula>
    </cfRule>
  </conditionalFormatting>
  <conditionalFormatting sqref="AQ11:AQ34">
    <cfRule type="cellIs" dxfId="481" priority="14" operator="greaterThan">
      <formula>99</formula>
    </cfRule>
  </conditionalFormatting>
  <conditionalFormatting sqref="AQ11:AQ34">
    <cfRule type="cellIs" dxfId="480" priority="13" operator="greaterThan">
      <formula>0.99</formula>
    </cfRule>
  </conditionalFormatting>
  <conditionalFormatting sqref="Z11:Z34">
    <cfRule type="containsText" dxfId="479" priority="9" operator="containsText" text="N/A">
      <formula>NOT(ISERROR(SEARCH("N/A",Z11)))</formula>
    </cfRule>
    <cfRule type="cellIs" dxfId="478" priority="12" operator="equal">
      <formula>0</formula>
    </cfRule>
  </conditionalFormatting>
  <conditionalFormatting sqref="Z11:Z34">
    <cfRule type="cellIs" dxfId="477" priority="11" operator="greaterThanOrEqual">
      <formula>1185</formula>
    </cfRule>
  </conditionalFormatting>
  <conditionalFormatting sqref="Z11:Z34">
    <cfRule type="cellIs" dxfId="476" priority="10" operator="between">
      <formula>0.1</formula>
      <formula>1184</formula>
    </cfRule>
  </conditionalFormatting>
  <conditionalFormatting sqref="AJ11:AN34">
    <cfRule type="cellIs" dxfId="475" priority="8" operator="equal">
      <formula>0</formula>
    </cfRule>
  </conditionalFormatting>
  <conditionalFormatting sqref="AJ11:AN34">
    <cfRule type="cellIs" dxfId="474" priority="7" operator="greaterThan">
      <formula>1179</formula>
    </cfRule>
  </conditionalFormatting>
  <conditionalFormatting sqref="AJ11:AN34">
    <cfRule type="cellIs" dxfId="473" priority="6" operator="greaterThan">
      <formula>99</formula>
    </cfRule>
  </conditionalFormatting>
  <conditionalFormatting sqref="AJ11:AN34">
    <cfRule type="cellIs" dxfId="472" priority="5" operator="greaterThan">
      <formula>0.99</formula>
    </cfRule>
  </conditionalFormatting>
  <conditionalFormatting sqref="AP11:AP34">
    <cfRule type="cellIs" dxfId="471" priority="4" operator="equal">
      <formula>0</formula>
    </cfRule>
  </conditionalFormatting>
  <conditionalFormatting sqref="AP11:AP34">
    <cfRule type="cellIs" dxfId="470" priority="3" operator="greaterThan">
      <formula>1179</formula>
    </cfRule>
  </conditionalFormatting>
  <conditionalFormatting sqref="AP11:AP34">
    <cfRule type="cellIs" dxfId="469" priority="2" operator="greaterThan">
      <formula>99</formula>
    </cfRule>
  </conditionalFormatting>
  <conditionalFormatting sqref="AP11:AP34">
    <cfRule type="cellIs" dxfId="46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T22" zoomScaleNormal="100" workbookViewId="0">
      <selection activeCell="AM35" sqref="AM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128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45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49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49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42371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25860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47" t="s">
        <v>51</v>
      </c>
      <c r="V9" s="147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44" t="s">
        <v>55</v>
      </c>
      <c r="AG9" s="144" t="s">
        <v>56</v>
      </c>
      <c r="AH9" s="260" t="s">
        <v>57</v>
      </c>
      <c r="AI9" s="276" t="s">
        <v>58</v>
      </c>
      <c r="AJ9" s="147" t="s">
        <v>59</v>
      </c>
      <c r="AK9" s="147" t="s">
        <v>60</v>
      </c>
      <c r="AL9" s="147" t="s">
        <v>61</v>
      </c>
      <c r="AM9" s="147" t="s">
        <v>62</v>
      </c>
      <c r="AN9" s="147" t="s">
        <v>63</v>
      </c>
      <c r="AO9" s="147" t="s">
        <v>64</v>
      </c>
      <c r="AP9" s="147" t="s">
        <v>65</v>
      </c>
      <c r="AQ9" s="258" t="s">
        <v>66</v>
      </c>
      <c r="AR9" s="147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7" t="s">
        <v>72</v>
      </c>
      <c r="C10" s="147" t="s">
        <v>73</v>
      </c>
      <c r="D10" s="147" t="s">
        <v>74</v>
      </c>
      <c r="E10" s="147" t="s">
        <v>75</v>
      </c>
      <c r="F10" s="147" t="s">
        <v>74</v>
      </c>
      <c r="G10" s="147" t="s">
        <v>75</v>
      </c>
      <c r="H10" s="254"/>
      <c r="I10" s="147" t="s">
        <v>75</v>
      </c>
      <c r="J10" s="147" t="s">
        <v>75</v>
      </c>
      <c r="K10" s="147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1'!Q34</f>
        <v>65020630</v>
      </c>
      <c r="R10" s="269"/>
      <c r="S10" s="270"/>
      <c r="T10" s="271"/>
      <c r="U10" s="147" t="s">
        <v>75</v>
      </c>
      <c r="V10" s="147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1'!AG34</f>
        <v>42893664</v>
      </c>
      <c r="AH10" s="260"/>
      <c r="AI10" s="277"/>
      <c r="AJ10" s="147" t="s">
        <v>84</v>
      </c>
      <c r="AK10" s="147" t="s">
        <v>84</v>
      </c>
      <c r="AL10" s="147" t="s">
        <v>84</v>
      </c>
      <c r="AM10" s="147" t="s">
        <v>84</v>
      </c>
      <c r="AN10" s="147" t="s">
        <v>84</v>
      </c>
      <c r="AO10" s="147" t="s">
        <v>84</v>
      </c>
      <c r="AP10" s="1">
        <f>'JAN 1'!AP34</f>
        <v>9970277</v>
      </c>
      <c r="AQ10" s="259"/>
      <c r="AR10" s="148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17</v>
      </c>
      <c r="E11" s="41">
        <f t="shared" ref="E11:E34" si="0">D11/1.42</f>
        <v>11.971830985915494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122</v>
      </c>
      <c r="P11" s="115">
        <v>89</v>
      </c>
      <c r="Q11" s="115">
        <v>65024460</v>
      </c>
      <c r="R11" s="46">
        <f>IF(ISBLANK(Q11),"-",Q11-Q10)</f>
        <v>3830</v>
      </c>
      <c r="S11" s="47">
        <f>R11*24/1000</f>
        <v>91.92</v>
      </c>
      <c r="T11" s="47">
        <f>R11/1000</f>
        <v>3.83</v>
      </c>
      <c r="U11" s="116">
        <v>9.1</v>
      </c>
      <c r="V11" s="116">
        <f t="shared" ref="V11:V34" si="1">U11</f>
        <v>9.1</v>
      </c>
      <c r="W11" s="117" t="s">
        <v>124</v>
      </c>
      <c r="X11" s="119">
        <v>0</v>
      </c>
      <c r="Y11" s="119">
        <v>0</v>
      </c>
      <c r="Z11" s="119">
        <v>875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42894312</v>
      </c>
      <c r="AH11" s="49">
        <f>IF(ISBLANK(AG11),"-",AG11-AG10)</f>
        <v>648</v>
      </c>
      <c r="AI11" s="50">
        <f>AH11/T11</f>
        <v>169.19060052219322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</v>
      </c>
      <c r="AP11" s="119">
        <v>9971513</v>
      </c>
      <c r="AQ11" s="119">
        <f t="shared" ref="AQ11:AQ34" si="2">AP11-AP10</f>
        <v>1236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23</v>
      </c>
      <c r="E12" s="41">
        <f t="shared" si="0"/>
        <v>16.197183098591552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94</v>
      </c>
      <c r="P12" s="115">
        <v>92</v>
      </c>
      <c r="Q12" s="115">
        <v>65028466</v>
      </c>
      <c r="R12" s="46">
        <f t="shared" ref="R12:R34" si="5">IF(ISBLANK(Q12),"-",Q12-Q11)</f>
        <v>4006</v>
      </c>
      <c r="S12" s="47">
        <f t="shared" ref="S12:S34" si="6">R12*24/1000</f>
        <v>96.144000000000005</v>
      </c>
      <c r="T12" s="47">
        <f t="shared" ref="T12:T34" si="7">R12/1000</f>
        <v>4.0060000000000002</v>
      </c>
      <c r="U12" s="116">
        <v>9.5</v>
      </c>
      <c r="V12" s="116">
        <f t="shared" si="1"/>
        <v>9.5</v>
      </c>
      <c r="W12" s="117" t="s">
        <v>124</v>
      </c>
      <c r="X12" s="119">
        <v>0</v>
      </c>
      <c r="Y12" s="119">
        <v>0</v>
      </c>
      <c r="Z12" s="119">
        <v>877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42894972</v>
      </c>
      <c r="AH12" s="49">
        <f>IF(ISBLANK(AG12),"-",AG12-AG11)</f>
        <v>660</v>
      </c>
      <c r="AI12" s="50">
        <f t="shared" ref="AI12:AI34" si="8">AH12/T12</f>
        <v>164.75287069395904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</v>
      </c>
      <c r="AP12" s="119">
        <v>9972008</v>
      </c>
      <c r="AQ12" s="119">
        <f t="shared" si="2"/>
        <v>495</v>
      </c>
      <c r="AR12" s="123">
        <v>1.08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24</v>
      </c>
      <c r="E13" s="41">
        <f t="shared" si="0"/>
        <v>16.901408450704228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92</v>
      </c>
      <c r="P13" s="115">
        <v>87</v>
      </c>
      <c r="Q13" s="115">
        <v>65032209</v>
      </c>
      <c r="R13" s="46">
        <f t="shared" si="5"/>
        <v>3743</v>
      </c>
      <c r="S13" s="47">
        <f t="shared" si="6"/>
        <v>89.831999999999994</v>
      </c>
      <c r="T13" s="47">
        <f t="shared" si="7"/>
        <v>3.7429999999999999</v>
      </c>
      <c r="U13" s="116">
        <v>9.5</v>
      </c>
      <c r="V13" s="116">
        <f t="shared" si="1"/>
        <v>9.5</v>
      </c>
      <c r="W13" s="117" t="s">
        <v>124</v>
      </c>
      <c r="X13" s="119">
        <v>0</v>
      </c>
      <c r="Y13" s="119">
        <v>0</v>
      </c>
      <c r="Z13" s="119">
        <v>796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42895572</v>
      </c>
      <c r="AH13" s="49">
        <f>IF(ISBLANK(AG13),"-",AG13-AG12)</f>
        <v>600</v>
      </c>
      <c r="AI13" s="50">
        <f t="shared" si="8"/>
        <v>160.29922522041144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</v>
      </c>
      <c r="AP13" s="119">
        <v>9972008</v>
      </c>
      <c r="AQ13" s="119">
        <f t="shared" si="2"/>
        <v>0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27</v>
      </c>
      <c r="E14" s="41">
        <f t="shared" si="0"/>
        <v>19.014084507042256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95</v>
      </c>
      <c r="P14" s="115">
        <v>93</v>
      </c>
      <c r="Q14" s="115">
        <v>65036034</v>
      </c>
      <c r="R14" s="46">
        <f t="shared" si="5"/>
        <v>3825</v>
      </c>
      <c r="S14" s="47">
        <f t="shared" si="6"/>
        <v>91.8</v>
      </c>
      <c r="T14" s="47">
        <f t="shared" si="7"/>
        <v>3.8250000000000002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796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42896188</v>
      </c>
      <c r="AH14" s="49">
        <f t="shared" ref="AH14:AH34" si="9">IF(ISBLANK(AG14),"-",AG14-AG13)</f>
        <v>616</v>
      </c>
      <c r="AI14" s="50">
        <f t="shared" si="8"/>
        <v>161.04575163398692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</v>
      </c>
      <c r="AP14" s="119">
        <v>9972008</v>
      </c>
      <c r="AQ14" s="119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27</v>
      </c>
      <c r="E15" s="41">
        <f t="shared" si="0"/>
        <v>19.014084507042256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99</v>
      </c>
      <c r="P15" s="115">
        <v>97</v>
      </c>
      <c r="Q15" s="115">
        <v>65040004</v>
      </c>
      <c r="R15" s="46">
        <f t="shared" si="5"/>
        <v>3970</v>
      </c>
      <c r="S15" s="47">
        <f t="shared" si="6"/>
        <v>95.28</v>
      </c>
      <c r="T15" s="47">
        <f t="shared" si="7"/>
        <v>3.97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796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42896804</v>
      </c>
      <c r="AH15" s="49">
        <f t="shared" si="9"/>
        <v>616</v>
      </c>
      <c r="AI15" s="50">
        <f t="shared" si="8"/>
        <v>155.16372795969772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9972008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23</v>
      </c>
      <c r="E16" s="41">
        <f t="shared" si="0"/>
        <v>16.197183098591552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110</v>
      </c>
      <c r="P16" s="115">
        <v>106</v>
      </c>
      <c r="Q16" s="115">
        <v>65044444</v>
      </c>
      <c r="R16" s="46">
        <f t="shared" si="5"/>
        <v>4440</v>
      </c>
      <c r="S16" s="47">
        <f t="shared" si="6"/>
        <v>106.56</v>
      </c>
      <c r="T16" s="47">
        <f t="shared" si="7"/>
        <v>4.4400000000000004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947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42897500</v>
      </c>
      <c r="AH16" s="49">
        <f t="shared" si="9"/>
        <v>696</v>
      </c>
      <c r="AI16" s="50">
        <f t="shared" si="8"/>
        <v>156.75675675675674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9972008</v>
      </c>
      <c r="AQ16" s="119">
        <f t="shared" si="2"/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8</v>
      </c>
      <c r="E17" s="41">
        <f t="shared" si="0"/>
        <v>5.6338028169014089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136</v>
      </c>
      <c r="P17" s="115">
        <v>137</v>
      </c>
      <c r="Q17" s="115">
        <v>65049596</v>
      </c>
      <c r="R17" s="46">
        <f t="shared" si="5"/>
        <v>5152</v>
      </c>
      <c r="S17" s="47">
        <f t="shared" si="6"/>
        <v>123.648</v>
      </c>
      <c r="T17" s="47">
        <f t="shared" si="7"/>
        <v>5.1520000000000001</v>
      </c>
      <c r="U17" s="116">
        <v>9.5</v>
      </c>
      <c r="V17" s="116">
        <f t="shared" si="1"/>
        <v>9.5</v>
      </c>
      <c r="W17" s="117" t="s">
        <v>141</v>
      </c>
      <c r="X17" s="119">
        <v>0</v>
      </c>
      <c r="Y17" s="119">
        <v>0</v>
      </c>
      <c r="Z17" s="119">
        <v>1187</v>
      </c>
      <c r="AA17" s="119">
        <v>1185</v>
      </c>
      <c r="AB17" s="119">
        <v>1086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42898516</v>
      </c>
      <c r="AH17" s="49">
        <f t="shared" si="9"/>
        <v>1016</v>
      </c>
      <c r="AI17" s="50">
        <f t="shared" si="8"/>
        <v>197.20496894409936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9972008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9</v>
      </c>
      <c r="E18" s="41">
        <f t="shared" si="0"/>
        <v>6.3380281690140849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145</v>
      </c>
      <c r="P18" s="115">
        <v>142</v>
      </c>
      <c r="Q18" s="115">
        <v>65055583</v>
      </c>
      <c r="R18" s="46">
        <f t="shared" si="5"/>
        <v>5987</v>
      </c>
      <c r="S18" s="47">
        <f t="shared" si="6"/>
        <v>143.68799999999999</v>
      </c>
      <c r="T18" s="47">
        <f t="shared" si="7"/>
        <v>5.9870000000000001</v>
      </c>
      <c r="U18" s="116">
        <v>9.5</v>
      </c>
      <c r="V18" s="116">
        <f t="shared" si="1"/>
        <v>9.5</v>
      </c>
      <c r="W18" s="117" t="s">
        <v>141</v>
      </c>
      <c r="X18" s="119">
        <v>0</v>
      </c>
      <c r="Y18" s="119">
        <v>0</v>
      </c>
      <c r="Z18" s="119">
        <v>1187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42899776</v>
      </c>
      <c r="AH18" s="49">
        <f t="shared" si="9"/>
        <v>1260</v>
      </c>
      <c r="AI18" s="50">
        <f t="shared" si="8"/>
        <v>210.45598797394354</v>
      </c>
      <c r="AJ18" s="101">
        <v>0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9972008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7</v>
      </c>
      <c r="E19" s="41">
        <f t="shared" si="0"/>
        <v>4.9295774647887329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135</v>
      </c>
      <c r="P19" s="115">
        <v>150</v>
      </c>
      <c r="Q19" s="115">
        <v>65061415</v>
      </c>
      <c r="R19" s="46">
        <f t="shared" si="5"/>
        <v>5832</v>
      </c>
      <c r="S19" s="47">
        <f t="shared" si="6"/>
        <v>139.96799999999999</v>
      </c>
      <c r="T19" s="47">
        <f t="shared" si="7"/>
        <v>5.8319999999999999</v>
      </c>
      <c r="U19" s="116">
        <v>9.3000000000000007</v>
      </c>
      <c r="V19" s="116">
        <f t="shared" si="1"/>
        <v>9.3000000000000007</v>
      </c>
      <c r="W19" s="117" t="s">
        <v>130</v>
      </c>
      <c r="X19" s="119">
        <v>0</v>
      </c>
      <c r="Y19" s="119">
        <v>1088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42901068</v>
      </c>
      <c r="AH19" s="49">
        <f t="shared" si="9"/>
        <v>1292</v>
      </c>
      <c r="AI19" s="50">
        <f t="shared" si="8"/>
        <v>221.53635116598079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9972008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7</v>
      </c>
      <c r="E20" s="41">
        <f t="shared" si="0"/>
        <v>4.9295774647887329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133</v>
      </c>
      <c r="P20" s="115">
        <v>151</v>
      </c>
      <c r="Q20" s="115">
        <v>65067884</v>
      </c>
      <c r="R20" s="46">
        <f t="shared" si="5"/>
        <v>6469</v>
      </c>
      <c r="S20" s="47">
        <f t="shared" si="6"/>
        <v>155.256</v>
      </c>
      <c r="T20" s="47">
        <f t="shared" si="7"/>
        <v>6.4690000000000003</v>
      </c>
      <c r="U20" s="116">
        <v>8.4</v>
      </c>
      <c r="V20" s="116">
        <f t="shared" si="1"/>
        <v>8.4</v>
      </c>
      <c r="W20" s="117" t="s">
        <v>130</v>
      </c>
      <c r="X20" s="119">
        <v>0</v>
      </c>
      <c r="Y20" s="119">
        <v>1148</v>
      </c>
      <c r="Z20" s="119">
        <v>1187</v>
      </c>
      <c r="AA20" s="119">
        <v>1185</v>
      </c>
      <c r="AB20" s="119">
        <v>1186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42902524</v>
      </c>
      <c r="AH20" s="49">
        <f t="shared" si="9"/>
        <v>1456</v>
      </c>
      <c r="AI20" s="50">
        <f t="shared" si="8"/>
        <v>225.07342711392795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9972008</v>
      </c>
      <c r="AQ20" s="119">
        <f t="shared" si="2"/>
        <v>0</v>
      </c>
      <c r="AR20" s="53">
        <v>1.27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133</v>
      </c>
      <c r="P21" s="115">
        <v>156</v>
      </c>
      <c r="Q21" s="115">
        <v>65074423</v>
      </c>
      <c r="R21" s="46">
        <f t="shared" si="5"/>
        <v>6539</v>
      </c>
      <c r="S21" s="47">
        <f t="shared" si="6"/>
        <v>156.93600000000001</v>
      </c>
      <c r="T21" s="47">
        <f t="shared" si="7"/>
        <v>6.5389999999999997</v>
      </c>
      <c r="U21" s="116">
        <v>7.4</v>
      </c>
      <c r="V21" s="116">
        <f t="shared" si="1"/>
        <v>7.4</v>
      </c>
      <c r="W21" s="117" t="s">
        <v>130</v>
      </c>
      <c r="X21" s="119">
        <v>0</v>
      </c>
      <c r="Y21" s="119">
        <v>1150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42904004</v>
      </c>
      <c r="AH21" s="49">
        <f t="shared" si="9"/>
        <v>1480</v>
      </c>
      <c r="AI21" s="50">
        <f t="shared" si="8"/>
        <v>226.33430188102156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9972008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7</v>
      </c>
      <c r="E22" s="41">
        <f t="shared" si="0"/>
        <v>4.9295774647887329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133</v>
      </c>
      <c r="P22" s="115">
        <v>152</v>
      </c>
      <c r="Q22" s="115">
        <v>65080496</v>
      </c>
      <c r="R22" s="46">
        <f t="shared" si="5"/>
        <v>6073</v>
      </c>
      <c r="S22" s="47">
        <f t="shared" si="6"/>
        <v>145.75200000000001</v>
      </c>
      <c r="T22" s="47">
        <f t="shared" si="7"/>
        <v>6.0730000000000004</v>
      </c>
      <c r="U22" s="116">
        <v>6.5</v>
      </c>
      <c r="V22" s="116">
        <f t="shared" si="1"/>
        <v>6.5</v>
      </c>
      <c r="W22" s="117" t="s">
        <v>130</v>
      </c>
      <c r="X22" s="119">
        <v>0</v>
      </c>
      <c r="Y22" s="119">
        <v>1149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42905380</v>
      </c>
      <c r="AH22" s="49">
        <f t="shared" si="9"/>
        <v>1376</v>
      </c>
      <c r="AI22" s="50">
        <f t="shared" si="8"/>
        <v>226.57665074921783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9972008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7</v>
      </c>
      <c r="E23" s="41">
        <f t="shared" si="0"/>
        <v>4.9295774647887329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132</v>
      </c>
      <c r="P23" s="115">
        <v>146</v>
      </c>
      <c r="Q23" s="115">
        <v>65086813</v>
      </c>
      <c r="R23" s="46">
        <f t="shared" si="5"/>
        <v>6317</v>
      </c>
      <c r="S23" s="47">
        <f t="shared" si="6"/>
        <v>151.608</v>
      </c>
      <c r="T23" s="47">
        <f t="shared" si="7"/>
        <v>6.3170000000000002</v>
      </c>
      <c r="U23" s="116">
        <v>5.7</v>
      </c>
      <c r="V23" s="116">
        <f t="shared" si="1"/>
        <v>5.7</v>
      </c>
      <c r="W23" s="117" t="s">
        <v>130</v>
      </c>
      <c r="X23" s="119">
        <v>0</v>
      </c>
      <c r="Y23" s="119">
        <v>1097</v>
      </c>
      <c r="Z23" s="119">
        <v>1177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42906824</v>
      </c>
      <c r="AH23" s="49">
        <f t="shared" si="9"/>
        <v>1444</v>
      </c>
      <c r="AI23" s="50">
        <f t="shared" si="8"/>
        <v>228.58952034193445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9972008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133</v>
      </c>
      <c r="P24" s="115">
        <v>142</v>
      </c>
      <c r="Q24" s="115">
        <v>65092803</v>
      </c>
      <c r="R24" s="46">
        <f t="shared" si="5"/>
        <v>5990</v>
      </c>
      <c r="S24" s="47">
        <f t="shared" si="6"/>
        <v>143.76</v>
      </c>
      <c r="T24" s="47">
        <f t="shared" si="7"/>
        <v>5.99</v>
      </c>
      <c r="U24" s="116">
        <v>5</v>
      </c>
      <c r="V24" s="116">
        <f t="shared" si="1"/>
        <v>5</v>
      </c>
      <c r="W24" s="117" t="s">
        <v>130</v>
      </c>
      <c r="X24" s="119">
        <v>0</v>
      </c>
      <c r="Y24" s="119">
        <v>1057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42908184</v>
      </c>
      <c r="AH24" s="49">
        <f>IF(ISBLANK(AG24),"-",AG24-AG23)</f>
        <v>1360</v>
      </c>
      <c r="AI24" s="50">
        <f t="shared" si="8"/>
        <v>227.04507512520868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9972008</v>
      </c>
      <c r="AQ24" s="119">
        <f t="shared" si="2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135</v>
      </c>
      <c r="P25" s="115">
        <v>139</v>
      </c>
      <c r="Q25" s="115">
        <v>65098800</v>
      </c>
      <c r="R25" s="46">
        <f t="shared" si="5"/>
        <v>5997</v>
      </c>
      <c r="S25" s="47">
        <f t="shared" si="6"/>
        <v>143.928</v>
      </c>
      <c r="T25" s="47">
        <f t="shared" si="7"/>
        <v>5.9969999999999999</v>
      </c>
      <c r="U25" s="116">
        <v>4.7</v>
      </c>
      <c r="V25" s="116">
        <f t="shared" si="1"/>
        <v>4.7</v>
      </c>
      <c r="W25" s="117" t="s">
        <v>130</v>
      </c>
      <c r="X25" s="119">
        <v>0</v>
      </c>
      <c r="Y25" s="119">
        <v>1026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42909556</v>
      </c>
      <c r="AH25" s="49">
        <f t="shared" si="9"/>
        <v>1372</v>
      </c>
      <c r="AI25" s="50">
        <f t="shared" si="8"/>
        <v>228.78105719526431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9972008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134</v>
      </c>
      <c r="P26" s="115">
        <v>135</v>
      </c>
      <c r="Q26" s="115">
        <v>65104636</v>
      </c>
      <c r="R26" s="46">
        <f t="shared" si="5"/>
        <v>5836</v>
      </c>
      <c r="S26" s="47">
        <f t="shared" si="6"/>
        <v>140.06399999999999</v>
      </c>
      <c r="T26" s="47">
        <f t="shared" si="7"/>
        <v>5.8360000000000003</v>
      </c>
      <c r="U26" s="116">
        <v>4.4000000000000004</v>
      </c>
      <c r="V26" s="116">
        <f t="shared" si="1"/>
        <v>4.4000000000000004</v>
      </c>
      <c r="W26" s="117" t="s">
        <v>130</v>
      </c>
      <c r="X26" s="119">
        <v>0</v>
      </c>
      <c r="Y26" s="119">
        <v>1016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42910884</v>
      </c>
      <c r="AH26" s="49">
        <f t="shared" si="9"/>
        <v>1328</v>
      </c>
      <c r="AI26" s="50">
        <f t="shared" si="8"/>
        <v>227.55311857436598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9972008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134</v>
      </c>
      <c r="P27" s="115">
        <v>138</v>
      </c>
      <c r="Q27" s="115">
        <v>65110344</v>
      </c>
      <c r="R27" s="46">
        <f t="shared" si="5"/>
        <v>5708</v>
      </c>
      <c r="S27" s="47">
        <f t="shared" si="6"/>
        <v>136.99199999999999</v>
      </c>
      <c r="T27" s="47">
        <f t="shared" si="7"/>
        <v>5.7080000000000002</v>
      </c>
      <c r="U27" s="116">
        <v>4</v>
      </c>
      <c r="V27" s="116">
        <f t="shared" si="1"/>
        <v>4</v>
      </c>
      <c r="W27" s="117" t="s">
        <v>130</v>
      </c>
      <c r="X27" s="119">
        <v>0</v>
      </c>
      <c r="Y27" s="119">
        <v>1016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42912208</v>
      </c>
      <c r="AH27" s="49">
        <f t="shared" si="9"/>
        <v>1324</v>
      </c>
      <c r="AI27" s="50">
        <f t="shared" si="8"/>
        <v>231.9551506657323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9972008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4</v>
      </c>
      <c r="E28" s="41">
        <f t="shared" si="0"/>
        <v>2.8169014084507045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136</v>
      </c>
      <c r="P28" s="115">
        <v>136</v>
      </c>
      <c r="Q28" s="115">
        <v>65116094</v>
      </c>
      <c r="R28" s="46">
        <f t="shared" si="5"/>
        <v>5750</v>
      </c>
      <c r="S28" s="47">
        <f t="shared" si="6"/>
        <v>138</v>
      </c>
      <c r="T28" s="47">
        <f t="shared" si="7"/>
        <v>5.75</v>
      </c>
      <c r="U28" s="116">
        <v>3.8</v>
      </c>
      <c r="V28" s="116">
        <f t="shared" si="1"/>
        <v>3.8</v>
      </c>
      <c r="W28" s="117" t="s">
        <v>130</v>
      </c>
      <c r="X28" s="119">
        <v>0</v>
      </c>
      <c r="Y28" s="119">
        <v>1005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42913532</v>
      </c>
      <c r="AH28" s="49">
        <f t="shared" si="9"/>
        <v>1324</v>
      </c>
      <c r="AI28" s="50">
        <f t="shared" si="8"/>
        <v>230.2608695652174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9972008</v>
      </c>
      <c r="AQ28" s="119">
        <f t="shared" si="2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137</v>
      </c>
      <c r="P29" s="115">
        <v>137</v>
      </c>
      <c r="Q29" s="115">
        <v>65121755</v>
      </c>
      <c r="R29" s="46">
        <f t="shared" si="5"/>
        <v>5661</v>
      </c>
      <c r="S29" s="47">
        <f t="shared" si="6"/>
        <v>135.864</v>
      </c>
      <c r="T29" s="47">
        <f t="shared" si="7"/>
        <v>5.6609999999999996</v>
      </c>
      <c r="U29" s="116">
        <v>3.6</v>
      </c>
      <c r="V29" s="116">
        <f t="shared" si="1"/>
        <v>3.6</v>
      </c>
      <c r="W29" s="117" t="s">
        <v>130</v>
      </c>
      <c r="X29" s="119">
        <v>0</v>
      </c>
      <c r="Y29" s="119">
        <v>1005</v>
      </c>
      <c r="Z29" s="119">
        <v>1187</v>
      </c>
      <c r="AA29" s="119">
        <v>1185</v>
      </c>
      <c r="AB29" s="119">
        <v>1177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42914844</v>
      </c>
      <c r="AH29" s="49">
        <f t="shared" si="9"/>
        <v>1312</v>
      </c>
      <c r="AI29" s="50">
        <f t="shared" si="8"/>
        <v>231.76117293764355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9972008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10</v>
      </c>
      <c r="E30" s="41">
        <f t="shared" si="0"/>
        <v>7.042253521126761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119</v>
      </c>
      <c r="P30" s="115">
        <v>128</v>
      </c>
      <c r="Q30" s="115">
        <v>65127163</v>
      </c>
      <c r="R30" s="46">
        <f t="shared" si="5"/>
        <v>5408</v>
      </c>
      <c r="S30" s="47">
        <f t="shared" si="6"/>
        <v>129.792</v>
      </c>
      <c r="T30" s="47">
        <f t="shared" si="7"/>
        <v>5.4080000000000004</v>
      </c>
      <c r="U30" s="116">
        <v>3.2</v>
      </c>
      <c r="V30" s="116">
        <f t="shared" si="1"/>
        <v>3.2</v>
      </c>
      <c r="W30" s="117" t="s">
        <v>139</v>
      </c>
      <c r="X30" s="119">
        <v>0</v>
      </c>
      <c r="Y30" s="119">
        <v>1047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42915916</v>
      </c>
      <c r="AH30" s="49">
        <f t="shared" si="9"/>
        <v>1072</v>
      </c>
      <c r="AI30" s="50">
        <f t="shared" si="8"/>
        <v>198.2248520710059</v>
      </c>
      <c r="AJ30" s="101">
        <v>1</v>
      </c>
      <c r="AK30" s="101">
        <v>0</v>
      </c>
      <c r="AL30" s="101">
        <v>0</v>
      </c>
      <c r="AM30" s="101">
        <v>1</v>
      </c>
      <c r="AN30" s="101">
        <v>1</v>
      </c>
      <c r="AO30" s="101">
        <v>0</v>
      </c>
      <c r="AP30" s="119">
        <v>9972008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12</v>
      </c>
      <c r="E31" s="41">
        <f t="shared" si="0"/>
        <v>8.4507042253521139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118</v>
      </c>
      <c r="P31" s="115">
        <v>131</v>
      </c>
      <c r="Q31" s="115">
        <v>65132488</v>
      </c>
      <c r="R31" s="46">
        <f t="shared" si="5"/>
        <v>5325</v>
      </c>
      <c r="S31" s="47">
        <f t="shared" si="6"/>
        <v>127.8</v>
      </c>
      <c r="T31" s="47">
        <f t="shared" si="7"/>
        <v>5.3250000000000002</v>
      </c>
      <c r="U31" s="116">
        <v>2.7</v>
      </c>
      <c r="V31" s="116">
        <f t="shared" si="1"/>
        <v>2.7</v>
      </c>
      <c r="W31" s="117" t="s">
        <v>139</v>
      </c>
      <c r="X31" s="119">
        <v>0</v>
      </c>
      <c r="Y31" s="119">
        <v>1046</v>
      </c>
      <c r="Z31" s="119">
        <v>0</v>
      </c>
      <c r="AA31" s="119">
        <v>1185</v>
      </c>
      <c r="AB31" s="119">
        <v>1188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42916956</v>
      </c>
      <c r="AH31" s="49">
        <f t="shared" si="9"/>
        <v>1040</v>
      </c>
      <c r="AI31" s="50">
        <f t="shared" si="8"/>
        <v>195.30516431924883</v>
      </c>
      <c r="AJ31" s="101">
        <v>1</v>
      </c>
      <c r="AK31" s="101">
        <v>0</v>
      </c>
      <c r="AL31" s="101">
        <v>0</v>
      </c>
      <c r="AM31" s="101">
        <v>1</v>
      </c>
      <c r="AN31" s="101">
        <v>1</v>
      </c>
      <c r="AO31" s="101">
        <v>0</v>
      </c>
      <c r="AP31" s="119">
        <v>9972008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13</v>
      </c>
      <c r="E32" s="41">
        <f t="shared" si="0"/>
        <v>9.1549295774647899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109</v>
      </c>
      <c r="P32" s="115">
        <v>120</v>
      </c>
      <c r="Q32" s="115">
        <v>65137659</v>
      </c>
      <c r="R32" s="46">
        <f t="shared" si="5"/>
        <v>5171</v>
      </c>
      <c r="S32" s="47">
        <f t="shared" si="6"/>
        <v>124.104</v>
      </c>
      <c r="T32" s="47">
        <f t="shared" si="7"/>
        <v>5.1710000000000003</v>
      </c>
      <c r="U32" s="116">
        <v>2.2999999999999998</v>
      </c>
      <c r="V32" s="116">
        <f t="shared" si="1"/>
        <v>2.2999999999999998</v>
      </c>
      <c r="W32" s="117" t="s">
        <v>139</v>
      </c>
      <c r="X32" s="119">
        <v>0</v>
      </c>
      <c r="Y32" s="119">
        <v>1045</v>
      </c>
      <c r="Z32" s="119">
        <v>0</v>
      </c>
      <c r="AA32" s="119">
        <v>1185</v>
      </c>
      <c r="AB32" s="119">
        <v>1108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42917956</v>
      </c>
      <c r="AH32" s="49">
        <f t="shared" si="9"/>
        <v>1000</v>
      </c>
      <c r="AI32" s="50">
        <f t="shared" si="8"/>
        <v>193.38619222587505</v>
      </c>
      <c r="AJ32" s="101">
        <v>1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19">
        <v>9972008</v>
      </c>
      <c r="AQ32" s="119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132</v>
      </c>
      <c r="P33" s="115">
        <v>106</v>
      </c>
      <c r="Q33" s="115">
        <v>65142126</v>
      </c>
      <c r="R33" s="46">
        <f t="shared" si="5"/>
        <v>4467</v>
      </c>
      <c r="S33" s="47">
        <f t="shared" si="6"/>
        <v>107.208</v>
      </c>
      <c r="T33" s="47">
        <f t="shared" si="7"/>
        <v>4.4669999999999996</v>
      </c>
      <c r="U33" s="116">
        <v>3.1</v>
      </c>
      <c r="V33" s="116">
        <f t="shared" si="1"/>
        <v>3.1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1047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42918764</v>
      </c>
      <c r="AH33" s="49">
        <f t="shared" si="9"/>
        <v>808</v>
      </c>
      <c r="AI33" s="50">
        <f t="shared" si="8"/>
        <v>180.88202372957244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9972991</v>
      </c>
      <c r="AQ33" s="119">
        <f t="shared" si="2"/>
        <v>983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11</v>
      </c>
      <c r="E34" s="41">
        <f t="shared" si="0"/>
        <v>7.746478873239437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133</v>
      </c>
      <c r="P34" s="115">
        <v>98</v>
      </c>
      <c r="Q34" s="115">
        <v>65146435</v>
      </c>
      <c r="R34" s="46">
        <f t="shared" si="5"/>
        <v>4309</v>
      </c>
      <c r="S34" s="47">
        <f t="shared" si="6"/>
        <v>103.416</v>
      </c>
      <c r="T34" s="47">
        <f t="shared" si="7"/>
        <v>4.3090000000000002</v>
      </c>
      <c r="U34" s="116">
        <v>4.4000000000000004</v>
      </c>
      <c r="V34" s="116">
        <f t="shared" si="1"/>
        <v>4.4000000000000004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1006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42919524</v>
      </c>
      <c r="AH34" s="49">
        <f t="shared" si="9"/>
        <v>760</v>
      </c>
      <c r="AI34" s="50">
        <f t="shared" si="8"/>
        <v>176.37502900905082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9974144</v>
      </c>
      <c r="AQ34" s="119">
        <f t="shared" si="2"/>
        <v>1153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125805</v>
      </c>
      <c r="S35" s="65">
        <f>AVERAGE(S11:S34)</f>
        <v>125.80500000000001</v>
      </c>
      <c r="T35" s="65">
        <f>SUM(T11:T34)</f>
        <v>125.80500000000001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25860</v>
      </c>
      <c r="AH35" s="67">
        <f>SUM(AH11:AH34)</f>
        <v>25860</v>
      </c>
      <c r="AI35" s="68">
        <f>$AH$35/$T35</f>
        <v>205.55621795636102</v>
      </c>
      <c r="AJ35" s="92"/>
      <c r="AK35" s="93"/>
      <c r="AL35" s="93"/>
      <c r="AM35" s="93"/>
      <c r="AN35" s="94"/>
      <c r="AO35" s="69"/>
      <c r="AP35" s="70">
        <f>AP34-AP10</f>
        <v>3867</v>
      </c>
      <c r="AQ35" s="71">
        <f>SUM(AQ11:AQ34)</f>
        <v>3867</v>
      </c>
      <c r="AR35" s="72">
        <f>AVERAGE(AR11:AR34)</f>
        <v>1.1683333333333334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46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148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149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46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46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152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151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154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46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46" t="s">
        <v>136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155</v>
      </c>
      <c r="C49" s="146"/>
      <c r="D49" s="143"/>
      <c r="E49" s="146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46" t="s">
        <v>137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156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46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157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87"/>
      <c r="C54" s="128"/>
      <c r="D54" s="128"/>
      <c r="E54" s="127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46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46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46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 AG24:AG34" name="Range1_16_3_1_1_1_1_1"/>
    <protectedRange sqref="F11:F22" name="Range1_16_3_1_1_2_1_1_1_2_1"/>
    <protectedRange sqref="Q24:Q35" name="Range1_16_3_1_1_1_1_1_2"/>
    <protectedRange sqref="P35 O24:P34" name="Range1_16_3_1_1_2"/>
    <protectedRange sqref="U35 V11:V23 U24:V29 X11:AB29 U30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D54" name="Range2_2_12_1_3_1_2_1_1_1_2_1_1_1_1_3_1_1_1_1_1_2_1_2_1_3"/>
    <protectedRange sqref="E54" name="Range2_12_5_1_1_1_1_1_2_1_1_1_1_1_1_1_1_1_1_1_1_1_1_1_1_1_1_1_1_2_1_1_1_1_1_1_1_1_1_1_1_1_1_3_1_1_1_2_1_1_1_1_1_1_1_1_1_1_1_1_2_1_1_1_2_3"/>
    <protectedRange sqref="B54" name="Range2_12_5_1_1_1_2_2_1_1_1_1_1_1_1_1_1_1_1_1_1_1_1_1_1_1_1_1_1_1_1_1_1_1_1_1_1_1_1_1_1_1_1_1_1_1_1_1_1_1_1_1_1_1_1_1_1_2_1_1_1_1_1_1_1_1_1_1_1_2_1_1_1_1_1_2_1_1_1_1_1_1_1_1_1_1_1_1_1_1_2_1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B43" name="Range2_12_5_1_1_1_2_1_1_1_1_1_1_1_1_1_1_1_2_1_1_1_1_1_1_1_1_1_1_1_1_1_1_1_1_1_1_1_1_1_1_2_1_1_1_1_1_1_1_1_1_1_1_2_1_1_1_1_2_1_1_1_1_1_1_1_1_1_1_1_2_1_1_1_1_1_1_1"/>
    <protectedRange sqref="B44" name="Range2_12_5_1_1_1_2_2_1_1_1_1_1_1_1_1_1_1_1_1_1_1_1_1_1_1_1_1_1_1_1_1_1_1_1_1_1_1_1_1_1_1_1_1_1_1_1_1_1_1_1_1_1_1_1_1_1_2_1_1_1_1_1_1_1_1_1_1_1_2_1_1_1_1_1_2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S47:T47" name="Range2_12_5_1_1_2_1_1_1_1"/>
    <protectedRange sqref="N47:R47" name="Range2_12_1_6_1_1_2_1_1_1_1"/>
    <protectedRange sqref="L47:M47" name="Range2_2_12_1_7_1_1_3_1_1_1_1"/>
    <protectedRange sqref="J47:K47" name="Range2_2_12_1_4_1_1_1_1_1_1_1_1_1_1_1_1_1_1_1_2_1_1_1_1"/>
    <protectedRange sqref="I47" name="Range2_2_12_1_7_1_1_2_2_1_2_2_1_1_1_1"/>
    <protectedRange sqref="G47:H47" name="Range2_2_12_1_3_1_2_1_1_1_1_2_1_1_1_1_1_1_1_1_1_1_1_2_1_1_1_1"/>
    <protectedRange sqref="T46" name="Range2_12_5_1_1_2_2_1_1_1_1_1_1_1_1_1_1_1_1_2_1_1_1_1_1_1"/>
    <protectedRange sqref="S46" name="Range2_12_4_1_1_1_4_2_2_2_2_1_1_1_1_1_1_1_1_1_1_1_2_1_1_1_1_1_1"/>
    <protectedRange sqref="Q46:R46" name="Range2_12_1_6_1_1_1_2_3_2_1_1_3_1_1_1_1_1_1_1_1_1_1_1_1_1_2_1_1_1_1_1_1"/>
    <protectedRange sqref="N46:P46" name="Range2_12_1_2_3_1_1_1_2_3_2_1_1_3_1_1_1_1_1_1_1_1_1_1_1_1_1_2_1_1_1_1_1_1"/>
    <protectedRange sqref="K46:M46" name="Range2_2_12_1_4_3_1_1_1_3_3_2_1_1_3_1_1_1_1_1_1_1_1_1_1_1_1_1_2_1_1_1_1_1_1"/>
    <protectedRange sqref="J46" name="Range2_2_12_1_4_3_1_1_1_3_2_1_2_2_1_1_1_1_1_1_1_1_1_1_1_1_1_2_1_1_1_1_1_1"/>
    <protectedRange sqref="E46:H46" name="Range2_2_12_1_3_1_2_1_1_1_1_2_1_1_1_1_1_1_1_1_1_1_2_1_1_1_1_1_1_1_1_2_1_1_1_1_1_1"/>
    <protectedRange sqref="D46" name="Range2_2_12_1_3_1_2_1_1_1_2_1_2_3_1_1_1_1_1_1_2_1_1_1_1_1_1_1_1_1_1_2_1_1_1_1_1_1"/>
    <protectedRange sqref="I46" name="Range2_2_12_1_4_2_1_1_1_4_1_2_1_1_1_2_2_1_1_1_1_1_1_1_1_1_1_1_1_1_1_2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"/>
    <protectedRange sqref="F47" name="Range2_2_12_1_3_1_2_1_1_1_1_2_1_1_1_1_1_1_1_1_1_1_1_2_2_1_1_1"/>
    <protectedRange sqref="E47" name="Range2_2_12_1_3_1_2_1_1_1_2_1_1_1_1_3_1_1_1_1_1_1_1_1_1_2_2_1_1_1"/>
    <protectedRange sqref="B47" name="Range2_12_5_1_1_1_2_1_1_1_1_1_1_1_1_1_1_1_2_1_2_1_1_1_1_1_1_1_1_1_2_1_1_1_1_1_1_1_1_1_1_1_1_1_1_1_1_1_1_1_1_1_1_1_1_1_1_1_1_1_1_1_1_1_1_1_1_1_1_1_1_1_1_1_2_1_1_1_1_1_1_1_1_1_2_1_2_1_1_1_1_1_2_1_1_1_1_1_1_1_1_2_1_1_1"/>
    <protectedRange sqref="O11:P23" name="Range1_16_3_1_1_2_1"/>
    <protectedRange sqref="Q11:Q23" name="Range1_16_3_1_1_1_1_1_2_1"/>
    <protectedRange sqref="U11:U23" name="Range1_16_3_1_1_3_1"/>
    <protectedRange sqref="W11:W29" name="Range1_16_3_1_1_3_2"/>
    <protectedRange sqref="AG11:AG23" name="Range1_16_3_1_1_1_1_1_1"/>
    <protectedRange sqref="AR12:AR24" name="Range1_16_3_1_1_5_1"/>
    <protectedRange sqref="B48" name="Range2_12_5_1_1_1_1_1_2_1_1_1_1_1_1_1_1_1_1_1_1_1_1_1_1_1_1_1_1_2_1_1_1_1_1_1_1_1_1_1_1_1_1_3_1_1_1_2_1_1_1_1_1_1_1_1_1_1_1_1_2_1_1_1_1_1_1_1_1_1_1_1_1_1_1_1_1_1_1_1_1_1_1_1_1_1_1_1_1_3_1_2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"/>
    <protectedRange sqref="B50" name="Range2_12_5_1_1_1_1_1_2_1_1_2_1_1_1_1_1_1_1_1_1_1_1_1_1_1_1_1_1_2_1_1_1_1_1_1_1_1_1_1_1_1_1_1_3_1_1_1_2_1_1_1_1_1_1_1_1_1_2_1_1_1_1_1_1_1_1_1_1_1_1_1_1_1_1_1_1_1_1_1_1_1_1_1_1_2_1_1_1"/>
    <protectedRange sqref="B51" name="Range2_12_5_1_1_1_2_2_1_1_1_1_1_1_1_1_1_1_1_2_1_1_1_2_1_1_1_1_1_1_1_1_1_1_1_1_1_1_1_1_2_1_1_1_1_1_1_1_1_1_2_1_1_3_1_1_1_3_1_1_1_1_1_1_1_1_1_1_1_1_1_1_1_1_1_1_1_1_1_1_2_1_1_1_1_1_1_1_1_1_2_2_1_1_1"/>
    <protectedRange sqref="B52" name="Range2_12_5_1_1_1_1_1_2_1_2_1_1_1_2_1_1_1_1_1_1_1_1_1_1_2_1_1_1_1_1_2_1_1_1_1_1_1_1_2_1_1_3_1_1_1_2_1_1_1_1_1_1_1_1_1_1_1_1_1_1_1_1_1_1_1_1_1_1_1_1_1_1_1_1_1_1_1_1_2_2_1_1_1"/>
  </protectedRanges>
  <mergeCells count="43"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Y34 AC11:AE34 AA11:AA34">
    <cfRule type="containsText" dxfId="1173" priority="29" operator="containsText" text="N/A">
      <formula>NOT(ISERROR(SEARCH("N/A",X11)))</formula>
    </cfRule>
    <cfRule type="cellIs" dxfId="1172" priority="43" operator="equal">
      <formula>0</formula>
    </cfRule>
  </conditionalFormatting>
  <conditionalFormatting sqref="X11:Y34 AC11:AE34 AA11:AA34">
    <cfRule type="cellIs" dxfId="1171" priority="42" operator="greaterThanOrEqual">
      <formula>1185</formula>
    </cfRule>
  </conditionalFormatting>
  <conditionalFormatting sqref="X11:Y34 AC11:AE34 AA11:AA34">
    <cfRule type="cellIs" dxfId="1170" priority="41" operator="between">
      <formula>0.1</formula>
      <formula>1184</formula>
    </cfRule>
  </conditionalFormatting>
  <conditionalFormatting sqref="X8">
    <cfRule type="cellIs" dxfId="1169" priority="40" operator="equal">
      <formula>0</formula>
    </cfRule>
  </conditionalFormatting>
  <conditionalFormatting sqref="X8">
    <cfRule type="cellIs" dxfId="1168" priority="39" operator="greaterThan">
      <formula>1179</formula>
    </cfRule>
  </conditionalFormatting>
  <conditionalFormatting sqref="X8">
    <cfRule type="cellIs" dxfId="1167" priority="38" operator="greaterThan">
      <formula>99</formula>
    </cfRule>
  </conditionalFormatting>
  <conditionalFormatting sqref="X8">
    <cfRule type="cellIs" dxfId="1166" priority="37" operator="greaterThan">
      <formula>0.99</formula>
    </cfRule>
  </conditionalFormatting>
  <conditionalFormatting sqref="AB8">
    <cfRule type="cellIs" dxfId="1165" priority="36" operator="equal">
      <formula>0</formula>
    </cfRule>
  </conditionalFormatting>
  <conditionalFormatting sqref="AB8">
    <cfRule type="cellIs" dxfId="1164" priority="35" operator="greaterThan">
      <formula>1179</formula>
    </cfRule>
  </conditionalFormatting>
  <conditionalFormatting sqref="AB8">
    <cfRule type="cellIs" dxfId="1163" priority="34" operator="greaterThan">
      <formula>99</formula>
    </cfRule>
  </conditionalFormatting>
  <conditionalFormatting sqref="AB8">
    <cfRule type="cellIs" dxfId="1162" priority="33" operator="greaterThan">
      <formula>0.99</formula>
    </cfRule>
  </conditionalFormatting>
  <conditionalFormatting sqref="AI11:AI34">
    <cfRule type="cellIs" dxfId="1161" priority="32" operator="greaterThan">
      <formula>$AI$8</formula>
    </cfRule>
  </conditionalFormatting>
  <conditionalFormatting sqref="AH11:AH34">
    <cfRule type="cellIs" dxfId="1160" priority="30" operator="greaterThan">
      <formula>$AH$8</formula>
    </cfRule>
    <cfRule type="cellIs" dxfId="1159" priority="31" operator="greaterThan">
      <formula>$AH$8</formula>
    </cfRule>
  </conditionalFormatting>
  <conditionalFormatting sqref="AB11:AB34">
    <cfRule type="containsText" dxfId="1158" priority="25" operator="containsText" text="N/A">
      <formula>NOT(ISERROR(SEARCH("N/A",AB11)))</formula>
    </cfRule>
    <cfRule type="cellIs" dxfId="1157" priority="28" operator="equal">
      <formula>0</formula>
    </cfRule>
  </conditionalFormatting>
  <conditionalFormatting sqref="AB11:AB34">
    <cfRule type="cellIs" dxfId="1156" priority="27" operator="greaterThanOrEqual">
      <formula>1185</formula>
    </cfRule>
  </conditionalFormatting>
  <conditionalFormatting sqref="AB11:AB34">
    <cfRule type="cellIs" dxfId="1155" priority="26" operator="between">
      <formula>0.1</formula>
      <formula>1184</formula>
    </cfRule>
  </conditionalFormatting>
  <conditionalFormatting sqref="AN11:AO24 AJ25:AO34">
    <cfRule type="cellIs" dxfId="1154" priority="24" operator="equal">
      <formula>0</formula>
    </cfRule>
  </conditionalFormatting>
  <conditionalFormatting sqref="AN11:AO24 AJ25:AO34">
    <cfRule type="cellIs" dxfId="1153" priority="23" operator="greaterThan">
      <formula>1179</formula>
    </cfRule>
  </conditionalFormatting>
  <conditionalFormatting sqref="AN11:AO24 AJ25:AO34">
    <cfRule type="cellIs" dxfId="1152" priority="22" operator="greaterThan">
      <formula>99</formula>
    </cfRule>
  </conditionalFormatting>
  <conditionalFormatting sqref="AN11:AO24 AJ25:AO34">
    <cfRule type="cellIs" dxfId="1151" priority="21" operator="greaterThan">
      <formula>0.99</formula>
    </cfRule>
  </conditionalFormatting>
  <conditionalFormatting sqref="AP33:AP34">
    <cfRule type="cellIs" dxfId="1150" priority="20" operator="equal">
      <formula>0</formula>
    </cfRule>
  </conditionalFormatting>
  <conditionalFormatting sqref="AP33:AP34">
    <cfRule type="cellIs" dxfId="1149" priority="19" operator="greaterThan">
      <formula>1179</formula>
    </cfRule>
  </conditionalFormatting>
  <conditionalFormatting sqref="AP33:AP34">
    <cfRule type="cellIs" dxfId="1148" priority="18" operator="greaterThan">
      <formula>99</formula>
    </cfRule>
  </conditionalFormatting>
  <conditionalFormatting sqref="AP33:AP34">
    <cfRule type="cellIs" dxfId="1147" priority="17" operator="greaterThan">
      <formula>0.99</formula>
    </cfRule>
  </conditionalFormatting>
  <conditionalFormatting sqref="AQ11:AQ34">
    <cfRule type="cellIs" dxfId="1146" priority="16" operator="equal">
      <formula>0</formula>
    </cfRule>
  </conditionalFormatting>
  <conditionalFormatting sqref="AQ11:AQ34">
    <cfRule type="cellIs" dxfId="1145" priority="15" operator="greaterThan">
      <formula>1179</formula>
    </cfRule>
  </conditionalFormatting>
  <conditionalFormatting sqref="AQ11:AQ34">
    <cfRule type="cellIs" dxfId="1144" priority="14" operator="greaterThan">
      <formula>99</formula>
    </cfRule>
  </conditionalFormatting>
  <conditionalFormatting sqref="AQ11:AQ34">
    <cfRule type="cellIs" dxfId="1143" priority="13" operator="greaterThan">
      <formula>0.99</formula>
    </cfRule>
  </conditionalFormatting>
  <conditionalFormatting sqref="Z11:Z34">
    <cfRule type="containsText" dxfId="1142" priority="9" operator="containsText" text="N/A">
      <formula>NOT(ISERROR(SEARCH("N/A",Z11)))</formula>
    </cfRule>
    <cfRule type="cellIs" dxfId="1141" priority="12" operator="equal">
      <formula>0</formula>
    </cfRule>
  </conditionalFormatting>
  <conditionalFormatting sqref="Z11:Z34">
    <cfRule type="cellIs" dxfId="1140" priority="11" operator="greaterThanOrEqual">
      <formula>1185</formula>
    </cfRule>
  </conditionalFormatting>
  <conditionalFormatting sqref="Z11:Z34">
    <cfRule type="cellIs" dxfId="1139" priority="10" operator="between">
      <formula>0.1</formula>
      <formula>1184</formula>
    </cfRule>
  </conditionalFormatting>
  <conditionalFormatting sqref="AJ11:AN24">
    <cfRule type="cellIs" dxfId="1138" priority="8" operator="equal">
      <formula>0</formula>
    </cfRule>
  </conditionalFormatting>
  <conditionalFormatting sqref="AJ11:AN24">
    <cfRule type="cellIs" dxfId="1137" priority="7" operator="greaterThan">
      <formula>1179</formula>
    </cfRule>
  </conditionalFormatting>
  <conditionalFormatting sqref="AJ11:AN24">
    <cfRule type="cellIs" dxfId="1136" priority="6" operator="greaterThan">
      <formula>99</formula>
    </cfRule>
  </conditionalFormatting>
  <conditionalFormatting sqref="AJ11:AN24">
    <cfRule type="cellIs" dxfId="1135" priority="5" operator="greaterThan">
      <formula>0.99</formula>
    </cfRule>
  </conditionalFormatting>
  <conditionalFormatting sqref="AP11:AP32">
    <cfRule type="cellIs" dxfId="1134" priority="4" operator="equal">
      <formula>0</formula>
    </cfRule>
  </conditionalFormatting>
  <conditionalFormatting sqref="AP11:AP32">
    <cfRule type="cellIs" dxfId="1133" priority="3" operator="greaterThan">
      <formula>1179</formula>
    </cfRule>
  </conditionalFormatting>
  <conditionalFormatting sqref="AP11:AP32">
    <cfRule type="cellIs" dxfId="1132" priority="2" operator="greaterThan">
      <formula>99</formula>
    </cfRule>
  </conditionalFormatting>
  <conditionalFormatting sqref="AP11:AP32">
    <cfRule type="cellIs" dxfId="113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R22" zoomScaleNormal="100" workbookViewId="0">
      <selection activeCell="AJ42" sqref="AJ4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42389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26696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19'!Q34</f>
        <v>67301440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19'!AG34</f>
        <v>43370244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19'!AP34</f>
        <v>10094178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10</v>
      </c>
      <c r="E11" s="41">
        <f t="shared" ref="E11:E34" si="0">D11/1.42</f>
        <v>7.042253521126761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133</v>
      </c>
      <c r="P11" s="115">
        <v>95</v>
      </c>
      <c r="Q11" s="115">
        <v>67305444</v>
      </c>
      <c r="R11" s="46">
        <f>IF(ISBLANK(Q11),"-",Q11-Q10)</f>
        <v>4004</v>
      </c>
      <c r="S11" s="47">
        <f>R11*24/1000</f>
        <v>96.096000000000004</v>
      </c>
      <c r="T11" s="47">
        <f>R11/1000</f>
        <v>4.0039999999999996</v>
      </c>
      <c r="U11" s="116">
        <v>5.5</v>
      </c>
      <c r="V11" s="116">
        <f t="shared" ref="V11:V34" si="1">U11</f>
        <v>5.5</v>
      </c>
      <c r="W11" s="117" t="s">
        <v>124</v>
      </c>
      <c r="X11" s="119">
        <v>0</v>
      </c>
      <c r="Y11" s="119">
        <v>0</v>
      </c>
      <c r="Z11" s="119">
        <v>996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43370960</v>
      </c>
      <c r="AH11" s="49">
        <f>IF(ISBLANK(AG11),"-",AG11-AG10)</f>
        <v>716</v>
      </c>
      <c r="AI11" s="50">
        <f>AH11/T11</f>
        <v>178.82117882117885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0.45</v>
      </c>
      <c r="AP11" s="119">
        <v>10095481</v>
      </c>
      <c r="AQ11" s="119">
        <f t="shared" ref="AQ11:AQ34" si="2">AP11-AP10</f>
        <v>1303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130</v>
      </c>
      <c r="P12" s="115">
        <v>92</v>
      </c>
      <c r="Q12" s="115">
        <v>67309472</v>
      </c>
      <c r="R12" s="46">
        <f t="shared" ref="R12:R34" si="5">IF(ISBLANK(Q12),"-",Q12-Q11)</f>
        <v>4028</v>
      </c>
      <c r="S12" s="47">
        <f t="shared" ref="S12:S34" si="6">R12*24/1000</f>
        <v>96.671999999999997</v>
      </c>
      <c r="T12" s="47">
        <f t="shared" ref="T12:T34" si="7">R12/1000</f>
        <v>4.0279999999999996</v>
      </c>
      <c r="U12" s="116">
        <v>6.9</v>
      </c>
      <c r="V12" s="116">
        <f t="shared" si="1"/>
        <v>6.9</v>
      </c>
      <c r="W12" s="117" t="s">
        <v>124</v>
      </c>
      <c r="X12" s="119">
        <v>0</v>
      </c>
      <c r="Y12" s="119">
        <v>0</v>
      </c>
      <c r="Z12" s="119">
        <v>946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43371676</v>
      </c>
      <c r="AH12" s="49">
        <f>IF(ISBLANK(AG12),"-",AG12-AG11)</f>
        <v>716</v>
      </c>
      <c r="AI12" s="50">
        <f t="shared" ref="AI12:AI34" si="8">AH12/T12</f>
        <v>177.75571002979149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0.45</v>
      </c>
      <c r="AP12" s="119">
        <v>10096866</v>
      </c>
      <c r="AQ12" s="119">
        <f t="shared" si="2"/>
        <v>1385</v>
      </c>
      <c r="AR12" s="123">
        <v>1.0900000000000001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14</v>
      </c>
      <c r="E13" s="41">
        <f t="shared" si="0"/>
        <v>9.8591549295774659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133</v>
      </c>
      <c r="P13" s="115">
        <v>93</v>
      </c>
      <c r="Q13" s="115">
        <v>67313380</v>
      </c>
      <c r="R13" s="46">
        <f t="shared" si="5"/>
        <v>3908</v>
      </c>
      <c r="S13" s="47">
        <f t="shared" si="6"/>
        <v>93.792000000000002</v>
      </c>
      <c r="T13" s="47">
        <f t="shared" si="7"/>
        <v>3.9079999999999999</v>
      </c>
      <c r="U13" s="116">
        <v>8.3000000000000007</v>
      </c>
      <c r="V13" s="116">
        <f t="shared" si="1"/>
        <v>8.3000000000000007</v>
      </c>
      <c r="W13" s="117" t="s">
        <v>124</v>
      </c>
      <c r="X13" s="119">
        <v>0</v>
      </c>
      <c r="Y13" s="119">
        <v>0</v>
      </c>
      <c r="Z13" s="119">
        <v>946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43372364</v>
      </c>
      <c r="AH13" s="49">
        <f>IF(ISBLANK(AG13),"-",AG13-AG12)</f>
        <v>688</v>
      </c>
      <c r="AI13" s="50">
        <f t="shared" si="8"/>
        <v>176.04912998976459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0.45</v>
      </c>
      <c r="AP13" s="119">
        <v>10098239</v>
      </c>
      <c r="AQ13" s="119">
        <f t="shared" si="2"/>
        <v>1373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12</v>
      </c>
      <c r="E14" s="41">
        <f t="shared" si="0"/>
        <v>8.4507042253521139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116</v>
      </c>
      <c r="P14" s="115">
        <v>96</v>
      </c>
      <c r="Q14" s="115">
        <v>67317277</v>
      </c>
      <c r="R14" s="46">
        <f t="shared" si="5"/>
        <v>3897</v>
      </c>
      <c r="S14" s="47">
        <f t="shared" si="6"/>
        <v>93.528000000000006</v>
      </c>
      <c r="T14" s="47">
        <f t="shared" si="7"/>
        <v>3.8969999999999998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946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43373052</v>
      </c>
      <c r="AH14" s="49">
        <f t="shared" ref="AH14:AH34" si="9">IF(ISBLANK(AG14),"-",AG14-AG13)</f>
        <v>688</v>
      </c>
      <c r="AI14" s="50">
        <f t="shared" si="8"/>
        <v>176.54606107261998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0.45</v>
      </c>
      <c r="AP14" s="119">
        <v>10099251</v>
      </c>
      <c r="AQ14" s="119">
        <f t="shared" si="2"/>
        <v>1012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14</v>
      </c>
      <c r="E15" s="41">
        <f t="shared" si="0"/>
        <v>9.8591549295774659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116</v>
      </c>
      <c r="P15" s="115">
        <v>107</v>
      </c>
      <c r="Q15" s="115">
        <v>67321649</v>
      </c>
      <c r="R15" s="46">
        <f t="shared" si="5"/>
        <v>4372</v>
      </c>
      <c r="S15" s="47">
        <f t="shared" si="6"/>
        <v>104.928</v>
      </c>
      <c r="T15" s="47">
        <f t="shared" si="7"/>
        <v>4.3719999999999999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997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43373756</v>
      </c>
      <c r="AH15" s="49">
        <f t="shared" si="9"/>
        <v>704</v>
      </c>
      <c r="AI15" s="50">
        <f t="shared" si="8"/>
        <v>161.02470265324794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10099251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10</v>
      </c>
      <c r="E16" s="41">
        <f t="shared" si="0"/>
        <v>7.042253521126761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127</v>
      </c>
      <c r="P16" s="115">
        <v>114</v>
      </c>
      <c r="Q16" s="115">
        <v>67326608</v>
      </c>
      <c r="R16" s="46">
        <f t="shared" si="5"/>
        <v>4959</v>
      </c>
      <c r="S16" s="47">
        <f t="shared" si="6"/>
        <v>119.01600000000001</v>
      </c>
      <c r="T16" s="47">
        <f t="shared" si="7"/>
        <v>4.9589999999999996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43374644</v>
      </c>
      <c r="AH16" s="49">
        <f t="shared" si="9"/>
        <v>888</v>
      </c>
      <c r="AI16" s="50">
        <f t="shared" si="8"/>
        <v>179.06836055656385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10099251</v>
      </c>
      <c r="AQ16" s="119">
        <f t="shared" si="2"/>
        <v>0</v>
      </c>
      <c r="AR16" s="53">
        <v>1.33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133</v>
      </c>
      <c r="P17" s="115">
        <v>146</v>
      </c>
      <c r="Q17" s="115">
        <v>67332797</v>
      </c>
      <c r="R17" s="46">
        <f t="shared" si="5"/>
        <v>6189</v>
      </c>
      <c r="S17" s="47">
        <f t="shared" si="6"/>
        <v>148.536</v>
      </c>
      <c r="T17" s="47">
        <f t="shared" si="7"/>
        <v>6.1890000000000001</v>
      </c>
      <c r="U17" s="116">
        <v>9.1</v>
      </c>
      <c r="V17" s="116">
        <f t="shared" si="1"/>
        <v>9.1</v>
      </c>
      <c r="W17" s="117" t="s">
        <v>130</v>
      </c>
      <c r="X17" s="119">
        <v>1047</v>
      </c>
      <c r="Y17" s="119">
        <v>0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43375996</v>
      </c>
      <c r="AH17" s="49">
        <f t="shared" si="9"/>
        <v>1352</v>
      </c>
      <c r="AI17" s="50">
        <f t="shared" si="8"/>
        <v>218.4520924220391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10099251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136</v>
      </c>
      <c r="P18" s="115">
        <v>149</v>
      </c>
      <c r="Q18" s="115">
        <v>67338818</v>
      </c>
      <c r="R18" s="46">
        <f t="shared" si="5"/>
        <v>6021</v>
      </c>
      <c r="S18" s="47">
        <f t="shared" si="6"/>
        <v>144.50399999999999</v>
      </c>
      <c r="T18" s="47">
        <f t="shared" si="7"/>
        <v>6.0209999999999999</v>
      </c>
      <c r="U18" s="116">
        <v>8.5</v>
      </c>
      <c r="V18" s="116">
        <f t="shared" si="1"/>
        <v>8.5</v>
      </c>
      <c r="W18" s="117" t="s">
        <v>130</v>
      </c>
      <c r="X18" s="119">
        <v>1047</v>
      </c>
      <c r="Y18" s="119">
        <v>0</v>
      </c>
      <c r="Z18" s="119">
        <v>1188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43377332</v>
      </c>
      <c r="AH18" s="49">
        <f t="shared" si="9"/>
        <v>1336</v>
      </c>
      <c r="AI18" s="50">
        <f t="shared" si="8"/>
        <v>221.89005148646405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10099251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136</v>
      </c>
      <c r="P19" s="115">
        <v>149</v>
      </c>
      <c r="Q19" s="115">
        <v>67344902</v>
      </c>
      <c r="R19" s="46">
        <f t="shared" si="5"/>
        <v>6084</v>
      </c>
      <c r="S19" s="47">
        <f t="shared" si="6"/>
        <v>146.01599999999999</v>
      </c>
      <c r="T19" s="47">
        <f t="shared" si="7"/>
        <v>6.0839999999999996</v>
      </c>
      <c r="U19" s="116">
        <v>7.8</v>
      </c>
      <c r="V19" s="116">
        <f t="shared" si="1"/>
        <v>7.8</v>
      </c>
      <c r="W19" s="117" t="s">
        <v>130</v>
      </c>
      <c r="X19" s="119">
        <v>1048</v>
      </c>
      <c r="Y19" s="119">
        <v>0</v>
      </c>
      <c r="Z19" s="119">
        <v>1187</v>
      </c>
      <c r="AA19" s="119">
        <v>1185</v>
      </c>
      <c r="AB19" s="119">
        <v>1188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43378672</v>
      </c>
      <c r="AH19" s="49">
        <f t="shared" si="9"/>
        <v>1340</v>
      </c>
      <c r="AI19" s="50">
        <f t="shared" si="8"/>
        <v>220.24983563445105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10099251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139</v>
      </c>
      <c r="P20" s="115">
        <v>150</v>
      </c>
      <c r="Q20" s="115">
        <v>67351356</v>
      </c>
      <c r="R20" s="46">
        <f t="shared" si="5"/>
        <v>6454</v>
      </c>
      <c r="S20" s="47">
        <f t="shared" si="6"/>
        <v>154.89599999999999</v>
      </c>
      <c r="T20" s="47">
        <f t="shared" si="7"/>
        <v>6.4539999999999997</v>
      </c>
      <c r="U20" s="116">
        <v>7.2</v>
      </c>
      <c r="V20" s="116">
        <f t="shared" si="1"/>
        <v>7.2</v>
      </c>
      <c r="W20" s="117" t="s">
        <v>130</v>
      </c>
      <c r="X20" s="119">
        <v>1047</v>
      </c>
      <c r="Y20" s="119">
        <v>0</v>
      </c>
      <c r="Z20" s="119">
        <v>1187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43380070</v>
      </c>
      <c r="AH20" s="49">
        <f t="shared" si="9"/>
        <v>1398</v>
      </c>
      <c r="AI20" s="50">
        <f t="shared" si="8"/>
        <v>216.60985435388906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10099251</v>
      </c>
      <c r="AQ20" s="119">
        <f t="shared" si="2"/>
        <v>0</v>
      </c>
      <c r="AR20" s="53">
        <v>1.28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139</v>
      </c>
      <c r="P21" s="115">
        <v>145</v>
      </c>
      <c r="Q21" s="115">
        <v>67357897</v>
      </c>
      <c r="R21" s="46">
        <f t="shared" si="5"/>
        <v>6541</v>
      </c>
      <c r="S21" s="47">
        <f t="shared" si="6"/>
        <v>156.98400000000001</v>
      </c>
      <c r="T21" s="47">
        <f t="shared" si="7"/>
        <v>6.5410000000000004</v>
      </c>
      <c r="U21" s="116">
        <v>6.7</v>
      </c>
      <c r="V21" s="116">
        <f t="shared" si="1"/>
        <v>6.7</v>
      </c>
      <c r="W21" s="117" t="s">
        <v>130</v>
      </c>
      <c r="X21" s="119">
        <v>1037</v>
      </c>
      <c r="Y21" s="119">
        <v>0</v>
      </c>
      <c r="Z21" s="119">
        <v>1188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43381498</v>
      </c>
      <c r="AH21" s="49">
        <f t="shared" si="9"/>
        <v>1428</v>
      </c>
      <c r="AI21" s="50">
        <f t="shared" si="8"/>
        <v>218.31524231768842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10099251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8</v>
      </c>
      <c r="E22" s="41">
        <f t="shared" si="0"/>
        <v>5.6338028169014089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140</v>
      </c>
      <c r="P22" s="115">
        <v>149</v>
      </c>
      <c r="Q22" s="115">
        <v>67363524</v>
      </c>
      <c r="R22" s="46">
        <f t="shared" si="5"/>
        <v>5627</v>
      </c>
      <c r="S22" s="47">
        <f t="shared" si="6"/>
        <v>135.048</v>
      </c>
      <c r="T22" s="47">
        <f t="shared" si="7"/>
        <v>5.6269999999999998</v>
      </c>
      <c r="U22" s="116">
        <v>6.3</v>
      </c>
      <c r="V22" s="116">
        <f t="shared" si="1"/>
        <v>6.3</v>
      </c>
      <c r="W22" s="117" t="s">
        <v>130</v>
      </c>
      <c r="X22" s="119">
        <v>1036</v>
      </c>
      <c r="Y22" s="119">
        <v>0</v>
      </c>
      <c r="Z22" s="119">
        <v>1186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43382804</v>
      </c>
      <c r="AH22" s="49">
        <f t="shared" si="9"/>
        <v>1306</v>
      </c>
      <c r="AI22" s="50">
        <f t="shared" si="8"/>
        <v>232.09525502043718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10099251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136</v>
      </c>
      <c r="P23" s="115">
        <v>141</v>
      </c>
      <c r="Q23" s="115">
        <v>67369617</v>
      </c>
      <c r="R23" s="46">
        <f t="shared" si="5"/>
        <v>6093</v>
      </c>
      <c r="S23" s="47">
        <f t="shared" si="6"/>
        <v>146.232</v>
      </c>
      <c r="T23" s="47">
        <f t="shared" si="7"/>
        <v>6.093</v>
      </c>
      <c r="U23" s="116">
        <v>6</v>
      </c>
      <c r="V23" s="116">
        <f t="shared" si="1"/>
        <v>6</v>
      </c>
      <c r="W23" s="117" t="s">
        <v>130</v>
      </c>
      <c r="X23" s="119">
        <v>996</v>
      </c>
      <c r="Y23" s="119">
        <v>0</v>
      </c>
      <c r="Z23" s="119">
        <v>1178</v>
      </c>
      <c r="AA23" s="119">
        <v>1185</v>
      </c>
      <c r="AB23" s="119">
        <v>1177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43384148</v>
      </c>
      <c r="AH23" s="49">
        <f t="shared" si="9"/>
        <v>1344</v>
      </c>
      <c r="AI23" s="50">
        <f t="shared" si="8"/>
        <v>220.58099458394881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10099251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135</v>
      </c>
      <c r="P24" s="115">
        <v>140</v>
      </c>
      <c r="Q24" s="115">
        <v>67375561</v>
      </c>
      <c r="R24" s="46">
        <f t="shared" si="5"/>
        <v>5944</v>
      </c>
      <c r="S24" s="47">
        <f t="shared" si="6"/>
        <v>142.65600000000001</v>
      </c>
      <c r="T24" s="47">
        <f t="shared" si="7"/>
        <v>5.944</v>
      </c>
      <c r="U24" s="116">
        <v>5.7</v>
      </c>
      <c r="V24" s="116">
        <f t="shared" si="1"/>
        <v>5.7</v>
      </c>
      <c r="W24" s="117" t="s">
        <v>130</v>
      </c>
      <c r="X24" s="119">
        <v>1005</v>
      </c>
      <c r="Y24" s="119">
        <v>0</v>
      </c>
      <c r="Z24" s="119">
        <v>1186</v>
      </c>
      <c r="AA24" s="119">
        <v>1185</v>
      </c>
      <c r="AB24" s="119">
        <v>1188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43385524</v>
      </c>
      <c r="AH24" s="49">
        <f>IF(ISBLANK(AG24),"-",AG24-AG23)</f>
        <v>1376</v>
      </c>
      <c r="AI24" s="50">
        <f t="shared" si="8"/>
        <v>231.49394347240914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10099251</v>
      </c>
      <c r="AQ24" s="119">
        <f t="shared" si="2"/>
        <v>0</v>
      </c>
      <c r="AR24" s="53">
        <v>1.26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137</v>
      </c>
      <c r="P25" s="115">
        <v>138</v>
      </c>
      <c r="Q25" s="115">
        <v>67381398</v>
      </c>
      <c r="R25" s="46">
        <f t="shared" si="5"/>
        <v>5837</v>
      </c>
      <c r="S25" s="47">
        <f t="shared" si="6"/>
        <v>140.08799999999999</v>
      </c>
      <c r="T25" s="47">
        <f t="shared" si="7"/>
        <v>5.8369999999999997</v>
      </c>
      <c r="U25" s="116">
        <v>5.5</v>
      </c>
      <c r="V25" s="116">
        <f t="shared" si="1"/>
        <v>5.5</v>
      </c>
      <c r="W25" s="117" t="s">
        <v>130</v>
      </c>
      <c r="X25" s="119">
        <v>1005</v>
      </c>
      <c r="Y25" s="119">
        <v>0</v>
      </c>
      <c r="Z25" s="119">
        <v>1187</v>
      </c>
      <c r="AA25" s="119">
        <v>1185</v>
      </c>
      <c r="AB25" s="119">
        <v>1186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43386860</v>
      </c>
      <c r="AH25" s="49">
        <f t="shared" si="9"/>
        <v>1336</v>
      </c>
      <c r="AI25" s="50">
        <f t="shared" si="8"/>
        <v>228.8847010450574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10099251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138</v>
      </c>
      <c r="Q26" s="115">
        <v>67387124</v>
      </c>
      <c r="R26" s="46">
        <f t="shared" si="5"/>
        <v>5726</v>
      </c>
      <c r="S26" s="47">
        <f t="shared" si="6"/>
        <v>137.42400000000001</v>
      </c>
      <c r="T26" s="47">
        <f t="shared" si="7"/>
        <v>5.726</v>
      </c>
      <c r="U26" s="116">
        <v>5.3</v>
      </c>
      <c r="V26" s="116">
        <f t="shared" si="1"/>
        <v>5.3</v>
      </c>
      <c r="W26" s="117" t="s">
        <v>130</v>
      </c>
      <c r="X26" s="119">
        <v>1004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43388180</v>
      </c>
      <c r="AH26" s="49">
        <f t="shared" si="9"/>
        <v>1320</v>
      </c>
      <c r="AI26" s="50">
        <f t="shared" si="8"/>
        <v>230.52741879147746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10099251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6</v>
      </c>
      <c r="E27" s="41">
        <f t="shared" si="0"/>
        <v>4.2253521126760569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136</v>
      </c>
      <c r="P27" s="115">
        <v>139</v>
      </c>
      <c r="Q27" s="115">
        <v>67392923</v>
      </c>
      <c r="R27" s="46">
        <f t="shared" si="5"/>
        <v>5799</v>
      </c>
      <c r="S27" s="47">
        <f t="shared" si="6"/>
        <v>139.17599999999999</v>
      </c>
      <c r="T27" s="47">
        <f t="shared" si="7"/>
        <v>5.7990000000000004</v>
      </c>
      <c r="U27" s="116">
        <v>5.2</v>
      </c>
      <c r="V27" s="116">
        <f t="shared" si="1"/>
        <v>5.2</v>
      </c>
      <c r="W27" s="117" t="s">
        <v>130</v>
      </c>
      <c r="X27" s="119">
        <v>1005</v>
      </c>
      <c r="Y27" s="119">
        <v>0</v>
      </c>
      <c r="Z27" s="119">
        <v>1186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43389512</v>
      </c>
      <c r="AH27" s="49">
        <f t="shared" si="9"/>
        <v>1332</v>
      </c>
      <c r="AI27" s="50">
        <f t="shared" si="8"/>
        <v>229.69477496120018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10099251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6</v>
      </c>
      <c r="E28" s="41">
        <f t="shared" si="0"/>
        <v>4.2253521126760569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132</v>
      </c>
      <c r="P28" s="115">
        <v>138</v>
      </c>
      <c r="Q28" s="115">
        <v>67398727</v>
      </c>
      <c r="R28" s="46">
        <f t="shared" si="5"/>
        <v>5804</v>
      </c>
      <c r="S28" s="47">
        <f t="shared" si="6"/>
        <v>139.29599999999999</v>
      </c>
      <c r="T28" s="47">
        <f t="shared" si="7"/>
        <v>5.8040000000000003</v>
      </c>
      <c r="U28" s="116">
        <v>4.9000000000000004</v>
      </c>
      <c r="V28" s="116">
        <f t="shared" si="1"/>
        <v>4.9000000000000004</v>
      </c>
      <c r="W28" s="117" t="s">
        <v>130</v>
      </c>
      <c r="X28" s="119">
        <v>1005</v>
      </c>
      <c r="Y28" s="119">
        <v>0</v>
      </c>
      <c r="Z28" s="119">
        <v>1167</v>
      </c>
      <c r="AA28" s="119">
        <v>1185</v>
      </c>
      <c r="AB28" s="119">
        <v>1167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43390828</v>
      </c>
      <c r="AH28" s="49">
        <f t="shared" si="9"/>
        <v>1316</v>
      </c>
      <c r="AI28" s="50">
        <f t="shared" si="8"/>
        <v>226.74017918676773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10099251</v>
      </c>
      <c r="AQ28" s="119">
        <f t="shared" si="2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132</v>
      </c>
      <c r="P29" s="115">
        <v>136</v>
      </c>
      <c r="Q29" s="115">
        <v>67404431</v>
      </c>
      <c r="R29" s="46">
        <f t="shared" si="5"/>
        <v>5704</v>
      </c>
      <c r="S29" s="47">
        <f t="shared" si="6"/>
        <v>136.89599999999999</v>
      </c>
      <c r="T29" s="47">
        <f t="shared" si="7"/>
        <v>5.7039999999999997</v>
      </c>
      <c r="U29" s="116">
        <v>4.5999999999999996</v>
      </c>
      <c r="V29" s="116">
        <f t="shared" si="1"/>
        <v>4.5999999999999996</v>
      </c>
      <c r="W29" s="117" t="s">
        <v>130</v>
      </c>
      <c r="X29" s="119">
        <v>1006</v>
      </c>
      <c r="Y29" s="119">
        <v>0</v>
      </c>
      <c r="Z29" s="119">
        <v>1167</v>
      </c>
      <c r="AA29" s="119">
        <v>1185</v>
      </c>
      <c r="AB29" s="119">
        <v>1167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43392116</v>
      </c>
      <c r="AH29" s="49">
        <f t="shared" si="9"/>
        <v>1288</v>
      </c>
      <c r="AI29" s="50">
        <f t="shared" si="8"/>
        <v>225.80645161290323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10099251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114</v>
      </c>
      <c r="P30" s="115">
        <v>132</v>
      </c>
      <c r="Q30" s="115">
        <v>67409945</v>
      </c>
      <c r="R30" s="46">
        <f t="shared" si="5"/>
        <v>5514</v>
      </c>
      <c r="S30" s="47">
        <f t="shared" si="6"/>
        <v>132.33600000000001</v>
      </c>
      <c r="T30" s="47">
        <f t="shared" si="7"/>
        <v>5.5140000000000002</v>
      </c>
      <c r="U30" s="116">
        <v>3.7</v>
      </c>
      <c r="V30" s="116">
        <f t="shared" si="1"/>
        <v>3.7</v>
      </c>
      <c r="W30" s="117" t="s">
        <v>139</v>
      </c>
      <c r="X30" s="119">
        <v>1098</v>
      </c>
      <c r="Y30" s="119">
        <v>0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43393228</v>
      </c>
      <c r="AH30" s="49">
        <f t="shared" si="9"/>
        <v>1112</v>
      </c>
      <c r="AI30" s="50">
        <f t="shared" si="8"/>
        <v>201.66848023213637</v>
      </c>
      <c r="AJ30" s="101">
        <v>1</v>
      </c>
      <c r="AK30" s="101">
        <v>0</v>
      </c>
      <c r="AL30" s="101">
        <v>0</v>
      </c>
      <c r="AM30" s="101">
        <v>1</v>
      </c>
      <c r="AN30" s="101">
        <v>1</v>
      </c>
      <c r="AO30" s="101">
        <v>0</v>
      </c>
      <c r="AP30" s="119">
        <v>10099251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114</v>
      </c>
      <c r="P31" s="115">
        <v>130</v>
      </c>
      <c r="Q31" s="115">
        <v>67415364</v>
      </c>
      <c r="R31" s="46">
        <f t="shared" si="5"/>
        <v>5419</v>
      </c>
      <c r="S31" s="47">
        <f t="shared" si="6"/>
        <v>130.05600000000001</v>
      </c>
      <c r="T31" s="47">
        <f t="shared" si="7"/>
        <v>5.4189999999999996</v>
      </c>
      <c r="U31" s="116">
        <v>3</v>
      </c>
      <c r="V31" s="116">
        <f t="shared" si="1"/>
        <v>3</v>
      </c>
      <c r="W31" s="117" t="s">
        <v>139</v>
      </c>
      <c r="X31" s="119">
        <v>1098</v>
      </c>
      <c r="Y31" s="119">
        <v>0</v>
      </c>
      <c r="Z31" s="119">
        <v>0</v>
      </c>
      <c r="AA31" s="119">
        <v>1185</v>
      </c>
      <c r="AB31" s="119">
        <v>1187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43394308</v>
      </c>
      <c r="AH31" s="49">
        <f t="shared" si="9"/>
        <v>1080</v>
      </c>
      <c r="AI31" s="50">
        <f t="shared" si="8"/>
        <v>199.29876360952207</v>
      </c>
      <c r="AJ31" s="101">
        <v>1</v>
      </c>
      <c r="AK31" s="101">
        <v>0</v>
      </c>
      <c r="AL31" s="101">
        <v>0</v>
      </c>
      <c r="AM31" s="101">
        <v>1</v>
      </c>
      <c r="AN31" s="101">
        <v>1</v>
      </c>
      <c r="AO31" s="101">
        <v>0</v>
      </c>
      <c r="AP31" s="119">
        <v>10099251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120</v>
      </c>
      <c r="P32" s="115">
        <v>123</v>
      </c>
      <c r="Q32" s="115">
        <v>67420648</v>
      </c>
      <c r="R32" s="46">
        <f t="shared" si="5"/>
        <v>5284</v>
      </c>
      <c r="S32" s="47">
        <f t="shared" si="6"/>
        <v>126.816</v>
      </c>
      <c r="T32" s="47">
        <f t="shared" si="7"/>
        <v>5.2839999999999998</v>
      </c>
      <c r="U32" s="116">
        <v>2.2999999999999998</v>
      </c>
      <c r="V32" s="116">
        <f t="shared" si="1"/>
        <v>2.2999999999999998</v>
      </c>
      <c r="W32" s="117" t="s">
        <v>139</v>
      </c>
      <c r="X32" s="119">
        <v>995</v>
      </c>
      <c r="Y32" s="119">
        <v>0</v>
      </c>
      <c r="Z32" s="119">
        <v>0</v>
      </c>
      <c r="AA32" s="119">
        <v>1185</v>
      </c>
      <c r="AB32" s="119">
        <v>1188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43395372</v>
      </c>
      <c r="AH32" s="49">
        <f t="shared" si="9"/>
        <v>1064</v>
      </c>
      <c r="AI32" s="50">
        <f t="shared" si="8"/>
        <v>201.36260408781226</v>
      </c>
      <c r="AJ32" s="101">
        <v>1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19">
        <v>10099251</v>
      </c>
      <c r="AQ32" s="119">
        <f t="shared" si="2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132</v>
      </c>
      <c r="P33" s="115">
        <v>104</v>
      </c>
      <c r="Q33" s="115">
        <v>67424993</v>
      </c>
      <c r="R33" s="46">
        <f t="shared" si="5"/>
        <v>4345</v>
      </c>
      <c r="S33" s="47">
        <f t="shared" si="6"/>
        <v>104.28</v>
      </c>
      <c r="T33" s="47">
        <f t="shared" si="7"/>
        <v>4.3449999999999998</v>
      </c>
      <c r="U33" s="116">
        <v>3.3</v>
      </c>
      <c r="V33" s="116">
        <f t="shared" si="1"/>
        <v>3.3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1047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43396168</v>
      </c>
      <c r="AH33" s="49">
        <f t="shared" si="9"/>
        <v>796</v>
      </c>
      <c r="AI33" s="50">
        <f t="shared" si="8"/>
        <v>183.19907940161104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10100224</v>
      </c>
      <c r="AQ33" s="119">
        <f t="shared" si="2"/>
        <v>973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9</v>
      </c>
      <c r="E34" s="41">
        <f t="shared" si="0"/>
        <v>6.3380281690140849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132</v>
      </c>
      <c r="P34" s="115">
        <v>97</v>
      </c>
      <c r="Q34" s="115">
        <v>67429257</v>
      </c>
      <c r="R34" s="46">
        <f t="shared" si="5"/>
        <v>4264</v>
      </c>
      <c r="S34" s="47">
        <f t="shared" si="6"/>
        <v>102.336</v>
      </c>
      <c r="T34" s="47">
        <f t="shared" si="7"/>
        <v>4.2640000000000002</v>
      </c>
      <c r="U34" s="116">
        <v>4.5999999999999996</v>
      </c>
      <c r="V34" s="116">
        <f t="shared" si="1"/>
        <v>4.5999999999999996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1017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43396940</v>
      </c>
      <c r="AH34" s="49">
        <f t="shared" si="9"/>
        <v>772</v>
      </c>
      <c r="AI34" s="50">
        <f t="shared" si="8"/>
        <v>181.05065666041276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10101476</v>
      </c>
      <c r="AQ34" s="119">
        <f t="shared" si="2"/>
        <v>1252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127817</v>
      </c>
      <c r="S35" s="65">
        <f>AVERAGE(S11:S34)</f>
        <v>127.81699999999999</v>
      </c>
      <c r="T35" s="65">
        <f>SUM(T11:T34)</f>
        <v>127.81700000000001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26696</v>
      </c>
      <c r="AH35" s="67">
        <f>SUM(AH11:AH34)</f>
        <v>26696</v>
      </c>
      <c r="AI35" s="68">
        <f>$AH$35/$T35</f>
        <v>208.86110611264542</v>
      </c>
      <c r="AJ35" s="92"/>
      <c r="AK35" s="93"/>
      <c r="AL35" s="93"/>
      <c r="AM35" s="93"/>
      <c r="AN35" s="94"/>
      <c r="AO35" s="69"/>
      <c r="AP35" s="70">
        <f>AP34-AP10</f>
        <v>7298</v>
      </c>
      <c r="AQ35" s="71">
        <f>SUM(AQ11:AQ34)</f>
        <v>7298</v>
      </c>
      <c r="AR35" s="72">
        <f>AVERAGE(AR11:AR34)</f>
        <v>1.2216666666666665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236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237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99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99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204" t="s">
        <v>164</v>
      </c>
      <c r="C44" s="203"/>
      <c r="D44" s="179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238</v>
      </c>
      <c r="C45" s="203"/>
      <c r="D45" s="179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239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99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155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160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205"/>
      <c r="C54" s="203"/>
      <c r="D54" s="179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99"/>
      <c r="C55" s="203"/>
      <c r="D55" s="179"/>
      <c r="E55" s="203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04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204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204"/>
      <c r="C67" s="205"/>
      <c r="D67" s="122"/>
      <c r="E67" s="205"/>
      <c r="F67" s="205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204"/>
      <c r="C68" s="205"/>
      <c r="D68" s="122"/>
      <c r="E68" s="205"/>
      <c r="F68" s="205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204"/>
      <c r="C69" s="205"/>
      <c r="D69" s="122"/>
      <c r="E69" s="205"/>
      <c r="F69" s="205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204"/>
      <c r="C70" s="205"/>
      <c r="D70" s="122"/>
      <c r="E70" s="205"/>
      <c r="F70" s="205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205"/>
      <c r="C71" s="205"/>
      <c r="D71" s="122"/>
      <c r="E71" s="205"/>
      <c r="F71" s="205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W17:W32" name="Range1_16_3_1_1_3_2_1_1"/>
    <protectedRange sqref="B43" name="Range2_12_5_1_1_1_2_1_1_1_1_1_1_1_1_1_1_1_2_1_1_1_1_1_1_1_1_1_1_1_1_1_1_1_1_1_1_1_1_1_1_2_1_1_1_1_1_1_1_1_1_1_1_2_1_1_1_1_2_1_1_1_1_1_1_1_1_1_1_1_2_1_1_1_1_1_1_1_1_1_1_1_1_1"/>
    <protectedRange sqref="B44" name="Range2_12_5_1_1_1_2_2_1_1_1_1_1_1_1_1_1_1_1_1_1_1_1_1_1_1_1_1_1_1_1_1_1_1_1_1_1_1_1_1_1_1_1_1_1_1_1_1_1_1_1_1_1_1_1_1_1_2_1_1_1_1_1_1_1_1_1_1_1_2_1_1_1_1_1_2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"/>
    <protectedRange sqref="S47:T47" name="Range2_12_5_1_1_2_1_1_1_1_1_1_1_2_1_2_1_1_1_1_1_1"/>
    <protectedRange sqref="N47:R47" name="Range2_12_1_6_1_1_2_1_1_1_1_1_1_1_1_1_2_1_1_1_1_1_1"/>
    <protectedRange sqref="L47:M47" name="Range2_2_12_1_7_1_1_3_1_1_1_1_1_1_1_1_1_2_1_1_1_1_1_1"/>
    <protectedRange sqref="J47:K47" name="Range2_2_12_1_4_1_1_1_1_1_1_1_1_1_1_1_1_1_1_1_2_1_1_1_1_1_1_1_1_1_2_1_1_1_1_1_1"/>
    <protectedRange sqref="I47" name="Range2_2_12_1_7_1_1_2_2_1_2_2_1_1_1_1_1_1_1_1_1_2_1_1_1_1_1_1"/>
    <protectedRange sqref="G47:H47" name="Range2_2_12_1_3_1_2_1_1_1_1_2_1_1_1_1_1_1_1_1_1_1_1_2_1_1_1_1_1_1_1_1_1_2_1_1_1_1_1_1"/>
    <protectedRange sqref="T46" name="Range2_12_5_1_1_2_2_1_1_1_1_1_1_1_1_1_1_1_1_2_1_1_1_1_1_1_1_1_1_1_1_2_2_1_1_1_1_1"/>
    <protectedRange sqref="S46" name="Range2_12_4_1_1_1_4_2_2_2_2_1_1_1_1_1_1_1_1_1_1_1_2_1_1_1_1_1_1_1_1_1_1_1_2_2_1_1_1_1_1"/>
    <protectedRange sqref="Q46:R46" name="Range2_12_1_6_1_1_1_2_3_2_1_1_3_1_1_1_1_1_1_1_1_1_1_1_1_1_2_1_1_1_1_1_1_1_1_1_1_1_2_2_1_1_1_1_1"/>
    <protectedRange sqref="N46:P46" name="Range2_12_1_2_3_1_1_1_2_3_2_1_1_3_1_1_1_1_1_1_1_1_1_1_1_1_1_2_1_1_1_1_1_1_1_1_1_1_1_2_2_1_1_1_1_1"/>
    <protectedRange sqref="K46:M46" name="Range2_2_12_1_4_3_1_1_1_3_3_2_1_1_3_1_1_1_1_1_1_1_1_1_1_1_1_1_2_1_1_1_1_1_1_1_1_1_1_1_2_2_1_1_1_1_1"/>
    <protectedRange sqref="J46" name="Range2_2_12_1_4_3_1_1_1_3_2_1_2_2_1_1_1_1_1_1_1_1_1_1_1_1_1_2_1_1_1_1_1_1_1_1_1_1_1_2_2_1_1_1_1_1"/>
    <protectedRange sqref="E46:H46" name="Range2_2_12_1_3_1_2_1_1_1_1_2_1_1_1_1_1_1_1_1_1_1_2_1_1_1_1_1_1_1_1_2_1_1_1_1_1_1_1_1_1_1_1_2_2_1_1_1_1_1"/>
    <protectedRange sqref="D46" name="Range2_2_12_1_3_1_2_1_1_1_2_1_2_3_1_1_1_1_1_1_2_1_1_1_1_1_1_1_1_1_1_2_1_1_1_1_1_1_1_1_1_1_1_2_2_1_1_1_1_1"/>
    <protectedRange sqref="I46" name="Range2_2_12_1_4_2_1_1_1_4_1_2_1_1_1_2_2_1_1_1_1_1_1_1_1_1_1_1_1_1_1_2_1_1_1_1_1_1_1_1_1_1_1_2_2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_1_1_1__1"/>
    <protectedRange sqref="F47" name="Range2_2_12_1_3_1_2_1_1_1_1_2_1_1_1_1_1_1_1_1_1_1_1_2_2_1_1_1_1_1_1_1_1_2_1_1_1_1_1_1"/>
    <protectedRange sqref="E47" name="Range2_2_12_1_3_1_2_1_1_1_2_1_1_1_1_3_1_1_1_1_1_1_1_1_1_2_2_1_1_1_1_1_1_1_1_2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"/>
    <protectedRange sqref="F49:U49 F50:G50" name="Range2_12_5_1_1_1_2_2_1_1_1_1_1_1_1_1_1_1_1_2_1_1_1_2_1_1_1_1_1_1_1_1_1_1_1_1_1_1_1_1_2_1_1_1_1_1_1_1_1_1_2_1_1_3_1_1_1_3_1_1_1_1_1_1_1_1_1_1_1_1_1_1_1_1_1_1_1_1_1_1_2_1_1_1_1_1_1_1_1_1_1_1_2_2_1_2_1_1_1_1"/>
    <protectedRange sqref="S48:T48" name="Range2_12_5_1_1_2_1_1_1_2_1_1_1_1"/>
    <protectedRange sqref="N48:R48" name="Range2_12_1_6_1_1_2_1_1_1_2_1_1_1_1"/>
    <protectedRange sqref="L48:M48" name="Range2_2_12_1_7_1_1_3_1_1_1_2_1_1_1_1"/>
    <protectedRange sqref="J48:K48" name="Range2_2_12_1_4_1_1_1_1_1_1_1_1_1_1_1_1_1_1_1_2_1_1_1_2_1_1_1_1"/>
    <protectedRange sqref="I48" name="Range2_2_12_1_7_1_1_2_2_1_2_2_1_1_1_2_1_1_1_1"/>
    <protectedRange sqref="G48:H48" name="Range2_2_12_1_3_1_2_1_1_1_1_2_1_1_1_1_1_1_1_1_1_1_1_2_1_1_1_2_1_1_1_1"/>
    <protectedRange sqref="F48" name="Range2_2_12_1_3_1_2_1_1_1_1_2_1_1_1_1_1_1_1_1_1_1_1_2_2_1_1_2_1_1_1_1"/>
    <protectedRange sqref="E48" name="Range2_2_12_1_3_1_2_1_1_1_2_1_1_1_1_3_1_1_1_1_1_1_1_1_1_2_2_1_1_2_1_1_1_1"/>
    <protectedRange sqref="B48" name="Range2_12_5_1_1_1_1_1_2_1_1_1_1_1_1_1_1_1_1_1_1_1_1_1_1_1_1_1_1_2_1_1_1_1_1_1_1_1_1_1_1_1_1_3_1_1_1_2_1_1_1_1_1_1_1_1_1_1_1_1_2_1_1_1_1_1_1_1_1_1_1_1_1_1_1_1_1_1_1_1_1_1_1_1_1_1_1_1_1_3_1_2_1_1_1_2_2_1_2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0" name="Range2_12_5_1_1_1_1_1_2_1_1_2_1_1_1_1_1_1_1_1_1_1_1_1_1_1_1_1_1_2_1_1_1_1_1_1_1_1_1_1_1_1_1_1_3_1_1_1_2_1_1_1_1_1_1_1_1_1_2_1_1_1_1_1_1_1_1_1_1_1_1_1_1_1_1_1_1_1_1_1_1_1_1_1_1_2_1_1_1_2_2_1_1_2_1_1_1_1_1_1_1_1_1_1"/>
    <protectedRange sqref="T51" name="Range2_12_5_1_1_2_2_1_1_1_1_1_1_1_1_1_1_1_1_2_1_1_1_1_1_1_1_1_1_1_1_2_3_1_1_1_1_1"/>
    <protectedRange sqref="S51" name="Range2_12_4_1_1_1_4_2_2_2_2_1_1_1_1_1_1_1_1_1_1_1_2_1_1_1_1_1_1_1_1_1_1_1_2_3_1_1_1_1_1"/>
    <protectedRange sqref="Q51:R51" name="Range2_12_1_6_1_1_1_2_3_2_1_1_3_1_1_1_1_1_1_1_1_1_1_1_1_1_2_1_1_1_1_1_1_1_1_1_1_1_2_3_1_1_1_1_1"/>
    <protectedRange sqref="N51:P51" name="Range2_12_1_2_3_1_1_1_2_3_2_1_1_3_1_1_1_1_1_1_1_1_1_1_1_1_1_2_1_1_1_1_1_1_1_1_1_1_1_2_3_1_1_1_1_1"/>
    <protectedRange sqref="K51:M51" name="Range2_2_12_1_4_3_1_1_1_3_3_2_1_1_3_1_1_1_1_1_1_1_1_1_1_1_1_1_2_1_1_1_1_1_1_1_1_1_1_1_2_3_1_1_1_1_1"/>
    <protectedRange sqref="J51" name="Range2_2_12_1_4_3_1_1_1_3_2_1_2_2_1_1_1_1_1_1_1_1_1_1_1_1_1_2_1_1_1_1_1_1_1_1_1_1_1_2_3_1_1_1_1_1"/>
    <protectedRange sqref="E51:H51" name="Range2_2_12_1_3_1_2_1_1_1_1_2_1_1_1_1_1_1_1_1_1_1_2_1_1_1_1_1_1_1_1_2_1_1_1_1_1_1_1_1_1_1_1_2_3_1_1_1_1_1"/>
    <protectedRange sqref="D51" name="Range2_2_12_1_3_1_2_1_1_1_2_1_2_3_1_1_1_1_1_1_2_1_1_1_1_1_1_1_1_1_1_2_1_1_1_1_1_1_1_1_1_1_1_2_3_1_1_1_1_1"/>
    <protectedRange sqref="I51" name="Range2_2_12_1_4_2_1_1_1_4_1_2_1_1_1_2_2_1_1_1_1_1_1_1_1_1_1_1_1_1_1_2_1_1_1_1_1_1_1_1_1_1_1_2_3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S52:T52" name="Range2_12_5_1_1_2_1_1_1_1_1_1_1_2_1_2_3_1_1_1_1_2"/>
    <protectedRange sqref="N52:R52" name="Range2_12_1_6_1_1_2_1_1_1_1_1_1_1_1_1_2_3_1_1_1_1_2"/>
    <protectedRange sqref="L52:M52" name="Range2_2_12_1_7_1_1_3_1_1_1_1_1_1_1_1_1_2_3_1_1_1_1_2"/>
    <protectedRange sqref="J52:K52" name="Range2_2_12_1_4_1_1_1_1_1_1_1_1_1_1_1_1_1_1_1_2_1_1_1_1_1_1_1_1_1_2_3_1_1_1_1_2"/>
    <protectedRange sqref="I52" name="Range2_2_12_1_7_1_1_2_2_1_2_2_1_1_1_1_1_1_1_1_1_2_3_1_1_1_1_2"/>
    <protectedRange sqref="G52:H52" name="Range2_2_12_1_3_1_2_1_1_1_1_2_1_1_1_1_1_1_1_1_1_1_1_2_1_1_1_1_1_1_1_1_1_2_3_1_1_1_1_2"/>
    <protectedRange sqref="F52" name="Range2_2_12_1_3_1_2_1_1_1_1_2_1_1_1_1_1_1_1_1_1_1_1_2_2_1_1_1_1_1_1_1_1_2_3_1_1_1_1_2"/>
    <protectedRange sqref="E52" name="Range2_2_12_1_3_1_2_1_1_1_2_1_1_1_1_3_1_1_1_1_1_1_1_1_1_2_2_1_1_1_1_1_1_1_1_2_3_1_1_1_1_2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2"/>
    <protectedRange sqref="T53" name="Range2_12_5_1_1_2_2_1_1_1_1_1_1_1_1_1_1_1_1_2_1_1_1_1_1_1_1_1_1_2_1_2_2_1_1_1_1_2"/>
    <protectedRange sqref="S53" name="Range2_12_4_1_1_1_4_2_2_2_2_1_1_1_1_1_1_1_1_1_1_1_2_1_1_1_1_1_1_1_1_1_2_1_2_2_1_1_1_1_2"/>
    <protectedRange sqref="Q53:R53" name="Range2_12_1_6_1_1_1_2_3_2_1_1_3_1_1_1_1_1_1_1_1_1_1_1_1_1_2_1_1_1_1_1_1_1_1_1_2_1_2_2_1_1_1_1_2"/>
    <protectedRange sqref="N53:P53" name="Range2_12_1_2_3_1_1_1_2_3_2_1_1_3_1_1_1_1_1_1_1_1_1_1_1_1_1_2_1_1_1_1_1_1_1_1_1_2_1_2_2_1_1_1_1_2"/>
    <protectedRange sqref="K53:M53" name="Range2_2_12_1_4_3_1_1_1_3_3_2_1_1_3_1_1_1_1_1_1_1_1_1_1_1_1_1_2_1_1_1_1_1_1_1_1_1_2_1_2_2_1_1_1_1_2"/>
    <protectedRange sqref="J53" name="Range2_2_12_1_4_3_1_1_1_3_2_1_2_2_1_1_1_1_1_1_1_1_1_1_1_1_1_2_1_1_1_1_1_1_1_1_1_2_1_2_2_1_1_1_1_2"/>
    <protectedRange sqref="E53:H53" name="Range2_2_12_1_3_1_2_1_1_1_1_2_1_1_1_1_1_1_1_1_1_1_2_1_1_1_1_1_1_1_1_2_1_1_1_1_1_1_1_1_1_2_1_2_2_1_1_1_1_2"/>
    <protectedRange sqref="D53" name="Range2_2_12_1_3_1_2_1_1_1_2_1_2_3_1_1_1_1_1_1_2_1_1_1_1_1_1_1_1_1_1_2_1_1_1_1_1_1_1_1_1_2_1_2_2_1_1_1_1_2"/>
    <protectedRange sqref="I53" name="Range2_2_12_1_4_2_1_1_1_4_1_2_1_1_1_2_2_1_1_1_1_1_1_1_1_1_1_1_1_1_1_2_1_1_1_1_1_1_1_1_1_2_1_2_2_1_1_1_1_2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2"/>
  </protectedRanges>
  <mergeCells count="50"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467" priority="25" operator="containsText" text="N/A">
      <formula>NOT(ISERROR(SEARCH("N/A",X11)))</formula>
    </cfRule>
    <cfRule type="cellIs" dxfId="466" priority="39" operator="equal">
      <formula>0</formula>
    </cfRule>
  </conditionalFormatting>
  <conditionalFormatting sqref="AC11:AE34 AA11:AA34 X11:Y34">
    <cfRule type="cellIs" dxfId="465" priority="38" operator="greaterThanOrEqual">
      <formula>1185</formula>
    </cfRule>
  </conditionalFormatting>
  <conditionalFormatting sqref="AC11:AE34 AA11:AA34 X11:Y34">
    <cfRule type="cellIs" dxfId="464" priority="37" operator="between">
      <formula>0.1</formula>
      <formula>1184</formula>
    </cfRule>
  </conditionalFormatting>
  <conditionalFormatting sqref="X8">
    <cfRule type="cellIs" dxfId="463" priority="36" operator="equal">
      <formula>0</formula>
    </cfRule>
  </conditionalFormatting>
  <conditionalFormatting sqref="X8">
    <cfRule type="cellIs" dxfId="462" priority="35" operator="greaterThan">
      <formula>1179</formula>
    </cfRule>
  </conditionalFormatting>
  <conditionalFormatting sqref="X8">
    <cfRule type="cellIs" dxfId="461" priority="34" operator="greaterThan">
      <formula>99</formula>
    </cfRule>
  </conditionalFormatting>
  <conditionalFormatting sqref="X8">
    <cfRule type="cellIs" dxfId="460" priority="33" operator="greaterThan">
      <formula>0.99</formula>
    </cfRule>
  </conditionalFormatting>
  <conditionalFormatting sqref="AB8">
    <cfRule type="cellIs" dxfId="459" priority="32" operator="equal">
      <formula>0</formula>
    </cfRule>
  </conditionalFormatting>
  <conditionalFormatting sqref="AB8">
    <cfRule type="cellIs" dxfId="458" priority="31" operator="greaterThan">
      <formula>1179</formula>
    </cfRule>
  </conditionalFormatting>
  <conditionalFormatting sqref="AB8">
    <cfRule type="cellIs" dxfId="457" priority="30" operator="greaterThan">
      <formula>99</formula>
    </cfRule>
  </conditionalFormatting>
  <conditionalFormatting sqref="AB8">
    <cfRule type="cellIs" dxfId="456" priority="29" operator="greaterThan">
      <formula>0.99</formula>
    </cfRule>
  </conditionalFormatting>
  <conditionalFormatting sqref="AI11:AI34">
    <cfRule type="cellIs" dxfId="455" priority="28" operator="greaterThan">
      <formula>$AI$8</formula>
    </cfRule>
  </conditionalFormatting>
  <conditionalFormatting sqref="AH11:AH34">
    <cfRule type="cellIs" dxfId="454" priority="26" operator="greaterThan">
      <formula>$AH$8</formula>
    </cfRule>
    <cfRule type="cellIs" dxfId="453" priority="27" operator="greaterThan">
      <formula>$AH$8</formula>
    </cfRule>
  </conditionalFormatting>
  <conditionalFormatting sqref="AB11:AB34">
    <cfRule type="containsText" dxfId="452" priority="21" operator="containsText" text="N/A">
      <formula>NOT(ISERROR(SEARCH("N/A",AB11)))</formula>
    </cfRule>
    <cfRule type="cellIs" dxfId="451" priority="24" operator="equal">
      <formula>0</formula>
    </cfRule>
  </conditionalFormatting>
  <conditionalFormatting sqref="AB11:AB34">
    <cfRule type="cellIs" dxfId="450" priority="23" operator="greaterThanOrEqual">
      <formula>1185</formula>
    </cfRule>
  </conditionalFormatting>
  <conditionalFormatting sqref="AB11:AB34">
    <cfRule type="cellIs" dxfId="449" priority="22" operator="between">
      <formula>0.1</formula>
      <formula>1184</formula>
    </cfRule>
  </conditionalFormatting>
  <conditionalFormatting sqref="AN11:AO34">
    <cfRule type="cellIs" dxfId="448" priority="20" operator="equal">
      <formula>0</formula>
    </cfRule>
  </conditionalFormatting>
  <conditionalFormatting sqref="AN11:AO34">
    <cfRule type="cellIs" dxfId="447" priority="19" operator="greaterThan">
      <formula>1179</formula>
    </cfRule>
  </conditionalFormatting>
  <conditionalFormatting sqref="AN11:AO34">
    <cfRule type="cellIs" dxfId="446" priority="18" operator="greaterThan">
      <formula>99</formula>
    </cfRule>
  </conditionalFormatting>
  <conditionalFormatting sqref="AN11:AO34">
    <cfRule type="cellIs" dxfId="445" priority="17" operator="greaterThan">
      <formula>0.99</formula>
    </cfRule>
  </conditionalFormatting>
  <conditionalFormatting sqref="AQ11:AQ34">
    <cfRule type="cellIs" dxfId="444" priority="16" operator="equal">
      <formula>0</formula>
    </cfRule>
  </conditionalFormatting>
  <conditionalFormatting sqref="AQ11:AQ34">
    <cfRule type="cellIs" dxfId="443" priority="15" operator="greaterThan">
      <formula>1179</formula>
    </cfRule>
  </conditionalFormatting>
  <conditionalFormatting sqref="AQ11:AQ34">
    <cfRule type="cellIs" dxfId="442" priority="14" operator="greaterThan">
      <formula>99</formula>
    </cfRule>
  </conditionalFormatting>
  <conditionalFormatting sqref="AQ11:AQ34">
    <cfRule type="cellIs" dxfId="441" priority="13" operator="greaterThan">
      <formula>0.99</formula>
    </cfRule>
  </conditionalFormatting>
  <conditionalFormatting sqref="Z11:Z34">
    <cfRule type="containsText" dxfId="440" priority="9" operator="containsText" text="N/A">
      <formula>NOT(ISERROR(SEARCH("N/A",Z11)))</formula>
    </cfRule>
    <cfRule type="cellIs" dxfId="439" priority="12" operator="equal">
      <formula>0</formula>
    </cfRule>
  </conditionalFormatting>
  <conditionalFormatting sqref="Z11:Z34">
    <cfRule type="cellIs" dxfId="438" priority="11" operator="greaterThanOrEqual">
      <formula>1185</formula>
    </cfRule>
  </conditionalFormatting>
  <conditionalFormatting sqref="Z11:Z34">
    <cfRule type="cellIs" dxfId="437" priority="10" operator="between">
      <formula>0.1</formula>
      <formula>1184</formula>
    </cfRule>
  </conditionalFormatting>
  <conditionalFormatting sqref="AJ11:AN34">
    <cfRule type="cellIs" dxfId="436" priority="8" operator="equal">
      <formula>0</formula>
    </cfRule>
  </conditionalFormatting>
  <conditionalFormatting sqref="AJ11:AN34">
    <cfRule type="cellIs" dxfId="435" priority="7" operator="greaterThan">
      <formula>1179</formula>
    </cfRule>
  </conditionalFormatting>
  <conditionalFormatting sqref="AJ11:AN34">
    <cfRule type="cellIs" dxfId="434" priority="6" operator="greaterThan">
      <formula>99</formula>
    </cfRule>
  </conditionalFormatting>
  <conditionalFormatting sqref="AJ11:AN34">
    <cfRule type="cellIs" dxfId="433" priority="5" operator="greaterThan">
      <formula>0.99</formula>
    </cfRule>
  </conditionalFormatting>
  <conditionalFormatting sqref="AP11:AP34">
    <cfRule type="cellIs" dxfId="432" priority="4" operator="equal">
      <formula>0</formula>
    </cfRule>
  </conditionalFormatting>
  <conditionalFormatting sqref="AP11:AP34">
    <cfRule type="cellIs" dxfId="431" priority="3" operator="greaterThan">
      <formula>1179</formula>
    </cfRule>
  </conditionalFormatting>
  <conditionalFormatting sqref="AP11:AP34">
    <cfRule type="cellIs" dxfId="430" priority="2" operator="greaterThan">
      <formula>99</formula>
    </cfRule>
  </conditionalFormatting>
  <conditionalFormatting sqref="AP11:AP34">
    <cfRule type="cellIs" dxfId="42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S13" zoomScaleNormal="100" workbookViewId="0">
      <selection activeCell="AK35" sqref="AK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128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42390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27000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20'!Q34</f>
        <v>67429257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20'!AG34</f>
        <v>43396940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20'!AP34</f>
        <v>10101476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10</v>
      </c>
      <c r="E11" s="41">
        <f t="shared" ref="E11:E34" si="0">D11/1.42</f>
        <v>7.042253521126761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131</v>
      </c>
      <c r="P11" s="115">
        <v>95</v>
      </c>
      <c r="Q11" s="115">
        <v>67433374</v>
      </c>
      <c r="R11" s="46">
        <f>IF(ISBLANK(Q11),"-",Q11-Q10)</f>
        <v>4117</v>
      </c>
      <c r="S11" s="47">
        <f>R11*24/1000</f>
        <v>98.808000000000007</v>
      </c>
      <c r="T11" s="47">
        <f>R11/1000</f>
        <v>4.117</v>
      </c>
      <c r="U11" s="116">
        <v>6.1</v>
      </c>
      <c r="V11" s="116">
        <f t="shared" ref="V11:V34" si="1">U11</f>
        <v>6.1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996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43397676</v>
      </c>
      <c r="AH11" s="49">
        <f>IF(ISBLANK(AG11),"-",AG11-AG10)</f>
        <v>736</v>
      </c>
      <c r="AI11" s="50">
        <f>AH11/T11</f>
        <v>178.77094972067039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0.45</v>
      </c>
      <c r="AP11" s="119">
        <v>10102779</v>
      </c>
      <c r="AQ11" s="119">
        <f t="shared" ref="AQ11:AQ34" si="2">AP11-AP10</f>
        <v>1303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129</v>
      </c>
      <c r="P12" s="115">
        <v>96</v>
      </c>
      <c r="Q12" s="115">
        <v>67437410</v>
      </c>
      <c r="R12" s="46">
        <f t="shared" ref="R12:R34" si="5">IF(ISBLANK(Q12),"-",Q12-Q11)</f>
        <v>4036</v>
      </c>
      <c r="S12" s="47">
        <f t="shared" ref="S12:S34" si="6">R12*24/1000</f>
        <v>96.864000000000004</v>
      </c>
      <c r="T12" s="47">
        <f t="shared" ref="T12:T34" si="7">R12/1000</f>
        <v>4.0359999999999996</v>
      </c>
      <c r="U12" s="116">
        <v>7.5</v>
      </c>
      <c r="V12" s="116">
        <f t="shared" si="1"/>
        <v>7.5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946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43398400</v>
      </c>
      <c r="AH12" s="49">
        <f>IF(ISBLANK(AG12),"-",AG12-AG11)</f>
        <v>724</v>
      </c>
      <c r="AI12" s="50">
        <f t="shared" ref="AI12:AI34" si="8">AH12/T12</f>
        <v>179.38553022794849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0.45</v>
      </c>
      <c r="AP12" s="119">
        <v>10104118</v>
      </c>
      <c r="AQ12" s="119">
        <f t="shared" si="2"/>
        <v>1339</v>
      </c>
      <c r="AR12" s="123">
        <v>1.1200000000000001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125</v>
      </c>
      <c r="P13" s="115">
        <v>90</v>
      </c>
      <c r="Q13" s="115">
        <v>67441303</v>
      </c>
      <c r="R13" s="46">
        <f t="shared" si="5"/>
        <v>3893</v>
      </c>
      <c r="S13" s="47">
        <f t="shared" si="6"/>
        <v>93.432000000000002</v>
      </c>
      <c r="T13" s="47">
        <f t="shared" si="7"/>
        <v>3.8929999999999998</v>
      </c>
      <c r="U13" s="116">
        <v>8.8000000000000007</v>
      </c>
      <c r="V13" s="116">
        <f t="shared" si="1"/>
        <v>8.8000000000000007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946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43399084</v>
      </c>
      <c r="AH13" s="49">
        <f>IF(ISBLANK(AG13),"-",AG13-AG12)</f>
        <v>684</v>
      </c>
      <c r="AI13" s="50">
        <f t="shared" si="8"/>
        <v>175.69997431286927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0.45</v>
      </c>
      <c r="AP13" s="119">
        <v>10105449</v>
      </c>
      <c r="AQ13" s="119">
        <f t="shared" si="2"/>
        <v>1331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14</v>
      </c>
      <c r="E14" s="41">
        <f t="shared" si="0"/>
        <v>9.8591549295774659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95</v>
      </c>
      <c r="P14" s="115">
        <v>94</v>
      </c>
      <c r="Q14" s="115">
        <v>67445211</v>
      </c>
      <c r="R14" s="46">
        <f t="shared" si="5"/>
        <v>3908</v>
      </c>
      <c r="S14" s="47">
        <f t="shared" si="6"/>
        <v>93.792000000000002</v>
      </c>
      <c r="T14" s="47">
        <f t="shared" si="7"/>
        <v>3.9079999999999999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896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43399768</v>
      </c>
      <c r="AH14" s="49">
        <f t="shared" ref="AH14:AH34" si="9">IF(ISBLANK(AG14),"-",AG14-AG13)</f>
        <v>684</v>
      </c>
      <c r="AI14" s="50">
        <f t="shared" si="8"/>
        <v>175.02558853633573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0.45</v>
      </c>
      <c r="AP14" s="119">
        <v>10106090</v>
      </c>
      <c r="AQ14" s="119">
        <f t="shared" si="2"/>
        <v>641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12</v>
      </c>
      <c r="E15" s="41">
        <f t="shared" si="0"/>
        <v>8.4507042253521139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110</v>
      </c>
      <c r="P15" s="115">
        <v>108</v>
      </c>
      <c r="Q15" s="115">
        <v>67449371</v>
      </c>
      <c r="R15" s="46">
        <f t="shared" si="5"/>
        <v>4160</v>
      </c>
      <c r="S15" s="47">
        <f t="shared" si="6"/>
        <v>99.84</v>
      </c>
      <c r="T15" s="47">
        <f t="shared" si="7"/>
        <v>4.16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997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43400452</v>
      </c>
      <c r="AH15" s="49">
        <f t="shared" si="9"/>
        <v>684</v>
      </c>
      <c r="AI15" s="50">
        <f t="shared" si="8"/>
        <v>164.42307692307691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10106090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128</v>
      </c>
      <c r="P16" s="115">
        <v>129</v>
      </c>
      <c r="Q16" s="115">
        <v>67454397</v>
      </c>
      <c r="R16" s="46">
        <f t="shared" si="5"/>
        <v>5026</v>
      </c>
      <c r="S16" s="47">
        <f t="shared" si="6"/>
        <v>120.624</v>
      </c>
      <c r="T16" s="47">
        <f t="shared" si="7"/>
        <v>5.0259999999999998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1188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43401336</v>
      </c>
      <c r="AH16" s="49">
        <f t="shared" si="9"/>
        <v>884</v>
      </c>
      <c r="AI16" s="50">
        <f t="shared" si="8"/>
        <v>175.88539594110625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10106090</v>
      </c>
      <c r="AQ16" s="119">
        <f t="shared" si="2"/>
        <v>0</v>
      </c>
      <c r="AR16" s="53">
        <v>1.21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133</v>
      </c>
      <c r="P17" s="115">
        <v>148</v>
      </c>
      <c r="Q17" s="115">
        <v>67460319</v>
      </c>
      <c r="R17" s="46">
        <f t="shared" si="5"/>
        <v>5922</v>
      </c>
      <c r="S17" s="47">
        <f t="shared" si="6"/>
        <v>142.12799999999999</v>
      </c>
      <c r="T17" s="47">
        <f t="shared" si="7"/>
        <v>5.9219999999999997</v>
      </c>
      <c r="U17" s="116">
        <v>9.1999999999999993</v>
      </c>
      <c r="V17" s="116">
        <f t="shared" si="1"/>
        <v>9.1999999999999993</v>
      </c>
      <c r="W17" s="117" t="s">
        <v>130</v>
      </c>
      <c r="X17" s="119">
        <v>0</v>
      </c>
      <c r="Y17" s="119">
        <v>1038</v>
      </c>
      <c r="Z17" s="119">
        <v>1187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43402660</v>
      </c>
      <c r="AH17" s="49">
        <f t="shared" si="9"/>
        <v>1324</v>
      </c>
      <c r="AI17" s="50">
        <f t="shared" si="8"/>
        <v>223.57311719013848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19">
        <v>10106090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136</v>
      </c>
      <c r="P18" s="115">
        <v>157</v>
      </c>
      <c r="Q18" s="115">
        <v>67466528</v>
      </c>
      <c r="R18" s="46">
        <f t="shared" si="5"/>
        <v>6209</v>
      </c>
      <c r="S18" s="47">
        <f t="shared" si="6"/>
        <v>149.01599999999999</v>
      </c>
      <c r="T18" s="47">
        <f t="shared" si="7"/>
        <v>6.2089999999999996</v>
      </c>
      <c r="U18" s="116">
        <v>8.6</v>
      </c>
      <c r="V18" s="116">
        <f t="shared" si="1"/>
        <v>8.6</v>
      </c>
      <c r="W18" s="117" t="s">
        <v>130</v>
      </c>
      <c r="X18" s="119">
        <v>0</v>
      </c>
      <c r="Y18" s="119">
        <v>1047</v>
      </c>
      <c r="Z18" s="119">
        <v>1187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43404060</v>
      </c>
      <c r="AH18" s="49">
        <f t="shared" si="9"/>
        <v>1400</v>
      </c>
      <c r="AI18" s="50">
        <f t="shared" si="8"/>
        <v>225.47914317925594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10106090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135</v>
      </c>
      <c r="P19" s="115">
        <v>150</v>
      </c>
      <c r="Q19" s="115">
        <v>67472720</v>
      </c>
      <c r="R19" s="46">
        <f t="shared" si="5"/>
        <v>6192</v>
      </c>
      <c r="S19" s="47">
        <f t="shared" si="6"/>
        <v>148.608</v>
      </c>
      <c r="T19" s="47">
        <f t="shared" si="7"/>
        <v>6.1920000000000002</v>
      </c>
      <c r="U19" s="116">
        <v>7.9</v>
      </c>
      <c r="V19" s="116">
        <f t="shared" si="1"/>
        <v>7.9</v>
      </c>
      <c r="W19" s="117" t="s">
        <v>130</v>
      </c>
      <c r="X19" s="119">
        <v>0</v>
      </c>
      <c r="Y19" s="119">
        <v>1078</v>
      </c>
      <c r="Z19" s="119">
        <v>1187</v>
      </c>
      <c r="AA19" s="119">
        <v>1185</v>
      </c>
      <c r="AB19" s="119">
        <v>1188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43405452</v>
      </c>
      <c r="AH19" s="49">
        <f t="shared" si="9"/>
        <v>1392</v>
      </c>
      <c r="AI19" s="50">
        <f t="shared" si="8"/>
        <v>224.80620155038758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10106090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137</v>
      </c>
      <c r="P20" s="115">
        <v>148</v>
      </c>
      <c r="Q20" s="115">
        <v>67478936</v>
      </c>
      <c r="R20" s="46">
        <f t="shared" si="5"/>
        <v>6216</v>
      </c>
      <c r="S20" s="47">
        <f t="shared" si="6"/>
        <v>149.184</v>
      </c>
      <c r="T20" s="47">
        <f t="shared" si="7"/>
        <v>6.2160000000000002</v>
      </c>
      <c r="U20" s="116">
        <v>7.2</v>
      </c>
      <c r="V20" s="116">
        <f t="shared" si="1"/>
        <v>7.2</v>
      </c>
      <c r="W20" s="117" t="s">
        <v>130</v>
      </c>
      <c r="X20" s="119">
        <v>0</v>
      </c>
      <c r="Y20" s="119">
        <v>1078</v>
      </c>
      <c r="Z20" s="119">
        <v>1187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43406852</v>
      </c>
      <c r="AH20" s="49">
        <f t="shared" si="9"/>
        <v>1400</v>
      </c>
      <c r="AI20" s="50">
        <f t="shared" si="8"/>
        <v>225.22522522522522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10106090</v>
      </c>
      <c r="AQ20" s="119">
        <f t="shared" si="2"/>
        <v>0</v>
      </c>
      <c r="AR20" s="53">
        <v>1.27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136</v>
      </c>
      <c r="P21" s="115">
        <v>146</v>
      </c>
      <c r="Q21" s="115">
        <v>67485206</v>
      </c>
      <c r="R21" s="46">
        <f t="shared" si="5"/>
        <v>6270</v>
      </c>
      <c r="S21" s="47">
        <f t="shared" si="6"/>
        <v>150.47999999999999</v>
      </c>
      <c r="T21" s="47">
        <f t="shared" si="7"/>
        <v>6.27</v>
      </c>
      <c r="U21" s="116">
        <v>6.8</v>
      </c>
      <c r="V21" s="116">
        <f t="shared" si="1"/>
        <v>6.8</v>
      </c>
      <c r="W21" s="117" t="s">
        <v>130</v>
      </c>
      <c r="X21" s="119">
        <v>0</v>
      </c>
      <c r="Y21" s="119">
        <v>1078</v>
      </c>
      <c r="Z21" s="119">
        <v>1187</v>
      </c>
      <c r="AA21" s="119">
        <v>1185</v>
      </c>
      <c r="AB21" s="119">
        <v>1188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43408264</v>
      </c>
      <c r="AH21" s="49">
        <f t="shared" si="9"/>
        <v>1412</v>
      </c>
      <c r="AI21" s="50">
        <f t="shared" si="8"/>
        <v>225.19936204146731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10106090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8</v>
      </c>
      <c r="E22" s="41">
        <f t="shared" si="0"/>
        <v>5.6338028169014089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138</v>
      </c>
      <c r="P22" s="115">
        <v>149</v>
      </c>
      <c r="Q22" s="115">
        <v>67491288</v>
      </c>
      <c r="R22" s="46">
        <f t="shared" si="5"/>
        <v>6082</v>
      </c>
      <c r="S22" s="47">
        <f t="shared" si="6"/>
        <v>145.96799999999999</v>
      </c>
      <c r="T22" s="47">
        <f t="shared" si="7"/>
        <v>6.0819999999999999</v>
      </c>
      <c r="U22" s="116">
        <v>5.9</v>
      </c>
      <c r="V22" s="116">
        <f t="shared" si="1"/>
        <v>5.9</v>
      </c>
      <c r="W22" s="117" t="s">
        <v>130</v>
      </c>
      <c r="X22" s="119">
        <v>0</v>
      </c>
      <c r="Y22" s="119">
        <v>1058</v>
      </c>
      <c r="Z22" s="119">
        <v>1187</v>
      </c>
      <c r="AA22" s="119">
        <v>1185</v>
      </c>
      <c r="AB22" s="119">
        <v>1188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43409652</v>
      </c>
      <c r="AH22" s="49">
        <f t="shared" si="9"/>
        <v>1388</v>
      </c>
      <c r="AI22" s="50">
        <f t="shared" si="8"/>
        <v>228.21440315685629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10106090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135</v>
      </c>
      <c r="P23" s="115">
        <v>139</v>
      </c>
      <c r="Q23" s="115">
        <v>67497264</v>
      </c>
      <c r="R23" s="46">
        <f t="shared" si="5"/>
        <v>5976</v>
      </c>
      <c r="S23" s="47">
        <f t="shared" si="6"/>
        <v>143.42400000000001</v>
      </c>
      <c r="T23" s="47">
        <f t="shared" si="7"/>
        <v>5.976</v>
      </c>
      <c r="U23" s="116">
        <v>5.7</v>
      </c>
      <c r="V23" s="116">
        <f t="shared" si="1"/>
        <v>5.7</v>
      </c>
      <c r="W23" s="117" t="s">
        <v>130</v>
      </c>
      <c r="X23" s="119">
        <v>0</v>
      </c>
      <c r="Y23" s="119">
        <v>1005</v>
      </c>
      <c r="Z23" s="119">
        <v>1187</v>
      </c>
      <c r="AA23" s="119">
        <v>1185</v>
      </c>
      <c r="AB23" s="119">
        <v>1188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43411012</v>
      </c>
      <c r="AH23" s="49">
        <f t="shared" si="9"/>
        <v>1360</v>
      </c>
      <c r="AI23" s="50">
        <f t="shared" si="8"/>
        <v>227.57697456492636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10106090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134</v>
      </c>
      <c r="P24" s="115">
        <v>140</v>
      </c>
      <c r="Q24" s="115">
        <v>67503136</v>
      </c>
      <c r="R24" s="46">
        <f t="shared" si="5"/>
        <v>5872</v>
      </c>
      <c r="S24" s="47">
        <f t="shared" si="6"/>
        <v>140.928</v>
      </c>
      <c r="T24" s="47">
        <f t="shared" si="7"/>
        <v>5.8719999999999999</v>
      </c>
      <c r="U24" s="116">
        <v>5.3</v>
      </c>
      <c r="V24" s="116">
        <f t="shared" si="1"/>
        <v>5.3</v>
      </c>
      <c r="W24" s="117" t="s">
        <v>130</v>
      </c>
      <c r="X24" s="119">
        <v>0</v>
      </c>
      <c r="Y24" s="119">
        <v>1015</v>
      </c>
      <c r="Z24" s="119">
        <v>1188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43412368</v>
      </c>
      <c r="AH24" s="49">
        <f>IF(ISBLANK(AG24),"-",AG24-AG23)</f>
        <v>1356</v>
      </c>
      <c r="AI24" s="50">
        <f t="shared" si="8"/>
        <v>230.92643051771117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10106090</v>
      </c>
      <c r="AQ24" s="119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137</v>
      </c>
      <c r="P25" s="115">
        <v>138</v>
      </c>
      <c r="Q25" s="115">
        <v>67508935</v>
      </c>
      <c r="R25" s="46">
        <f t="shared" si="5"/>
        <v>5799</v>
      </c>
      <c r="S25" s="47">
        <f t="shared" si="6"/>
        <v>139.17599999999999</v>
      </c>
      <c r="T25" s="47">
        <f t="shared" si="7"/>
        <v>5.7990000000000004</v>
      </c>
      <c r="U25" s="116">
        <v>5.0999999999999996</v>
      </c>
      <c r="V25" s="116">
        <f t="shared" si="1"/>
        <v>5.0999999999999996</v>
      </c>
      <c r="W25" s="117" t="s">
        <v>130</v>
      </c>
      <c r="X25" s="119">
        <v>0</v>
      </c>
      <c r="Y25" s="119">
        <v>1005</v>
      </c>
      <c r="Z25" s="119">
        <v>1187</v>
      </c>
      <c r="AA25" s="119">
        <v>1185</v>
      </c>
      <c r="AB25" s="119">
        <v>1188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43413708</v>
      </c>
      <c r="AH25" s="49">
        <f t="shared" si="9"/>
        <v>1340</v>
      </c>
      <c r="AI25" s="50">
        <f t="shared" si="8"/>
        <v>231.07432315916535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10106090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139</v>
      </c>
      <c r="Q26" s="115">
        <v>67514656</v>
      </c>
      <c r="R26" s="46">
        <f t="shared" si="5"/>
        <v>5721</v>
      </c>
      <c r="S26" s="47">
        <f t="shared" si="6"/>
        <v>137.304</v>
      </c>
      <c r="T26" s="47">
        <f t="shared" si="7"/>
        <v>5.7210000000000001</v>
      </c>
      <c r="U26" s="116">
        <v>5</v>
      </c>
      <c r="V26" s="116">
        <f t="shared" si="1"/>
        <v>5</v>
      </c>
      <c r="W26" s="117" t="s">
        <v>130</v>
      </c>
      <c r="X26" s="119">
        <v>0</v>
      </c>
      <c r="Y26" s="119">
        <v>1004</v>
      </c>
      <c r="Z26" s="119">
        <v>1188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43415044</v>
      </c>
      <c r="AH26" s="49">
        <f t="shared" si="9"/>
        <v>1336</v>
      </c>
      <c r="AI26" s="50">
        <f t="shared" si="8"/>
        <v>233.52560741129173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10106090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7</v>
      </c>
      <c r="E27" s="41">
        <f t="shared" si="0"/>
        <v>4.9295774647887329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135</v>
      </c>
      <c r="P27" s="115">
        <v>138</v>
      </c>
      <c r="Q27" s="115">
        <v>67520405</v>
      </c>
      <c r="R27" s="46">
        <f t="shared" si="5"/>
        <v>5749</v>
      </c>
      <c r="S27" s="47">
        <f t="shared" si="6"/>
        <v>137.976</v>
      </c>
      <c r="T27" s="47">
        <f t="shared" si="7"/>
        <v>5.7489999999999997</v>
      </c>
      <c r="U27" s="116">
        <v>4.8</v>
      </c>
      <c r="V27" s="116">
        <f t="shared" si="1"/>
        <v>4.8</v>
      </c>
      <c r="W27" s="117" t="s">
        <v>130</v>
      </c>
      <c r="X27" s="119">
        <v>0</v>
      </c>
      <c r="Y27" s="119">
        <v>1005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43416371</v>
      </c>
      <c r="AH27" s="49">
        <f t="shared" si="9"/>
        <v>1327</v>
      </c>
      <c r="AI27" s="50">
        <f t="shared" si="8"/>
        <v>230.82275178291877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10106090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135</v>
      </c>
      <c r="P28" s="115">
        <v>139</v>
      </c>
      <c r="Q28" s="115">
        <v>67526154</v>
      </c>
      <c r="R28" s="46">
        <f t="shared" si="5"/>
        <v>5749</v>
      </c>
      <c r="S28" s="47">
        <f t="shared" si="6"/>
        <v>137.976</v>
      </c>
      <c r="T28" s="47">
        <f t="shared" si="7"/>
        <v>5.7489999999999997</v>
      </c>
      <c r="U28" s="116">
        <v>4.5999999999999996</v>
      </c>
      <c r="V28" s="116">
        <f t="shared" si="1"/>
        <v>4.5999999999999996</v>
      </c>
      <c r="W28" s="117" t="s">
        <v>130</v>
      </c>
      <c r="X28" s="119">
        <v>0</v>
      </c>
      <c r="Y28" s="119">
        <v>1006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43417700</v>
      </c>
      <c r="AH28" s="49">
        <f t="shared" si="9"/>
        <v>1329</v>
      </c>
      <c r="AI28" s="50">
        <f t="shared" si="8"/>
        <v>231.17063837189079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10106090</v>
      </c>
      <c r="AQ28" s="119">
        <f t="shared" si="2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135</v>
      </c>
      <c r="P29" s="115">
        <v>140</v>
      </c>
      <c r="Q29" s="115">
        <v>67531906</v>
      </c>
      <c r="R29" s="46">
        <f t="shared" si="5"/>
        <v>5752</v>
      </c>
      <c r="S29" s="47">
        <f t="shared" si="6"/>
        <v>138.048</v>
      </c>
      <c r="T29" s="47">
        <f t="shared" si="7"/>
        <v>5.7519999999999998</v>
      </c>
      <c r="U29" s="116">
        <v>4.4000000000000004</v>
      </c>
      <c r="V29" s="116">
        <f t="shared" si="1"/>
        <v>4.4000000000000004</v>
      </c>
      <c r="W29" s="117" t="s">
        <v>130</v>
      </c>
      <c r="X29" s="119">
        <v>0</v>
      </c>
      <c r="Y29" s="119">
        <v>1005</v>
      </c>
      <c r="Z29" s="119">
        <v>1187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43419028</v>
      </c>
      <c r="AH29" s="49">
        <f t="shared" si="9"/>
        <v>1328</v>
      </c>
      <c r="AI29" s="50">
        <f t="shared" si="8"/>
        <v>230.87621696801114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10106090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111</v>
      </c>
      <c r="P30" s="115">
        <v>132</v>
      </c>
      <c r="Q30" s="115">
        <v>67537499</v>
      </c>
      <c r="R30" s="46">
        <f t="shared" si="5"/>
        <v>5593</v>
      </c>
      <c r="S30" s="47">
        <f t="shared" si="6"/>
        <v>134.232</v>
      </c>
      <c r="T30" s="47">
        <f t="shared" si="7"/>
        <v>5.593</v>
      </c>
      <c r="U30" s="116">
        <v>3.4</v>
      </c>
      <c r="V30" s="116">
        <f t="shared" si="1"/>
        <v>3.4</v>
      </c>
      <c r="W30" s="117" t="s">
        <v>139</v>
      </c>
      <c r="X30" s="119">
        <v>0</v>
      </c>
      <c r="Y30" s="119">
        <v>1148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43420160</v>
      </c>
      <c r="AH30" s="49">
        <f t="shared" si="9"/>
        <v>1132</v>
      </c>
      <c r="AI30" s="50">
        <f t="shared" si="8"/>
        <v>202.39585195780441</v>
      </c>
      <c r="AJ30" s="101">
        <v>0</v>
      </c>
      <c r="AK30" s="101">
        <v>1</v>
      </c>
      <c r="AL30" s="101">
        <v>1</v>
      </c>
      <c r="AM30" s="101">
        <v>1</v>
      </c>
      <c r="AN30" s="101">
        <v>0</v>
      </c>
      <c r="AO30" s="101">
        <v>0</v>
      </c>
      <c r="AP30" s="119">
        <v>10106090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114</v>
      </c>
      <c r="P31" s="115">
        <v>133</v>
      </c>
      <c r="Q31" s="115">
        <v>67542931</v>
      </c>
      <c r="R31" s="46">
        <f t="shared" si="5"/>
        <v>5432</v>
      </c>
      <c r="S31" s="47">
        <f t="shared" si="6"/>
        <v>130.36799999999999</v>
      </c>
      <c r="T31" s="47">
        <f t="shared" si="7"/>
        <v>5.4320000000000004</v>
      </c>
      <c r="U31" s="116">
        <v>2.6</v>
      </c>
      <c r="V31" s="116">
        <f t="shared" si="1"/>
        <v>2.6</v>
      </c>
      <c r="W31" s="117" t="s">
        <v>139</v>
      </c>
      <c r="X31" s="119">
        <v>0</v>
      </c>
      <c r="Y31" s="119">
        <v>1117</v>
      </c>
      <c r="Z31" s="119">
        <v>1188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43421264</v>
      </c>
      <c r="AH31" s="49">
        <f t="shared" si="9"/>
        <v>1104</v>
      </c>
      <c r="AI31" s="50">
        <f t="shared" si="8"/>
        <v>203.24005891016199</v>
      </c>
      <c r="AJ31" s="101">
        <v>0</v>
      </c>
      <c r="AK31" s="101">
        <v>1</v>
      </c>
      <c r="AL31" s="101">
        <v>1</v>
      </c>
      <c r="AM31" s="101">
        <v>1</v>
      </c>
      <c r="AN31" s="101">
        <v>0</v>
      </c>
      <c r="AO31" s="101">
        <v>0</v>
      </c>
      <c r="AP31" s="119">
        <v>10106090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115</v>
      </c>
      <c r="P32" s="115">
        <v>125</v>
      </c>
      <c r="Q32" s="115">
        <v>67548289</v>
      </c>
      <c r="R32" s="46">
        <f t="shared" si="5"/>
        <v>5358</v>
      </c>
      <c r="S32" s="47">
        <f t="shared" si="6"/>
        <v>128.59200000000001</v>
      </c>
      <c r="T32" s="47">
        <f t="shared" si="7"/>
        <v>5.3579999999999997</v>
      </c>
      <c r="U32" s="116">
        <v>1.9</v>
      </c>
      <c r="V32" s="116">
        <f t="shared" si="1"/>
        <v>1.9</v>
      </c>
      <c r="W32" s="117" t="s">
        <v>139</v>
      </c>
      <c r="X32" s="119">
        <v>0</v>
      </c>
      <c r="Y32" s="119">
        <v>1076</v>
      </c>
      <c r="Z32" s="119">
        <v>1187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43422336</v>
      </c>
      <c r="AH32" s="49">
        <f t="shared" si="9"/>
        <v>1072</v>
      </c>
      <c r="AI32" s="50">
        <f t="shared" si="8"/>
        <v>200.07465472191117</v>
      </c>
      <c r="AJ32" s="101">
        <v>0</v>
      </c>
      <c r="AK32" s="101">
        <v>1</v>
      </c>
      <c r="AL32" s="101">
        <v>1</v>
      </c>
      <c r="AM32" s="101">
        <v>1</v>
      </c>
      <c r="AN32" s="101">
        <v>0</v>
      </c>
      <c r="AO32" s="101">
        <v>0</v>
      </c>
      <c r="AP32" s="119">
        <v>10106090</v>
      </c>
      <c r="AQ32" s="119">
        <f t="shared" si="2"/>
        <v>0</v>
      </c>
      <c r="AR32" s="53">
        <v>1.17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133</v>
      </c>
      <c r="P33" s="115">
        <v>103</v>
      </c>
      <c r="Q33" s="115">
        <v>67552764</v>
      </c>
      <c r="R33" s="46">
        <f t="shared" si="5"/>
        <v>4475</v>
      </c>
      <c r="S33" s="47">
        <f t="shared" si="6"/>
        <v>107.4</v>
      </c>
      <c r="T33" s="47">
        <f t="shared" si="7"/>
        <v>4.4749999999999996</v>
      </c>
      <c r="U33" s="116">
        <v>2.7</v>
      </c>
      <c r="V33" s="116">
        <f t="shared" si="1"/>
        <v>2.7</v>
      </c>
      <c r="W33" s="117" t="s">
        <v>124</v>
      </c>
      <c r="X33" s="119">
        <v>0</v>
      </c>
      <c r="Y33" s="119">
        <v>0</v>
      </c>
      <c r="Z33" s="119">
        <v>1077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43423156</v>
      </c>
      <c r="AH33" s="49">
        <f t="shared" si="9"/>
        <v>820</v>
      </c>
      <c r="AI33" s="50">
        <f t="shared" si="8"/>
        <v>183.24022346368716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10107024</v>
      </c>
      <c r="AQ33" s="119">
        <f t="shared" si="2"/>
        <v>934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133</v>
      </c>
      <c r="P34" s="115">
        <v>101</v>
      </c>
      <c r="Q34" s="115">
        <v>67557072</v>
      </c>
      <c r="R34" s="46">
        <f t="shared" si="5"/>
        <v>4308</v>
      </c>
      <c r="S34" s="47">
        <f t="shared" si="6"/>
        <v>103.392</v>
      </c>
      <c r="T34" s="47">
        <f t="shared" si="7"/>
        <v>4.3079999999999998</v>
      </c>
      <c r="U34" s="116">
        <v>3.9</v>
      </c>
      <c r="V34" s="116">
        <f t="shared" si="1"/>
        <v>3.9</v>
      </c>
      <c r="W34" s="117" t="s">
        <v>124</v>
      </c>
      <c r="X34" s="119">
        <v>0</v>
      </c>
      <c r="Y34" s="119">
        <v>0</v>
      </c>
      <c r="Z34" s="119">
        <v>997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43423940</v>
      </c>
      <c r="AH34" s="49">
        <f t="shared" si="9"/>
        <v>784</v>
      </c>
      <c r="AI34" s="50">
        <f t="shared" si="8"/>
        <v>181.98700092850513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10108209</v>
      </c>
      <c r="AQ34" s="119">
        <f t="shared" si="2"/>
        <v>1185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127815</v>
      </c>
      <c r="S35" s="65">
        <f>AVERAGE(S11:S34)</f>
        <v>127.815</v>
      </c>
      <c r="T35" s="65">
        <f>SUM(T11:T34)</f>
        <v>127.815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27000</v>
      </c>
      <c r="AH35" s="67">
        <f>SUM(AH11:AH34)</f>
        <v>27000</v>
      </c>
      <c r="AI35" s="68">
        <f>$AH$35/$T35</f>
        <v>211.24281187654032</v>
      </c>
      <c r="AJ35" s="92"/>
      <c r="AK35" s="93"/>
      <c r="AL35" s="93"/>
      <c r="AM35" s="93"/>
      <c r="AN35" s="94"/>
      <c r="AO35" s="69"/>
      <c r="AP35" s="70">
        <f>AP34-AP10</f>
        <v>6733</v>
      </c>
      <c r="AQ35" s="71">
        <f>SUM(AQ11:AQ34)</f>
        <v>6733</v>
      </c>
      <c r="AR35" s="72">
        <f>AVERAGE(AR11:AR34)</f>
        <v>1.2016666666666667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233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224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99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99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204" t="s">
        <v>180</v>
      </c>
      <c r="C44" s="203"/>
      <c r="D44" s="179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240</v>
      </c>
      <c r="C45" s="203"/>
      <c r="D45" s="179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241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99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172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145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157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205"/>
      <c r="C54" s="203"/>
      <c r="D54" s="179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99"/>
      <c r="C55" s="203"/>
      <c r="D55" s="179"/>
      <c r="E55" s="203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04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204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204"/>
      <c r="C67" s="205"/>
      <c r="D67" s="122"/>
      <c r="E67" s="205"/>
      <c r="F67" s="205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204"/>
      <c r="C68" s="205"/>
      <c r="D68" s="122"/>
      <c r="E68" s="205"/>
      <c r="F68" s="205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204"/>
      <c r="C69" s="205"/>
      <c r="D69" s="122"/>
      <c r="E69" s="205"/>
      <c r="F69" s="205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204"/>
      <c r="C70" s="205"/>
      <c r="D70" s="122"/>
      <c r="E70" s="205"/>
      <c r="F70" s="205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205"/>
      <c r="C71" s="205"/>
      <c r="D71" s="122"/>
      <c r="E71" s="205"/>
      <c r="F71" s="205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W17:W32" name="Range1_16_3_1_1_3_2_1_1"/>
    <protectedRange sqref="B43" name="Range2_12_5_1_1_1_2_1_1_1_1_1_1_1_1_1_1_1_2_1_1_1_1_1_1_1_1_1_1_1_1_1_1_1_1_1_1_1_1_1_1_2_1_1_1_1_1_1_1_1_1_1_1_2_1_1_1_1_2_1_1_1_1_1_1_1_1_1_1_1_2_1_1_1_1_1_1_1_1_1_1_1_1_1_1"/>
    <protectedRange sqref="B44" name="Range2_12_5_1_1_1_2_2_1_1_1_1_1_1_1_1_1_1_1_1_1_1_1_1_1_1_1_1_1_1_1_1_1_1_1_1_1_1_1_1_1_1_1_1_1_1_1_1_1_1_1_1_1_1_1_1_1_2_1_1_1_1_1_1_1_1_1_1_1_2_1_1_1_1_1_2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"/>
    <protectedRange sqref="S47:T47" name="Range2_12_5_1_1_2_1_1_1_1_1_1_1_2_1_2_1_1_1_1_1_1_1"/>
    <protectedRange sqref="N47:R47" name="Range2_12_1_6_1_1_2_1_1_1_1_1_1_1_1_1_2_1_1_1_1_1_1_1"/>
    <protectedRange sqref="L47:M47" name="Range2_2_12_1_7_1_1_3_1_1_1_1_1_1_1_1_1_2_1_1_1_1_1_1_1"/>
    <protectedRange sqref="J47:K47" name="Range2_2_12_1_4_1_1_1_1_1_1_1_1_1_1_1_1_1_1_1_2_1_1_1_1_1_1_1_1_1_2_1_1_1_1_1_1_1"/>
    <protectedRange sqref="I47" name="Range2_2_12_1_7_1_1_2_2_1_2_2_1_1_1_1_1_1_1_1_1_2_1_1_1_1_1_1_1"/>
    <protectedRange sqref="G47:H47" name="Range2_2_12_1_3_1_2_1_1_1_1_2_1_1_1_1_1_1_1_1_1_1_1_2_1_1_1_1_1_1_1_1_1_2_1_1_1_1_1_1_1"/>
    <protectedRange sqref="T46" name="Range2_12_5_1_1_2_2_1_1_1_1_1_1_1_1_1_1_1_1_2_1_1_1_1_1_1_1_1_1_1_1_2_2_1_1_1_1_1_1"/>
    <protectedRange sqref="S46" name="Range2_12_4_1_1_1_4_2_2_2_2_1_1_1_1_1_1_1_1_1_1_1_2_1_1_1_1_1_1_1_1_1_1_1_2_2_1_1_1_1_1_1"/>
    <protectedRange sqref="Q46:R46" name="Range2_12_1_6_1_1_1_2_3_2_1_1_3_1_1_1_1_1_1_1_1_1_1_1_1_1_2_1_1_1_1_1_1_1_1_1_1_1_2_2_1_1_1_1_1_1"/>
    <protectedRange sqref="N46:P46" name="Range2_12_1_2_3_1_1_1_2_3_2_1_1_3_1_1_1_1_1_1_1_1_1_1_1_1_1_2_1_1_1_1_1_1_1_1_1_1_1_2_2_1_1_1_1_1_1"/>
    <protectedRange sqref="K46:M46" name="Range2_2_12_1_4_3_1_1_1_3_3_2_1_1_3_1_1_1_1_1_1_1_1_1_1_1_1_1_2_1_1_1_1_1_1_1_1_1_1_1_2_2_1_1_1_1_1_1"/>
    <protectedRange sqref="J46" name="Range2_2_12_1_4_3_1_1_1_3_2_1_2_2_1_1_1_1_1_1_1_1_1_1_1_1_1_2_1_1_1_1_1_1_1_1_1_1_1_2_2_1_1_1_1_1_1"/>
    <protectedRange sqref="E46:H46" name="Range2_2_12_1_3_1_2_1_1_1_1_2_1_1_1_1_1_1_1_1_1_1_2_1_1_1_1_1_1_1_1_2_1_1_1_1_1_1_1_1_1_1_1_2_2_1_1_1_1_1_1"/>
    <protectedRange sqref="D46" name="Range2_2_12_1_3_1_2_1_1_1_2_1_2_3_1_1_1_1_1_1_2_1_1_1_1_1_1_1_1_1_1_2_1_1_1_1_1_1_1_1_1_1_1_2_2_1_1_1_1_1_1"/>
    <protectedRange sqref="I46" name="Range2_2_12_1_4_2_1_1_1_4_1_2_1_1_1_2_2_1_1_1_1_1_1_1_1_1_1_1_1_1_1_2_1_1_1_1_1_1_1_1_1_1_1_2_2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_1_1_1__2"/>
    <protectedRange sqref="F47" name="Range2_2_12_1_3_1_2_1_1_1_1_2_1_1_1_1_1_1_1_1_1_1_1_2_2_1_1_1_1_1_1_1_1_2_1_1_1_1_1_1_1"/>
    <protectedRange sqref="E47" name="Range2_2_12_1_3_1_2_1_1_1_2_1_1_1_1_3_1_1_1_1_1_1_1_1_1_2_2_1_1_1_1_1_1_1_1_2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1"/>
    <protectedRange sqref="F49:U49 F50:G50" name="Range2_12_5_1_1_1_2_2_1_1_1_1_1_1_1_1_1_1_1_2_1_1_1_2_1_1_1_1_1_1_1_1_1_1_1_1_1_1_1_1_2_1_1_1_1_1_1_1_1_1_2_1_1_3_1_1_1_3_1_1_1_1_1_1_1_1_1_1_1_1_1_1_1_1_1_1_1_1_1_1_2_1_1_1_1_1_1_1_1_1_1_1_2_2_1_2_1_1_1_1_1"/>
    <protectedRange sqref="S48:T48" name="Range2_12_5_1_1_2_1_1_1_2_1_1_1_1_1"/>
    <protectedRange sqref="N48:R48" name="Range2_12_1_6_1_1_2_1_1_1_2_1_1_1_1_1"/>
    <protectedRange sqref="L48:M48" name="Range2_2_12_1_7_1_1_3_1_1_1_2_1_1_1_1_1"/>
    <protectedRange sqref="J48:K48" name="Range2_2_12_1_4_1_1_1_1_1_1_1_1_1_1_1_1_1_1_1_2_1_1_1_2_1_1_1_1_1"/>
    <protectedRange sqref="I48" name="Range2_2_12_1_7_1_1_2_2_1_2_2_1_1_1_2_1_1_1_1_1"/>
    <protectedRange sqref="G48:H48" name="Range2_2_12_1_3_1_2_1_1_1_1_2_1_1_1_1_1_1_1_1_1_1_1_2_1_1_1_2_1_1_1_1_1"/>
    <protectedRange sqref="F48" name="Range2_2_12_1_3_1_2_1_1_1_1_2_1_1_1_1_1_1_1_1_1_1_1_2_2_1_1_2_1_1_1_1_1"/>
    <protectedRange sqref="E48" name="Range2_2_12_1_3_1_2_1_1_1_2_1_1_1_1_3_1_1_1_1_1_1_1_1_1_2_2_1_1_2_1_1_1_1_1"/>
    <protectedRange sqref="B48" name="Range2_12_5_1_1_1_1_1_2_1_1_1_1_1_1_1_1_1_1_1_1_1_1_1_1_1_1_1_1_2_1_1_1_1_1_1_1_1_1_1_1_1_1_3_1_1_1_2_1_1_1_1_1_1_1_1_1_1_1_1_2_1_1_1_1_1_1_1_1_1_1_1_1_1_1_1_1_1_1_1_1_1_1_1_1_1_1_1_1_3_1_2_1_1_1_2_2_1_2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2"/>
    <protectedRange sqref="B50" name="Range2_12_5_1_1_1_1_1_2_1_1_2_1_1_1_1_1_1_1_1_1_1_1_1_1_1_1_1_1_2_1_1_1_1_1_1_1_1_1_1_1_1_1_1_3_1_1_1_2_1_1_1_1_1_1_1_1_1_2_1_1_1_1_1_1_1_1_1_1_1_1_1_1_1_1_1_1_1_1_1_1_1_1_1_1_2_1_1_1_2_2_1_1_2_1_1_1_1_1_1_1_1_1_1_1"/>
    <protectedRange sqref="T51" name="Range2_12_5_1_1_2_2_1_1_1_1_1_1_1_1_1_1_1_1_2_1_1_1_1_1_1_1_1_1_1_1_2_3_1_1_1_1_1_1"/>
    <protectedRange sqref="S51" name="Range2_12_4_1_1_1_4_2_2_2_2_1_1_1_1_1_1_1_1_1_1_1_2_1_1_1_1_1_1_1_1_1_1_1_2_3_1_1_1_1_1_1"/>
    <protectedRange sqref="Q51:R51" name="Range2_12_1_6_1_1_1_2_3_2_1_1_3_1_1_1_1_1_1_1_1_1_1_1_1_1_2_1_1_1_1_1_1_1_1_1_1_1_2_3_1_1_1_1_1_1"/>
    <protectedRange sqref="N51:P51" name="Range2_12_1_2_3_1_1_1_2_3_2_1_1_3_1_1_1_1_1_1_1_1_1_1_1_1_1_2_1_1_1_1_1_1_1_1_1_1_1_2_3_1_1_1_1_1_1"/>
    <protectedRange sqref="K51:M51" name="Range2_2_12_1_4_3_1_1_1_3_3_2_1_1_3_1_1_1_1_1_1_1_1_1_1_1_1_1_2_1_1_1_1_1_1_1_1_1_1_1_2_3_1_1_1_1_1_1"/>
    <protectedRange sqref="J51" name="Range2_2_12_1_4_3_1_1_1_3_2_1_2_2_1_1_1_1_1_1_1_1_1_1_1_1_1_2_1_1_1_1_1_1_1_1_1_1_1_2_3_1_1_1_1_1_1"/>
    <protectedRange sqref="E51:H51" name="Range2_2_12_1_3_1_2_1_1_1_1_2_1_1_1_1_1_1_1_1_1_1_2_1_1_1_1_1_1_1_1_2_1_1_1_1_1_1_1_1_1_1_1_2_3_1_1_1_1_1_1"/>
    <protectedRange sqref="D51" name="Range2_2_12_1_3_1_2_1_1_1_2_1_2_3_1_1_1_1_1_1_2_1_1_1_1_1_1_1_1_1_1_2_1_1_1_1_1_1_1_1_1_1_1_2_3_1_1_1_1_1_1"/>
    <protectedRange sqref="I51" name="Range2_2_12_1_4_2_1_1_1_4_1_2_1_1_1_2_2_1_1_1_1_1_1_1_1_1_1_1_1_1_1_2_1_1_1_1_1_1_1_1_1_1_1_2_3_1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2"/>
    <protectedRange sqref="S52:T52" name="Range2_12_5_1_1_2_1_1_1_1_1_1_1_2_1_2_3_1_1_1_1_2_1"/>
    <protectedRange sqref="N52:R52" name="Range2_12_1_6_1_1_2_1_1_1_1_1_1_1_1_1_2_3_1_1_1_1_2_1"/>
    <protectedRange sqref="L52:M52" name="Range2_2_12_1_7_1_1_3_1_1_1_1_1_1_1_1_1_2_3_1_1_1_1_2_1"/>
    <protectedRange sqref="J52:K52" name="Range2_2_12_1_4_1_1_1_1_1_1_1_1_1_1_1_1_1_1_1_2_1_1_1_1_1_1_1_1_1_2_3_1_1_1_1_2_1"/>
    <protectedRange sqref="I52" name="Range2_2_12_1_7_1_1_2_2_1_2_2_1_1_1_1_1_1_1_1_1_2_3_1_1_1_1_2_1"/>
    <protectedRange sqref="G52:H52" name="Range2_2_12_1_3_1_2_1_1_1_1_2_1_1_1_1_1_1_1_1_1_1_1_2_1_1_1_1_1_1_1_1_1_2_3_1_1_1_1_2_1"/>
    <protectedRange sqref="F52" name="Range2_2_12_1_3_1_2_1_1_1_1_2_1_1_1_1_1_1_1_1_1_1_1_2_2_1_1_1_1_1_1_1_1_2_3_1_1_1_1_2_1"/>
    <protectedRange sqref="E52" name="Range2_2_12_1_3_1_2_1_1_1_2_1_1_1_1_3_1_1_1_1_1_1_1_1_1_2_2_1_1_1_1_1_1_1_1_2_3_1_1_1_1_2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1"/>
    <protectedRange sqref="T53" name="Range2_12_5_1_1_2_2_1_1_1_1_1_1_1_1_1_1_1_1_2_1_1_1_1_1_1_1_1_1_2_1_2_2_1_1_1_1_2_1"/>
    <protectedRange sqref="S53" name="Range2_12_4_1_1_1_4_2_2_2_2_1_1_1_1_1_1_1_1_1_1_1_2_1_1_1_1_1_1_1_1_1_2_1_2_2_1_1_1_1_2_1"/>
    <protectedRange sqref="Q53:R53" name="Range2_12_1_6_1_1_1_2_3_2_1_1_3_1_1_1_1_1_1_1_1_1_1_1_1_1_2_1_1_1_1_1_1_1_1_1_2_1_2_2_1_1_1_1_2_1"/>
    <protectedRange sqref="N53:P53" name="Range2_12_1_2_3_1_1_1_2_3_2_1_1_3_1_1_1_1_1_1_1_1_1_1_1_1_1_2_1_1_1_1_1_1_1_1_1_2_1_2_2_1_1_1_1_2_1"/>
    <protectedRange sqref="K53:M53" name="Range2_2_12_1_4_3_1_1_1_3_3_2_1_1_3_1_1_1_1_1_1_1_1_1_1_1_1_1_2_1_1_1_1_1_1_1_1_1_2_1_2_2_1_1_1_1_2_1"/>
    <protectedRange sqref="J53" name="Range2_2_12_1_4_3_1_1_1_3_2_1_2_2_1_1_1_1_1_1_1_1_1_1_1_1_1_2_1_1_1_1_1_1_1_1_1_2_1_2_2_1_1_1_1_2_1"/>
    <protectedRange sqref="E53:H53" name="Range2_2_12_1_3_1_2_1_1_1_1_2_1_1_1_1_1_1_1_1_1_1_2_1_1_1_1_1_1_1_1_2_1_1_1_1_1_1_1_1_1_2_1_2_2_1_1_1_1_2_1"/>
    <protectedRange sqref="D53" name="Range2_2_12_1_3_1_2_1_1_1_2_1_2_3_1_1_1_1_1_1_2_1_1_1_1_1_1_1_1_1_1_2_1_1_1_1_1_1_1_1_1_2_1_2_2_1_1_1_1_2_1"/>
    <protectedRange sqref="I53" name="Range2_2_12_1_4_2_1_1_1_4_1_2_1_1_1_2_2_1_1_1_1_1_1_1_1_1_1_1_1_1_1_2_1_1_1_1_1_1_1_1_1_2_1_2_2_1_1_1_1_2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1"/>
  </protectedRanges>
  <mergeCells count="50"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428" priority="25" operator="containsText" text="N/A">
      <formula>NOT(ISERROR(SEARCH("N/A",X11)))</formula>
    </cfRule>
    <cfRule type="cellIs" dxfId="427" priority="39" operator="equal">
      <formula>0</formula>
    </cfRule>
  </conditionalFormatting>
  <conditionalFormatting sqref="AC11:AE34 X11:Y34 AA11:AA34">
    <cfRule type="cellIs" dxfId="426" priority="38" operator="greaterThanOrEqual">
      <formula>1185</formula>
    </cfRule>
  </conditionalFormatting>
  <conditionalFormatting sqref="AC11:AE34 X11:Y34 AA11:AA34">
    <cfRule type="cellIs" dxfId="425" priority="37" operator="between">
      <formula>0.1</formula>
      <formula>1184</formula>
    </cfRule>
  </conditionalFormatting>
  <conditionalFormatting sqref="X8">
    <cfRule type="cellIs" dxfId="424" priority="36" operator="equal">
      <formula>0</formula>
    </cfRule>
  </conditionalFormatting>
  <conditionalFormatting sqref="X8">
    <cfRule type="cellIs" dxfId="423" priority="35" operator="greaterThan">
      <formula>1179</formula>
    </cfRule>
  </conditionalFormatting>
  <conditionalFormatting sqref="X8">
    <cfRule type="cellIs" dxfId="422" priority="34" operator="greaterThan">
      <formula>99</formula>
    </cfRule>
  </conditionalFormatting>
  <conditionalFormatting sqref="X8">
    <cfRule type="cellIs" dxfId="421" priority="33" operator="greaterThan">
      <formula>0.99</formula>
    </cfRule>
  </conditionalFormatting>
  <conditionalFormatting sqref="AB8">
    <cfRule type="cellIs" dxfId="420" priority="32" operator="equal">
      <formula>0</formula>
    </cfRule>
  </conditionalFormatting>
  <conditionalFormatting sqref="AB8">
    <cfRule type="cellIs" dxfId="419" priority="31" operator="greaterThan">
      <formula>1179</formula>
    </cfRule>
  </conditionalFormatting>
  <conditionalFormatting sqref="AB8">
    <cfRule type="cellIs" dxfId="418" priority="30" operator="greaterThan">
      <formula>99</formula>
    </cfRule>
  </conditionalFormatting>
  <conditionalFormatting sqref="AB8">
    <cfRule type="cellIs" dxfId="417" priority="29" operator="greaterThan">
      <formula>0.99</formula>
    </cfRule>
  </conditionalFormatting>
  <conditionalFormatting sqref="AI11:AI34">
    <cfRule type="cellIs" dxfId="416" priority="28" operator="greaterThan">
      <formula>$AI$8</formula>
    </cfRule>
  </conditionalFormatting>
  <conditionalFormatting sqref="AH11:AH34">
    <cfRule type="cellIs" dxfId="415" priority="26" operator="greaterThan">
      <formula>$AH$8</formula>
    </cfRule>
    <cfRule type="cellIs" dxfId="414" priority="27" operator="greaterThan">
      <formula>$AH$8</formula>
    </cfRule>
  </conditionalFormatting>
  <conditionalFormatting sqref="AB11:AB34">
    <cfRule type="containsText" dxfId="413" priority="21" operator="containsText" text="N/A">
      <formula>NOT(ISERROR(SEARCH("N/A",AB11)))</formula>
    </cfRule>
    <cfRule type="cellIs" dxfId="412" priority="24" operator="equal">
      <formula>0</formula>
    </cfRule>
  </conditionalFormatting>
  <conditionalFormatting sqref="AB11:AB34">
    <cfRule type="cellIs" dxfId="411" priority="23" operator="greaterThanOrEqual">
      <formula>1185</formula>
    </cfRule>
  </conditionalFormatting>
  <conditionalFormatting sqref="AB11:AB34">
    <cfRule type="cellIs" dxfId="410" priority="22" operator="between">
      <formula>0.1</formula>
      <formula>1184</formula>
    </cfRule>
  </conditionalFormatting>
  <conditionalFormatting sqref="AN11:AO34">
    <cfRule type="cellIs" dxfId="409" priority="20" operator="equal">
      <formula>0</formula>
    </cfRule>
  </conditionalFormatting>
  <conditionalFormatting sqref="AN11:AO34">
    <cfRule type="cellIs" dxfId="408" priority="19" operator="greaterThan">
      <formula>1179</formula>
    </cfRule>
  </conditionalFormatting>
  <conditionalFormatting sqref="AN11:AO34">
    <cfRule type="cellIs" dxfId="407" priority="18" operator="greaterThan">
      <formula>99</formula>
    </cfRule>
  </conditionalFormatting>
  <conditionalFormatting sqref="AN11:AO34">
    <cfRule type="cellIs" dxfId="406" priority="17" operator="greaterThan">
      <formula>0.99</formula>
    </cfRule>
  </conditionalFormatting>
  <conditionalFormatting sqref="AQ11:AQ34">
    <cfRule type="cellIs" dxfId="405" priority="16" operator="equal">
      <formula>0</formula>
    </cfRule>
  </conditionalFormatting>
  <conditionalFormatting sqref="AQ11:AQ34">
    <cfRule type="cellIs" dxfId="404" priority="15" operator="greaterThan">
      <formula>1179</formula>
    </cfRule>
  </conditionalFormatting>
  <conditionalFormatting sqref="AQ11:AQ34">
    <cfRule type="cellIs" dxfId="403" priority="14" operator="greaterThan">
      <formula>99</formula>
    </cfRule>
  </conditionalFormatting>
  <conditionalFormatting sqref="AQ11:AQ34">
    <cfRule type="cellIs" dxfId="402" priority="13" operator="greaterThan">
      <formula>0.99</formula>
    </cfRule>
  </conditionalFormatting>
  <conditionalFormatting sqref="Z11:Z34">
    <cfRule type="containsText" dxfId="401" priority="9" operator="containsText" text="N/A">
      <formula>NOT(ISERROR(SEARCH("N/A",Z11)))</formula>
    </cfRule>
    <cfRule type="cellIs" dxfId="400" priority="12" operator="equal">
      <formula>0</formula>
    </cfRule>
  </conditionalFormatting>
  <conditionalFormatting sqref="Z11:Z34">
    <cfRule type="cellIs" dxfId="399" priority="11" operator="greaterThanOrEqual">
      <formula>1185</formula>
    </cfRule>
  </conditionalFormatting>
  <conditionalFormatting sqref="Z11:Z34">
    <cfRule type="cellIs" dxfId="398" priority="10" operator="between">
      <formula>0.1</formula>
      <formula>1184</formula>
    </cfRule>
  </conditionalFormatting>
  <conditionalFormatting sqref="AJ11:AN34">
    <cfRule type="cellIs" dxfId="397" priority="8" operator="equal">
      <formula>0</formula>
    </cfRule>
  </conditionalFormatting>
  <conditionalFormatting sqref="AJ11:AN34">
    <cfRule type="cellIs" dxfId="396" priority="7" operator="greaterThan">
      <formula>1179</formula>
    </cfRule>
  </conditionalFormatting>
  <conditionalFormatting sqref="AJ11:AN34">
    <cfRule type="cellIs" dxfId="395" priority="6" operator="greaterThan">
      <formula>99</formula>
    </cfRule>
  </conditionalFormatting>
  <conditionalFormatting sqref="AJ11:AN34">
    <cfRule type="cellIs" dxfId="394" priority="5" operator="greaterThan">
      <formula>0.99</formula>
    </cfRule>
  </conditionalFormatting>
  <conditionalFormatting sqref="AP11:AP34">
    <cfRule type="cellIs" dxfId="393" priority="4" operator="equal">
      <formula>0</formula>
    </cfRule>
  </conditionalFormatting>
  <conditionalFormatting sqref="AP11:AP34">
    <cfRule type="cellIs" dxfId="392" priority="3" operator="greaterThan">
      <formula>1179</formula>
    </cfRule>
  </conditionalFormatting>
  <conditionalFormatting sqref="AP11:AP34">
    <cfRule type="cellIs" dxfId="391" priority="2" operator="greaterThan">
      <formula>99</formula>
    </cfRule>
  </conditionalFormatting>
  <conditionalFormatting sqref="AP11:AP34">
    <cfRule type="cellIs" dxfId="39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U22" zoomScaleNormal="100" workbookViewId="0">
      <selection activeCell="AN42" sqref="AN4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129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42391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26944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21'!Q34</f>
        <v>67557072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21'!AG34</f>
        <v>43423940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21'!AP34</f>
        <v>10108209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130</v>
      </c>
      <c r="P11" s="115">
        <v>110</v>
      </c>
      <c r="Q11" s="115">
        <v>67561085</v>
      </c>
      <c r="R11" s="46">
        <f>IF(ISBLANK(Q11),"-",Q11-Q10)</f>
        <v>4013</v>
      </c>
      <c r="S11" s="47">
        <f>R11*24/1000</f>
        <v>96.311999999999998</v>
      </c>
      <c r="T11" s="47">
        <f>R11/1000</f>
        <v>4.0129999999999999</v>
      </c>
      <c r="U11" s="116">
        <v>5.4</v>
      </c>
      <c r="V11" s="116">
        <f t="shared" ref="V11:V34" si="1">U11</f>
        <v>5.4</v>
      </c>
      <c r="W11" s="117" t="s">
        <v>124</v>
      </c>
      <c r="X11" s="119">
        <v>0</v>
      </c>
      <c r="Y11" s="119">
        <v>0</v>
      </c>
      <c r="Z11" s="119">
        <v>996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43424672</v>
      </c>
      <c r="AH11" s="49">
        <f>IF(ISBLANK(AG11),"-",AG11-AG10)</f>
        <v>732</v>
      </c>
      <c r="AI11" s="50">
        <f>AH11/T11</f>
        <v>182.40717667580364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0.47</v>
      </c>
      <c r="AP11" s="119">
        <v>10109536</v>
      </c>
      <c r="AQ11" s="119">
        <f t="shared" ref="AQ11:AQ34" si="2">AP11-AP10</f>
        <v>1327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129</v>
      </c>
      <c r="P12" s="115">
        <v>93</v>
      </c>
      <c r="Q12" s="115">
        <v>67565000</v>
      </c>
      <c r="R12" s="46">
        <f t="shared" ref="R12:R34" si="5">IF(ISBLANK(Q12),"-",Q12-Q11)</f>
        <v>3915</v>
      </c>
      <c r="S12" s="47">
        <f t="shared" ref="S12:S34" si="6">R12*24/1000</f>
        <v>93.96</v>
      </c>
      <c r="T12" s="47">
        <f t="shared" ref="T12:T34" si="7">R12/1000</f>
        <v>3.915</v>
      </c>
      <c r="U12" s="116">
        <v>6.8</v>
      </c>
      <c r="V12" s="116">
        <f t="shared" si="1"/>
        <v>6.8</v>
      </c>
      <c r="W12" s="117" t="s">
        <v>124</v>
      </c>
      <c r="X12" s="119">
        <v>0</v>
      </c>
      <c r="Y12" s="119">
        <v>0</v>
      </c>
      <c r="Z12" s="119">
        <v>947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43425396</v>
      </c>
      <c r="AH12" s="49">
        <f>IF(ISBLANK(AG12),"-",AG12-AG11)</f>
        <v>724</v>
      </c>
      <c r="AI12" s="50">
        <f t="shared" ref="AI12:AI34" si="8">AH12/T12</f>
        <v>184.92975734355045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0.47</v>
      </c>
      <c r="AP12" s="119">
        <v>10110905</v>
      </c>
      <c r="AQ12" s="119">
        <f t="shared" si="2"/>
        <v>1369</v>
      </c>
      <c r="AR12" s="123">
        <v>1.1200000000000001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126</v>
      </c>
      <c r="P13" s="115">
        <v>93</v>
      </c>
      <c r="Q13" s="115">
        <v>67568809</v>
      </c>
      <c r="R13" s="46">
        <f t="shared" si="5"/>
        <v>3809</v>
      </c>
      <c r="S13" s="47">
        <f t="shared" si="6"/>
        <v>91.415999999999997</v>
      </c>
      <c r="T13" s="47">
        <f t="shared" si="7"/>
        <v>3.8090000000000002</v>
      </c>
      <c r="U13" s="116">
        <v>8.1999999999999993</v>
      </c>
      <c r="V13" s="116">
        <f t="shared" si="1"/>
        <v>8.1999999999999993</v>
      </c>
      <c r="W13" s="117" t="s">
        <v>124</v>
      </c>
      <c r="X13" s="119">
        <v>0</v>
      </c>
      <c r="Y13" s="119">
        <v>0</v>
      </c>
      <c r="Z13" s="119">
        <v>947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43426076</v>
      </c>
      <c r="AH13" s="49">
        <f>IF(ISBLANK(AG13),"-",AG13-AG12)</f>
        <v>680</v>
      </c>
      <c r="AI13" s="50">
        <f t="shared" si="8"/>
        <v>178.5245471252297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0.47</v>
      </c>
      <c r="AP13" s="119">
        <v>10112277</v>
      </c>
      <c r="AQ13" s="119">
        <f t="shared" si="2"/>
        <v>1372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12</v>
      </c>
      <c r="E14" s="41">
        <f t="shared" si="0"/>
        <v>8.4507042253521139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116</v>
      </c>
      <c r="P14" s="115">
        <v>95</v>
      </c>
      <c r="Q14" s="115">
        <v>67572691</v>
      </c>
      <c r="R14" s="46">
        <f t="shared" si="5"/>
        <v>3882</v>
      </c>
      <c r="S14" s="47">
        <f t="shared" si="6"/>
        <v>93.168000000000006</v>
      </c>
      <c r="T14" s="47">
        <f t="shared" si="7"/>
        <v>3.8820000000000001</v>
      </c>
      <c r="U14" s="116">
        <v>9.3000000000000007</v>
      </c>
      <c r="V14" s="116">
        <f t="shared" si="1"/>
        <v>9.3000000000000007</v>
      </c>
      <c r="W14" s="117" t="s">
        <v>124</v>
      </c>
      <c r="X14" s="119">
        <v>0</v>
      </c>
      <c r="Y14" s="119">
        <v>0</v>
      </c>
      <c r="Z14" s="119">
        <v>947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43426764</v>
      </c>
      <c r="AH14" s="49">
        <f t="shared" ref="AH14:AH34" si="9">IF(ISBLANK(AG14),"-",AG14-AG13)</f>
        <v>688</v>
      </c>
      <c r="AI14" s="50">
        <f t="shared" si="8"/>
        <v>177.22823286965482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0.47</v>
      </c>
      <c r="AP14" s="119">
        <v>10113307</v>
      </c>
      <c r="AQ14" s="119">
        <f t="shared" si="2"/>
        <v>1030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13</v>
      </c>
      <c r="E15" s="41">
        <f t="shared" si="0"/>
        <v>9.1549295774647899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114</v>
      </c>
      <c r="P15" s="115">
        <v>108</v>
      </c>
      <c r="Q15" s="115">
        <v>67577010</v>
      </c>
      <c r="R15" s="46">
        <f t="shared" si="5"/>
        <v>4319</v>
      </c>
      <c r="S15" s="47">
        <f t="shared" si="6"/>
        <v>103.65600000000001</v>
      </c>
      <c r="T15" s="47">
        <f t="shared" si="7"/>
        <v>4.319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998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43427476</v>
      </c>
      <c r="AH15" s="49">
        <f t="shared" si="9"/>
        <v>712</v>
      </c>
      <c r="AI15" s="50">
        <f t="shared" si="8"/>
        <v>164.85297522574669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0.47</v>
      </c>
      <c r="AP15" s="119">
        <v>10113541</v>
      </c>
      <c r="AQ15" s="119">
        <f t="shared" si="2"/>
        <v>234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129</v>
      </c>
      <c r="P16" s="115">
        <v>127</v>
      </c>
      <c r="Q16" s="115">
        <v>67582052</v>
      </c>
      <c r="R16" s="46">
        <f t="shared" si="5"/>
        <v>5042</v>
      </c>
      <c r="S16" s="47">
        <f t="shared" si="6"/>
        <v>121.008</v>
      </c>
      <c r="T16" s="47">
        <f t="shared" si="7"/>
        <v>5.0419999999999998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1187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43428372</v>
      </c>
      <c r="AH16" s="49">
        <f t="shared" si="9"/>
        <v>896</v>
      </c>
      <c r="AI16" s="50">
        <f t="shared" si="8"/>
        <v>177.70725902419676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10113541</v>
      </c>
      <c r="AQ16" s="119">
        <f t="shared" si="2"/>
        <v>0</v>
      </c>
      <c r="AR16" s="53">
        <v>1.34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133</v>
      </c>
      <c r="P17" s="115">
        <v>139</v>
      </c>
      <c r="Q17" s="115">
        <v>67588107</v>
      </c>
      <c r="R17" s="46">
        <f t="shared" si="5"/>
        <v>6055</v>
      </c>
      <c r="S17" s="47">
        <f t="shared" si="6"/>
        <v>145.32</v>
      </c>
      <c r="T17" s="47">
        <f t="shared" si="7"/>
        <v>6.0549999999999997</v>
      </c>
      <c r="U17" s="116">
        <v>9.3000000000000007</v>
      </c>
      <c r="V17" s="116">
        <f t="shared" si="1"/>
        <v>9.3000000000000007</v>
      </c>
      <c r="W17" s="117" t="s">
        <v>130</v>
      </c>
      <c r="X17" s="119">
        <v>0</v>
      </c>
      <c r="Y17" s="119">
        <v>1048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43429728</v>
      </c>
      <c r="AH17" s="49">
        <f t="shared" si="9"/>
        <v>1356</v>
      </c>
      <c r="AI17" s="50">
        <f t="shared" si="8"/>
        <v>223.94715111478118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19">
        <v>10113541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137</v>
      </c>
      <c r="P18" s="115">
        <v>147</v>
      </c>
      <c r="Q18" s="115">
        <v>67594304</v>
      </c>
      <c r="R18" s="46">
        <f t="shared" si="5"/>
        <v>6197</v>
      </c>
      <c r="S18" s="47">
        <f t="shared" si="6"/>
        <v>148.72800000000001</v>
      </c>
      <c r="T18" s="47">
        <f t="shared" si="7"/>
        <v>6.1970000000000001</v>
      </c>
      <c r="U18" s="116">
        <v>8.6999999999999993</v>
      </c>
      <c r="V18" s="116">
        <f t="shared" si="1"/>
        <v>8.6999999999999993</v>
      </c>
      <c r="W18" s="117" t="s">
        <v>130</v>
      </c>
      <c r="X18" s="119">
        <v>0</v>
      </c>
      <c r="Y18" s="119">
        <v>1048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43431124</v>
      </c>
      <c r="AH18" s="49">
        <f t="shared" si="9"/>
        <v>1396</v>
      </c>
      <c r="AI18" s="50">
        <f t="shared" si="8"/>
        <v>225.27029207681136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10113541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137</v>
      </c>
      <c r="P19" s="115">
        <v>148</v>
      </c>
      <c r="Q19" s="115">
        <v>67600536</v>
      </c>
      <c r="R19" s="46">
        <f t="shared" si="5"/>
        <v>6232</v>
      </c>
      <c r="S19" s="47">
        <f t="shared" si="6"/>
        <v>149.56800000000001</v>
      </c>
      <c r="T19" s="47">
        <f t="shared" si="7"/>
        <v>6.2320000000000002</v>
      </c>
      <c r="U19" s="116">
        <v>8</v>
      </c>
      <c r="V19" s="116">
        <f t="shared" si="1"/>
        <v>8</v>
      </c>
      <c r="W19" s="117" t="s">
        <v>130</v>
      </c>
      <c r="X19" s="119">
        <v>0</v>
      </c>
      <c r="Y19" s="119">
        <v>1048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43432516</v>
      </c>
      <c r="AH19" s="49">
        <f t="shared" si="9"/>
        <v>1392</v>
      </c>
      <c r="AI19" s="50">
        <f t="shared" si="8"/>
        <v>223.3632862644416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10113541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137</v>
      </c>
      <c r="P20" s="115">
        <v>147</v>
      </c>
      <c r="Q20" s="115">
        <v>67606716</v>
      </c>
      <c r="R20" s="46">
        <f t="shared" si="5"/>
        <v>6180</v>
      </c>
      <c r="S20" s="47">
        <f t="shared" si="6"/>
        <v>148.32</v>
      </c>
      <c r="T20" s="47">
        <f t="shared" si="7"/>
        <v>6.18</v>
      </c>
      <c r="U20" s="116">
        <v>7.3</v>
      </c>
      <c r="V20" s="116">
        <f t="shared" si="1"/>
        <v>7.3</v>
      </c>
      <c r="W20" s="117" t="s">
        <v>130</v>
      </c>
      <c r="X20" s="119">
        <v>0</v>
      </c>
      <c r="Y20" s="119">
        <v>1048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43433908</v>
      </c>
      <c r="AH20" s="49">
        <f t="shared" si="9"/>
        <v>1392</v>
      </c>
      <c r="AI20" s="50">
        <f t="shared" si="8"/>
        <v>225.24271844660194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10113541</v>
      </c>
      <c r="AQ20" s="119">
        <f t="shared" si="2"/>
        <v>0</v>
      </c>
      <c r="AR20" s="53">
        <v>1.32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137</v>
      </c>
      <c r="P21" s="115">
        <v>150</v>
      </c>
      <c r="Q21" s="115">
        <v>67612955</v>
      </c>
      <c r="R21" s="46">
        <f t="shared" si="5"/>
        <v>6239</v>
      </c>
      <c r="S21" s="47">
        <f t="shared" si="6"/>
        <v>149.73599999999999</v>
      </c>
      <c r="T21" s="47">
        <f t="shared" si="7"/>
        <v>6.2389999999999999</v>
      </c>
      <c r="U21" s="116">
        <v>6.9</v>
      </c>
      <c r="V21" s="116">
        <f t="shared" si="1"/>
        <v>6.9</v>
      </c>
      <c r="W21" s="117" t="s">
        <v>130</v>
      </c>
      <c r="X21" s="119">
        <v>0</v>
      </c>
      <c r="Y21" s="119">
        <v>1048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43435300</v>
      </c>
      <c r="AH21" s="49">
        <f t="shared" si="9"/>
        <v>1392</v>
      </c>
      <c r="AI21" s="50">
        <f t="shared" si="8"/>
        <v>223.11267831383236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10113541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8</v>
      </c>
      <c r="E22" s="41">
        <f t="shared" si="0"/>
        <v>5.6338028169014089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141</v>
      </c>
      <c r="P22" s="115">
        <v>147</v>
      </c>
      <c r="Q22" s="115">
        <v>67618995</v>
      </c>
      <c r="R22" s="46">
        <f t="shared" si="5"/>
        <v>6040</v>
      </c>
      <c r="S22" s="47">
        <f t="shared" si="6"/>
        <v>144.96</v>
      </c>
      <c r="T22" s="47">
        <f t="shared" si="7"/>
        <v>6.04</v>
      </c>
      <c r="U22" s="116">
        <v>6.5</v>
      </c>
      <c r="V22" s="116">
        <f t="shared" si="1"/>
        <v>6.5</v>
      </c>
      <c r="W22" s="117" t="s">
        <v>130</v>
      </c>
      <c r="X22" s="119">
        <v>0</v>
      </c>
      <c r="Y22" s="119">
        <v>1015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43436676</v>
      </c>
      <c r="AH22" s="49">
        <f t="shared" si="9"/>
        <v>1376</v>
      </c>
      <c r="AI22" s="50">
        <f t="shared" si="8"/>
        <v>227.81456953642385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10113541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134</v>
      </c>
      <c r="P23" s="115">
        <v>137</v>
      </c>
      <c r="Q23" s="115">
        <v>67624885</v>
      </c>
      <c r="R23" s="46">
        <f t="shared" si="5"/>
        <v>5890</v>
      </c>
      <c r="S23" s="47">
        <f t="shared" si="6"/>
        <v>141.36000000000001</v>
      </c>
      <c r="T23" s="47">
        <f t="shared" si="7"/>
        <v>5.89</v>
      </c>
      <c r="U23" s="116">
        <v>6.1</v>
      </c>
      <c r="V23" s="116">
        <f t="shared" si="1"/>
        <v>6.1</v>
      </c>
      <c r="W23" s="117" t="s">
        <v>130</v>
      </c>
      <c r="X23" s="119">
        <v>0</v>
      </c>
      <c r="Y23" s="119">
        <v>1015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43438028</v>
      </c>
      <c r="AH23" s="49">
        <f t="shared" si="9"/>
        <v>1352</v>
      </c>
      <c r="AI23" s="50">
        <f t="shared" si="8"/>
        <v>229.54159592529712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10113541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135</v>
      </c>
      <c r="P24" s="115">
        <v>135</v>
      </c>
      <c r="Q24" s="115">
        <v>67630647</v>
      </c>
      <c r="R24" s="46">
        <f t="shared" si="5"/>
        <v>5762</v>
      </c>
      <c r="S24" s="47">
        <f t="shared" si="6"/>
        <v>138.28800000000001</v>
      </c>
      <c r="T24" s="47">
        <f t="shared" si="7"/>
        <v>5.7619999999999996</v>
      </c>
      <c r="U24" s="116">
        <v>5.9</v>
      </c>
      <c r="V24" s="116">
        <f t="shared" si="1"/>
        <v>5.9</v>
      </c>
      <c r="W24" s="117" t="s">
        <v>130</v>
      </c>
      <c r="X24" s="119">
        <v>0</v>
      </c>
      <c r="Y24" s="119">
        <v>1010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43439364</v>
      </c>
      <c r="AH24" s="49">
        <f>IF(ISBLANK(AG24),"-",AG24-AG23)</f>
        <v>1336</v>
      </c>
      <c r="AI24" s="50">
        <f t="shared" si="8"/>
        <v>231.86393613328707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10113541</v>
      </c>
      <c r="AQ24" s="119">
        <f t="shared" si="2"/>
        <v>0</v>
      </c>
      <c r="AR24" s="53">
        <v>1.28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136</v>
      </c>
      <c r="P25" s="115">
        <v>138</v>
      </c>
      <c r="Q25" s="115">
        <v>67636392</v>
      </c>
      <c r="R25" s="46">
        <f t="shared" si="5"/>
        <v>5745</v>
      </c>
      <c r="S25" s="47">
        <f t="shared" si="6"/>
        <v>137.88</v>
      </c>
      <c r="T25" s="47">
        <f t="shared" si="7"/>
        <v>5.7450000000000001</v>
      </c>
      <c r="U25" s="116">
        <v>5.7</v>
      </c>
      <c r="V25" s="116">
        <f t="shared" si="1"/>
        <v>5.7</v>
      </c>
      <c r="W25" s="117" t="s">
        <v>130</v>
      </c>
      <c r="X25" s="119">
        <v>0</v>
      </c>
      <c r="Y25" s="119">
        <v>1005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43440696</v>
      </c>
      <c r="AH25" s="49">
        <f t="shared" si="9"/>
        <v>1332</v>
      </c>
      <c r="AI25" s="50">
        <f t="shared" si="8"/>
        <v>231.85378590078329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10113541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139</v>
      </c>
      <c r="Q26" s="115">
        <v>67642091</v>
      </c>
      <c r="R26" s="46">
        <f t="shared" si="5"/>
        <v>5699</v>
      </c>
      <c r="S26" s="47">
        <f t="shared" si="6"/>
        <v>136.77600000000001</v>
      </c>
      <c r="T26" s="47">
        <f t="shared" si="7"/>
        <v>5.6989999999999998</v>
      </c>
      <c r="U26" s="116">
        <v>5.5</v>
      </c>
      <c r="V26" s="116">
        <f t="shared" si="1"/>
        <v>5.5</v>
      </c>
      <c r="W26" s="117" t="s">
        <v>130</v>
      </c>
      <c r="X26" s="119">
        <v>0</v>
      </c>
      <c r="Y26" s="119">
        <v>1005</v>
      </c>
      <c r="Z26" s="119">
        <v>1187</v>
      </c>
      <c r="AA26" s="119">
        <v>1185</v>
      </c>
      <c r="AB26" s="119">
        <v>1188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43442024</v>
      </c>
      <c r="AH26" s="49">
        <f t="shared" si="9"/>
        <v>1328</v>
      </c>
      <c r="AI26" s="50">
        <f t="shared" si="8"/>
        <v>233.02333742761888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10113541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6</v>
      </c>
      <c r="E27" s="41">
        <f t="shared" si="0"/>
        <v>4.2253521126760569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136</v>
      </c>
      <c r="P27" s="115">
        <v>138</v>
      </c>
      <c r="Q27" s="115">
        <v>67647882</v>
      </c>
      <c r="R27" s="46">
        <f t="shared" si="5"/>
        <v>5791</v>
      </c>
      <c r="S27" s="47">
        <f t="shared" si="6"/>
        <v>138.98400000000001</v>
      </c>
      <c r="T27" s="47">
        <f t="shared" si="7"/>
        <v>5.7910000000000004</v>
      </c>
      <c r="U27" s="116">
        <v>5.3</v>
      </c>
      <c r="V27" s="116">
        <f t="shared" si="1"/>
        <v>5.3</v>
      </c>
      <c r="W27" s="117" t="s">
        <v>130</v>
      </c>
      <c r="X27" s="119">
        <v>0</v>
      </c>
      <c r="Y27" s="119">
        <v>1006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43443356</v>
      </c>
      <c r="AH27" s="49">
        <f t="shared" si="9"/>
        <v>1332</v>
      </c>
      <c r="AI27" s="50">
        <f t="shared" si="8"/>
        <v>230.01208772232775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10113541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133</v>
      </c>
      <c r="P28" s="115">
        <v>138</v>
      </c>
      <c r="Q28" s="115">
        <v>67653699</v>
      </c>
      <c r="R28" s="46">
        <f t="shared" si="5"/>
        <v>5817</v>
      </c>
      <c r="S28" s="47">
        <f t="shared" si="6"/>
        <v>139.608</v>
      </c>
      <c r="T28" s="47">
        <f t="shared" si="7"/>
        <v>5.8170000000000002</v>
      </c>
      <c r="U28" s="116">
        <v>5</v>
      </c>
      <c r="V28" s="116">
        <f t="shared" si="1"/>
        <v>5</v>
      </c>
      <c r="W28" s="117" t="s">
        <v>130</v>
      </c>
      <c r="X28" s="119">
        <v>0</v>
      </c>
      <c r="Y28" s="119">
        <v>1005</v>
      </c>
      <c r="Z28" s="119">
        <v>1167</v>
      </c>
      <c r="AA28" s="119">
        <v>1185</v>
      </c>
      <c r="AB28" s="119">
        <v>1167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43444676</v>
      </c>
      <c r="AH28" s="49">
        <f t="shared" si="9"/>
        <v>1320</v>
      </c>
      <c r="AI28" s="50">
        <f t="shared" si="8"/>
        <v>226.92109334708613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10113541</v>
      </c>
      <c r="AQ28" s="119">
        <f t="shared" si="2"/>
        <v>0</v>
      </c>
      <c r="AR28" s="53">
        <v>1.24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132</v>
      </c>
      <c r="P29" s="115">
        <v>137</v>
      </c>
      <c r="Q29" s="115">
        <v>67659364</v>
      </c>
      <c r="R29" s="46">
        <f t="shared" si="5"/>
        <v>5665</v>
      </c>
      <c r="S29" s="47">
        <f t="shared" si="6"/>
        <v>135.96</v>
      </c>
      <c r="T29" s="47">
        <f t="shared" si="7"/>
        <v>5.665</v>
      </c>
      <c r="U29" s="116">
        <v>4.7</v>
      </c>
      <c r="V29" s="116">
        <f t="shared" si="1"/>
        <v>4.7</v>
      </c>
      <c r="W29" s="117" t="s">
        <v>130</v>
      </c>
      <c r="X29" s="119">
        <v>0</v>
      </c>
      <c r="Y29" s="119">
        <v>1006</v>
      </c>
      <c r="Z29" s="119">
        <v>1167</v>
      </c>
      <c r="AA29" s="119">
        <v>1185</v>
      </c>
      <c r="AB29" s="119">
        <v>1167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43445968</v>
      </c>
      <c r="AH29" s="49">
        <f t="shared" si="9"/>
        <v>1292</v>
      </c>
      <c r="AI29" s="50">
        <f t="shared" si="8"/>
        <v>228.06707855251545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10113541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8</v>
      </c>
      <c r="E30" s="41">
        <f t="shared" si="0"/>
        <v>5.6338028169014089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114</v>
      </c>
      <c r="P30" s="115">
        <v>129</v>
      </c>
      <c r="Q30" s="115">
        <v>67664850</v>
      </c>
      <c r="R30" s="46">
        <f t="shared" si="5"/>
        <v>5486</v>
      </c>
      <c r="S30" s="47">
        <f t="shared" si="6"/>
        <v>131.66399999999999</v>
      </c>
      <c r="T30" s="47">
        <f t="shared" si="7"/>
        <v>5.4859999999999998</v>
      </c>
      <c r="U30" s="116">
        <v>3.8</v>
      </c>
      <c r="V30" s="116">
        <f t="shared" si="1"/>
        <v>3.8</v>
      </c>
      <c r="W30" s="117" t="s">
        <v>139</v>
      </c>
      <c r="X30" s="119">
        <v>0</v>
      </c>
      <c r="Y30" s="119">
        <v>1099</v>
      </c>
      <c r="Z30" s="119">
        <v>0</v>
      </c>
      <c r="AA30" s="119">
        <v>1185</v>
      </c>
      <c r="AB30" s="119">
        <v>1188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43447076</v>
      </c>
      <c r="AH30" s="49">
        <f t="shared" si="9"/>
        <v>1108</v>
      </c>
      <c r="AI30" s="50">
        <f t="shared" si="8"/>
        <v>201.96864746627782</v>
      </c>
      <c r="AJ30" s="101">
        <v>0</v>
      </c>
      <c r="AK30" s="101">
        <v>1</v>
      </c>
      <c r="AL30" s="101">
        <v>0</v>
      </c>
      <c r="AM30" s="101">
        <v>1</v>
      </c>
      <c r="AN30" s="101">
        <v>1</v>
      </c>
      <c r="AO30" s="101">
        <v>0</v>
      </c>
      <c r="AP30" s="119">
        <v>10113541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114</v>
      </c>
      <c r="P31" s="115">
        <v>130</v>
      </c>
      <c r="Q31" s="115">
        <v>67670356</v>
      </c>
      <c r="R31" s="46">
        <f t="shared" si="5"/>
        <v>5506</v>
      </c>
      <c r="S31" s="47">
        <f t="shared" si="6"/>
        <v>132.14400000000001</v>
      </c>
      <c r="T31" s="47">
        <f t="shared" si="7"/>
        <v>5.5060000000000002</v>
      </c>
      <c r="U31" s="116">
        <v>3.1</v>
      </c>
      <c r="V31" s="116">
        <f t="shared" si="1"/>
        <v>3.1</v>
      </c>
      <c r="W31" s="117" t="s">
        <v>139</v>
      </c>
      <c r="X31" s="119">
        <v>0</v>
      </c>
      <c r="Y31" s="119">
        <v>1098</v>
      </c>
      <c r="Z31" s="119">
        <v>0</v>
      </c>
      <c r="AA31" s="119">
        <v>1185</v>
      </c>
      <c r="AB31" s="119">
        <v>1188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43448172</v>
      </c>
      <c r="AH31" s="49">
        <f t="shared" si="9"/>
        <v>1096</v>
      </c>
      <c r="AI31" s="50">
        <f t="shared" si="8"/>
        <v>199.05557573556121</v>
      </c>
      <c r="AJ31" s="101">
        <v>0</v>
      </c>
      <c r="AK31" s="101">
        <v>1</v>
      </c>
      <c r="AL31" s="101">
        <v>0</v>
      </c>
      <c r="AM31" s="101">
        <v>1</v>
      </c>
      <c r="AN31" s="101">
        <v>1</v>
      </c>
      <c r="AO31" s="101">
        <v>0</v>
      </c>
      <c r="AP31" s="119">
        <v>10113541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115</v>
      </c>
      <c r="P32" s="115">
        <v>126</v>
      </c>
      <c r="Q32" s="115">
        <v>67675694</v>
      </c>
      <c r="R32" s="46">
        <f t="shared" si="5"/>
        <v>5338</v>
      </c>
      <c r="S32" s="47">
        <f t="shared" si="6"/>
        <v>128.11199999999999</v>
      </c>
      <c r="T32" s="47">
        <f t="shared" si="7"/>
        <v>5.3380000000000001</v>
      </c>
      <c r="U32" s="116">
        <v>2.6</v>
      </c>
      <c r="V32" s="116">
        <f t="shared" si="1"/>
        <v>2.6</v>
      </c>
      <c r="W32" s="117" t="s">
        <v>139</v>
      </c>
      <c r="X32" s="119">
        <v>0</v>
      </c>
      <c r="Y32" s="119">
        <v>1047</v>
      </c>
      <c r="Z32" s="119">
        <v>0</v>
      </c>
      <c r="AA32" s="119">
        <v>1185</v>
      </c>
      <c r="AB32" s="119">
        <v>1187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43449244</v>
      </c>
      <c r="AH32" s="49">
        <f t="shared" si="9"/>
        <v>1072</v>
      </c>
      <c r="AI32" s="50">
        <f t="shared" si="8"/>
        <v>200.82427875608843</v>
      </c>
      <c r="AJ32" s="101">
        <v>0</v>
      </c>
      <c r="AK32" s="101">
        <v>1</v>
      </c>
      <c r="AL32" s="101">
        <v>0</v>
      </c>
      <c r="AM32" s="101">
        <v>1</v>
      </c>
      <c r="AN32" s="101">
        <v>1</v>
      </c>
      <c r="AO32" s="101">
        <v>0</v>
      </c>
      <c r="AP32" s="119">
        <v>10113541</v>
      </c>
      <c r="AQ32" s="119">
        <f t="shared" si="2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133</v>
      </c>
      <c r="P33" s="115">
        <v>107</v>
      </c>
      <c r="Q33" s="115">
        <v>67680225</v>
      </c>
      <c r="R33" s="46">
        <f t="shared" si="5"/>
        <v>4531</v>
      </c>
      <c r="S33" s="47">
        <f t="shared" si="6"/>
        <v>108.744</v>
      </c>
      <c r="T33" s="47">
        <f t="shared" si="7"/>
        <v>4.5309999999999997</v>
      </c>
      <c r="U33" s="116">
        <v>3.3</v>
      </c>
      <c r="V33" s="116">
        <f t="shared" si="1"/>
        <v>3.3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1078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43450084</v>
      </c>
      <c r="AH33" s="49">
        <f t="shared" si="9"/>
        <v>840</v>
      </c>
      <c r="AI33" s="50">
        <f t="shared" si="8"/>
        <v>185.38953873317149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10114433</v>
      </c>
      <c r="AQ33" s="119">
        <f t="shared" si="2"/>
        <v>892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9</v>
      </c>
      <c r="E34" s="41">
        <f t="shared" si="0"/>
        <v>6.3380281690140849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134</v>
      </c>
      <c r="P34" s="115">
        <v>101</v>
      </c>
      <c r="Q34" s="115">
        <v>67684529</v>
      </c>
      <c r="R34" s="46">
        <f t="shared" si="5"/>
        <v>4304</v>
      </c>
      <c r="S34" s="47">
        <f t="shared" si="6"/>
        <v>103.29600000000001</v>
      </c>
      <c r="T34" s="47">
        <f t="shared" si="7"/>
        <v>4.3040000000000003</v>
      </c>
      <c r="U34" s="116">
        <v>4.7</v>
      </c>
      <c r="V34" s="116">
        <f t="shared" si="1"/>
        <v>4.7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1017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43450884</v>
      </c>
      <c r="AH34" s="49">
        <f t="shared" si="9"/>
        <v>800</v>
      </c>
      <c r="AI34" s="50">
        <f t="shared" si="8"/>
        <v>185.87360594795538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10115577</v>
      </c>
      <c r="AQ34" s="119">
        <f t="shared" si="2"/>
        <v>1144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127457</v>
      </c>
      <c r="S35" s="65">
        <f>AVERAGE(S11:S34)</f>
        <v>127.45700000000004</v>
      </c>
      <c r="T35" s="65">
        <f>SUM(T11:T34)</f>
        <v>127.45699999999999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26944</v>
      </c>
      <c r="AH35" s="67">
        <f>SUM(AH11:AH34)</f>
        <v>26944</v>
      </c>
      <c r="AI35" s="68">
        <f>$AH$35/$T35</f>
        <v>211.39678479801032</v>
      </c>
      <c r="AJ35" s="92"/>
      <c r="AK35" s="93"/>
      <c r="AL35" s="93"/>
      <c r="AM35" s="93"/>
      <c r="AN35" s="94"/>
      <c r="AO35" s="69"/>
      <c r="AP35" s="70">
        <f>AP34-AP10</f>
        <v>7368</v>
      </c>
      <c r="AQ35" s="71">
        <f>SUM(AQ11:AQ34)</f>
        <v>7368</v>
      </c>
      <c r="AR35" s="72">
        <f>AVERAGE(AR11:AR34)</f>
        <v>1.2500000000000002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242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143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99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99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204" t="s">
        <v>164</v>
      </c>
      <c r="C44" s="203"/>
      <c r="D44" s="179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182</v>
      </c>
      <c r="C45" s="203"/>
      <c r="D45" s="179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243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99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155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160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205"/>
      <c r="C54" s="203"/>
      <c r="D54" s="179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99"/>
      <c r="C55" s="203"/>
      <c r="D55" s="179"/>
      <c r="E55" s="203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04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204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204"/>
      <c r="C67" s="205"/>
      <c r="D67" s="122"/>
      <c r="E67" s="205"/>
      <c r="F67" s="205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204"/>
      <c r="C68" s="205"/>
      <c r="D68" s="122"/>
      <c r="E68" s="205"/>
      <c r="F68" s="205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204"/>
      <c r="C69" s="205"/>
      <c r="D69" s="122"/>
      <c r="E69" s="205"/>
      <c r="F69" s="205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204"/>
      <c r="C70" s="205"/>
      <c r="D70" s="122"/>
      <c r="E70" s="205"/>
      <c r="F70" s="205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205"/>
      <c r="C71" s="205"/>
      <c r="D71" s="122"/>
      <c r="E71" s="205"/>
      <c r="F71" s="205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W17:W32" name="Range1_16_3_1_1_3_2_1_1"/>
    <protectedRange sqref="F44:U44" name="Range2_12_5_1_1_1_2_2_1_1_1_1_1_1_1_1_1_1_1_2_1_1_1_2_1_1_1_1_1_1_1_1_1_1_1_1_1_1_1_1_2_1_1_1_1_1_1_1_1_1_2_1_1_3_1_1_1_3_1_1_1_1_1_1_1_1_1_1_1_1_1_1_1_1_1_1_1_1_1_1_2_1_1_1_1_1_1_1_1_1_1_1_2_2_1_1_1"/>
    <protectedRange sqref="S43:T43" name="Range2_12_5_1_1_2_1_1_1_1_1"/>
    <protectedRange sqref="N43:R43" name="Range2_12_1_6_1_1_2_1_1_1_1_1"/>
    <protectedRange sqref="L43:M43" name="Range2_2_12_1_7_1_1_3_1_1_1_1_1"/>
    <protectedRange sqref="J43:K43" name="Range2_2_12_1_4_1_1_1_1_1_1_1_1_1_1_1_1_1_1_1_2_1_1_1_1_1"/>
    <protectedRange sqref="I43" name="Range2_2_12_1_7_1_1_2_2_1_2_2_1_1_1_1_1"/>
    <protectedRange sqref="G43:H43" name="Range2_2_12_1_3_1_2_1_1_1_1_2_1_1_1_1_1_1_1_1_1_1_1_2_1_1_1_1_1"/>
    <protectedRange sqref="F43" name="Range2_2_12_1_3_1_2_1_1_1_1_2_1_1_1_1_1_1_1_1_1_1_1_2_2_1_1_1_1"/>
    <protectedRange sqref="E43" name="Range2_2_12_1_3_1_2_1_1_1_2_1_1_1_1_3_1_1_1_1_1_1_1_1_1_2_2_1_1_1_1"/>
    <protectedRange sqref="B43" name="Range2_12_5_1_1_1_2_1_1_1_1_1_1_1_1_1_1_1_2_1_1_1_1_1_1_1_1_1_1_1_1_1_1_1_1_1_1_1_1_1_1_2_1_1_1_1_1_1_1_1_1_1_1_2_1_1_1_1_2_1_1_1_1_1_1_1_1_1_1_1_2_1_1_1_1_1_1_1_1_1_1_1_1_1_1_1"/>
    <protectedRange sqref="B44" name="Range2_12_5_1_1_1_2_2_1_1_1_1_1_1_1_1_1_1_1_1_1_1_1_1_1_1_1_1_1_1_1_1_1_1_1_1_1_1_1_1_1_1_1_1_1_1_1_1_1_1_1_1_1_1_1_1_1_2_1_1_1_1_1_1_1_1_1_1_1_2_1_1_1_1_1_2_1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"/>
    <protectedRange sqref="S47:T47" name="Range2_12_5_1_1_2_1_1_1_1_1_1_1_2_1_2_1_1_1_1_1_1_1_1"/>
    <protectedRange sqref="N47:R47" name="Range2_12_1_6_1_1_2_1_1_1_1_1_1_1_1_1_2_1_1_1_1_1_1_1_1"/>
    <protectedRange sqref="L47:M47" name="Range2_2_12_1_7_1_1_3_1_1_1_1_1_1_1_1_1_2_1_1_1_1_1_1_1_1"/>
    <protectedRange sqref="J47:K47" name="Range2_2_12_1_4_1_1_1_1_1_1_1_1_1_1_1_1_1_1_1_2_1_1_1_1_1_1_1_1_1_2_1_1_1_1_1_1_1_1"/>
    <protectedRange sqref="I47" name="Range2_2_12_1_7_1_1_2_2_1_2_2_1_1_1_1_1_1_1_1_1_2_1_1_1_1_1_1_1_1"/>
    <protectedRange sqref="G47:H47" name="Range2_2_12_1_3_1_2_1_1_1_1_2_1_1_1_1_1_1_1_1_1_1_1_2_1_1_1_1_1_1_1_1_1_2_1_1_1_1_1_1_1_1"/>
    <protectedRange sqref="T46" name="Range2_12_5_1_1_2_2_1_1_1_1_1_1_1_1_1_1_1_1_2_1_1_1_1_1_1_1_1_1_1_1_2_2_1_1_1_1_1_1_1"/>
    <protectedRange sqref="S46" name="Range2_12_4_1_1_1_4_2_2_2_2_1_1_1_1_1_1_1_1_1_1_1_2_1_1_1_1_1_1_1_1_1_1_1_2_2_1_1_1_1_1_1_1"/>
    <protectedRange sqref="Q46:R46" name="Range2_12_1_6_1_1_1_2_3_2_1_1_3_1_1_1_1_1_1_1_1_1_1_1_1_1_2_1_1_1_1_1_1_1_1_1_1_1_2_2_1_1_1_1_1_1_1"/>
    <protectedRange sqref="N46:P46" name="Range2_12_1_2_3_1_1_1_2_3_2_1_1_3_1_1_1_1_1_1_1_1_1_1_1_1_1_2_1_1_1_1_1_1_1_1_1_1_1_2_2_1_1_1_1_1_1_1"/>
    <protectedRange sqref="K46:M46" name="Range2_2_12_1_4_3_1_1_1_3_3_2_1_1_3_1_1_1_1_1_1_1_1_1_1_1_1_1_2_1_1_1_1_1_1_1_1_1_1_1_2_2_1_1_1_1_1_1_1"/>
    <protectedRange sqref="J46" name="Range2_2_12_1_4_3_1_1_1_3_2_1_2_2_1_1_1_1_1_1_1_1_1_1_1_1_1_2_1_1_1_1_1_1_1_1_1_1_1_2_2_1_1_1_1_1_1_1"/>
    <protectedRange sqref="E46:H46" name="Range2_2_12_1_3_1_2_1_1_1_1_2_1_1_1_1_1_1_1_1_1_1_2_1_1_1_1_1_1_1_1_2_1_1_1_1_1_1_1_1_1_1_1_2_2_1_1_1_1_1_1_1"/>
    <protectedRange sqref="D46" name="Range2_2_12_1_3_1_2_1_1_1_2_1_2_3_1_1_1_1_1_1_2_1_1_1_1_1_1_1_1_1_1_2_1_1_1_1_1_1_1_1_1_1_1_2_2_1_1_1_1_1_1_1"/>
    <protectedRange sqref="I46" name="Range2_2_12_1_4_2_1_1_1_4_1_2_1_1_1_2_2_1_1_1_1_1_1_1_1_1_1_1_1_1_1_2_1_1_1_1_1_1_1_1_1_1_1_2_2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_1_1_1__1"/>
    <protectedRange sqref="F47" name="Range2_2_12_1_3_1_2_1_1_1_1_2_1_1_1_1_1_1_1_1_1_1_1_2_2_1_1_1_1_1_1_1_1_2_1_1_1_1_1_1_1_1"/>
    <protectedRange sqref="E47" name="Range2_2_12_1_3_1_2_1_1_1_2_1_1_1_1_3_1_1_1_1_1_1_1_1_1_2_2_1_1_1_1_1_1_1_1_2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1_1"/>
    <protectedRange sqref="F49:U49 F50:G50" name="Range2_12_5_1_1_1_2_2_1_1_1_1_1_1_1_1_1_1_1_2_1_1_1_2_1_1_1_1_1_1_1_1_1_1_1_1_1_1_1_1_2_1_1_1_1_1_1_1_1_1_2_1_1_3_1_1_1_3_1_1_1_1_1_1_1_1_1_1_1_1_1_1_1_1_1_1_1_1_1_1_2_1_1_1_1_1_1_1_1_1_1_1_2_2_1_2_1_1_1_1_1_1"/>
    <protectedRange sqref="S48:T48" name="Range2_12_5_1_1_2_1_1_1_2_1_1_1_1_1_1"/>
    <protectedRange sqref="N48:R48" name="Range2_12_1_6_1_1_2_1_1_1_2_1_1_1_1_1_1"/>
    <protectedRange sqref="L48:M48" name="Range2_2_12_1_7_1_1_3_1_1_1_2_1_1_1_1_1_1"/>
    <protectedRange sqref="J48:K48" name="Range2_2_12_1_4_1_1_1_1_1_1_1_1_1_1_1_1_1_1_1_2_1_1_1_2_1_1_1_1_1_1"/>
    <protectedRange sqref="I48" name="Range2_2_12_1_7_1_1_2_2_1_2_2_1_1_1_2_1_1_1_1_1_1"/>
    <protectedRange sqref="G48:H48" name="Range2_2_12_1_3_1_2_1_1_1_1_2_1_1_1_1_1_1_1_1_1_1_1_2_1_1_1_2_1_1_1_1_1_1"/>
    <protectedRange sqref="F48" name="Range2_2_12_1_3_1_2_1_1_1_1_2_1_1_1_1_1_1_1_1_1_1_1_2_2_1_1_2_1_1_1_1_1_1"/>
    <protectedRange sqref="E48" name="Range2_2_12_1_3_1_2_1_1_1_2_1_1_1_1_3_1_1_1_1_1_1_1_1_1_2_2_1_1_2_1_1_1_1_1_1"/>
    <protectedRange sqref="B48" name="Range2_12_5_1_1_1_1_1_2_1_1_1_1_1_1_1_1_1_1_1_1_1_1_1_1_1_1_1_1_2_1_1_1_1_1_1_1_1_1_1_1_1_1_3_1_1_1_2_1_1_1_1_1_1_1_1_1_1_1_1_2_1_1_1_1_1_1_1_1_1_1_1_1_1_1_1_1_1_1_1_1_1_1_1_1_1_1_1_1_3_1_2_1_1_1_2_2_1_2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0" name="Range2_12_5_1_1_1_1_1_2_1_1_2_1_1_1_1_1_1_1_1_1_1_1_1_1_1_1_1_1_2_1_1_1_1_1_1_1_1_1_1_1_1_1_1_3_1_1_1_2_1_1_1_1_1_1_1_1_1_2_1_1_1_1_1_1_1_1_1_1_1_1_1_1_1_1_1_1_1_1_1_1_1_1_1_1_2_1_1_1_2_2_1_1_2_1_1_1_1_1_1_1_1_1_1_1_1"/>
    <protectedRange sqref="T51" name="Range2_12_5_1_1_2_2_1_1_1_1_1_1_1_1_1_1_1_1_2_1_1_1_1_1_1_1_1_1_1_1_2_3_1_1_1_1_1_1_1"/>
    <protectedRange sqref="S51" name="Range2_12_4_1_1_1_4_2_2_2_2_1_1_1_1_1_1_1_1_1_1_1_2_1_1_1_1_1_1_1_1_1_1_1_2_3_1_1_1_1_1_1_1"/>
    <protectedRange sqref="Q51:R51" name="Range2_12_1_6_1_1_1_2_3_2_1_1_3_1_1_1_1_1_1_1_1_1_1_1_1_1_2_1_1_1_1_1_1_1_1_1_1_1_2_3_1_1_1_1_1_1_1"/>
    <protectedRange sqref="N51:P51" name="Range2_12_1_2_3_1_1_1_2_3_2_1_1_3_1_1_1_1_1_1_1_1_1_1_1_1_1_2_1_1_1_1_1_1_1_1_1_1_1_2_3_1_1_1_1_1_1_1"/>
    <protectedRange sqref="K51:M51" name="Range2_2_12_1_4_3_1_1_1_3_3_2_1_1_3_1_1_1_1_1_1_1_1_1_1_1_1_1_2_1_1_1_1_1_1_1_1_1_1_1_2_3_1_1_1_1_1_1_1"/>
    <protectedRange sqref="J51" name="Range2_2_12_1_4_3_1_1_1_3_2_1_2_2_1_1_1_1_1_1_1_1_1_1_1_1_1_2_1_1_1_1_1_1_1_1_1_1_1_2_3_1_1_1_1_1_1_1"/>
    <protectedRange sqref="E51:H51" name="Range2_2_12_1_3_1_2_1_1_1_1_2_1_1_1_1_1_1_1_1_1_1_2_1_1_1_1_1_1_1_1_2_1_1_1_1_1_1_1_1_1_1_1_2_3_1_1_1_1_1_1_1"/>
    <protectedRange sqref="D51" name="Range2_2_12_1_3_1_2_1_1_1_2_1_2_3_1_1_1_1_1_1_2_1_1_1_1_1_1_1_1_1_1_2_1_1_1_1_1_1_1_1_1_1_1_2_3_1_1_1_1_1_1_1"/>
    <protectedRange sqref="I51" name="Range2_2_12_1_4_2_1_1_1_4_1_2_1_1_1_2_2_1_1_1_1_1_1_1_1_1_1_1_1_1_1_2_1_1_1_1_1_1_1_1_1_1_1_2_3_1_1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S52:T52" name="Range2_12_5_1_1_2_1_1_1_1_1_1_1_2_1_2_3_1_1_1_1_2_1_1"/>
    <protectedRange sqref="N52:R52" name="Range2_12_1_6_1_1_2_1_1_1_1_1_1_1_1_1_2_3_1_1_1_1_2_1_1"/>
    <protectedRange sqref="L52:M52" name="Range2_2_12_1_7_1_1_3_1_1_1_1_1_1_1_1_1_2_3_1_1_1_1_2_1_1"/>
    <protectedRange sqref="J52:K52" name="Range2_2_12_1_4_1_1_1_1_1_1_1_1_1_1_1_1_1_1_1_2_1_1_1_1_1_1_1_1_1_2_3_1_1_1_1_2_1_1"/>
    <protectedRange sqref="I52" name="Range2_2_12_1_7_1_1_2_2_1_2_2_1_1_1_1_1_1_1_1_1_2_3_1_1_1_1_2_1_1"/>
    <protectedRange sqref="G52:H52" name="Range2_2_12_1_3_1_2_1_1_1_1_2_1_1_1_1_1_1_1_1_1_1_1_2_1_1_1_1_1_1_1_1_1_2_3_1_1_1_1_2_1_1"/>
    <protectedRange sqref="F52" name="Range2_2_12_1_3_1_2_1_1_1_1_2_1_1_1_1_1_1_1_1_1_1_1_2_2_1_1_1_1_1_1_1_1_2_3_1_1_1_1_2_1_1"/>
    <protectedRange sqref="E52" name="Range2_2_12_1_3_1_2_1_1_1_2_1_1_1_1_3_1_1_1_1_1_1_1_1_1_2_2_1_1_1_1_1_1_1_1_2_3_1_1_1_1_2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2"/>
    <protectedRange sqref="T53" name="Range2_12_5_1_1_2_2_1_1_1_1_1_1_1_1_1_1_1_1_2_1_1_1_1_1_1_1_1_1_2_1_2_2_1_1_1_1_2_1_1"/>
    <protectedRange sqref="S53" name="Range2_12_4_1_1_1_4_2_2_2_2_1_1_1_1_1_1_1_1_1_1_1_2_1_1_1_1_1_1_1_1_1_2_1_2_2_1_1_1_1_2_1_1"/>
    <protectedRange sqref="Q53:R53" name="Range2_12_1_6_1_1_1_2_3_2_1_1_3_1_1_1_1_1_1_1_1_1_1_1_1_1_2_1_1_1_1_1_1_1_1_1_2_1_2_2_1_1_1_1_2_1_1"/>
    <protectedRange sqref="N53:P53" name="Range2_12_1_2_3_1_1_1_2_3_2_1_1_3_1_1_1_1_1_1_1_1_1_1_1_1_1_2_1_1_1_1_1_1_1_1_1_2_1_2_2_1_1_1_1_2_1_1"/>
    <protectedRange sqref="K53:M53" name="Range2_2_12_1_4_3_1_1_1_3_3_2_1_1_3_1_1_1_1_1_1_1_1_1_1_1_1_1_2_1_1_1_1_1_1_1_1_1_2_1_2_2_1_1_1_1_2_1_1"/>
    <protectedRange sqref="J53" name="Range2_2_12_1_4_3_1_1_1_3_2_1_2_2_1_1_1_1_1_1_1_1_1_1_1_1_1_2_1_1_1_1_1_1_1_1_1_2_1_2_2_1_1_1_1_2_1_1"/>
    <protectedRange sqref="E53:H53" name="Range2_2_12_1_3_1_2_1_1_1_1_2_1_1_1_1_1_1_1_1_1_1_2_1_1_1_1_1_1_1_1_2_1_1_1_1_1_1_1_1_1_2_1_2_2_1_1_1_1_2_1_1"/>
    <protectedRange sqref="D53" name="Range2_2_12_1_3_1_2_1_1_1_2_1_2_3_1_1_1_1_1_1_2_1_1_1_1_1_1_1_1_1_1_2_1_1_1_1_1_1_1_1_1_2_1_2_2_1_1_1_1_2_1_1"/>
    <protectedRange sqref="I53" name="Range2_2_12_1_4_2_1_1_1_4_1_2_1_1_1_2_2_1_1_1_1_1_1_1_1_1_1_1_1_1_1_2_1_1_1_1_1_1_1_1_1_2_1_2_2_1_1_1_1_2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2"/>
  </protectedRanges>
  <mergeCells count="50"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389" priority="25" operator="containsText" text="N/A">
      <formula>NOT(ISERROR(SEARCH("N/A",X11)))</formula>
    </cfRule>
    <cfRule type="cellIs" dxfId="388" priority="39" operator="equal">
      <formula>0</formula>
    </cfRule>
  </conditionalFormatting>
  <conditionalFormatting sqref="AC11:AE34 X11:Y34 AA11:AA34">
    <cfRule type="cellIs" dxfId="387" priority="38" operator="greaterThanOrEqual">
      <formula>1185</formula>
    </cfRule>
  </conditionalFormatting>
  <conditionalFormatting sqref="AC11:AE34 X11:Y34 AA11:AA34">
    <cfRule type="cellIs" dxfId="386" priority="37" operator="between">
      <formula>0.1</formula>
      <formula>1184</formula>
    </cfRule>
  </conditionalFormatting>
  <conditionalFormatting sqref="X8">
    <cfRule type="cellIs" dxfId="385" priority="36" operator="equal">
      <formula>0</formula>
    </cfRule>
  </conditionalFormatting>
  <conditionalFormatting sqref="X8">
    <cfRule type="cellIs" dxfId="384" priority="35" operator="greaterThan">
      <formula>1179</formula>
    </cfRule>
  </conditionalFormatting>
  <conditionalFormatting sqref="X8">
    <cfRule type="cellIs" dxfId="383" priority="34" operator="greaterThan">
      <formula>99</formula>
    </cfRule>
  </conditionalFormatting>
  <conditionalFormatting sqref="X8">
    <cfRule type="cellIs" dxfId="382" priority="33" operator="greaterThan">
      <formula>0.99</formula>
    </cfRule>
  </conditionalFormatting>
  <conditionalFormatting sqref="AB8">
    <cfRule type="cellIs" dxfId="381" priority="32" operator="equal">
      <formula>0</formula>
    </cfRule>
  </conditionalFormatting>
  <conditionalFormatting sqref="AB8">
    <cfRule type="cellIs" dxfId="380" priority="31" operator="greaterThan">
      <formula>1179</formula>
    </cfRule>
  </conditionalFormatting>
  <conditionalFormatting sqref="AB8">
    <cfRule type="cellIs" dxfId="379" priority="30" operator="greaterThan">
      <formula>99</formula>
    </cfRule>
  </conditionalFormatting>
  <conditionalFormatting sqref="AB8">
    <cfRule type="cellIs" dxfId="378" priority="29" operator="greaterThan">
      <formula>0.99</formula>
    </cfRule>
  </conditionalFormatting>
  <conditionalFormatting sqref="AI11:AI34">
    <cfRule type="cellIs" dxfId="377" priority="28" operator="greaterThan">
      <formula>$AI$8</formula>
    </cfRule>
  </conditionalFormatting>
  <conditionalFormatting sqref="AH11:AH34">
    <cfRule type="cellIs" dxfId="376" priority="26" operator="greaterThan">
      <formula>$AH$8</formula>
    </cfRule>
    <cfRule type="cellIs" dxfId="375" priority="27" operator="greaterThan">
      <formula>$AH$8</formula>
    </cfRule>
  </conditionalFormatting>
  <conditionalFormatting sqref="AB11:AB34">
    <cfRule type="containsText" dxfId="374" priority="21" operator="containsText" text="N/A">
      <formula>NOT(ISERROR(SEARCH("N/A",AB11)))</formula>
    </cfRule>
    <cfRule type="cellIs" dxfId="373" priority="24" operator="equal">
      <formula>0</formula>
    </cfRule>
  </conditionalFormatting>
  <conditionalFormatting sqref="AB11:AB34">
    <cfRule type="cellIs" dxfId="372" priority="23" operator="greaterThanOrEqual">
      <formula>1185</formula>
    </cfRule>
  </conditionalFormatting>
  <conditionalFormatting sqref="AB11:AB34">
    <cfRule type="cellIs" dxfId="371" priority="22" operator="between">
      <formula>0.1</formula>
      <formula>1184</formula>
    </cfRule>
  </conditionalFormatting>
  <conditionalFormatting sqref="AN11:AO34">
    <cfRule type="cellIs" dxfId="370" priority="20" operator="equal">
      <formula>0</formula>
    </cfRule>
  </conditionalFormatting>
  <conditionalFormatting sqref="AN11:AO34">
    <cfRule type="cellIs" dxfId="369" priority="19" operator="greaterThan">
      <formula>1179</formula>
    </cfRule>
  </conditionalFormatting>
  <conditionalFormatting sqref="AN11:AO34">
    <cfRule type="cellIs" dxfId="368" priority="18" operator="greaterThan">
      <formula>99</formula>
    </cfRule>
  </conditionalFormatting>
  <conditionalFormatting sqref="AN11:AO34">
    <cfRule type="cellIs" dxfId="367" priority="17" operator="greaterThan">
      <formula>0.99</formula>
    </cfRule>
  </conditionalFormatting>
  <conditionalFormatting sqref="AQ11:AQ34">
    <cfRule type="cellIs" dxfId="366" priority="16" operator="equal">
      <formula>0</formula>
    </cfRule>
  </conditionalFormatting>
  <conditionalFormatting sqref="AQ11:AQ34">
    <cfRule type="cellIs" dxfId="365" priority="15" operator="greaterThan">
      <formula>1179</formula>
    </cfRule>
  </conditionalFormatting>
  <conditionalFormatting sqref="AQ11:AQ34">
    <cfRule type="cellIs" dxfId="364" priority="14" operator="greaterThan">
      <formula>99</formula>
    </cfRule>
  </conditionalFormatting>
  <conditionalFormatting sqref="AQ11:AQ34">
    <cfRule type="cellIs" dxfId="363" priority="13" operator="greaterThan">
      <formula>0.99</formula>
    </cfRule>
  </conditionalFormatting>
  <conditionalFormatting sqref="Z11:Z34">
    <cfRule type="containsText" dxfId="362" priority="9" operator="containsText" text="N/A">
      <formula>NOT(ISERROR(SEARCH("N/A",Z11)))</formula>
    </cfRule>
    <cfRule type="cellIs" dxfId="361" priority="12" operator="equal">
      <formula>0</formula>
    </cfRule>
  </conditionalFormatting>
  <conditionalFormatting sqref="Z11:Z34">
    <cfRule type="cellIs" dxfId="360" priority="11" operator="greaterThanOrEqual">
      <formula>1185</formula>
    </cfRule>
  </conditionalFormatting>
  <conditionalFormatting sqref="Z11:Z34">
    <cfRule type="cellIs" dxfId="359" priority="10" operator="between">
      <formula>0.1</formula>
      <formula>1184</formula>
    </cfRule>
  </conditionalFormatting>
  <conditionalFormatting sqref="AJ11:AN34">
    <cfRule type="cellIs" dxfId="358" priority="8" operator="equal">
      <formula>0</formula>
    </cfRule>
  </conditionalFormatting>
  <conditionalFormatting sqref="AJ11:AN34">
    <cfRule type="cellIs" dxfId="357" priority="7" operator="greaterThan">
      <formula>1179</formula>
    </cfRule>
  </conditionalFormatting>
  <conditionalFormatting sqref="AJ11:AN34">
    <cfRule type="cellIs" dxfId="356" priority="6" operator="greaterThan">
      <formula>99</formula>
    </cfRule>
  </conditionalFormatting>
  <conditionalFormatting sqref="AJ11:AN34">
    <cfRule type="cellIs" dxfId="355" priority="5" operator="greaterThan">
      <formula>0.99</formula>
    </cfRule>
  </conditionalFormatting>
  <conditionalFormatting sqref="AP11:AP34">
    <cfRule type="cellIs" dxfId="354" priority="4" operator="equal">
      <formula>0</formula>
    </cfRule>
  </conditionalFormatting>
  <conditionalFormatting sqref="AP11:AP34">
    <cfRule type="cellIs" dxfId="353" priority="3" operator="greaterThan">
      <formula>1179</formula>
    </cfRule>
  </conditionalFormatting>
  <conditionalFormatting sqref="AP11:AP34">
    <cfRule type="cellIs" dxfId="352" priority="2" operator="greaterThan">
      <formula>99</formula>
    </cfRule>
  </conditionalFormatting>
  <conditionalFormatting sqref="AP11:AP34">
    <cfRule type="cellIs" dxfId="35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AC22" zoomScaleNormal="100" workbookViewId="0">
      <selection activeCell="AC41" sqref="AC4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128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42392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26604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22'!Q34</f>
        <v>67684529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22'!AG34</f>
        <v>43450884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22'!AP34</f>
        <v>10115577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128</v>
      </c>
      <c r="P11" s="115">
        <v>97</v>
      </c>
      <c r="Q11" s="115">
        <v>67688593</v>
      </c>
      <c r="R11" s="46">
        <f>IF(ISBLANK(Q11),"-",Q11-Q10)</f>
        <v>4064</v>
      </c>
      <c r="S11" s="47">
        <f>R11*24/1000</f>
        <v>97.536000000000001</v>
      </c>
      <c r="T11" s="47">
        <f>R11/1000</f>
        <v>4.0640000000000001</v>
      </c>
      <c r="U11" s="116">
        <v>6.2</v>
      </c>
      <c r="V11" s="116">
        <f t="shared" ref="V11:V34" si="1">U11</f>
        <v>6.2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1017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43451640</v>
      </c>
      <c r="AH11" s="49">
        <f>IF(ISBLANK(AG11),"-",AG11-AG10)</f>
        <v>756</v>
      </c>
      <c r="AI11" s="50">
        <f>AH11/T11</f>
        <v>186.02362204724409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0.46</v>
      </c>
      <c r="AP11" s="119">
        <v>10116817</v>
      </c>
      <c r="AQ11" s="119">
        <f t="shared" ref="AQ11:AQ34" si="2">AP11-AP10</f>
        <v>1240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126</v>
      </c>
      <c r="P12" s="115">
        <v>91</v>
      </c>
      <c r="Q12" s="115">
        <v>67692643</v>
      </c>
      <c r="R12" s="46">
        <f t="shared" ref="R12:R34" si="5">IF(ISBLANK(Q12),"-",Q12-Q11)</f>
        <v>4050</v>
      </c>
      <c r="S12" s="47">
        <f t="shared" ref="S12:S34" si="6">R12*24/1000</f>
        <v>97.2</v>
      </c>
      <c r="T12" s="47">
        <f t="shared" ref="T12:T34" si="7">R12/1000</f>
        <v>4.05</v>
      </c>
      <c r="U12" s="116">
        <v>7.2</v>
      </c>
      <c r="V12" s="116">
        <f t="shared" si="1"/>
        <v>7.2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946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43452356</v>
      </c>
      <c r="AH12" s="49">
        <f>IF(ISBLANK(AG12),"-",AG12-AG11)</f>
        <v>716</v>
      </c>
      <c r="AI12" s="50">
        <f t="shared" ref="AI12:AI34" si="8">AH12/T12</f>
        <v>176.79012345679013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0.46</v>
      </c>
      <c r="AP12" s="119">
        <v>10118019</v>
      </c>
      <c r="AQ12" s="119">
        <f t="shared" si="2"/>
        <v>1202</v>
      </c>
      <c r="AR12" s="123">
        <v>1.07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12</v>
      </c>
      <c r="E13" s="41">
        <f t="shared" si="0"/>
        <v>8.4507042253521139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124</v>
      </c>
      <c r="P13" s="115">
        <v>90</v>
      </c>
      <c r="Q13" s="115">
        <v>67696456</v>
      </c>
      <c r="R13" s="46">
        <f t="shared" si="5"/>
        <v>3813</v>
      </c>
      <c r="S13" s="47">
        <f t="shared" si="6"/>
        <v>91.512</v>
      </c>
      <c r="T13" s="47">
        <f t="shared" si="7"/>
        <v>3.8130000000000002</v>
      </c>
      <c r="U13" s="116">
        <v>8.4</v>
      </c>
      <c r="V13" s="116">
        <f t="shared" si="1"/>
        <v>8.4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917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43453044</v>
      </c>
      <c r="AH13" s="49">
        <f>IF(ISBLANK(AG13),"-",AG13-AG12)</f>
        <v>688</v>
      </c>
      <c r="AI13" s="50">
        <f t="shared" si="8"/>
        <v>180.43535274062418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0.46</v>
      </c>
      <c r="AP13" s="119">
        <v>10119298</v>
      </c>
      <c r="AQ13" s="119">
        <f t="shared" si="2"/>
        <v>1279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12</v>
      </c>
      <c r="E14" s="41">
        <f t="shared" si="0"/>
        <v>8.4507042253521139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112</v>
      </c>
      <c r="P14" s="115">
        <v>93</v>
      </c>
      <c r="Q14" s="115">
        <v>67700244</v>
      </c>
      <c r="R14" s="46">
        <f t="shared" si="5"/>
        <v>3788</v>
      </c>
      <c r="S14" s="47">
        <f t="shared" si="6"/>
        <v>90.912000000000006</v>
      </c>
      <c r="T14" s="47">
        <f t="shared" si="7"/>
        <v>3.7879999999999998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916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43453724</v>
      </c>
      <c r="AH14" s="49">
        <f t="shared" ref="AH14:AH34" si="9">IF(ISBLANK(AG14),"-",AG14-AG13)</f>
        <v>680</v>
      </c>
      <c r="AI14" s="50">
        <f t="shared" si="8"/>
        <v>179.5142555438226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0.46</v>
      </c>
      <c r="AP14" s="119">
        <v>10120244</v>
      </c>
      <c r="AQ14" s="119">
        <f t="shared" si="2"/>
        <v>946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14</v>
      </c>
      <c r="E15" s="41">
        <f t="shared" si="0"/>
        <v>9.8591549295774659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104</v>
      </c>
      <c r="P15" s="115">
        <v>103</v>
      </c>
      <c r="Q15" s="115">
        <v>67704260</v>
      </c>
      <c r="R15" s="46">
        <f t="shared" si="5"/>
        <v>4016</v>
      </c>
      <c r="S15" s="47">
        <f t="shared" si="6"/>
        <v>96.384</v>
      </c>
      <c r="T15" s="47">
        <f t="shared" si="7"/>
        <v>4.016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917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43454400</v>
      </c>
      <c r="AH15" s="49">
        <f t="shared" si="9"/>
        <v>676</v>
      </c>
      <c r="AI15" s="50">
        <f t="shared" si="8"/>
        <v>168.32669322709162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/>
      <c r="AP15" s="119">
        <v>10120244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17</v>
      </c>
      <c r="E16" s="41">
        <f t="shared" si="0"/>
        <v>11.971830985915494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120</v>
      </c>
      <c r="P16" s="115">
        <v>118</v>
      </c>
      <c r="Q16" s="115">
        <v>67709107</v>
      </c>
      <c r="R16" s="46">
        <f t="shared" si="5"/>
        <v>4847</v>
      </c>
      <c r="S16" s="47">
        <f t="shared" si="6"/>
        <v>116.328</v>
      </c>
      <c r="T16" s="47">
        <f t="shared" si="7"/>
        <v>4.8470000000000004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1047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43455204</v>
      </c>
      <c r="AH16" s="49">
        <f t="shared" si="9"/>
        <v>804</v>
      </c>
      <c r="AI16" s="50">
        <f t="shared" si="8"/>
        <v>165.87579946358571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10120244</v>
      </c>
      <c r="AQ16" s="119">
        <f t="shared" si="2"/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7</v>
      </c>
      <c r="E17" s="41">
        <f t="shared" si="0"/>
        <v>4.9295774647887329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143</v>
      </c>
      <c r="P17" s="115">
        <v>139</v>
      </c>
      <c r="Q17" s="115">
        <v>67714513</v>
      </c>
      <c r="R17" s="46">
        <f t="shared" si="5"/>
        <v>5406</v>
      </c>
      <c r="S17" s="47">
        <f t="shared" si="6"/>
        <v>129.744</v>
      </c>
      <c r="T17" s="47">
        <f t="shared" si="7"/>
        <v>5.4059999999999997</v>
      </c>
      <c r="U17" s="116">
        <v>9.5</v>
      </c>
      <c r="V17" s="116">
        <f t="shared" si="1"/>
        <v>9.5</v>
      </c>
      <c r="W17" s="117" t="s">
        <v>246</v>
      </c>
      <c r="X17" s="119">
        <v>0</v>
      </c>
      <c r="Y17" s="119">
        <v>0</v>
      </c>
      <c r="Z17" s="119">
        <v>1187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43456332</v>
      </c>
      <c r="AH17" s="49">
        <f t="shared" si="9"/>
        <v>1128</v>
      </c>
      <c r="AI17" s="50">
        <f t="shared" si="8"/>
        <v>208.6570477247503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10120244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7</v>
      </c>
      <c r="E18" s="41">
        <f t="shared" si="0"/>
        <v>4.9295774647887329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137</v>
      </c>
      <c r="P18" s="115">
        <v>146</v>
      </c>
      <c r="Q18" s="115">
        <v>67720777</v>
      </c>
      <c r="R18" s="46">
        <f t="shared" si="5"/>
        <v>6264</v>
      </c>
      <c r="S18" s="47">
        <f t="shared" si="6"/>
        <v>150.33600000000001</v>
      </c>
      <c r="T18" s="47">
        <f t="shared" si="7"/>
        <v>6.2640000000000002</v>
      </c>
      <c r="U18" s="116">
        <v>9.1999999999999993</v>
      </c>
      <c r="V18" s="116">
        <f t="shared" si="1"/>
        <v>9.1999999999999993</v>
      </c>
      <c r="W18" s="117" t="s">
        <v>130</v>
      </c>
      <c r="X18" s="119">
        <v>0</v>
      </c>
      <c r="Y18" s="119">
        <v>1027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43457722</v>
      </c>
      <c r="AH18" s="49">
        <f t="shared" si="9"/>
        <v>1390</v>
      </c>
      <c r="AI18" s="50">
        <f t="shared" si="8"/>
        <v>221.9029374201788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10120244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137</v>
      </c>
      <c r="P19" s="115">
        <v>147</v>
      </c>
      <c r="Q19" s="115">
        <v>67726903</v>
      </c>
      <c r="R19" s="46">
        <f t="shared" si="5"/>
        <v>6126</v>
      </c>
      <c r="S19" s="47">
        <f t="shared" si="6"/>
        <v>147.024</v>
      </c>
      <c r="T19" s="47">
        <f t="shared" si="7"/>
        <v>6.1260000000000003</v>
      </c>
      <c r="U19" s="116">
        <v>8.6</v>
      </c>
      <c r="V19" s="116">
        <f t="shared" si="1"/>
        <v>8.6</v>
      </c>
      <c r="W19" s="117" t="s">
        <v>130</v>
      </c>
      <c r="X19" s="119">
        <v>0</v>
      </c>
      <c r="Y19" s="119">
        <v>1028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43459084</v>
      </c>
      <c r="AH19" s="49">
        <f t="shared" si="9"/>
        <v>1362</v>
      </c>
      <c r="AI19" s="50">
        <f t="shared" si="8"/>
        <v>222.33104799216454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10120244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139</v>
      </c>
      <c r="P20" s="115">
        <v>148</v>
      </c>
      <c r="Q20" s="115">
        <v>67733312</v>
      </c>
      <c r="R20" s="46">
        <f t="shared" si="5"/>
        <v>6409</v>
      </c>
      <c r="S20" s="47">
        <f t="shared" si="6"/>
        <v>153.816</v>
      </c>
      <c r="T20" s="47">
        <f t="shared" si="7"/>
        <v>6.4089999999999998</v>
      </c>
      <c r="U20" s="116">
        <v>8</v>
      </c>
      <c r="V20" s="116">
        <f t="shared" si="1"/>
        <v>8</v>
      </c>
      <c r="W20" s="117" t="s">
        <v>130</v>
      </c>
      <c r="X20" s="119">
        <v>0</v>
      </c>
      <c r="Y20" s="119">
        <v>1026</v>
      </c>
      <c r="Z20" s="119">
        <v>1188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43460479</v>
      </c>
      <c r="AH20" s="49">
        <f t="shared" si="9"/>
        <v>1395</v>
      </c>
      <c r="AI20" s="50">
        <f t="shared" si="8"/>
        <v>217.66266188172884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10120244</v>
      </c>
      <c r="AQ20" s="119">
        <f t="shared" si="2"/>
        <v>0</v>
      </c>
      <c r="AR20" s="53">
        <v>1.19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140</v>
      </c>
      <c r="P21" s="115">
        <v>147</v>
      </c>
      <c r="Q21" s="115">
        <v>67739487</v>
      </c>
      <c r="R21" s="46">
        <f t="shared" si="5"/>
        <v>6175</v>
      </c>
      <c r="S21" s="47">
        <f t="shared" si="6"/>
        <v>148.19999999999999</v>
      </c>
      <c r="T21" s="47">
        <f t="shared" si="7"/>
        <v>6.1749999999999998</v>
      </c>
      <c r="U21" s="116">
        <v>7.5</v>
      </c>
      <c r="V21" s="116">
        <f t="shared" si="1"/>
        <v>7.5</v>
      </c>
      <c r="W21" s="117" t="s">
        <v>130</v>
      </c>
      <c r="X21" s="119">
        <v>0</v>
      </c>
      <c r="Y21" s="119">
        <v>1026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43461876</v>
      </c>
      <c r="AH21" s="49">
        <f t="shared" si="9"/>
        <v>1397</v>
      </c>
      <c r="AI21" s="50">
        <f t="shared" si="8"/>
        <v>226.23481781376518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10120244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7</v>
      </c>
      <c r="E22" s="41">
        <f t="shared" si="0"/>
        <v>4.9295774647887329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139</v>
      </c>
      <c r="P22" s="115">
        <v>145</v>
      </c>
      <c r="Q22" s="115">
        <v>67745663</v>
      </c>
      <c r="R22" s="46">
        <f t="shared" si="5"/>
        <v>6176</v>
      </c>
      <c r="S22" s="47">
        <f t="shared" si="6"/>
        <v>148.22399999999999</v>
      </c>
      <c r="T22" s="47">
        <f t="shared" si="7"/>
        <v>6.1760000000000002</v>
      </c>
      <c r="U22" s="116">
        <v>7</v>
      </c>
      <c r="V22" s="116">
        <f t="shared" si="1"/>
        <v>7</v>
      </c>
      <c r="W22" s="117" t="s">
        <v>130</v>
      </c>
      <c r="X22" s="119">
        <v>0</v>
      </c>
      <c r="Y22" s="119">
        <v>1027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43463248</v>
      </c>
      <c r="AH22" s="49">
        <f t="shared" si="9"/>
        <v>1372</v>
      </c>
      <c r="AI22" s="50">
        <f t="shared" si="8"/>
        <v>222.1502590673575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10120244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5</v>
      </c>
      <c r="E23" s="41">
        <f t="shared" si="0"/>
        <v>3.5211267605633805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135</v>
      </c>
      <c r="P23" s="115">
        <v>148</v>
      </c>
      <c r="Q23" s="115">
        <v>67751754</v>
      </c>
      <c r="R23" s="46">
        <f t="shared" si="5"/>
        <v>6091</v>
      </c>
      <c r="S23" s="47">
        <f t="shared" si="6"/>
        <v>146.184</v>
      </c>
      <c r="T23" s="47">
        <f t="shared" si="7"/>
        <v>6.0910000000000002</v>
      </c>
      <c r="U23" s="116">
        <v>6.5</v>
      </c>
      <c r="V23" s="116">
        <f t="shared" si="1"/>
        <v>6.5</v>
      </c>
      <c r="W23" s="117" t="s">
        <v>130</v>
      </c>
      <c r="X23" s="119">
        <v>0</v>
      </c>
      <c r="Y23" s="119">
        <v>1026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43464612</v>
      </c>
      <c r="AH23" s="49">
        <f t="shared" si="9"/>
        <v>1364</v>
      </c>
      <c r="AI23" s="50">
        <f t="shared" si="8"/>
        <v>223.93695616483336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10120244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4</v>
      </c>
      <c r="E24" s="41">
        <f t="shared" si="0"/>
        <v>2.8169014084507045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134</v>
      </c>
      <c r="P24" s="115">
        <v>146</v>
      </c>
      <c r="Q24" s="115">
        <v>67757714</v>
      </c>
      <c r="R24" s="46">
        <f t="shared" si="5"/>
        <v>5960</v>
      </c>
      <c r="S24" s="47">
        <f t="shared" si="6"/>
        <v>143.04</v>
      </c>
      <c r="T24" s="47">
        <f t="shared" si="7"/>
        <v>5.96</v>
      </c>
      <c r="U24" s="116">
        <v>6</v>
      </c>
      <c r="V24" s="116">
        <f t="shared" si="1"/>
        <v>6</v>
      </c>
      <c r="W24" s="117" t="s">
        <v>130</v>
      </c>
      <c r="X24" s="119">
        <v>0</v>
      </c>
      <c r="Y24" s="119">
        <v>1026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43465956</v>
      </c>
      <c r="AH24" s="49">
        <f>IF(ISBLANK(AG24),"-",AG24-AG23)</f>
        <v>1344</v>
      </c>
      <c r="AI24" s="50">
        <f t="shared" si="8"/>
        <v>225.50335570469798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10120244</v>
      </c>
      <c r="AQ24" s="119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5</v>
      </c>
      <c r="E25" s="41">
        <f t="shared" si="0"/>
        <v>3.5211267605633805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137</v>
      </c>
      <c r="P25" s="115">
        <v>141</v>
      </c>
      <c r="Q25" s="115">
        <v>67763628</v>
      </c>
      <c r="R25" s="46">
        <f t="shared" si="5"/>
        <v>5914</v>
      </c>
      <c r="S25" s="47">
        <f t="shared" si="6"/>
        <v>141.93600000000001</v>
      </c>
      <c r="T25" s="47">
        <f t="shared" si="7"/>
        <v>5.9139999999999997</v>
      </c>
      <c r="U25" s="116">
        <v>5.6</v>
      </c>
      <c r="V25" s="116">
        <f t="shared" si="1"/>
        <v>5.6</v>
      </c>
      <c r="W25" s="117" t="s">
        <v>130</v>
      </c>
      <c r="X25" s="119">
        <v>0</v>
      </c>
      <c r="Y25" s="119">
        <v>1015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43467300</v>
      </c>
      <c r="AH25" s="49">
        <f t="shared" si="9"/>
        <v>1344</v>
      </c>
      <c r="AI25" s="50">
        <f t="shared" si="8"/>
        <v>227.25735542779844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10120244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5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133</v>
      </c>
      <c r="P26" s="115">
        <v>138</v>
      </c>
      <c r="Q26" s="115">
        <v>67769512</v>
      </c>
      <c r="R26" s="46">
        <f t="shared" si="5"/>
        <v>5884</v>
      </c>
      <c r="S26" s="47">
        <f t="shared" si="6"/>
        <v>141.21600000000001</v>
      </c>
      <c r="T26" s="47">
        <f t="shared" si="7"/>
        <v>5.8840000000000003</v>
      </c>
      <c r="U26" s="116">
        <v>5.4</v>
      </c>
      <c r="V26" s="116">
        <f t="shared" si="1"/>
        <v>5.4</v>
      </c>
      <c r="W26" s="117" t="s">
        <v>130</v>
      </c>
      <c r="X26" s="119">
        <v>0</v>
      </c>
      <c r="Y26" s="119">
        <v>1005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43468636</v>
      </c>
      <c r="AH26" s="49">
        <f t="shared" si="9"/>
        <v>1336</v>
      </c>
      <c r="AI26" s="50">
        <f t="shared" si="8"/>
        <v>227.05642420122365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10120244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4</v>
      </c>
      <c r="E27" s="41">
        <f t="shared" si="0"/>
        <v>2.8169014084507045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132</v>
      </c>
      <c r="P27" s="115">
        <v>143</v>
      </c>
      <c r="Q27" s="115">
        <v>67775348</v>
      </c>
      <c r="R27" s="46">
        <f t="shared" si="5"/>
        <v>5836</v>
      </c>
      <c r="S27" s="47">
        <f t="shared" si="6"/>
        <v>140.06399999999999</v>
      </c>
      <c r="T27" s="47">
        <f t="shared" si="7"/>
        <v>5.8360000000000003</v>
      </c>
      <c r="U27" s="116">
        <v>5</v>
      </c>
      <c r="V27" s="116">
        <f t="shared" si="1"/>
        <v>5</v>
      </c>
      <c r="W27" s="117" t="s">
        <v>130</v>
      </c>
      <c r="X27" s="119">
        <v>0</v>
      </c>
      <c r="Y27" s="119">
        <v>1036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43469972</v>
      </c>
      <c r="AH27" s="49">
        <f t="shared" si="9"/>
        <v>1336</v>
      </c>
      <c r="AI27" s="50">
        <f t="shared" si="8"/>
        <v>228.92392049348868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10120244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3</v>
      </c>
      <c r="E28" s="41">
        <f t="shared" si="0"/>
        <v>2.1126760563380285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136</v>
      </c>
      <c r="P28" s="115">
        <v>140</v>
      </c>
      <c r="Q28" s="115">
        <v>67781162</v>
      </c>
      <c r="R28" s="46">
        <f t="shared" si="5"/>
        <v>5814</v>
      </c>
      <c r="S28" s="47">
        <f t="shared" si="6"/>
        <v>139.536</v>
      </c>
      <c r="T28" s="47">
        <f t="shared" si="7"/>
        <v>5.8140000000000001</v>
      </c>
      <c r="U28" s="116">
        <v>4.5999999999999996</v>
      </c>
      <c r="V28" s="116">
        <f t="shared" si="1"/>
        <v>4.5999999999999996</v>
      </c>
      <c r="W28" s="117" t="s">
        <v>130</v>
      </c>
      <c r="X28" s="119">
        <v>0</v>
      </c>
      <c r="Y28" s="119">
        <v>1005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43471308</v>
      </c>
      <c r="AH28" s="49">
        <f t="shared" si="9"/>
        <v>1336</v>
      </c>
      <c r="AI28" s="50">
        <f t="shared" si="8"/>
        <v>229.79016167870657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10120244</v>
      </c>
      <c r="AQ28" s="119">
        <f t="shared" si="2"/>
        <v>0</v>
      </c>
      <c r="AR28" s="53">
        <v>1.28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4</v>
      </c>
      <c r="E29" s="41">
        <f t="shared" si="0"/>
        <v>2.8169014084507045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135</v>
      </c>
      <c r="P29" s="115">
        <v>132</v>
      </c>
      <c r="Q29" s="115">
        <v>67786907</v>
      </c>
      <c r="R29" s="46">
        <f t="shared" si="5"/>
        <v>5745</v>
      </c>
      <c r="S29" s="47">
        <f t="shared" si="6"/>
        <v>137.88</v>
      </c>
      <c r="T29" s="47">
        <f t="shared" si="7"/>
        <v>5.7450000000000001</v>
      </c>
      <c r="U29" s="116">
        <v>4.3</v>
      </c>
      <c r="V29" s="116">
        <f t="shared" si="1"/>
        <v>4.3</v>
      </c>
      <c r="W29" s="117" t="s">
        <v>130</v>
      </c>
      <c r="X29" s="119">
        <v>0</v>
      </c>
      <c r="Y29" s="119">
        <v>1005</v>
      </c>
      <c r="Z29" s="119">
        <v>1187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43472628</v>
      </c>
      <c r="AH29" s="49">
        <f t="shared" si="9"/>
        <v>1320</v>
      </c>
      <c r="AI29" s="50">
        <f t="shared" si="8"/>
        <v>229.76501305483029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10120244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114</v>
      </c>
      <c r="P30" s="115">
        <v>128</v>
      </c>
      <c r="Q30" s="115">
        <v>67792546</v>
      </c>
      <c r="R30" s="46">
        <f t="shared" si="5"/>
        <v>5639</v>
      </c>
      <c r="S30" s="47">
        <f t="shared" si="6"/>
        <v>135.33600000000001</v>
      </c>
      <c r="T30" s="47">
        <f t="shared" si="7"/>
        <v>5.6390000000000002</v>
      </c>
      <c r="U30" s="116">
        <v>3.4</v>
      </c>
      <c r="V30" s="116">
        <f t="shared" si="1"/>
        <v>3.4</v>
      </c>
      <c r="W30" s="117" t="s">
        <v>139</v>
      </c>
      <c r="X30" s="119">
        <v>0</v>
      </c>
      <c r="Y30" s="119">
        <v>1098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43473764</v>
      </c>
      <c r="AH30" s="49">
        <f t="shared" si="9"/>
        <v>1136</v>
      </c>
      <c r="AI30" s="50">
        <f t="shared" si="8"/>
        <v>201.454158538748</v>
      </c>
      <c r="AJ30" s="101">
        <v>0</v>
      </c>
      <c r="AK30" s="101">
        <v>1</v>
      </c>
      <c r="AL30" s="101">
        <v>1</v>
      </c>
      <c r="AM30" s="101">
        <v>1</v>
      </c>
      <c r="AN30" s="101">
        <v>1</v>
      </c>
      <c r="AO30" s="101">
        <v>0</v>
      </c>
      <c r="AP30" s="119">
        <v>10120244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8</v>
      </c>
      <c r="E31" s="41">
        <f t="shared" si="0"/>
        <v>5.6338028169014089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114</v>
      </c>
      <c r="P31" s="115">
        <v>129</v>
      </c>
      <c r="Q31" s="115">
        <v>67797833</v>
      </c>
      <c r="R31" s="46">
        <f t="shared" si="5"/>
        <v>5287</v>
      </c>
      <c r="S31" s="47">
        <f t="shared" si="6"/>
        <v>126.88800000000001</v>
      </c>
      <c r="T31" s="47">
        <f t="shared" si="7"/>
        <v>5.2869999999999999</v>
      </c>
      <c r="U31" s="116">
        <v>2.7</v>
      </c>
      <c r="V31" s="116">
        <f t="shared" si="1"/>
        <v>2.7</v>
      </c>
      <c r="W31" s="117" t="s">
        <v>139</v>
      </c>
      <c r="X31" s="119">
        <v>0</v>
      </c>
      <c r="Y31" s="119">
        <v>1068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43474812</v>
      </c>
      <c r="AH31" s="49">
        <f t="shared" si="9"/>
        <v>1048</v>
      </c>
      <c r="AI31" s="50">
        <f t="shared" si="8"/>
        <v>198.22205409494987</v>
      </c>
      <c r="AJ31" s="101">
        <v>0</v>
      </c>
      <c r="AK31" s="101">
        <v>1</v>
      </c>
      <c r="AL31" s="101">
        <v>1</v>
      </c>
      <c r="AM31" s="101">
        <v>1</v>
      </c>
      <c r="AN31" s="101">
        <v>1</v>
      </c>
      <c r="AO31" s="101">
        <v>0</v>
      </c>
      <c r="AP31" s="119">
        <v>10120244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115</v>
      </c>
      <c r="P32" s="115">
        <v>123</v>
      </c>
      <c r="Q32" s="115">
        <v>67803165</v>
      </c>
      <c r="R32" s="46">
        <f t="shared" si="5"/>
        <v>5332</v>
      </c>
      <c r="S32" s="47">
        <f t="shared" si="6"/>
        <v>127.968</v>
      </c>
      <c r="T32" s="47">
        <f t="shared" si="7"/>
        <v>5.3319999999999999</v>
      </c>
      <c r="U32" s="116">
        <v>2.2000000000000002</v>
      </c>
      <c r="V32" s="116">
        <f t="shared" si="1"/>
        <v>2.2000000000000002</v>
      </c>
      <c r="W32" s="117" t="s">
        <v>139</v>
      </c>
      <c r="X32" s="119">
        <v>0</v>
      </c>
      <c r="Y32" s="119">
        <v>1035</v>
      </c>
      <c r="Z32" s="119">
        <v>1187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43475860</v>
      </c>
      <c r="AH32" s="49">
        <f t="shared" si="9"/>
        <v>1048</v>
      </c>
      <c r="AI32" s="50">
        <f t="shared" si="8"/>
        <v>196.54913728432109</v>
      </c>
      <c r="AJ32" s="101">
        <v>0</v>
      </c>
      <c r="AK32" s="101">
        <v>1</v>
      </c>
      <c r="AL32" s="101">
        <v>1</v>
      </c>
      <c r="AM32" s="101">
        <v>1</v>
      </c>
      <c r="AN32" s="101">
        <v>0</v>
      </c>
      <c r="AO32" s="101">
        <v>0</v>
      </c>
      <c r="AP32" s="119">
        <v>10120244</v>
      </c>
      <c r="AQ32" s="119">
        <f t="shared" si="2"/>
        <v>0</v>
      </c>
      <c r="AR32" s="53">
        <v>1.19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131</v>
      </c>
      <c r="P33" s="115">
        <v>108</v>
      </c>
      <c r="Q33" s="115">
        <v>67807702</v>
      </c>
      <c r="R33" s="46">
        <f t="shared" si="5"/>
        <v>4537</v>
      </c>
      <c r="S33" s="47">
        <f t="shared" si="6"/>
        <v>108.88800000000001</v>
      </c>
      <c r="T33" s="47">
        <f t="shared" si="7"/>
        <v>4.5369999999999999</v>
      </c>
      <c r="U33" s="116">
        <v>2.9</v>
      </c>
      <c r="V33" s="116">
        <f t="shared" si="1"/>
        <v>2.9</v>
      </c>
      <c r="W33" s="117" t="s">
        <v>124</v>
      </c>
      <c r="X33" s="119">
        <v>0</v>
      </c>
      <c r="Y33" s="119">
        <v>0</v>
      </c>
      <c r="Z33" s="119">
        <v>1098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43476692</v>
      </c>
      <c r="AH33" s="49">
        <f t="shared" si="9"/>
        <v>832</v>
      </c>
      <c r="AI33" s="50">
        <f t="shared" si="8"/>
        <v>183.3810888252149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10121072</v>
      </c>
      <c r="AQ33" s="119">
        <f t="shared" si="2"/>
        <v>828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8</v>
      </c>
      <c r="E34" s="41">
        <f t="shared" si="0"/>
        <v>5.6338028169014089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132</v>
      </c>
      <c r="P34" s="115">
        <v>100</v>
      </c>
      <c r="Q34" s="115">
        <v>67812071</v>
      </c>
      <c r="R34" s="46">
        <f t="shared" si="5"/>
        <v>4369</v>
      </c>
      <c r="S34" s="47">
        <f t="shared" si="6"/>
        <v>104.85599999999999</v>
      </c>
      <c r="T34" s="47">
        <f t="shared" si="7"/>
        <v>4.3689999999999998</v>
      </c>
      <c r="U34" s="116">
        <v>3.9</v>
      </c>
      <c r="V34" s="116">
        <f t="shared" si="1"/>
        <v>3.9</v>
      </c>
      <c r="W34" s="117" t="s">
        <v>124</v>
      </c>
      <c r="X34" s="119">
        <v>0</v>
      </c>
      <c r="Y34" s="119">
        <v>0</v>
      </c>
      <c r="Z34" s="119">
        <v>1016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43477488</v>
      </c>
      <c r="AH34" s="49">
        <f t="shared" si="9"/>
        <v>796</v>
      </c>
      <c r="AI34" s="50">
        <f t="shared" si="8"/>
        <v>182.19272144655528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10122082</v>
      </c>
      <c r="AQ34" s="119">
        <f t="shared" si="2"/>
        <v>1010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127542</v>
      </c>
      <c r="S35" s="65">
        <f>AVERAGE(S11:S34)</f>
        <v>127.54199999999996</v>
      </c>
      <c r="T35" s="65">
        <f>SUM(T11:T34)</f>
        <v>127.54199999999999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26604</v>
      </c>
      <c r="AH35" s="67">
        <f>SUM(AH11:AH34)</f>
        <v>26604</v>
      </c>
      <c r="AI35" s="68">
        <f>$AH$35/$T35</f>
        <v>208.59011149268477</v>
      </c>
      <c r="AJ35" s="92"/>
      <c r="AK35" s="93"/>
      <c r="AL35" s="93"/>
      <c r="AM35" s="93"/>
      <c r="AN35" s="94"/>
      <c r="AO35" s="69"/>
      <c r="AP35" s="70">
        <f>AP34-AP10</f>
        <v>6505</v>
      </c>
      <c r="AQ35" s="71">
        <f>SUM(AQ11:AQ34)</f>
        <v>6505</v>
      </c>
      <c r="AR35" s="72">
        <f>AVERAGE(AR11:AR34)</f>
        <v>1.1833333333333333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233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244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99" t="s">
        <v>127</v>
      </c>
      <c r="C42" s="195"/>
      <c r="D42" s="195"/>
      <c r="E42" s="195"/>
      <c r="F42" s="195"/>
      <c r="G42" s="113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99" t="s">
        <v>131</v>
      </c>
      <c r="C43" s="175"/>
      <c r="D43" s="176"/>
      <c r="E43" s="175"/>
      <c r="F43" s="175"/>
      <c r="G43" s="175"/>
      <c r="H43" s="175"/>
      <c r="I43" s="175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8"/>
      <c r="U43" s="178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204" t="s">
        <v>180</v>
      </c>
      <c r="C44" s="203"/>
      <c r="D44" s="179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185</v>
      </c>
      <c r="C45" s="203"/>
      <c r="D45" s="179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245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99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172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279" t="s">
        <v>157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205"/>
      <c r="C54" s="203"/>
      <c r="D54" s="179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199"/>
      <c r="C55" s="203"/>
      <c r="D55" s="179"/>
      <c r="E55" s="203"/>
      <c r="F55" s="180"/>
      <c r="G55" s="180"/>
      <c r="H55" s="180"/>
      <c r="I55" s="181"/>
      <c r="J55" s="181"/>
      <c r="K55" s="181"/>
      <c r="L55" s="181"/>
      <c r="M55" s="181"/>
      <c r="N55" s="181"/>
      <c r="O55" s="181"/>
      <c r="P55" s="181"/>
      <c r="Q55" s="177"/>
      <c r="R55" s="177"/>
      <c r="S55" s="177"/>
      <c r="T55" s="182"/>
      <c r="U55" s="18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04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204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204"/>
      <c r="C67" s="205"/>
      <c r="D67" s="122"/>
      <c r="E67" s="205"/>
      <c r="F67" s="205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204"/>
      <c r="C68" s="205"/>
      <c r="D68" s="122"/>
      <c r="E68" s="205"/>
      <c r="F68" s="205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204"/>
      <c r="C69" s="205"/>
      <c r="D69" s="122"/>
      <c r="E69" s="205"/>
      <c r="F69" s="205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204"/>
      <c r="C70" s="205"/>
      <c r="D70" s="122"/>
      <c r="E70" s="205"/>
      <c r="F70" s="205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205"/>
      <c r="C71" s="205"/>
      <c r="D71" s="122"/>
      <c r="E71" s="205"/>
      <c r="F71" s="205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4:T71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N64:R71" name="Range2_12_1_6_1_1"/>
    <protectedRange sqref="L64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4:K71" name="Range2_2_12_1_4_1_1_1_1_1_1_1_1_1_1_1_1_1_1_1"/>
    <protectedRange sqref="I64:I71" name="Range2_2_12_1_7_1_1_2_2_1_2"/>
    <protectedRange sqref="F64:H71" name="Range2_2_12_1_3_1_2_1_1_1_1_2_1_1_1_1_1_1_1_1_1_1_1"/>
    <protectedRange sqref="E64:E71" name="Range2_2_12_1_3_1_2_1_1_1_2_1_1_1_1_3_1_1_1_1_1_1_1_1_1"/>
    <protectedRange sqref="T42" name="Range2_12_5_1_1_2_1_1_1_1_1_1_1_1"/>
    <protectedRange sqref="S42" name="Range2_12_4_1_1_1_4_2_2_1_1_1_1_1_1_1_1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5:T55" name="Range2_12_5_1_1_3"/>
    <protectedRange sqref="R55" name="Range2_12_1_6_1_1_3"/>
    <protectedRange sqref="Q55" name="Range2_12_1_6_1_1_1_2_3_2_1_1_3_1_2"/>
    <protectedRange sqref="N55:P55" name="Range2_12_1_2_3_1_1_1_2_3_2_1_1_3_1_2"/>
    <protectedRange sqref="K55:M55" name="Range2_2_12_1_4_3_1_1_1_3_3_2_1_1_3_1_2"/>
    <protectedRange sqref="J55" name="Range2_2_12_1_4_3_1_1_1_3_2_1_2_2_1_2"/>
    <protectedRange sqref="G55:H55" name="Range2_2_12_1_3_1_2_1_1_1_2_1_1_1_1_1_1_2_1_1_1_3"/>
    <protectedRange sqref="F55" name="Range2_2_12_1_3_1_2_1_1_1_3_1_1_1_1_1_3_1_1_1_1_1_1"/>
    <protectedRange sqref="I55" name="Range2_2_12_1_4_3_1_1_1_2_1_2_1_1_3_1_1_1_1_1_1_1_2"/>
    <protectedRange sqref="G42:H42" name="Range2_2_12_1_3_1_1_1_1_1_4_1_1_1_1_1_1_1_1_1_1_2_1_1_1_1"/>
    <protectedRange sqref="Q42:R42" name="Range2_12_1_6_1_1_1_1_2_1_1_1_1_1_1_1_1_1_2_1_1_1"/>
    <protectedRange sqref="N42:P42" name="Range2_12_1_2_3_1_1_1_1_2_1_1_1_1_1_1_1_1_1_2_1_1_1"/>
    <protectedRange sqref="I42:M42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T60:T63" name="Range2_12_5_1_1_2_2_1_1_1_1_1_1_1_1_1_1_1_1_2_1_1_1_1_1_1_1_1"/>
    <protectedRange sqref="S60:S63" name="Range2_12_4_1_1_1_4_2_2_2_2_1_1_1_1_1_1_1_1_1_1_1_2_1_1_1_1_1_1_1_1"/>
    <protectedRange sqref="Q60:R63" name="Range2_12_1_6_1_1_1_2_3_2_1_1_3_1_1_1_1_1_1_1_1_1_1_1_1_1_2_1_1_1_1_1_1_1_1"/>
    <protectedRange sqref="N60:P63" name="Range2_12_1_2_3_1_1_1_2_3_2_1_1_3_1_1_1_1_1_1_1_1_1_1_1_1_1_2_1_1_1_1_1_1_1_1"/>
    <protectedRange sqref="K60:M63" name="Range2_2_12_1_4_3_1_1_1_3_3_2_1_1_3_1_1_1_1_1_1_1_1_1_1_1_1_1_2_1_1_1_1_1_1_1_1"/>
    <protectedRange sqref="J60:J63" name="Range2_2_12_1_4_3_1_1_1_3_2_1_2_2_1_1_1_1_1_1_1_1_1_1_1_1_1_2_1_1_1_1_1_1_1_1"/>
    <protectedRange sqref="E60:H63" name="Range2_2_12_1_3_1_2_1_1_1_1_2_1_1_1_1_1_1_1_1_1_1_2_1_1_1_1_1_1_1_1_2_1_1_1_1_1_1_1_1"/>
    <protectedRange sqref="D60:D63" name="Range2_2_12_1_3_1_2_1_1_1_2_1_2_3_1_1_1_1_1_1_2_1_1_1_1_1_1_1_1_1_1_2_1_1_1_1_1_1_1_1"/>
    <protectedRange sqref="I60:I63" name="Range2_2_12_1_4_2_1_1_1_4_1_2_1_1_1_2_2_1_1_1_1_1_1_1_1_1_1_1_1_1_1_2_1_1_1_1_1_1_1_1"/>
    <protectedRange sqref="B60:B63" name="Range2_12_5_1_1_1_2_2_1_1_1_1_1_1_1_1_1_1_1_2_1_1_1_2_1_1_1_2_1_1_1_3_1_1_1_1_1_1_1_1_1_1_1_1_1_1_1_1_1_1_1_1_1_1_1_1_1_1_1_1_1_1_1_1_1_1_1_1_1_1_1_1_1_1_1_1_1_1_1_1_1_1_1_1_1_1_1_1_1_1_2_1_1_1_1_1_1_1_1_1_1_1_1_1_1_1_2_1_1_1_1_1_1_1_1"/>
    <protectedRange sqref="C56:U56" name="Range2_12_5_1_1_1_1_1_2_1_1_2_1_1_1_1_1_1_1_1_1_1_1_1_1_1_1_1_1_2_1_1_1_1_1_1_1_1_1_1_1_1_1_1_3_1_1_1_2_1_1_1_1_1_1_1_1_1_2_1_1_1_1_1_1_1_1_1_1_1_1_1_1_1_1_1_1_1_1_1_1_1_1_1_1_2_1_1_1_2_2_1_1_1"/>
    <protectedRange sqref="B42" name="Range2_12_5_1_1_1_1_1_2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_2_1_1_1"/>
    <protectedRange sqref="B55" name="Range2_12_5_1_1_1_1_1_2_1_1_2_1_1_1_1_1_1_1_1_1_1_1_1_1_1_1_1_1_2_1_1_1_1_1_1_1_1_1_1_1_1_1_1_3_1_1_1_2_1_1_1_1_1_1_1_1_1_2_1_1_1_1_1_1_1_1_1_1_1_1_1_1_1_1_1_1_1_1_1_1_1_1_1_1_2_1_1_1_2_2_1_1_2_1_1_1"/>
    <protectedRange sqref="B56" name="Range2_12_5_1_1_1_2_2_1_1_1_1_1_1_1_1_1_1_1_2_1_1_1_2_1_1_1_1_1_1_1_1_1_1_1_1_1_1_1_1_2_1_1_1_1_1_1_1_1_1_2_1_1_3_1_1_1_3_1_1_1_1_1_1_1_1_1_1_1_1_1_1_1_1_1_1_1_1_1_1_2_1_1_1_1_1_1_1_1_1_2_2_1_1_1_2_2_1_1_2_1_1_1"/>
    <protectedRange sqref="T57:T59" name="Range2_12_5_1_1_2_2_1_1_1_1_1_1_1_1_1_1_1_1_2_1_1_1_1_1_1_1_1_1_2_1"/>
    <protectedRange sqref="S57:S59" name="Range2_12_4_1_1_1_4_2_2_2_2_1_1_1_1_1_1_1_1_1_1_1_2_1_1_1_1_1_1_1_1_1_2_1"/>
    <protectedRange sqref="Q57:R59" name="Range2_12_1_6_1_1_1_2_3_2_1_1_3_1_1_1_1_1_1_1_1_1_1_1_1_1_2_1_1_1_1_1_1_1_1_1_2_1"/>
    <protectedRange sqref="N57:P59" name="Range2_12_1_2_3_1_1_1_2_3_2_1_1_3_1_1_1_1_1_1_1_1_1_1_1_1_1_2_1_1_1_1_1_1_1_1_1_2_1"/>
    <protectedRange sqref="K57:M59" name="Range2_2_12_1_4_3_1_1_1_3_3_2_1_1_3_1_1_1_1_1_1_1_1_1_1_1_1_1_2_1_1_1_1_1_1_1_1_1_2_1"/>
    <protectedRange sqref="J57:J59" name="Range2_2_12_1_4_3_1_1_1_3_2_1_2_2_1_1_1_1_1_1_1_1_1_1_1_1_1_2_1_1_1_1_1_1_1_1_1_2_1"/>
    <protectedRange sqref="E57:H59" name="Range2_2_12_1_3_1_2_1_1_1_1_2_1_1_1_1_1_1_1_1_1_1_2_1_1_1_1_1_1_1_1_2_1_1_1_1_1_1_1_1_1_2_1"/>
    <protectedRange sqref="D57:D59" name="Range2_2_12_1_3_1_2_1_1_1_2_1_2_3_1_1_1_1_1_1_2_1_1_1_1_1_1_1_1_1_1_2_1_1_1_1_1_1_1_1_1_2_1"/>
    <protectedRange sqref="I57:I59" name="Range2_2_12_1_4_2_1_1_1_4_1_2_1_1_1_2_2_1_1_1_1_1_1_1_1_1_1_1_1_1_1_2_1_1_1_1_1_1_1_1_1_2_1"/>
    <protectedRange sqref="B57:B59" name="Range2_12_5_1_1_1_2_2_1_1_1_1_1_1_1_1_1_1_1_2_1_1_1_2_1_1_1_2_1_1_1_3_1_1_1_1_1_1_1_1_1_1_1_1_1_1_1_1_1_1_1_1_1_1_1_1_1_1_1_1_1_1_1_1_1_1_1_1_1_1_1_1_1_1_1_1_1_1_1_1_1_1_1_1_1_1_1_1_1_1_2_1_1_1_1_1_1_1_1_1_1_1_1_1_1_1_2_1_1_1_1_1_1_1_1_1_2_1"/>
    <protectedRange sqref="W17 W30:W32" name="Range1_16_3_1_1_3_2_1_1"/>
    <protectedRange sqref="F49:U49 F50:G50" name="Range2_12_5_1_1_1_2_2_1_1_1_1_1_1_1_1_1_1_1_2_1_1_1_2_1_1_1_1_1_1_1_1_1_1_1_1_1_1_1_1_2_1_1_1_1_1_1_1_1_1_2_1_1_3_1_1_1_3_1_1_1_1_1_1_1_1_1_1_1_1_1_1_1_1_1_1_1_1_1_1_2_1_1_1_1_1_1_1_1_1_1_1_2_2_1_2_1_1_1_1_1_1"/>
    <protectedRange sqref="S48:T48" name="Range2_12_5_1_1_2_1_1_1_2_1_1_1_1_1_1"/>
    <protectedRange sqref="N48:R48" name="Range2_12_1_6_1_1_2_1_1_1_2_1_1_1_1_1_1"/>
    <protectedRange sqref="L48:M48" name="Range2_2_12_1_7_1_1_3_1_1_1_2_1_1_1_1_1_1"/>
    <protectedRange sqref="J48:K48" name="Range2_2_12_1_4_1_1_1_1_1_1_1_1_1_1_1_1_1_1_1_2_1_1_1_2_1_1_1_1_1_1"/>
    <protectedRange sqref="I48" name="Range2_2_12_1_7_1_1_2_2_1_2_2_1_1_1_2_1_1_1_1_1_1"/>
    <protectedRange sqref="G48:H48" name="Range2_2_12_1_3_1_2_1_1_1_1_2_1_1_1_1_1_1_1_1_1_1_1_2_1_1_1_2_1_1_1_1_1_1"/>
    <protectedRange sqref="F48" name="Range2_2_12_1_3_1_2_1_1_1_1_2_1_1_1_1_1_1_1_1_1_1_1_2_2_1_1_2_1_1_1_1_1_1"/>
    <protectedRange sqref="E48" name="Range2_2_12_1_3_1_2_1_1_1_2_1_1_1_1_3_1_1_1_1_1_1_1_1_1_2_2_1_1_2_1_1_1_1_1_1"/>
    <protectedRange sqref="F44:U44" name="Range2_12_5_1_1_1_2_2_1_1_1_1_1_1_1_1_1_1_1_2_1_1_1_2_1_1_1_1_1_1_1_1_1_1_1_1_1_1_1_1_2_1_1_1_1_1_1_1_1_1_2_1_1_3_1_1_1_3_1_1_1_1_1_1_1_1_1_1_1_1_1_1_1_1_1_1_1_1_1_1_2_1_1_1_1_1_1_1_1_1_1_1_2_2_1_1"/>
    <protectedRange sqref="S43:T43" name="Range2_12_5_1_1_2_1_1_1_1"/>
    <protectedRange sqref="N43:R43" name="Range2_12_1_6_1_1_2_1_1_1_1"/>
    <protectedRange sqref="L43:M43" name="Range2_2_12_1_7_1_1_3_1_1_1_1"/>
    <protectedRange sqref="J43:K43" name="Range2_2_12_1_4_1_1_1_1_1_1_1_1_1_1_1_1_1_1_1_2_1_1_1_1"/>
    <protectedRange sqref="I43" name="Range2_2_12_1_7_1_1_2_2_1_2_2_1_1_1_1"/>
    <protectedRange sqref="G43:H43" name="Range2_2_12_1_3_1_2_1_1_1_1_2_1_1_1_1_1_1_1_1_1_1_1_2_1_1_1_1"/>
    <protectedRange sqref="F43" name="Range2_2_12_1_3_1_2_1_1_1_1_2_1_1_1_1_1_1_1_1_1_1_1_2_2_1_1_1"/>
    <protectedRange sqref="E43" name="Range2_2_12_1_3_1_2_1_1_1_2_1_1_1_1_3_1_1_1_1_1_1_1_1_1_2_2_1_1_1"/>
    <protectedRange sqref="B43" name="Range2_12_5_1_1_1_2_1_1_1_1_1_1_1_1_1_1_1_2_1_1_1_1_1_1_1_1_1_1_1_1_1_1_1_1_1_1_1_1_1_1_2_1_1_1_1_1_1_1_1_1_1_1_2_1_1_1_1_2_1_1_1_1_1_1_1_1_1_1_1_2_1_1_1_1_1_1_1_1_1_1_1_1_1_1"/>
    <protectedRange sqref="B44" name="Range2_12_5_1_1_1_2_2_1_1_1_1_1_1_1_1_1_1_1_1_1_1_1_1_1_1_1_1_1_1_1_1_1_1_1_1_1_1_1_1_1_1_1_1_1_1_1_1_1_1_1_1_1_1_1_1_1_2_1_1_1_1_1_1_1_1_1_1_1_2_1_1_1_1_1_2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"/>
    <protectedRange sqref="S47:T47" name="Range2_12_5_1_1_2_1_1_1_1_1_1_1_2_1_2_1_1_1_1_1"/>
    <protectedRange sqref="N47:R47" name="Range2_12_1_6_1_1_2_1_1_1_1_1_1_1_1_1_2_1_1_1_1_1"/>
    <protectedRange sqref="L47:M47" name="Range2_2_12_1_7_1_1_3_1_1_1_1_1_1_1_1_1_2_1_1_1_1_1"/>
    <protectedRange sqref="J47:K47" name="Range2_2_12_1_4_1_1_1_1_1_1_1_1_1_1_1_1_1_1_1_2_1_1_1_1_1_1_1_1_1_2_1_1_1_1_1"/>
    <protectedRange sqref="I47" name="Range2_2_12_1_7_1_1_2_2_1_2_2_1_1_1_1_1_1_1_1_1_2_1_1_1_1_1"/>
    <protectedRange sqref="G47:H47" name="Range2_2_12_1_3_1_2_1_1_1_1_2_1_1_1_1_1_1_1_1_1_1_1_2_1_1_1_1_1_1_1_1_1_2_1_1_1_1_1"/>
    <protectedRange sqref="T46" name="Range2_12_5_1_1_2_2_1_1_1_1_1_1_1_1_1_1_1_1_2_1_1_1_1_1_1_1_1_1_1_1_2_2_1_1_1_1"/>
    <protectedRange sqref="S46" name="Range2_12_4_1_1_1_4_2_2_2_2_1_1_1_1_1_1_1_1_1_1_1_2_1_1_1_1_1_1_1_1_1_1_1_2_2_1_1_1_1"/>
    <protectedRange sqref="Q46:R46" name="Range2_12_1_6_1_1_1_2_3_2_1_1_3_1_1_1_1_1_1_1_1_1_1_1_1_1_2_1_1_1_1_1_1_1_1_1_1_1_2_2_1_1_1_1"/>
    <protectedRange sqref="N46:P46" name="Range2_12_1_2_3_1_1_1_2_3_2_1_1_3_1_1_1_1_1_1_1_1_1_1_1_1_1_2_1_1_1_1_1_1_1_1_1_1_1_2_2_1_1_1_1"/>
    <protectedRange sqref="K46:M46" name="Range2_2_12_1_4_3_1_1_1_3_3_2_1_1_3_1_1_1_1_1_1_1_1_1_1_1_1_1_2_1_1_1_1_1_1_1_1_1_1_1_2_2_1_1_1_1"/>
    <protectedRange sqref="J46" name="Range2_2_12_1_4_3_1_1_1_3_2_1_2_2_1_1_1_1_1_1_1_1_1_1_1_1_1_2_1_1_1_1_1_1_1_1_1_1_1_2_2_1_1_1_1"/>
    <protectedRange sqref="E46:H46" name="Range2_2_12_1_3_1_2_1_1_1_1_2_1_1_1_1_1_1_1_1_1_1_2_1_1_1_1_1_1_1_1_2_1_1_1_1_1_1_1_1_1_1_1_2_2_1_1_1_1"/>
    <protectedRange sqref="D46" name="Range2_2_12_1_3_1_2_1_1_1_2_1_2_3_1_1_1_1_1_1_2_1_1_1_1_1_1_1_1_1_1_2_1_1_1_1_1_1_1_1_1_1_1_2_2_1_1_1_1"/>
    <protectedRange sqref="I46" name="Range2_2_12_1_4_2_1_1_1_4_1_2_1_1_1_2_2_1_1_1_1_1_1_1_1_1_1_1_1_1_1_2_1_1_1_1_1_1_1_1_1_1_1_2_2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2_2_1_1_1_1"/>
    <protectedRange sqref="F47" name="Range2_2_12_1_3_1_2_1_1_1_1_2_1_1_1_1_1_1_1_1_1_1_1_2_2_1_1_1_1_1_1_1_1_2_1_1_1_1_1"/>
    <protectedRange sqref="E47" name="Range2_2_12_1_3_1_2_1_1_1_2_1_1_1_1_3_1_1_1_1_1_1_1_1_1_2_2_1_1_1_1_1_1_1_1_2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"/>
    <protectedRange sqref="W18:W29" name="Range1_16_3_1_1_3_2_1_1_1"/>
    <protectedRange sqref="B48" name="Range2_12_5_1_1_1_1_1_2_1_1_1_1_1_1_1_1_1_1_1_1_1_1_1_1_1_1_1_1_2_1_1_1_1_1_1_1_1_1_1_1_1_1_3_1_1_1_2_1_1_1_1_1_1_1_1_1_1_1_1_2_1_1_1_1_1_1_1_1_1_1_1_1_1_1_1_1_1_1_1_1_1_1_1_1_1_1_1_1_3_1_2_1_1_1_2_2_1_2_1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2"/>
    <protectedRange sqref="B50" name="Range2_12_5_1_1_1_1_1_2_1_1_2_1_1_1_1_1_1_1_1_1_1_1_1_1_1_1_1_1_2_1_1_1_1_1_1_1_1_1_1_1_1_1_1_3_1_1_1_2_1_1_1_1_1_1_1_1_1_2_1_1_1_1_1_1_1_1_1_1_1_1_1_1_1_1_1_1_1_1_1_1_1_1_1_1_2_1_1_1_2_2_1_1_2_1_1_1_1_1_1_1_1_1_1_1_1_1"/>
    <protectedRange sqref="P5:U5" name="Range1_16_1_1_1_1_1_1_2_2_2_2_2_2_2_2_2_2_2_2_2_2_2_2_2_2_2_2_2_2_2_1_2_2_2_2_2_2_2_2_2_2_3_2_2_2"/>
    <protectedRange sqref="T51" name="Range2_12_5_1_1_2_2_1_1_1_1_1_1_1_1_1_1_1_1_2_1_1_1_1_1_1_1_1_1_1_1_2_3_1_1_1_1_1_1_1_1"/>
    <protectedRange sqref="S51" name="Range2_12_4_1_1_1_4_2_2_2_2_1_1_1_1_1_1_1_1_1_1_1_2_1_1_1_1_1_1_1_1_1_1_1_2_3_1_1_1_1_1_1_1_1"/>
    <protectedRange sqref="Q51:R51" name="Range2_12_1_6_1_1_1_2_3_2_1_1_3_1_1_1_1_1_1_1_1_1_1_1_1_1_2_1_1_1_1_1_1_1_1_1_1_1_2_3_1_1_1_1_1_1_1_1"/>
    <protectedRange sqref="N51:P51" name="Range2_12_1_2_3_1_1_1_2_3_2_1_1_3_1_1_1_1_1_1_1_1_1_1_1_1_1_2_1_1_1_1_1_1_1_1_1_1_1_2_3_1_1_1_1_1_1_1_1"/>
    <protectedRange sqref="K51:M51" name="Range2_2_12_1_4_3_1_1_1_3_3_2_1_1_3_1_1_1_1_1_1_1_1_1_1_1_1_1_2_1_1_1_1_1_1_1_1_1_1_1_2_3_1_1_1_1_1_1_1_1"/>
    <protectedRange sqref="J51" name="Range2_2_12_1_4_3_1_1_1_3_2_1_2_2_1_1_1_1_1_1_1_1_1_1_1_1_1_2_1_1_1_1_1_1_1_1_1_1_1_2_3_1_1_1_1_1_1_1_1"/>
    <protectedRange sqref="E51:H51" name="Range2_2_12_1_3_1_2_1_1_1_1_2_1_1_1_1_1_1_1_1_1_1_2_1_1_1_1_1_1_1_1_2_1_1_1_1_1_1_1_1_1_1_1_2_3_1_1_1_1_1_1_1_1"/>
    <protectedRange sqref="D51" name="Range2_2_12_1_3_1_2_1_1_1_2_1_2_3_1_1_1_1_1_1_2_1_1_1_1_1_1_1_1_1_1_2_1_1_1_1_1_1_1_1_1_1_1_2_3_1_1_1_1_1_1_1_1"/>
    <protectedRange sqref="I51" name="Range2_2_12_1_4_2_1_1_1_4_1_2_1_1_1_2_2_1_1_1_1_1_1_1_1_1_1_1_1_1_1_2_1_1_1_1_1_1_1_1_1_1_1_2_3_1_1_1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2"/>
    <protectedRange sqref="S52:T52" name="Range2_12_5_1_1_2_1_1_1_1_1_1_1_2_1_2_3_1_1_1_1_2_1_1_1"/>
    <protectedRange sqref="N52:R52" name="Range2_12_1_6_1_1_2_1_1_1_1_1_1_1_1_1_2_3_1_1_1_1_2_1_1_1"/>
    <protectedRange sqref="L52:M52" name="Range2_2_12_1_7_1_1_3_1_1_1_1_1_1_1_1_1_2_3_1_1_1_1_2_1_1_1"/>
    <protectedRange sqref="J52:K52" name="Range2_2_12_1_4_1_1_1_1_1_1_1_1_1_1_1_1_1_1_1_2_1_1_1_1_1_1_1_1_1_2_3_1_1_1_1_2_1_1_1"/>
    <protectedRange sqref="I52" name="Range2_2_12_1_7_1_1_2_2_1_2_2_1_1_1_1_1_1_1_1_1_2_3_1_1_1_1_2_1_1_1"/>
    <protectedRange sqref="G52:H52" name="Range2_2_12_1_3_1_2_1_1_1_1_2_1_1_1_1_1_1_1_1_1_1_1_2_1_1_1_1_1_1_1_1_1_2_3_1_1_1_1_2_1_1_1"/>
    <protectedRange sqref="F52" name="Range2_2_12_1_3_1_2_1_1_1_1_2_1_1_1_1_1_1_1_1_1_1_1_2_2_1_1_1_1_1_1_1_1_2_3_1_1_1_1_2_1_1_1"/>
    <protectedRange sqref="E52" name="Range2_2_12_1_3_1_2_1_1_1_2_1_1_1_1_3_1_1_1_1_1_1_1_1_1_2_2_1_1_1_1_1_1_1_1_2_3_1_1_1_1_2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1"/>
    <protectedRange sqref="T53" name="Range2_12_5_1_1_2_2_1_1_1_1_1_1_1_1_1_1_1_1_2_1_1_1_1_1_1_1_1_1_2_1_2_2_1_1_1_1_2_1_1_1"/>
    <protectedRange sqref="S53" name="Range2_12_4_1_1_1_4_2_2_2_2_1_1_1_1_1_1_1_1_1_1_1_2_1_1_1_1_1_1_1_1_1_2_1_2_2_1_1_1_1_2_1_1_1"/>
    <protectedRange sqref="Q53:R53" name="Range2_12_1_6_1_1_1_2_3_2_1_1_3_1_1_1_1_1_1_1_1_1_1_1_1_1_2_1_1_1_1_1_1_1_1_1_2_1_2_2_1_1_1_1_2_1_1_1"/>
    <protectedRange sqref="N53:P53" name="Range2_12_1_2_3_1_1_1_2_3_2_1_1_3_1_1_1_1_1_1_1_1_1_1_1_1_1_2_1_1_1_1_1_1_1_1_1_2_1_2_2_1_1_1_1_2_1_1_1"/>
    <protectedRange sqref="K53:M53" name="Range2_2_12_1_4_3_1_1_1_3_3_2_1_1_3_1_1_1_1_1_1_1_1_1_1_1_1_1_2_1_1_1_1_1_1_1_1_1_2_1_2_2_1_1_1_1_2_1_1_1"/>
    <protectedRange sqref="J53" name="Range2_2_12_1_4_3_1_1_1_3_2_1_2_2_1_1_1_1_1_1_1_1_1_1_1_1_1_2_1_1_1_1_1_1_1_1_1_2_1_2_2_1_1_1_1_2_1_1_1"/>
    <protectedRange sqref="E53:H53" name="Range2_2_12_1_3_1_2_1_1_1_1_2_1_1_1_1_1_1_1_1_1_1_2_1_1_1_1_1_1_1_1_2_1_1_1_1_1_1_1_1_1_2_1_2_2_1_1_1_1_2_1_1_1"/>
    <protectedRange sqref="D53" name="Range2_2_12_1_3_1_2_1_1_1_2_1_2_3_1_1_1_1_1_1_2_1_1_1_1_1_1_1_1_1_1_2_1_1_1_1_1_1_1_1_1_2_1_2_2_1_1_1_1_2_1_1_1"/>
    <protectedRange sqref="I53" name="Range2_2_12_1_4_2_1_1_1_4_1_2_1_1_1_2_2_1_1_1_1_1_1_1_1_1_1_1_1_1_1_2_1_1_1_1_1_1_1_1_1_2_1_2_2_1_1_1_1_2_1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1"/>
  </protectedRanges>
  <mergeCells count="50">
    <mergeCell ref="B61:U61"/>
    <mergeCell ref="B62:U62"/>
    <mergeCell ref="B63:U63"/>
    <mergeCell ref="AS9:AS10"/>
    <mergeCell ref="AV30:AW30"/>
    <mergeCell ref="L35:N35"/>
    <mergeCell ref="B46:U46"/>
    <mergeCell ref="B51:U51"/>
    <mergeCell ref="B53:U53"/>
    <mergeCell ref="R9:T10"/>
    <mergeCell ref="W9:W10"/>
    <mergeCell ref="X9:AE9"/>
    <mergeCell ref="AH9:AH10"/>
    <mergeCell ref="AI9:AI10"/>
    <mergeCell ref="AQ9:AQ10"/>
    <mergeCell ref="B58:U58"/>
    <mergeCell ref="B59:U59"/>
    <mergeCell ref="B60:U6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350" priority="25" operator="containsText" text="N/A">
      <formula>NOT(ISERROR(SEARCH("N/A",X11)))</formula>
    </cfRule>
    <cfRule type="cellIs" dxfId="349" priority="39" operator="equal">
      <formula>0</formula>
    </cfRule>
  </conditionalFormatting>
  <conditionalFormatting sqref="AC11:AE34 X11:Y34 AA11:AA34">
    <cfRule type="cellIs" dxfId="348" priority="38" operator="greaterThanOrEqual">
      <formula>1185</formula>
    </cfRule>
  </conditionalFormatting>
  <conditionalFormatting sqref="AC11:AE34 X11:Y34 AA11:AA34">
    <cfRule type="cellIs" dxfId="347" priority="37" operator="between">
      <formula>0.1</formula>
      <formula>1184</formula>
    </cfRule>
  </conditionalFormatting>
  <conditionalFormatting sqref="X8">
    <cfRule type="cellIs" dxfId="346" priority="36" operator="equal">
      <formula>0</formula>
    </cfRule>
  </conditionalFormatting>
  <conditionalFormatting sqref="X8">
    <cfRule type="cellIs" dxfId="345" priority="35" operator="greaterThan">
      <formula>1179</formula>
    </cfRule>
  </conditionalFormatting>
  <conditionalFormatting sqref="X8">
    <cfRule type="cellIs" dxfId="344" priority="34" operator="greaterThan">
      <formula>99</formula>
    </cfRule>
  </conditionalFormatting>
  <conditionalFormatting sqref="X8">
    <cfRule type="cellIs" dxfId="343" priority="33" operator="greaterThan">
      <formula>0.99</formula>
    </cfRule>
  </conditionalFormatting>
  <conditionalFormatting sqref="AB8">
    <cfRule type="cellIs" dxfId="342" priority="32" operator="equal">
      <formula>0</formula>
    </cfRule>
  </conditionalFormatting>
  <conditionalFormatting sqref="AB8">
    <cfRule type="cellIs" dxfId="341" priority="31" operator="greaterThan">
      <formula>1179</formula>
    </cfRule>
  </conditionalFormatting>
  <conditionalFormatting sqref="AB8">
    <cfRule type="cellIs" dxfId="340" priority="30" operator="greaterThan">
      <formula>99</formula>
    </cfRule>
  </conditionalFormatting>
  <conditionalFormatting sqref="AB8">
    <cfRule type="cellIs" dxfId="339" priority="29" operator="greaterThan">
      <formula>0.99</formula>
    </cfRule>
  </conditionalFormatting>
  <conditionalFormatting sqref="AI11:AI34">
    <cfRule type="cellIs" dxfId="338" priority="28" operator="greaterThan">
      <formula>$AI$8</formula>
    </cfRule>
  </conditionalFormatting>
  <conditionalFormatting sqref="AH11:AH34">
    <cfRule type="cellIs" dxfId="337" priority="26" operator="greaterThan">
      <formula>$AH$8</formula>
    </cfRule>
    <cfRule type="cellIs" dxfId="336" priority="27" operator="greaterThan">
      <formula>$AH$8</formula>
    </cfRule>
  </conditionalFormatting>
  <conditionalFormatting sqref="AB11:AB34">
    <cfRule type="containsText" dxfId="335" priority="21" operator="containsText" text="N/A">
      <formula>NOT(ISERROR(SEARCH("N/A",AB11)))</formula>
    </cfRule>
    <cfRule type="cellIs" dxfId="334" priority="24" operator="equal">
      <formula>0</formula>
    </cfRule>
  </conditionalFormatting>
  <conditionalFormatting sqref="AB11:AB34">
    <cfRule type="cellIs" dxfId="333" priority="23" operator="greaterThanOrEqual">
      <formula>1185</formula>
    </cfRule>
  </conditionalFormatting>
  <conditionalFormatting sqref="AB11:AB34">
    <cfRule type="cellIs" dxfId="332" priority="22" operator="between">
      <formula>0.1</formula>
      <formula>1184</formula>
    </cfRule>
  </conditionalFormatting>
  <conditionalFormatting sqref="AN11:AO34">
    <cfRule type="cellIs" dxfId="331" priority="20" operator="equal">
      <formula>0</formula>
    </cfRule>
  </conditionalFormatting>
  <conditionalFormatting sqref="AN11:AO34">
    <cfRule type="cellIs" dxfId="330" priority="19" operator="greaterThan">
      <formula>1179</formula>
    </cfRule>
  </conditionalFormatting>
  <conditionalFormatting sqref="AN11:AO34">
    <cfRule type="cellIs" dxfId="329" priority="18" operator="greaterThan">
      <formula>99</formula>
    </cfRule>
  </conditionalFormatting>
  <conditionalFormatting sqref="AN11:AO34">
    <cfRule type="cellIs" dxfId="328" priority="17" operator="greaterThan">
      <formula>0.99</formula>
    </cfRule>
  </conditionalFormatting>
  <conditionalFormatting sqref="AQ11:AQ34">
    <cfRule type="cellIs" dxfId="327" priority="16" operator="equal">
      <formula>0</formula>
    </cfRule>
  </conditionalFormatting>
  <conditionalFormatting sqref="AQ11:AQ34">
    <cfRule type="cellIs" dxfId="326" priority="15" operator="greaterThan">
      <formula>1179</formula>
    </cfRule>
  </conditionalFormatting>
  <conditionalFormatting sqref="AQ11:AQ34">
    <cfRule type="cellIs" dxfId="325" priority="14" operator="greaterThan">
      <formula>99</formula>
    </cfRule>
  </conditionalFormatting>
  <conditionalFormatting sqref="AQ11:AQ34">
    <cfRule type="cellIs" dxfId="324" priority="13" operator="greaterThan">
      <formula>0.99</formula>
    </cfRule>
  </conditionalFormatting>
  <conditionalFormatting sqref="Z11:Z34">
    <cfRule type="containsText" dxfId="323" priority="9" operator="containsText" text="N/A">
      <formula>NOT(ISERROR(SEARCH("N/A",Z11)))</formula>
    </cfRule>
    <cfRule type="cellIs" dxfId="322" priority="12" operator="equal">
      <formula>0</formula>
    </cfRule>
  </conditionalFormatting>
  <conditionalFormatting sqref="Z11:Z34">
    <cfRule type="cellIs" dxfId="321" priority="11" operator="greaterThanOrEqual">
      <formula>1185</formula>
    </cfRule>
  </conditionalFormatting>
  <conditionalFormatting sqref="Z11:Z34">
    <cfRule type="cellIs" dxfId="320" priority="10" operator="between">
      <formula>0.1</formula>
      <formula>1184</formula>
    </cfRule>
  </conditionalFormatting>
  <conditionalFormatting sqref="AJ11:AN34">
    <cfRule type="cellIs" dxfId="319" priority="8" operator="equal">
      <formula>0</formula>
    </cfRule>
  </conditionalFormatting>
  <conditionalFormatting sqref="AJ11:AN34">
    <cfRule type="cellIs" dxfId="318" priority="7" operator="greaterThan">
      <formula>1179</formula>
    </cfRule>
  </conditionalFormatting>
  <conditionalFormatting sqref="AJ11:AN34">
    <cfRule type="cellIs" dxfId="317" priority="6" operator="greaterThan">
      <formula>99</formula>
    </cfRule>
  </conditionalFormatting>
  <conditionalFormatting sqref="AJ11:AN34">
    <cfRule type="cellIs" dxfId="316" priority="5" operator="greaterThan">
      <formula>0.99</formula>
    </cfRule>
  </conditionalFormatting>
  <conditionalFormatting sqref="AP11:AP34">
    <cfRule type="cellIs" dxfId="315" priority="4" operator="equal">
      <formula>0</formula>
    </cfRule>
  </conditionalFormatting>
  <conditionalFormatting sqref="AP11:AP34">
    <cfRule type="cellIs" dxfId="314" priority="3" operator="greaterThan">
      <formula>1179</formula>
    </cfRule>
  </conditionalFormatting>
  <conditionalFormatting sqref="AP11:AP34">
    <cfRule type="cellIs" dxfId="313" priority="2" operator="greaterThan">
      <formula>99</formula>
    </cfRule>
  </conditionalFormatting>
  <conditionalFormatting sqref="AP11:AP34">
    <cfRule type="cellIs" dxfId="31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S19" zoomScaleNormal="100" workbookViewId="0">
      <selection activeCell="AK35" sqref="AK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42393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24772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23'!Q34</f>
        <v>67812071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23'!AG34</f>
        <v>43477488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23'!AP34</f>
        <v>10122082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132</v>
      </c>
      <c r="P11" s="115">
        <v>100</v>
      </c>
      <c r="Q11" s="115">
        <v>67816218</v>
      </c>
      <c r="R11" s="46">
        <f>IF(ISBLANK(Q11),"-",Q11-Q10)</f>
        <v>4147</v>
      </c>
      <c r="S11" s="47">
        <f>R11*24/1000</f>
        <v>99.528000000000006</v>
      </c>
      <c r="T11" s="47">
        <f>R11/1000</f>
        <v>4.1470000000000002</v>
      </c>
      <c r="U11" s="116">
        <v>5.3</v>
      </c>
      <c r="V11" s="116">
        <f t="shared" ref="V11:V34" si="1">U11</f>
        <v>5.3</v>
      </c>
      <c r="W11" s="117" t="s">
        <v>124</v>
      </c>
      <c r="X11" s="119">
        <v>0</v>
      </c>
      <c r="Y11" s="119">
        <v>0</v>
      </c>
      <c r="Z11" s="119">
        <v>998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43478228</v>
      </c>
      <c r="AH11" s="49">
        <f>IF(ISBLANK(AG11),"-",AG11-AG10)</f>
        <v>740</v>
      </c>
      <c r="AI11" s="50">
        <f>AH11/T11</f>
        <v>178.44224740776463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0.47</v>
      </c>
      <c r="AP11" s="119">
        <v>10123369</v>
      </c>
      <c r="AQ11" s="119">
        <f t="shared" ref="AQ11:AQ34" si="2">AP11-AP10</f>
        <v>1287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130</v>
      </c>
      <c r="P12" s="115">
        <v>91</v>
      </c>
      <c r="Q12" s="115">
        <v>67820284</v>
      </c>
      <c r="R12" s="46">
        <f t="shared" ref="R12:R34" si="5">IF(ISBLANK(Q12),"-",Q12-Q11)</f>
        <v>4066</v>
      </c>
      <c r="S12" s="47">
        <f t="shared" ref="S12:S34" si="6">R12*24/1000</f>
        <v>97.584000000000003</v>
      </c>
      <c r="T12" s="47">
        <f t="shared" ref="T12:T34" si="7">R12/1000</f>
        <v>4.0659999999999998</v>
      </c>
      <c r="U12" s="116">
        <v>6.7</v>
      </c>
      <c r="V12" s="116">
        <f t="shared" si="1"/>
        <v>6.7</v>
      </c>
      <c r="W12" s="117" t="s">
        <v>124</v>
      </c>
      <c r="X12" s="119">
        <v>0</v>
      </c>
      <c r="Y12" s="119">
        <v>0</v>
      </c>
      <c r="Z12" s="119">
        <v>946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43478952</v>
      </c>
      <c r="AH12" s="49">
        <f>IF(ISBLANK(AG12),"-",AG12-AG11)</f>
        <v>724</v>
      </c>
      <c r="AI12" s="50">
        <f t="shared" ref="AI12:AI34" si="8">AH12/T12</f>
        <v>178.06197737333989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0.47</v>
      </c>
      <c r="AP12" s="119">
        <v>10124704</v>
      </c>
      <c r="AQ12" s="119">
        <f t="shared" si="2"/>
        <v>1335</v>
      </c>
      <c r="AR12" s="123">
        <v>1.1000000000000001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128</v>
      </c>
      <c r="P13" s="115">
        <v>92</v>
      </c>
      <c r="Q13" s="115">
        <v>67824162</v>
      </c>
      <c r="R13" s="46">
        <f t="shared" si="5"/>
        <v>3878</v>
      </c>
      <c r="S13" s="47">
        <f t="shared" si="6"/>
        <v>93.072000000000003</v>
      </c>
      <c r="T13" s="47">
        <f t="shared" si="7"/>
        <v>3.8780000000000001</v>
      </c>
      <c r="U13" s="116">
        <v>8.1999999999999993</v>
      </c>
      <c r="V13" s="116">
        <f t="shared" si="1"/>
        <v>8.1999999999999993</v>
      </c>
      <c r="W13" s="117" t="s">
        <v>124</v>
      </c>
      <c r="X13" s="119">
        <v>0</v>
      </c>
      <c r="Y13" s="119">
        <v>0</v>
      </c>
      <c r="Z13" s="119">
        <v>916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43479632</v>
      </c>
      <c r="AH13" s="49">
        <f>IF(ISBLANK(AG13),"-",AG13-AG12)</f>
        <v>680</v>
      </c>
      <c r="AI13" s="50">
        <f t="shared" si="8"/>
        <v>175.34811758638472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0.47</v>
      </c>
      <c r="AP13" s="119">
        <v>10126118</v>
      </c>
      <c r="AQ13" s="119">
        <f t="shared" si="2"/>
        <v>1414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13</v>
      </c>
      <c r="E14" s="41">
        <f t="shared" si="0"/>
        <v>9.1549295774647899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111</v>
      </c>
      <c r="P14" s="115">
        <v>93</v>
      </c>
      <c r="Q14" s="115">
        <v>67827900</v>
      </c>
      <c r="R14" s="46">
        <f t="shared" si="5"/>
        <v>3738</v>
      </c>
      <c r="S14" s="47">
        <f t="shared" si="6"/>
        <v>89.712000000000003</v>
      </c>
      <c r="T14" s="47">
        <f t="shared" si="7"/>
        <v>3.738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916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43480292</v>
      </c>
      <c r="AH14" s="49">
        <f t="shared" ref="AH14:AH34" si="9">IF(ISBLANK(AG14),"-",AG14-AG13)</f>
        <v>660</v>
      </c>
      <c r="AI14" s="50">
        <f t="shared" si="8"/>
        <v>176.56500802568218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0.47</v>
      </c>
      <c r="AP14" s="119">
        <v>10127288</v>
      </c>
      <c r="AQ14" s="119">
        <f t="shared" si="2"/>
        <v>1170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19</v>
      </c>
      <c r="E15" s="41">
        <f t="shared" si="0"/>
        <v>13.380281690140846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87</v>
      </c>
      <c r="P15" s="115">
        <v>83</v>
      </c>
      <c r="Q15" s="115">
        <v>67831273</v>
      </c>
      <c r="R15" s="46">
        <f t="shared" si="5"/>
        <v>3373</v>
      </c>
      <c r="S15" s="47">
        <f t="shared" si="6"/>
        <v>80.951999999999998</v>
      </c>
      <c r="T15" s="47">
        <f t="shared" si="7"/>
        <v>3.3730000000000002</v>
      </c>
      <c r="U15" s="116">
        <v>10.4</v>
      </c>
      <c r="V15" s="116">
        <f t="shared" si="1"/>
        <v>10.4</v>
      </c>
      <c r="W15" s="117" t="s">
        <v>247</v>
      </c>
      <c r="X15" s="119">
        <v>0</v>
      </c>
      <c r="Y15" s="119">
        <v>0</v>
      </c>
      <c r="Z15" s="119">
        <v>0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43480780</v>
      </c>
      <c r="AH15" s="49">
        <f t="shared" si="9"/>
        <v>488</v>
      </c>
      <c r="AI15" s="50">
        <f t="shared" si="8"/>
        <v>144.67832789801363</v>
      </c>
      <c r="AJ15" s="101">
        <v>0</v>
      </c>
      <c r="AK15" s="101">
        <v>0</v>
      </c>
      <c r="AL15" s="101">
        <v>0</v>
      </c>
      <c r="AM15" s="101">
        <v>1</v>
      </c>
      <c r="AN15" s="101">
        <v>0</v>
      </c>
      <c r="AO15" s="101"/>
      <c r="AP15" s="119">
        <v>10127288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25</v>
      </c>
      <c r="E16" s="41">
        <f t="shared" si="0"/>
        <v>17.605633802816904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88</v>
      </c>
      <c r="P16" s="115">
        <v>88</v>
      </c>
      <c r="Q16" s="115">
        <v>67834912</v>
      </c>
      <c r="R16" s="46">
        <f t="shared" si="5"/>
        <v>3639</v>
      </c>
      <c r="S16" s="47">
        <f t="shared" si="6"/>
        <v>87.335999999999999</v>
      </c>
      <c r="T16" s="47">
        <f t="shared" si="7"/>
        <v>3.6389999999999998</v>
      </c>
      <c r="U16" s="116">
        <v>10</v>
      </c>
      <c r="V16" s="116">
        <f t="shared" si="1"/>
        <v>10</v>
      </c>
      <c r="W16" s="117" t="s">
        <v>247</v>
      </c>
      <c r="X16" s="119">
        <v>0</v>
      </c>
      <c r="Y16" s="119">
        <v>0</v>
      </c>
      <c r="Z16" s="119">
        <v>0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43481252</v>
      </c>
      <c r="AH16" s="49">
        <f t="shared" si="9"/>
        <v>472</v>
      </c>
      <c r="AI16" s="50">
        <f t="shared" si="8"/>
        <v>129.70596317669691</v>
      </c>
      <c r="AJ16" s="101">
        <v>0</v>
      </c>
      <c r="AK16" s="101">
        <v>0</v>
      </c>
      <c r="AL16" s="101">
        <v>0</v>
      </c>
      <c r="AM16" s="101">
        <v>1</v>
      </c>
      <c r="AN16" s="101">
        <v>0</v>
      </c>
      <c r="AO16" s="101">
        <v>0</v>
      </c>
      <c r="AP16" s="119">
        <v>10127288</v>
      </c>
      <c r="AQ16" s="119">
        <f t="shared" si="2"/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20</v>
      </c>
      <c r="E17" s="41">
        <f t="shared" si="0"/>
        <v>14.084507042253522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84</v>
      </c>
      <c r="P17" s="115">
        <v>82</v>
      </c>
      <c r="Q17" s="115">
        <v>67838509</v>
      </c>
      <c r="R17" s="46">
        <f t="shared" si="5"/>
        <v>3597</v>
      </c>
      <c r="S17" s="47">
        <f t="shared" si="6"/>
        <v>86.328000000000003</v>
      </c>
      <c r="T17" s="47">
        <f t="shared" si="7"/>
        <v>3.597</v>
      </c>
      <c r="U17" s="116">
        <v>10</v>
      </c>
      <c r="V17" s="116">
        <f t="shared" si="1"/>
        <v>10</v>
      </c>
      <c r="W17" s="117" t="s">
        <v>247</v>
      </c>
      <c r="X17" s="119">
        <v>0</v>
      </c>
      <c r="Y17" s="119">
        <v>0</v>
      </c>
      <c r="Z17" s="119">
        <v>0</v>
      </c>
      <c r="AA17" s="119">
        <v>1185</v>
      </c>
      <c r="AB17" s="119">
        <v>0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43481732</v>
      </c>
      <c r="AH17" s="49">
        <f t="shared" si="9"/>
        <v>480</v>
      </c>
      <c r="AI17" s="50">
        <f t="shared" si="8"/>
        <v>133.44453711426189</v>
      </c>
      <c r="AJ17" s="101">
        <v>0</v>
      </c>
      <c r="AK17" s="101">
        <v>0</v>
      </c>
      <c r="AL17" s="101">
        <v>0</v>
      </c>
      <c r="AM17" s="101">
        <v>1</v>
      </c>
      <c r="AN17" s="101">
        <v>0</v>
      </c>
      <c r="AO17" s="101">
        <v>0</v>
      </c>
      <c r="AP17" s="119">
        <v>10127288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10</v>
      </c>
      <c r="E18" s="41">
        <f t="shared" si="0"/>
        <v>7.042253521126761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140</v>
      </c>
      <c r="P18" s="115">
        <v>144</v>
      </c>
      <c r="Q18" s="115">
        <v>67844267</v>
      </c>
      <c r="R18" s="46">
        <f t="shared" si="5"/>
        <v>5758</v>
      </c>
      <c r="S18" s="47">
        <f t="shared" si="6"/>
        <v>138.19200000000001</v>
      </c>
      <c r="T18" s="47">
        <f t="shared" si="7"/>
        <v>5.758</v>
      </c>
      <c r="U18" s="116">
        <v>10</v>
      </c>
      <c r="V18" s="116">
        <f t="shared" si="1"/>
        <v>10</v>
      </c>
      <c r="W18" s="117" t="s">
        <v>130</v>
      </c>
      <c r="X18" s="119">
        <v>996</v>
      </c>
      <c r="Y18" s="119">
        <v>0</v>
      </c>
      <c r="Z18" s="119">
        <v>1187</v>
      </c>
      <c r="AA18" s="119">
        <v>1185</v>
      </c>
      <c r="AB18" s="119">
        <v>1167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43482916</v>
      </c>
      <c r="AH18" s="49">
        <f t="shared" si="9"/>
        <v>1184</v>
      </c>
      <c r="AI18" s="50">
        <f t="shared" si="8"/>
        <v>205.62695380340395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10127288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8</v>
      </c>
      <c r="E19" s="41">
        <f t="shared" si="0"/>
        <v>5.6338028169014089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139</v>
      </c>
      <c r="P19" s="115">
        <v>141</v>
      </c>
      <c r="Q19" s="115">
        <v>67850226</v>
      </c>
      <c r="R19" s="46">
        <f t="shared" si="5"/>
        <v>5959</v>
      </c>
      <c r="S19" s="47">
        <f t="shared" si="6"/>
        <v>143.01599999999999</v>
      </c>
      <c r="T19" s="47">
        <f t="shared" si="7"/>
        <v>5.9589999999999996</v>
      </c>
      <c r="U19" s="116">
        <v>9.8000000000000007</v>
      </c>
      <c r="V19" s="116">
        <f t="shared" si="1"/>
        <v>9.8000000000000007</v>
      </c>
      <c r="W19" s="117" t="s">
        <v>130</v>
      </c>
      <c r="X19" s="119">
        <v>996</v>
      </c>
      <c r="Y19" s="119">
        <v>0</v>
      </c>
      <c r="Z19" s="119">
        <v>1186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43484220</v>
      </c>
      <c r="AH19" s="49">
        <f t="shared" si="9"/>
        <v>1304</v>
      </c>
      <c r="AI19" s="50">
        <f t="shared" si="8"/>
        <v>218.8286625272697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10127288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7</v>
      </c>
      <c r="E20" s="41">
        <f t="shared" si="0"/>
        <v>4.9295774647887329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138</v>
      </c>
      <c r="P20" s="115">
        <v>144</v>
      </c>
      <c r="Q20" s="115">
        <v>67856133</v>
      </c>
      <c r="R20" s="46">
        <f t="shared" si="5"/>
        <v>5907</v>
      </c>
      <c r="S20" s="47">
        <f t="shared" si="6"/>
        <v>141.768</v>
      </c>
      <c r="T20" s="47">
        <f t="shared" si="7"/>
        <v>5.907</v>
      </c>
      <c r="U20" s="116">
        <v>9.4</v>
      </c>
      <c r="V20" s="116">
        <f t="shared" si="1"/>
        <v>9.4</v>
      </c>
      <c r="W20" s="117" t="s">
        <v>130</v>
      </c>
      <c r="X20" s="119">
        <v>1017</v>
      </c>
      <c r="Y20" s="119">
        <v>0</v>
      </c>
      <c r="Z20" s="119">
        <v>1187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43485524</v>
      </c>
      <c r="AH20" s="49">
        <f t="shared" si="9"/>
        <v>1304</v>
      </c>
      <c r="AI20" s="50">
        <f t="shared" si="8"/>
        <v>220.75503639749451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10127288</v>
      </c>
      <c r="AQ20" s="119">
        <f t="shared" si="2"/>
        <v>0</v>
      </c>
      <c r="AR20" s="53">
        <v>1.08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138</v>
      </c>
      <c r="P21" s="115">
        <v>144</v>
      </c>
      <c r="Q21" s="115">
        <v>67862321</v>
      </c>
      <c r="R21" s="46">
        <f t="shared" si="5"/>
        <v>6188</v>
      </c>
      <c r="S21" s="47">
        <f t="shared" si="6"/>
        <v>148.512</v>
      </c>
      <c r="T21" s="47">
        <f t="shared" si="7"/>
        <v>6.1879999999999997</v>
      </c>
      <c r="U21" s="116">
        <v>8.9</v>
      </c>
      <c r="V21" s="116">
        <f t="shared" si="1"/>
        <v>8.9</v>
      </c>
      <c r="W21" s="117" t="s">
        <v>130</v>
      </c>
      <c r="X21" s="119">
        <v>1016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43486900</v>
      </c>
      <c r="AH21" s="49">
        <f t="shared" si="9"/>
        <v>1376</v>
      </c>
      <c r="AI21" s="50">
        <f t="shared" si="8"/>
        <v>222.36586942469296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10127288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8</v>
      </c>
      <c r="E22" s="41">
        <f t="shared" si="0"/>
        <v>5.6338028169014089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139</v>
      </c>
      <c r="P22" s="115">
        <v>142</v>
      </c>
      <c r="Q22" s="115">
        <v>67868355</v>
      </c>
      <c r="R22" s="46">
        <f t="shared" si="5"/>
        <v>6034</v>
      </c>
      <c r="S22" s="47">
        <f t="shared" si="6"/>
        <v>144.816</v>
      </c>
      <c r="T22" s="47">
        <f t="shared" si="7"/>
        <v>6.0339999999999998</v>
      </c>
      <c r="U22" s="116">
        <v>8.5</v>
      </c>
      <c r="V22" s="116">
        <f t="shared" si="1"/>
        <v>8.5</v>
      </c>
      <c r="W22" s="117" t="s">
        <v>130</v>
      </c>
      <c r="X22" s="119">
        <v>1016</v>
      </c>
      <c r="Y22" s="119">
        <v>0</v>
      </c>
      <c r="Z22" s="119">
        <v>1186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43488244</v>
      </c>
      <c r="AH22" s="49">
        <f t="shared" si="9"/>
        <v>1344</v>
      </c>
      <c r="AI22" s="50">
        <f t="shared" si="8"/>
        <v>222.73781902552204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10127288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135</v>
      </c>
      <c r="P23" s="115">
        <v>140</v>
      </c>
      <c r="Q23" s="115">
        <v>67874393</v>
      </c>
      <c r="R23" s="46">
        <f t="shared" si="5"/>
        <v>6038</v>
      </c>
      <c r="S23" s="47">
        <f t="shared" si="6"/>
        <v>144.91200000000001</v>
      </c>
      <c r="T23" s="47">
        <f t="shared" si="7"/>
        <v>6.0380000000000003</v>
      </c>
      <c r="U23" s="116">
        <v>8.1</v>
      </c>
      <c r="V23" s="116">
        <f t="shared" si="1"/>
        <v>8.1</v>
      </c>
      <c r="W23" s="117" t="s">
        <v>130</v>
      </c>
      <c r="X23" s="119">
        <v>1006</v>
      </c>
      <c r="Y23" s="119">
        <v>0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43489604</v>
      </c>
      <c r="AH23" s="49">
        <f t="shared" si="9"/>
        <v>1360</v>
      </c>
      <c r="AI23" s="50">
        <f t="shared" si="8"/>
        <v>225.24014574362371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10127288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134</v>
      </c>
      <c r="P24" s="115">
        <v>144</v>
      </c>
      <c r="Q24" s="115">
        <v>67880506</v>
      </c>
      <c r="R24" s="46">
        <f t="shared" si="5"/>
        <v>6113</v>
      </c>
      <c r="S24" s="47">
        <f t="shared" si="6"/>
        <v>146.71199999999999</v>
      </c>
      <c r="T24" s="47">
        <f t="shared" si="7"/>
        <v>6.1130000000000004</v>
      </c>
      <c r="U24" s="116">
        <v>7.7</v>
      </c>
      <c r="V24" s="116">
        <f t="shared" si="1"/>
        <v>7.7</v>
      </c>
      <c r="W24" s="117" t="s">
        <v>130</v>
      </c>
      <c r="X24" s="119">
        <v>1016</v>
      </c>
      <c r="Y24" s="119">
        <v>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43491004</v>
      </c>
      <c r="AH24" s="49">
        <f>IF(ISBLANK(AG24),"-",AG24-AG23)</f>
        <v>1400</v>
      </c>
      <c r="AI24" s="50">
        <f t="shared" si="8"/>
        <v>229.02012105349255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10127288</v>
      </c>
      <c r="AQ24" s="119">
        <f t="shared" si="2"/>
        <v>0</v>
      </c>
      <c r="AR24" s="53">
        <v>1.04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131</v>
      </c>
      <c r="P25" s="115">
        <v>143</v>
      </c>
      <c r="Q25" s="115">
        <v>67886171</v>
      </c>
      <c r="R25" s="46">
        <f t="shared" si="5"/>
        <v>5665</v>
      </c>
      <c r="S25" s="47">
        <f t="shared" si="6"/>
        <v>135.96</v>
      </c>
      <c r="T25" s="47">
        <f t="shared" si="7"/>
        <v>5.665</v>
      </c>
      <c r="U25" s="116">
        <v>7.2</v>
      </c>
      <c r="V25" s="116">
        <f t="shared" si="1"/>
        <v>7.2</v>
      </c>
      <c r="W25" s="117" t="s">
        <v>130</v>
      </c>
      <c r="X25" s="119">
        <v>1047</v>
      </c>
      <c r="Y25" s="119">
        <v>0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43492324</v>
      </c>
      <c r="AH25" s="49">
        <f t="shared" si="9"/>
        <v>1320</v>
      </c>
      <c r="AI25" s="50">
        <f t="shared" si="8"/>
        <v>233.00970873786409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10127288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131</v>
      </c>
      <c r="P26" s="115">
        <v>137</v>
      </c>
      <c r="Q26" s="115">
        <v>67891947</v>
      </c>
      <c r="R26" s="46">
        <f t="shared" si="5"/>
        <v>5776</v>
      </c>
      <c r="S26" s="47">
        <f t="shared" si="6"/>
        <v>138.624</v>
      </c>
      <c r="T26" s="47">
        <f t="shared" si="7"/>
        <v>5.7759999999999998</v>
      </c>
      <c r="U26" s="116">
        <v>6.8</v>
      </c>
      <c r="V26" s="116">
        <f t="shared" si="1"/>
        <v>6.8</v>
      </c>
      <c r="W26" s="117" t="s">
        <v>130</v>
      </c>
      <c r="X26" s="119">
        <v>1015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43493660</v>
      </c>
      <c r="AH26" s="49">
        <f t="shared" si="9"/>
        <v>1336</v>
      </c>
      <c r="AI26" s="50">
        <f t="shared" si="8"/>
        <v>231.30193905817174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10127288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132</v>
      </c>
      <c r="P27" s="115">
        <v>139</v>
      </c>
      <c r="Q27" s="115">
        <v>67897742</v>
      </c>
      <c r="R27" s="46">
        <f t="shared" si="5"/>
        <v>5795</v>
      </c>
      <c r="S27" s="47">
        <f t="shared" si="6"/>
        <v>139.08000000000001</v>
      </c>
      <c r="T27" s="47">
        <f t="shared" si="7"/>
        <v>5.7949999999999999</v>
      </c>
      <c r="U27" s="116">
        <v>6.5</v>
      </c>
      <c r="V27" s="116">
        <f t="shared" si="1"/>
        <v>6.5</v>
      </c>
      <c r="W27" s="117" t="s">
        <v>130</v>
      </c>
      <c r="X27" s="119">
        <v>1016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43495012</v>
      </c>
      <c r="AH27" s="49">
        <f t="shared" si="9"/>
        <v>1352</v>
      </c>
      <c r="AI27" s="50">
        <f t="shared" si="8"/>
        <v>233.30457290767905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10127288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131</v>
      </c>
      <c r="P28" s="115">
        <v>136</v>
      </c>
      <c r="Q28" s="115">
        <v>67903373</v>
      </c>
      <c r="R28" s="46">
        <f t="shared" si="5"/>
        <v>5631</v>
      </c>
      <c r="S28" s="47">
        <f t="shared" si="6"/>
        <v>135.14400000000001</v>
      </c>
      <c r="T28" s="47">
        <f t="shared" si="7"/>
        <v>5.6310000000000002</v>
      </c>
      <c r="U28" s="116">
        <v>6.2</v>
      </c>
      <c r="V28" s="116">
        <f t="shared" si="1"/>
        <v>6.2</v>
      </c>
      <c r="W28" s="117" t="s">
        <v>130</v>
      </c>
      <c r="X28" s="119">
        <v>1006</v>
      </c>
      <c r="Y28" s="119">
        <v>0</v>
      </c>
      <c r="Z28" s="119">
        <v>1168</v>
      </c>
      <c r="AA28" s="119">
        <v>1185</v>
      </c>
      <c r="AB28" s="119">
        <v>1168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43496300</v>
      </c>
      <c r="AH28" s="49">
        <f t="shared" si="9"/>
        <v>1288</v>
      </c>
      <c r="AI28" s="50">
        <f t="shared" si="8"/>
        <v>228.73379506304386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10127288</v>
      </c>
      <c r="AQ28" s="119">
        <f t="shared" si="2"/>
        <v>0</v>
      </c>
      <c r="AR28" s="53">
        <v>1.01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6</v>
      </c>
      <c r="E29" s="41">
        <f t="shared" si="0"/>
        <v>4.2253521126760569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131</v>
      </c>
      <c r="P29" s="115">
        <v>135</v>
      </c>
      <c r="Q29" s="115">
        <v>67909061</v>
      </c>
      <c r="R29" s="46">
        <f t="shared" si="5"/>
        <v>5688</v>
      </c>
      <c r="S29" s="47">
        <f t="shared" si="6"/>
        <v>136.512</v>
      </c>
      <c r="T29" s="47">
        <f t="shared" si="7"/>
        <v>5.6879999999999997</v>
      </c>
      <c r="U29" s="116">
        <v>5.9</v>
      </c>
      <c r="V29" s="116">
        <f t="shared" si="1"/>
        <v>5.9</v>
      </c>
      <c r="W29" s="117" t="s">
        <v>130</v>
      </c>
      <c r="X29" s="119">
        <v>1005</v>
      </c>
      <c r="Y29" s="119">
        <v>0</v>
      </c>
      <c r="Z29" s="119">
        <v>1167</v>
      </c>
      <c r="AA29" s="119">
        <v>1185</v>
      </c>
      <c r="AB29" s="119">
        <v>1167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43497596</v>
      </c>
      <c r="AH29" s="49">
        <f t="shared" si="9"/>
        <v>1296</v>
      </c>
      <c r="AI29" s="50">
        <f t="shared" si="8"/>
        <v>227.84810126582281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10127288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10</v>
      </c>
      <c r="E30" s="41">
        <f t="shared" si="0"/>
        <v>7.042253521126761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119</v>
      </c>
      <c r="P30" s="115">
        <v>118</v>
      </c>
      <c r="Q30" s="115">
        <v>67914421</v>
      </c>
      <c r="R30" s="46">
        <f t="shared" si="5"/>
        <v>5360</v>
      </c>
      <c r="S30" s="47">
        <f t="shared" si="6"/>
        <v>128.63999999999999</v>
      </c>
      <c r="T30" s="47">
        <f t="shared" si="7"/>
        <v>5.36</v>
      </c>
      <c r="U30" s="116">
        <v>5.3</v>
      </c>
      <c r="V30" s="116">
        <f t="shared" si="1"/>
        <v>5.3</v>
      </c>
      <c r="W30" s="117" t="s">
        <v>139</v>
      </c>
      <c r="X30" s="119">
        <v>1016</v>
      </c>
      <c r="Y30" s="119">
        <v>0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43498680</v>
      </c>
      <c r="AH30" s="49">
        <f t="shared" si="9"/>
        <v>1084</v>
      </c>
      <c r="AI30" s="50">
        <f t="shared" si="8"/>
        <v>202.23880597014923</v>
      </c>
      <c r="AJ30" s="101">
        <v>1</v>
      </c>
      <c r="AK30" s="101">
        <v>0</v>
      </c>
      <c r="AL30" s="101">
        <v>0</v>
      </c>
      <c r="AM30" s="101">
        <v>1</v>
      </c>
      <c r="AN30" s="101">
        <v>1</v>
      </c>
      <c r="AO30" s="101">
        <v>0</v>
      </c>
      <c r="AP30" s="119">
        <v>10127288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11</v>
      </c>
      <c r="E31" s="41">
        <f t="shared" si="0"/>
        <v>7.746478873239437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118</v>
      </c>
      <c r="P31" s="115">
        <v>125</v>
      </c>
      <c r="Q31" s="115">
        <v>67919690</v>
      </c>
      <c r="R31" s="46">
        <f t="shared" si="5"/>
        <v>5269</v>
      </c>
      <c r="S31" s="47">
        <f t="shared" si="6"/>
        <v>126.456</v>
      </c>
      <c r="T31" s="47">
        <f t="shared" si="7"/>
        <v>5.2690000000000001</v>
      </c>
      <c r="U31" s="116">
        <v>4.9000000000000004</v>
      </c>
      <c r="V31" s="116">
        <f t="shared" si="1"/>
        <v>4.9000000000000004</v>
      </c>
      <c r="W31" s="117" t="s">
        <v>139</v>
      </c>
      <c r="X31" s="119">
        <v>1016</v>
      </c>
      <c r="Y31" s="119">
        <v>0</v>
      </c>
      <c r="Z31" s="119">
        <v>0</v>
      </c>
      <c r="AA31" s="119">
        <v>1185</v>
      </c>
      <c r="AB31" s="119">
        <v>1187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43499724</v>
      </c>
      <c r="AH31" s="49">
        <f t="shared" si="9"/>
        <v>1044</v>
      </c>
      <c r="AI31" s="50">
        <f t="shared" si="8"/>
        <v>198.1400645283735</v>
      </c>
      <c r="AJ31" s="101">
        <v>1</v>
      </c>
      <c r="AK31" s="101">
        <v>0</v>
      </c>
      <c r="AL31" s="101">
        <v>0</v>
      </c>
      <c r="AM31" s="101">
        <v>1</v>
      </c>
      <c r="AN31" s="101">
        <v>1</v>
      </c>
      <c r="AO31" s="101">
        <v>0</v>
      </c>
      <c r="AP31" s="119">
        <v>10127288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13</v>
      </c>
      <c r="E32" s="41">
        <f t="shared" si="0"/>
        <v>9.1549295774647899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119</v>
      </c>
      <c r="P32" s="115">
        <v>121</v>
      </c>
      <c r="Q32" s="115">
        <v>67924852</v>
      </c>
      <c r="R32" s="46">
        <f t="shared" si="5"/>
        <v>5162</v>
      </c>
      <c r="S32" s="47">
        <f t="shared" si="6"/>
        <v>123.88800000000001</v>
      </c>
      <c r="T32" s="47">
        <f t="shared" si="7"/>
        <v>5.1619999999999999</v>
      </c>
      <c r="U32" s="116">
        <v>4.5</v>
      </c>
      <c r="V32" s="116">
        <f t="shared" si="1"/>
        <v>4.5</v>
      </c>
      <c r="W32" s="117" t="s">
        <v>139</v>
      </c>
      <c r="X32" s="119">
        <v>996</v>
      </c>
      <c r="Y32" s="119">
        <v>0</v>
      </c>
      <c r="Z32" s="119">
        <v>0</v>
      </c>
      <c r="AA32" s="119">
        <v>1185</v>
      </c>
      <c r="AB32" s="119">
        <v>1148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43500728</v>
      </c>
      <c r="AH32" s="49">
        <f t="shared" si="9"/>
        <v>1004</v>
      </c>
      <c r="AI32" s="50">
        <f t="shared" si="8"/>
        <v>194.49825648973265</v>
      </c>
      <c r="AJ32" s="101">
        <v>1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19">
        <v>10127288</v>
      </c>
      <c r="AQ32" s="119">
        <f t="shared" si="2"/>
        <v>0</v>
      </c>
      <c r="AR32" s="53">
        <v>1.05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10</v>
      </c>
      <c r="E33" s="41">
        <f t="shared" si="0"/>
        <v>7.042253521126761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126</v>
      </c>
      <c r="P33" s="115">
        <v>105</v>
      </c>
      <c r="Q33" s="115">
        <v>67929307</v>
      </c>
      <c r="R33" s="46">
        <f t="shared" si="5"/>
        <v>4455</v>
      </c>
      <c r="S33" s="47">
        <f t="shared" si="6"/>
        <v>106.92</v>
      </c>
      <c r="T33" s="47">
        <f t="shared" si="7"/>
        <v>4.4550000000000001</v>
      </c>
      <c r="U33" s="116">
        <v>5.3</v>
      </c>
      <c r="V33" s="116">
        <f t="shared" si="1"/>
        <v>5.3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1017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43501524</v>
      </c>
      <c r="AH33" s="49">
        <f t="shared" si="9"/>
        <v>796</v>
      </c>
      <c r="AI33" s="50">
        <f t="shared" si="8"/>
        <v>178.67564534231201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0.35</v>
      </c>
      <c r="AP33" s="119">
        <v>10128914</v>
      </c>
      <c r="AQ33" s="119">
        <f t="shared" si="2"/>
        <v>1626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12</v>
      </c>
      <c r="E34" s="41">
        <f t="shared" si="0"/>
        <v>8.4507042253521139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129</v>
      </c>
      <c r="P34" s="115">
        <v>101</v>
      </c>
      <c r="Q34" s="115">
        <v>67933545</v>
      </c>
      <c r="R34" s="46">
        <f t="shared" si="5"/>
        <v>4238</v>
      </c>
      <c r="S34" s="47">
        <f t="shared" si="6"/>
        <v>101.712</v>
      </c>
      <c r="T34" s="47">
        <f t="shared" si="7"/>
        <v>4.2380000000000004</v>
      </c>
      <c r="U34" s="116">
        <v>6.4</v>
      </c>
      <c r="V34" s="116">
        <f t="shared" si="1"/>
        <v>6.4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997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43502260</v>
      </c>
      <c r="AH34" s="49">
        <f t="shared" si="9"/>
        <v>736</v>
      </c>
      <c r="AI34" s="50">
        <f t="shared" si="8"/>
        <v>173.66682397357243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0.35</v>
      </c>
      <c r="AP34" s="119">
        <v>10129945</v>
      </c>
      <c r="AQ34" s="119">
        <f t="shared" si="2"/>
        <v>1031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121474</v>
      </c>
      <c r="S35" s="65">
        <f>AVERAGE(S11:S34)</f>
        <v>121.47399999999999</v>
      </c>
      <c r="T35" s="65">
        <f>SUM(T11:T34)</f>
        <v>121.47400000000002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24772</v>
      </c>
      <c r="AH35" s="67">
        <f>SUM(AH11:AH34)</f>
        <v>24772</v>
      </c>
      <c r="AI35" s="68">
        <f>$AH$35/$T35</f>
        <v>203.92841266443844</v>
      </c>
      <c r="AJ35" s="92"/>
      <c r="AK35" s="93"/>
      <c r="AL35" s="93"/>
      <c r="AM35" s="93"/>
      <c r="AN35" s="94"/>
      <c r="AO35" s="69"/>
      <c r="AP35" s="70">
        <f>AP34-AP10</f>
        <v>7863</v>
      </c>
      <c r="AQ35" s="71">
        <f>SUM(AQ11:AQ34)</f>
        <v>7863</v>
      </c>
      <c r="AR35" s="72">
        <f>AVERAGE(AR11:AR34)</f>
        <v>1.0716666666666665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242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214" t="s">
        <v>250</v>
      </c>
      <c r="C41" s="215"/>
      <c r="D41" s="215"/>
      <c r="E41" s="215"/>
      <c r="F41" s="215"/>
      <c r="G41" s="215"/>
      <c r="H41" s="215"/>
      <c r="I41" s="216"/>
      <c r="J41" s="216"/>
      <c r="K41" s="216"/>
      <c r="L41" s="109"/>
      <c r="M41" s="109"/>
      <c r="N41" s="109"/>
      <c r="O41" s="109"/>
      <c r="P41" s="109"/>
      <c r="Q41" s="109"/>
      <c r="R41" s="109"/>
      <c r="S41" s="85"/>
      <c r="T41" s="85"/>
      <c r="U41" s="85"/>
      <c r="V41" s="85"/>
      <c r="W41" s="105"/>
      <c r="X41" s="105"/>
      <c r="Y41" s="105"/>
      <c r="Z41" s="105"/>
      <c r="AA41" s="105"/>
      <c r="AB41" s="105"/>
      <c r="AC41" s="105"/>
      <c r="AD41" s="105"/>
      <c r="AE41" s="105"/>
      <c r="AM41" s="20"/>
      <c r="AN41" s="102"/>
      <c r="AO41" s="102"/>
      <c r="AP41" s="102"/>
      <c r="AQ41" s="102"/>
      <c r="AR41" s="105"/>
      <c r="AV41" s="213"/>
      <c r="AW41" s="213"/>
      <c r="AY41" s="104"/>
    </row>
    <row r="42" spans="1:51" x14ac:dyDescent="0.25">
      <c r="B42" s="83" t="s">
        <v>248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1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B43" s="199" t="s">
        <v>127</v>
      </c>
      <c r="C43" s="195"/>
      <c r="D43" s="195"/>
      <c r="E43" s="195"/>
      <c r="F43" s="195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A44" s="134"/>
      <c r="B44" s="217" t="s">
        <v>249</v>
      </c>
      <c r="C44" s="209"/>
      <c r="D44" s="210"/>
      <c r="E44" s="209"/>
      <c r="F44" s="209"/>
      <c r="G44" s="209"/>
      <c r="H44" s="209"/>
      <c r="I44" s="209"/>
      <c r="J44" s="211"/>
      <c r="K44" s="211"/>
      <c r="L44" s="177"/>
      <c r="M44" s="177"/>
      <c r="N44" s="177"/>
      <c r="O44" s="177"/>
      <c r="P44" s="177"/>
      <c r="Q44" s="177"/>
      <c r="R44" s="177"/>
      <c r="S44" s="177"/>
      <c r="T44" s="178"/>
      <c r="U44" s="178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14" t="s">
        <v>252</v>
      </c>
      <c r="C45" s="218"/>
      <c r="D45" s="219"/>
      <c r="E45" s="218"/>
      <c r="F45" s="218"/>
      <c r="G45" s="218"/>
      <c r="H45" s="218"/>
      <c r="I45" s="218"/>
      <c r="J45" s="208"/>
      <c r="K45" s="208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11"/>
      <c r="W45" s="105"/>
      <c r="X45" s="105"/>
      <c r="Y45" s="105"/>
      <c r="Z45" s="105"/>
      <c r="AA45" s="105"/>
      <c r="AB45" s="105"/>
      <c r="AC45" s="105"/>
      <c r="AD45" s="105"/>
      <c r="AE45" s="105"/>
      <c r="AM45" s="106"/>
      <c r="AN45" s="106"/>
      <c r="AO45" s="106"/>
      <c r="AP45" s="106"/>
      <c r="AQ45" s="106"/>
      <c r="AR45" s="106"/>
      <c r="AS45" s="107"/>
      <c r="AV45" s="104"/>
      <c r="AW45" s="100"/>
      <c r="AX45" s="100"/>
      <c r="AY45" s="100"/>
    </row>
    <row r="46" spans="1:51" x14ac:dyDescent="0.25">
      <c r="B46" s="206" t="s">
        <v>257</v>
      </c>
      <c r="C46" s="208"/>
      <c r="D46" s="212"/>
      <c r="E46" s="208"/>
      <c r="F46" s="208"/>
      <c r="G46" s="208"/>
      <c r="H46" s="208"/>
      <c r="I46" s="208"/>
      <c r="J46" s="208"/>
      <c r="K46" s="208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05"/>
      <c r="W46" s="105"/>
      <c r="X46" s="105"/>
      <c r="Y46" s="105"/>
      <c r="Z46" s="105"/>
      <c r="AA46" s="105"/>
      <c r="AB46" s="105"/>
      <c r="AJ46" s="106"/>
      <c r="AK46" s="106"/>
      <c r="AL46" s="106"/>
      <c r="AM46" s="106"/>
      <c r="AN46" s="106"/>
      <c r="AO46" s="106"/>
      <c r="AP46" s="107"/>
      <c r="AQ46" s="102"/>
      <c r="AR46" s="102"/>
      <c r="AS46" s="104"/>
      <c r="AT46" s="100"/>
      <c r="AU46" s="100"/>
      <c r="AV46" s="100"/>
      <c r="AW46" s="100"/>
      <c r="AX46" s="100"/>
      <c r="AY46" s="100"/>
    </row>
    <row r="47" spans="1:51" x14ac:dyDescent="0.25">
      <c r="B47" s="206" t="s">
        <v>256</v>
      </c>
      <c r="C47" s="209"/>
      <c r="D47" s="210"/>
      <c r="E47" s="209"/>
      <c r="F47" s="209"/>
      <c r="G47" s="209"/>
      <c r="H47" s="209"/>
      <c r="I47" s="209"/>
      <c r="J47" s="209"/>
      <c r="K47" s="209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05"/>
      <c r="W47" s="105"/>
      <c r="X47" s="105"/>
      <c r="Y47" s="105"/>
      <c r="Z47" s="105"/>
      <c r="AA47" s="105"/>
      <c r="AB47" s="105"/>
      <c r="AJ47" s="106"/>
      <c r="AK47" s="106"/>
      <c r="AL47" s="106"/>
      <c r="AM47" s="106"/>
      <c r="AN47" s="106"/>
      <c r="AO47" s="106"/>
      <c r="AP47" s="107"/>
      <c r="AQ47" s="102"/>
      <c r="AR47" s="102"/>
      <c r="AS47" s="104"/>
      <c r="AT47" s="100"/>
      <c r="AU47" s="100"/>
      <c r="AV47" s="100"/>
      <c r="AW47" s="100"/>
      <c r="AX47" s="100"/>
      <c r="AY47" s="100"/>
    </row>
    <row r="48" spans="1:51" x14ac:dyDescent="0.25">
      <c r="B48" s="220" t="s">
        <v>251</v>
      </c>
      <c r="C48" s="207"/>
      <c r="D48" s="207"/>
      <c r="E48" s="207"/>
      <c r="F48" s="207"/>
      <c r="G48" s="207"/>
      <c r="H48" s="207"/>
      <c r="I48" s="207"/>
      <c r="J48" s="207"/>
      <c r="K48" s="207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8" t="s">
        <v>253</v>
      </c>
      <c r="C49" s="209"/>
      <c r="D49" s="210"/>
      <c r="E49" s="209"/>
      <c r="F49" s="209"/>
      <c r="G49" s="209"/>
      <c r="H49" s="209"/>
      <c r="I49" s="209"/>
      <c r="J49" s="211"/>
      <c r="K49" s="211"/>
      <c r="L49" s="177"/>
      <c r="M49" s="177"/>
      <c r="N49" s="177"/>
      <c r="O49" s="177"/>
      <c r="P49" s="177"/>
      <c r="Q49" s="177"/>
      <c r="R49" s="177"/>
      <c r="S49" s="177"/>
      <c r="T49" s="178"/>
      <c r="U49" s="178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208" t="s">
        <v>254</v>
      </c>
      <c r="C50" s="208"/>
      <c r="D50" s="212"/>
      <c r="E50" s="208"/>
      <c r="F50" s="208"/>
      <c r="G50" s="208"/>
      <c r="H50" s="208"/>
      <c r="I50" s="208"/>
      <c r="J50" s="208"/>
      <c r="K50" s="208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11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B51" s="208" t="s">
        <v>255</v>
      </c>
      <c r="C51" s="208"/>
      <c r="D51" s="212"/>
      <c r="E51" s="208"/>
      <c r="F51" s="208"/>
      <c r="G51" s="208"/>
      <c r="H51" s="208"/>
      <c r="I51" s="208"/>
      <c r="J51" s="208"/>
      <c r="K51" s="208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B52" s="265" t="s">
        <v>258</v>
      </c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B53" s="199" t="s">
        <v>132</v>
      </c>
      <c r="C53" s="108"/>
      <c r="D53" s="121"/>
      <c r="E53" s="108"/>
      <c r="F53" s="108"/>
      <c r="G53" s="108"/>
      <c r="H53" s="108"/>
      <c r="I53" s="108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2"/>
      <c r="U53" s="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B54" s="199" t="s">
        <v>136</v>
      </c>
      <c r="C54" s="175"/>
      <c r="D54" s="176"/>
      <c r="E54" s="175"/>
      <c r="F54" s="175"/>
      <c r="G54" s="175"/>
      <c r="H54" s="175"/>
      <c r="I54" s="175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  <c r="U54" s="178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B55" s="205" t="s">
        <v>155</v>
      </c>
      <c r="C55" s="203"/>
      <c r="D55" s="179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9" t="s">
        <v>137</v>
      </c>
      <c r="C56" s="203"/>
      <c r="D56" s="179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280" t="s">
        <v>156</v>
      </c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99" t="s">
        <v>138</v>
      </c>
      <c r="C58" s="108"/>
      <c r="D58" s="121"/>
      <c r="E58" s="108"/>
      <c r="F58" s="108"/>
      <c r="G58" s="108"/>
      <c r="H58" s="108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2"/>
      <c r="U58" s="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 t="s">
        <v>259</v>
      </c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04"/>
      <c r="C60" s="205"/>
      <c r="D60" s="122"/>
      <c r="E60" s="205"/>
      <c r="F60" s="205"/>
      <c r="G60" s="108"/>
      <c r="H60" s="108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04"/>
      <c r="C61" s="205"/>
      <c r="D61" s="122"/>
      <c r="E61" s="205"/>
      <c r="F61" s="205"/>
      <c r="G61" s="108"/>
      <c r="H61" s="108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04"/>
      <c r="C62" s="205"/>
      <c r="D62" s="122"/>
      <c r="E62" s="205"/>
      <c r="F62" s="205"/>
      <c r="G62" s="108"/>
      <c r="H62" s="108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04"/>
      <c r="C63" s="205"/>
      <c r="D63" s="122"/>
      <c r="E63" s="205"/>
      <c r="F63" s="205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A64" s="105"/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AS64" s="100"/>
      <c r="AT64" s="100"/>
      <c r="AU64" s="100"/>
      <c r="AV64" s="100"/>
      <c r="AW64" s="100"/>
      <c r="AX64" s="100"/>
      <c r="AY64" s="100"/>
    </row>
    <row r="65" spans="1:51" x14ac:dyDescent="0.25">
      <c r="A65" s="105"/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AS65" s="100"/>
      <c r="AT65" s="100"/>
      <c r="AU65" s="100"/>
      <c r="AV65" s="100"/>
      <c r="AW65" s="100"/>
      <c r="AX65" s="100"/>
      <c r="AY65" s="100"/>
    </row>
    <row r="66" spans="1:51" x14ac:dyDescent="0.25">
      <c r="A66" s="105"/>
      <c r="B66" s="205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2"/>
      <c r="U66" s="79"/>
      <c r="V66" s="79"/>
      <c r="AS66" s="100"/>
      <c r="AT66" s="100"/>
      <c r="AU66" s="100"/>
      <c r="AV66" s="100"/>
      <c r="AW66" s="100"/>
      <c r="AX66" s="100"/>
      <c r="AY66" s="100"/>
    </row>
    <row r="67" spans="1:51" x14ac:dyDescent="0.25">
      <c r="O67" s="12"/>
      <c r="P67" s="102"/>
      <c r="Q67" s="102"/>
      <c r="AS67" s="100"/>
      <c r="AT67" s="100"/>
      <c r="AU67" s="100"/>
      <c r="AV67" s="100"/>
      <c r="AW67" s="100"/>
      <c r="AX67" s="100"/>
      <c r="AY67" s="100"/>
    </row>
    <row r="68" spans="1:51" x14ac:dyDescent="0.25">
      <c r="O68" s="12"/>
      <c r="P68" s="102"/>
      <c r="Q68" s="102"/>
      <c r="AS68" s="100"/>
      <c r="AT68" s="100"/>
      <c r="AU68" s="100"/>
      <c r="AV68" s="100"/>
      <c r="AW68" s="100"/>
      <c r="AX68" s="100"/>
      <c r="AY68" s="100"/>
    </row>
    <row r="69" spans="1:51" x14ac:dyDescent="0.25">
      <c r="O69" s="12"/>
      <c r="P69" s="102"/>
      <c r="Q69" s="102"/>
      <c r="AS69" s="100"/>
      <c r="AT69" s="100"/>
      <c r="AU69" s="100"/>
      <c r="AV69" s="100"/>
      <c r="AW69" s="100"/>
      <c r="AX69" s="100"/>
      <c r="AY69" s="100"/>
    </row>
    <row r="70" spans="1:51" x14ac:dyDescent="0.25">
      <c r="O70" s="12"/>
      <c r="P70" s="102"/>
      <c r="Q70" s="102"/>
      <c r="AS70" s="100"/>
      <c r="AT70" s="100"/>
      <c r="AU70" s="100"/>
      <c r="AV70" s="100"/>
      <c r="AW70" s="100"/>
      <c r="AX70" s="100"/>
      <c r="AY70" s="100"/>
    </row>
    <row r="71" spans="1:51" x14ac:dyDescent="0.25">
      <c r="O71" s="12"/>
      <c r="P71" s="102"/>
      <c r="Q71" s="102"/>
      <c r="R71" s="102"/>
      <c r="S71" s="102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R72" s="102"/>
      <c r="S72" s="102"/>
      <c r="T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R73" s="102"/>
      <c r="S73" s="102"/>
      <c r="T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T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02"/>
      <c r="Q75" s="102"/>
      <c r="R75" s="102"/>
      <c r="S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T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U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T78" s="102"/>
      <c r="U78" s="102"/>
      <c r="AS78" s="100"/>
      <c r="AT78" s="100"/>
      <c r="AU78" s="100"/>
      <c r="AV78" s="100"/>
      <c r="AW78" s="100"/>
      <c r="AX78" s="100"/>
      <c r="AY78" s="100"/>
    </row>
    <row r="90" spans="45:51" x14ac:dyDescent="0.25">
      <c r="AS90" s="100"/>
      <c r="AT90" s="100"/>
      <c r="AU90" s="100"/>
      <c r="AV90" s="100"/>
      <c r="AW90" s="100"/>
      <c r="AX90" s="100"/>
      <c r="AY90" s="100"/>
    </row>
  </sheetData>
  <protectedRanges>
    <protectedRange sqref="S60:T66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63" name="Range2_2_1_10_1_1_1_2"/>
    <protectedRange sqref="N60:R66" name="Range2_12_1_6_1_1"/>
    <protectedRange sqref="L60:M66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33:W34 V11:V32 X11:AB34" name="Range1_16_3_1_1_3"/>
    <protectedRange sqref="AR11 AR25:AR34" name="Range1_16_3_1_1_5"/>
    <protectedRange sqref="B42" name="Range2_12_5_1_1_1_1"/>
    <protectedRange sqref="L6 D6 D8 O8:U8" name="Range1_16_3_1_1_7"/>
    <protectedRange sqref="P3:U3" name="Range1_16_1_1_1_1_2"/>
    <protectedRange sqref="J60:K66" name="Range2_2_12_1_4_1_1_1_1_1_1_1_1_1_1_1_1_1_1_1"/>
    <protectedRange sqref="I60:I66" name="Range2_2_12_1_7_1_1_2_2_1_2"/>
    <protectedRange sqref="F60:H66" name="Range2_2_12_1_3_1_2_1_1_1_1_2_1_1_1_1_1_1_1_1_1_1_1"/>
    <protectedRange sqref="E60:E66" name="Range2_2_12_1_3_1_2_1_1_1_2_1_1_1_1_3_1_1_1_1_1_1_1_1_1"/>
    <protectedRange sqref="T43" name="Range2_12_5_1_1_2_1_1_1_1_1_1_1_1"/>
    <protectedRange sqref="S43" name="Range2_12_4_1_1_1_4_2_2_1_1_1_1_1_1_1_1"/>
    <protectedRange sqref="P4:U4" name="Range1_16_1_1_1_1_1"/>
    <protectedRange sqref="B60:B62 B64" name="Range2_12_5_1_1_1_2_2_1_1_1_1_1_1_1_1_1_1_1_2_1_1_1_2_1_1_1_1_1_1_1_1_1_1_1_1_1_1_1_1_2_1_1_1_1_1_1_1_1_1_2_1_1_3_1_1_1_3_1_1_1_1_1_1_1_1_1_1_1_1_1_1_1_1_1_1_1_1_1_1_2_1_1_1_1_1_1_1_1_1_1_1_2_2"/>
    <protectedRange sqref="B63" name="Range2_12_5_1_1_1_1_1_2_1_2_1_1_1_2_1_1_1_1_1_1_1_1_1_1_2_1_1_1_1_1_2_1_1_1_1_1_1_1_2_1_1_3_1_1_1_2_1_1_1_1_1_1_1_1_1_1_1_1_1_1_1_1_1_1_1_1_1_1_1_1_1_1_1_1_1_1_1_1_1_1_2_2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3" name="Range2_12_5_1_1_1_1_1_2"/>
    <protectedRange sqref="W17" name="Range1_16_3_1_1_3_2_1_1"/>
    <protectedRange sqref="F50:U50 F51:G51" name="Range2_12_5_1_1_1_2_2_1_1_1_1_1_1_1_1_1_1_1_2_1_1_1_2_1_1_1_1_1_1_1_1_1_1_1_1_1_1_1_1_2_1_1_1_1_1_1_1_1_1_2_1_1_3_1_1_1_3_1_1_1_1_1_1_1_1_1_1_1_1_1_1_1_1_1_1_1_1_1_1_2_1_1_1_1_1_1_1_1_1_1_1_2_2_1_2_1_1_1_1_1_1"/>
    <protectedRange sqref="S49:T49" name="Range2_12_5_1_1_2_1_1_1_2_1_1_1_1_1_1"/>
    <protectedRange sqref="N49:R49" name="Range2_12_1_6_1_1_2_1_1_1_2_1_1_1_1_1_1"/>
    <protectedRange sqref="L49:M49" name="Range2_2_12_1_7_1_1_3_1_1_1_2_1_1_1_1_1_1"/>
    <protectedRange sqref="J49:K49" name="Range2_2_12_1_4_1_1_1_1_1_1_1_1_1_1_1_1_1_1_1_2_1_1_1_2_1_1_1_1_1_1"/>
    <protectedRange sqref="I49" name="Range2_2_12_1_7_1_1_2_2_1_2_2_1_1_1_2_1_1_1_1_1_1"/>
    <protectedRange sqref="G49:H49" name="Range2_2_12_1_3_1_2_1_1_1_1_2_1_1_1_1_1_1_1_1_1_1_1_2_1_1_1_2_1_1_1_1_1_1"/>
    <protectedRange sqref="F49" name="Range2_2_12_1_3_1_2_1_1_1_1_2_1_1_1_1_1_1_1_1_1_1_1_2_2_1_1_2_1_1_1_1_1_1"/>
    <protectedRange sqref="E49" name="Range2_2_12_1_3_1_2_1_1_1_2_1_1_1_1_3_1_1_1_1_1_1_1_1_1_2_2_1_1_2_1_1_1_1_1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B44" name="Range2_12_5_1_1_1_2_1_1_1_1_1_1_1_1_1_1_1_2_1_1_1_1_1_1_1_1_1_1_1_1_1_1_1_1_1_1_1_1_1_1_2_1_1_1_1_1_1_1_1_1_1_1_2_1_1_1_1_2_1_1_1_1_1_1_1_1_1_1_1_2_1_1_1_1_1_1_1_1_1_1_1_1_1_1"/>
    <protectedRange sqref="T48" name="Range2_12_5_1_1_2_2_1_1_1_1_1_1_1_1_1_1_1_1_2_1_1_1_1_1_1_1_1_1_1_1_2_2_1_1_1_1"/>
    <protectedRange sqref="S48" name="Range2_12_4_1_1_1_4_2_2_2_2_1_1_1_1_1_1_1_1_1_1_1_2_1_1_1_1_1_1_1_1_1_1_1_2_2_1_1_1_1"/>
    <protectedRange sqref="Q48:R48" name="Range2_12_1_6_1_1_1_2_3_2_1_1_3_1_1_1_1_1_1_1_1_1_1_1_1_1_2_1_1_1_1_1_1_1_1_1_1_1_2_2_1_1_1_1"/>
    <protectedRange sqref="N48:P48" name="Range2_12_1_2_3_1_1_1_2_3_2_1_1_3_1_1_1_1_1_1_1_1_1_1_1_1_1_2_1_1_1_1_1_1_1_1_1_1_1_2_2_1_1_1_1"/>
    <protectedRange sqref="K48:M48" name="Range2_2_12_1_4_3_1_1_1_3_3_2_1_1_3_1_1_1_1_1_1_1_1_1_1_1_1_1_2_1_1_1_1_1_1_1_1_1_1_1_2_2_1_1_1_1"/>
    <protectedRange sqref="J48" name="Range2_2_12_1_4_3_1_1_1_3_2_1_2_2_1_1_1_1_1_1_1_1_1_1_1_1_1_2_1_1_1_1_1_1_1_1_1_1_1_2_2_1_1_1_1"/>
    <protectedRange sqref="E48:H48" name="Range2_2_12_1_3_1_2_1_1_1_1_2_1_1_1_1_1_1_1_1_1_1_2_1_1_1_1_1_1_1_1_2_1_1_1_1_1_1_1_1_1_1_1_2_2_1_1_1_1"/>
    <protectedRange sqref="D48" name="Range2_2_12_1_3_1_2_1_1_1_2_1_2_3_1_1_1_1_1_1_2_1_1_1_1_1_1_1_1_1_1_2_1_1_1_1_1_1_1_1_1_1_1_2_2_1_1_1_1"/>
    <protectedRange sqref="I48" name="Range2_2_12_1_4_2_1_1_1_4_1_2_1_1_1_2_2_1_1_1_1_1_1_1_1_1_1_1_1_1_1_2_1_1_1_1_1_1_1_1_1_1_1_2_2_1_1_1_1"/>
    <protectedRange sqref="B48" name="Range2_12_5_1_1_1_2_2_1_1_1_1_1_1_1_1_1_1_1_2_1_1_1_2_1_1_1_2_1_1_1_3_1_1_1_1_1_1_1_1_1_1_1_1_1_1_1_1_1_1_1_1_1_1_1_1_1_1_1_1_1_1_1_1_1_1_1_1_1_1_1_1_1_1_1_1_1_1_1_1_1_1_1_1_1_1_1_1_1_1_2_1_1_1_1_1_1_1_1_1_1_1_1_1_1_1_2_1_1_1_1_1_1_1_1_1_1_1_2_2_1_1_1_1"/>
    <protectedRange sqref="W30:W32" name="Range1_16_3_1_1_3_2_1_1_1"/>
    <protectedRange sqref="B41 B45" name="Range2_12_5_1_1_1_2_2_1_1_1_1_1_1_1_1_1_1_1_1_1_1_1_1_1_1_1_1_1_1_1_1_1_1_1_1_1_1_1_1_1_1_1_1_1_1_1_1_1_1_1_1_1_1_1_1_1_2_1_1_1_1_1_1_1_1_1_1_1_2_1_1_1_1_1_2_1_1_1_1_1_1_1_1_1_1_1_1_1_1_1_1_1_1_1_1_1_1_1_1_1_1_1_1"/>
    <protectedRange sqref="B46" name="Range2_12_5_1_1_1_2_1_1_1_1_1_1_1_1_1_1_1_2_1_1_1_1_1_1_1_1_1_1_1_1_1_1_1_1_1_1_1_1_1_1_2_1_1_1_1_1_1_1_1_1_1_1_2_1_1_1_1_2_1_1_1_1_1_1_1_1_1_1_1_2_1_1_1_1_1_1_1_1_1_1_1_1_1_1_1"/>
    <protectedRange sqref="B49:B51" name="Range2_12_5_1_1_1_1_1_2_1_1_1_1_1_1_1_1_1_1_1_1_1_1_1_1_1_1_1_1_2_1_1_1_1_1_1_1_1_1_1_1_1_1_3_1_1_1_2_1_1_1_1_1_1_1_1_1_1_1_1_2_1_1_1_1_1_1_1_1_1_1_1_1_1_1_1_1_1_1_1_1_1_1_1_1_1_1_1_1_3_1_2_1_1_1_2_2_1_1"/>
    <protectedRange sqref="W18:W29" name="Range1_16_3_1_1_3_2_1_1_1_1"/>
    <protectedRange sqref="B47" name="Range2_12_5_1_1_1_2_1_1_1_1_1_1_1_1_1_1_1_2_1_1_1_1_1_1_1_1_1_1_1_1_1_1_1_1_1_1_1_1_1_1_2_1_1_1_1_1_1_1_1_1_1_1_2_1_1_1_1_2_1_1_1_1_1_1_1_1_1_1_1_2_1_1_1_1_1_1_1_1_1_1_1_1_1_1_2"/>
    <protectedRange sqref="S53:T53" name="Range2_12_5_1_1_2_1_1_1_1_1_1_1_2_1_2_1_1_1_1_1_1"/>
    <protectedRange sqref="N53:R53" name="Range2_12_1_6_1_1_2_1_1_1_1_1_1_1_1_1_2_1_1_1_1_1_1"/>
    <protectedRange sqref="L53:M53" name="Range2_2_12_1_7_1_1_3_1_1_1_1_1_1_1_1_1_2_1_1_1_1_1_1"/>
    <protectedRange sqref="J53:K53" name="Range2_2_12_1_4_1_1_1_1_1_1_1_1_1_1_1_1_1_1_1_2_1_1_1_1_1_1_1_1_1_2_1_1_1_1_1_1"/>
    <protectedRange sqref="I53" name="Range2_2_12_1_7_1_1_2_2_1_2_2_1_1_1_1_1_1_1_1_1_2_1_1_1_1_1_1"/>
    <protectedRange sqref="G53:H53" name="Range2_2_12_1_3_1_2_1_1_1_1_2_1_1_1_1_1_1_1_1_1_1_1_2_1_1_1_1_1_1_1_1_1_2_1_1_1_1_1_1"/>
    <protectedRange sqref="T52" name="Range2_12_5_1_1_2_2_1_1_1_1_1_1_1_1_1_1_1_1_2_1_1_1_1_1_1_1_1_1_1_1_2_2_1_1_1_1_1"/>
    <protectedRange sqref="S52" name="Range2_12_4_1_1_1_4_2_2_2_2_1_1_1_1_1_1_1_1_1_1_1_2_1_1_1_1_1_1_1_1_1_1_1_2_2_1_1_1_1_1"/>
    <protectedRange sqref="Q52:R52" name="Range2_12_1_6_1_1_1_2_3_2_1_1_3_1_1_1_1_1_1_1_1_1_1_1_1_1_2_1_1_1_1_1_1_1_1_1_1_1_2_2_1_1_1_1_1"/>
    <protectedRange sqref="N52:P52" name="Range2_12_1_2_3_1_1_1_2_3_2_1_1_3_1_1_1_1_1_1_1_1_1_1_1_1_1_2_1_1_1_1_1_1_1_1_1_1_1_2_2_1_1_1_1_1"/>
    <protectedRange sqref="K52:M52" name="Range2_2_12_1_4_3_1_1_1_3_3_2_1_1_3_1_1_1_1_1_1_1_1_1_1_1_1_1_2_1_1_1_1_1_1_1_1_1_1_1_2_2_1_1_1_1_1"/>
    <protectedRange sqref="J52" name="Range2_2_12_1_4_3_1_1_1_3_2_1_2_2_1_1_1_1_1_1_1_1_1_1_1_1_1_2_1_1_1_1_1_1_1_1_1_1_1_2_2_1_1_1_1_1"/>
    <protectedRange sqref="E52:H52" name="Range2_2_12_1_3_1_2_1_1_1_1_2_1_1_1_1_1_1_1_1_1_1_2_1_1_1_1_1_1_1_1_2_1_1_1_1_1_1_1_1_1_1_1_2_2_1_1_1_1_1"/>
    <protectedRange sqref="D52" name="Range2_2_12_1_3_1_2_1_1_1_2_1_2_3_1_1_1_1_1_1_2_1_1_1_1_1_1_1_1_1_1_2_1_1_1_1_1_1_1_1_1_1_1_2_2_1_1_1_1_1"/>
    <protectedRange sqref="I52" name="Range2_2_12_1_4_2_1_1_1_4_1_2_1_1_1_2_2_1_1_1_1_1_1_1_1_1_1_1_1_1_1_2_1_1_1_1_1_1_1_1_1_1_1_2_2_1_1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1_1_2_2_1_1_1__1"/>
    <protectedRange sqref="F53" name="Range2_2_12_1_3_1_2_1_1_1_1_2_1_1_1_1_1_1_1_1_1_1_1_2_2_1_1_1_1_1_1_1_1_2_1_1_1_1_1_1"/>
    <protectedRange sqref="E53" name="Range2_2_12_1_3_1_2_1_1_1_2_1_1_1_1_3_1_1_1_1_1_1_1_1_1_2_2_1_1_1_1_1_1_1_1_2_1_1_1_1_1_1"/>
    <protectedRange sqref="B53" name="Range2_12_5_1_1_1_2_1_1_1_1_1_1_1_1_1_1_1_2_1_2_1_1_1_1_1_1_1_1_1_2_1_1_1_1_1_1_1_1_1_1_1_1_1_1_1_1_1_1_1_1_1_1_1_1_1_1_1_1_1_1_1_1_1_1_1_1_1_1_1_1_1_1_1_2_1_1_1_1_1_1_1_1_1_2_1_2_1_1_1_1_1_2_1_1_1_1_1_1_1_1_2_1_1_1_1_1_1_1_1_2_1_1_1_1_1"/>
    <protectedRange sqref="F55:U55 F56:G56" name="Range2_12_5_1_1_1_2_2_1_1_1_1_1_1_1_1_1_1_1_2_1_1_1_2_1_1_1_1_1_1_1_1_1_1_1_1_1_1_1_1_2_1_1_1_1_1_1_1_1_1_2_1_1_3_1_1_1_3_1_1_1_1_1_1_1_1_1_1_1_1_1_1_1_1_1_1_1_1_1_1_2_1_1_1_1_1_1_1_1_1_1_1_2_2_1_2_1_1_1_1_1_1_1"/>
    <protectedRange sqref="S54:T54" name="Range2_12_5_1_1_2_1_1_1_2_1_1_1_1_1_1_1"/>
    <protectedRange sqref="N54:R54" name="Range2_12_1_6_1_1_2_1_1_1_2_1_1_1_1_1_1_1"/>
    <protectedRange sqref="L54:M54" name="Range2_2_12_1_7_1_1_3_1_1_1_2_1_1_1_1_1_1_1"/>
    <protectedRange sqref="J54:K54" name="Range2_2_12_1_4_1_1_1_1_1_1_1_1_1_1_1_1_1_1_1_2_1_1_1_2_1_1_1_1_1_1_1"/>
    <protectedRange sqref="I54" name="Range2_2_12_1_7_1_1_2_2_1_2_2_1_1_1_2_1_1_1_1_1_1_1"/>
    <protectedRange sqref="G54:H54" name="Range2_2_12_1_3_1_2_1_1_1_1_2_1_1_1_1_1_1_1_1_1_1_1_2_1_1_1_2_1_1_1_1_1_1_1"/>
    <protectedRange sqref="F54" name="Range2_2_12_1_3_1_2_1_1_1_1_2_1_1_1_1_1_1_1_1_1_1_1_2_2_1_1_2_1_1_1_1_1_1_1"/>
    <protectedRange sqref="E54" name="Range2_2_12_1_3_1_2_1_1_1_2_1_1_1_1_3_1_1_1_1_1_1_1_1_1_2_2_1_1_2_1_1_1_1_1_1_1"/>
    <protectedRange sqref="B54" name="Range2_12_5_1_1_1_1_1_2_1_1_1_1_1_1_1_1_1_1_1_1_1_1_1_1_1_1_1_1_2_1_1_1_1_1_1_1_1_1_1_1_1_1_3_1_1_1_2_1_1_1_1_1_1_1_1_1_1_1_1_2_1_1_1_1_1_1_1_1_1_1_1_1_1_1_1_1_1_1_1_1_1_1_1_1_1_1_1_1_3_1_2_1_1_1_2_2_1_2_1_1_1_1_1_1_1_1_1_1_1_1_1_1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6" name="Range2_12_5_1_1_1_1_1_2_1_1_2_1_1_1_1_1_1_1_1_1_1_1_1_1_1_1_1_1_2_1_1_1_1_1_1_1_1_1_1_1_1_1_1_3_1_1_1_2_1_1_1_1_1_1_1_1_1_2_1_1_1_1_1_1_1_1_1_1_1_1_1_1_1_1_1_1_1_1_1_1_1_1_1_1_2_1_1_1_2_2_1_1_2_1_1_1_1_1_1_1_1_1_1_1_1_1_1"/>
    <protectedRange sqref="T57" name="Range2_12_5_1_1_2_2_1_1_1_1_1_1_1_1_1_1_1_1_2_1_1_1_1_1_1_1_1_1_1_1_2_3_1_1_1_1_1_1_1_1_1"/>
    <protectedRange sqref="S57" name="Range2_12_4_1_1_1_4_2_2_2_2_1_1_1_1_1_1_1_1_1_1_1_2_1_1_1_1_1_1_1_1_1_1_1_2_3_1_1_1_1_1_1_1_1_1"/>
    <protectedRange sqref="Q57:R57" name="Range2_12_1_6_1_1_1_2_3_2_1_1_3_1_1_1_1_1_1_1_1_1_1_1_1_1_2_1_1_1_1_1_1_1_1_1_1_1_2_3_1_1_1_1_1_1_1_1_1"/>
    <protectedRange sqref="N57:P57" name="Range2_12_1_2_3_1_1_1_2_3_2_1_1_3_1_1_1_1_1_1_1_1_1_1_1_1_1_2_1_1_1_1_1_1_1_1_1_1_1_2_3_1_1_1_1_1_1_1_1_1"/>
    <protectedRange sqref="K57:M57" name="Range2_2_12_1_4_3_1_1_1_3_3_2_1_1_3_1_1_1_1_1_1_1_1_1_1_1_1_1_2_1_1_1_1_1_1_1_1_1_1_1_2_3_1_1_1_1_1_1_1_1_1"/>
    <protectedRange sqref="J57" name="Range2_2_12_1_4_3_1_1_1_3_2_1_2_2_1_1_1_1_1_1_1_1_1_1_1_1_1_2_1_1_1_1_1_1_1_1_1_1_1_2_3_1_1_1_1_1_1_1_1_1"/>
    <protectedRange sqref="E57:H57" name="Range2_2_12_1_3_1_2_1_1_1_1_2_1_1_1_1_1_1_1_1_1_1_2_1_1_1_1_1_1_1_1_2_1_1_1_1_1_1_1_1_1_1_1_2_3_1_1_1_1_1_1_1_1_1"/>
    <protectedRange sqref="D57" name="Range2_2_12_1_3_1_2_1_1_1_2_1_2_3_1_1_1_1_1_1_2_1_1_1_1_1_1_1_1_1_1_2_1_1_1_1_1_1_1_1_1_1_1_2_3_1_1_1_1_1_1_1_1_1"/>
    <protectedRange sqref="I57" name="Range2_2_12_1_4_2_1_1_1_4_1_2_1_1_1_2_2_1_1_1_1_1_1_1_1_1_1_1_1_1_1_2_1_1_1_1_1_1_1_1_1_1_1_2_3_1_1_1_1_1_1_1_1_1"/>
    <protectedRange sqref="B57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P5:U5" name="Range1_16_1_1_1_1_1_1_2_2_2_2_2_2_2_2_2_2_2_2_2_2_2_2_2_2_2_2_2_2_2_1_2_2_2_2_2_2_2_2_2_2_3_2_2_2_2"/>
    <protectedRange sqref="S58:T58" name="Range2_12_5_1_1_2_1_1_1_1_1_1_1_2_1_2_3_1_1_1_1_2_1_1_1_2"/>
    <protectedRange sqref="N58:R58" name="Range2_12_1_6_1_1_2_1_1_1_1_1_1_1_1_1_2_3_1_1_1_1_2_1_1_1_2"/>
    <protectedRange sqref="L58:M58" name="Range2_2_12_1_7_1_1_3_1_1_1_1_1_1_1_1_1_2_3_1_1_1_1_2_1_1_1_2"/>
    <protectedRange sqref="J58:K58" name="Range2_2_12_1_4_1_1_1_1_1_1_1_1_1_1_1_1_1_1_1_2_1_1_1_1_1_1_1_1_1_2_3_1_1_1_1_2_1_1_1_2"/>
    <protectedRange sqref="I58" name="Range2_2_12_1_7_1_1_2_2_1_2_2_1_1_1_1_1_1_1_1_1_2_3_1_1_1_1_2_1_1_1_2"/>
    <protectedRange sqref="G58:H58" name="Range2_2_12_1_3_1_2_1_1_1_1_2_1_1_1_1_1_1_1_1_1_1_1_2_1_1_1_1_1_1_1_1_1_2_3_1_1_1_1_2_1_1_1_2"/>
    <protectedRange sqref="F58" name="Range2_2_12_1_3_1_2_1_1_1_1_2_1_1_1_1_1_1_1_1_1_1_1_2_2_1_1_1_1_1_1_1_1_2_3_1_1_1_1_2_1_1_1_2"/>
    <protectedRange sqref="E58" name="Range2_2_12_1_3_1_2_1_1_1_2_1_1_1_1_3_1_1_1_1_1_1_1_1_1_2_2_1_1_1_1_1_1_1_1_2_3_1_1_1_1_2_1_1_1_2"/>
    <protectedRange sqref="B58" name="Range2_12_5_1_1_1_2_2_1_1_1_1_1_1_1_1_1_1_1_2_1_1_1_2_1_1_1_2_1_1_1_3_1_1_1_1_1_1_1_1_1_1_1_1_1_1_1_1_1_1_1_1_1_1_1_1_1_1_1_1_1_1_1_1_1_1_1_1_1_1_1_1_1_1_1_1_1_1_1_1_1_1_1_1_1_1_1_1_1_1_2_1_1_1_1_1_1_1_1_1_1_1_1_1_1_1_2_1_1_1_1_1_1_1_1_1_2_1_1_2_1_1_1__3"/>
    <protectedRange sqref="T59" name="Range2_12_5_1_1_2_2_1_1_1_1_1_1_1_1_1_1_1_1_2_1_1_1_1_1_1_1_1_1_2_1_2_2_1_1_1_1_2_1_1_1_2"/>
    <protectedRange sqref="S59" name="Range2_12_4_1_1_1_4_2_2_2_2_1_1_1_1_1_1_1_1_1_1_1_2_1_1_1_1_1_1_1_1_1_2_1_2_2_1_1_1_1_2_1_1_1_2"/>
    <protectedRange sqref="Q59:R59" name="Range2_12_1_6_1_1_1_2_3_2_1_1_3_1_1_1_1_1_1_1_1_1_1_1_1_1_2_1_1_1_1_1_1_1_1_1_2_1_2_2_1_1_1_1_2_1_1_1_2"/>
    <protectedRange sqref="N59:P59" name="Range2_12_1_2_3_1_1_1_2_3_2_1_1_3_1_1_1_1_1_1_1_1_1_1_1_1_1_2_1_1_1_1_1_1_1_1_1_2_1_2_2_1_1_1_1_2_1_1_1_2"/>
    <protectedRange sqref="K59:M59" name="Range2_2_12_1_4_3_1_1_1_3_3_2_1_1_3_1_1_1_1_1_1_1_1_1_1_1_1_1_2_1_1_1_1_1_1_1_1_1_2_1_2_2_1_1_1_1_2_1_1_1_2"/>
    <protectedRange sqref="J59" name="Range2_2_12_1_4_3_1_1_1_3_2_1_2_2_1_1_1_1_1_1_1_1_1_1_1_1_1_2_1_1_1_1_1_1_1_1_1_2_1_2_2_1_1_1_1_2_1_1_1_2"/>
    <protectedRange sqref="E59:H59" name="Range2_2_12_1_3_1_2_1_1_1_1_2_1_1_1_1_1_1_1_1_1_1_2_1_1_1_1_1_1_1_1_2_1_1_1_1_1_1_1_1_1_2_1_2_2_1_1_1_1_2_1_1_1_2"/>
    <protectedRange sqref="D59" name="Range2_2_12_1_3_1_2_1_1_1_2_1_2_3_1_1_1_1_1_1_2_1_1_1_1_1_1_1_1_1_1_2_1_1_1_1_1_1_1_1_1_2_1_2_2_1_1_1_1_2_1_1_1_2"/>
    <protectedRange sqref="I59" name="Range2_2_12_1_4_2_1_1_1_4_1_2_1_1_1_2_2_1_1_1_1_1_1_1_1_1_1_1_1_1_1_2_1_1_1_1_1_1_1_1_1_2_1_2_2_1_1_1_1_2_1_1_1_2"/>
    <protectedRange sqref="B59" name="Range2_12_5_1_1_1_2_2_1_1_1_1_1_1_1_1_1_1_1_2_1_1_1_2_1_1_1_2_1_1_1_3_1_1_1_1_1_1_1_1_1_1_1_1_1_1_1_1_1_1_1_1_1_1_1_1_1_1_1_1_1_1_1_1_1_1_1_1_1_1_1_1_1_1_1_1_1_1_1_1_1_1_1_1_1_1_1_1_1_1_2_1_1_1_1_1_1_1_1_1_1_1_1_1_1_1_2_1_1_1_1_1_1_1_1_1_2_1_3_2_1_1_1__3"/>
  </protectedRanges>
  <mergeCells count="44">
    <mergeCell ref="B52:U52"/>
    <mergeCell ref="B59:U59"/>
    <mergeCell ref="B57:U57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311" priority="25" operator="containsText" text="N/A">
      <formula>NOT(ISERROR(SEARCH("N/A",X11)))</formula>
    </cfRule>
    <cfRule type="cellIs" dxfId="310" priority="39" operator="equal">
      <formula>0</formula>
    </cfRule>
  </conditionalFormatting>
  <conditionalFormatting sqref="AC11:AE34 X11:Y34 AA11:AA34">
    <cfRule type="cellIs" dxfId="309" priority="38" operator="greaterThanOrEqual">
      <formula>1185</formula>
    </cfRule>
  </conditionalFormatting>
  <conditionalFormatting sqref="AC11:AE34 X11:Y34 AA11:AA34">
    <cfRule type="cellIs" dxfId="308" priority="37" operator="between">
      <formula>0.1</formula>
      <formula>1184</formula>
    </cfRule>
  </conditionalFormatting>
  <conditionalFormatting sqref="X8">
    <cfRule type="cellIs" dxfId="307" priority="36" operator="equal">
      <formula>0</formula>
    </cfRule>
  </conditionalFormatting>
  <conditionalFormatting sqref="X8">
    <cfRule type="cellIs" dxfId="306" priority="35" operator="greaterThan">
      <formula>1179</formula>
    </cfRule>
  </conditionalFormatting>
  <conditionalFormatting sqref="X8">
    <cfRule type="cellIs" dxfId="305" priority="34" operator="greaterThan">
      <formula>99</formula>
    </cfRule>
  </conditionalFormatting>
  <conditionalFormatting sqref="X8">
    <cfRule type="cellIs" dxfId="304" priority="33" operator="greaterThan">
      <formula>0.99</formula>
    </cfRule>
  </conditionalFormatting>
  <conditionalFormatting sqref="AB8">
    <cfRule type="cellIs" dxfId="303" priority="32" operator="equal">
      <formula>0</formula>
    </cfRule>
  </conditionalFormatting>
  <conditionalFormatting sqref="AB8">
    <cfRule type="cellIs" dxfId="302" priority="31" operator="greaterThan">
      <formula>1179</formula>
    </cfRule>
  </conditionalFormatting>
  <conditionalFormatting sqref="AB8">
    <cfRule type="cellIs" dxfId="301" priority="30" operator="greaterThan">
      <formula>99</formula>
    </cfRule>
  </conditionalFormatting>
  <conditionalFormatting sqref="AB8">
    <cfRule type="cellIs" dxfId="300" priority="29" operator="greaterThan">
      <formula>0.99</formula>
    </cfRule>
  </conditionalFormatting>
  <conditionalFormatting sqref="AI11:AI34">
    <cfRule type="cellIs" dxfId="299" priority="28" operator="greaterThan">
      <formula>$AI$8</formula>
    </cfRule>
  </conditionalFormatting>
  <conditionalFormatting sqref="AH11:AH34">
    <cfRule type="cellIs" dxfId="298" priority="26" operator="greaterThan">
      <formula>$AH$8</formula>
    </cfRule>
    <cfRule type="cellIs" dxfId="297" priority="27" operator="greaterThan">
      <formula>$AH$8</formula>
    </cfRule>
  </conditionalFormatting>
  <conditionalFormatting sqref="AB11:AB34">
    <cfRule type="containsText" dxfId="296" priority="21" operator="containsText" text="N/A">
      <formula>NOT(ISERROR(SEARCH("N/A",AB11)))</formula>
    </cfRule>
    <cfRule type="cellIs" dxfId="295" priority="24" operator="equal">
      <formula>0</formula>
    </cfRule>
  </conditionalFormatting>
  <conditionalFormatting sqref="AB11:AB34">
    <cfRule type="cellIs" dxfId="294" priority="23" operator="greaterThanOrEqual">
      <formula>1185</formula>
    </cfRule>
  </conditionalFormatting>
  <conditionalFormatting sqref="AB11:AB34">
    <cfRule type="cellIs" dxfId="293" priority="22" operator="between">
      <formula>0.1</formula>
      <formula>1184</formula>
    </cfRule>
  </conditionalFormatting>
  <conditionalFormatting sqref="AN11:AO34">
    <cfRule type="cellIs" dxfId="292" priority="20" operator="equal">
      <formula>0</formula>
    </cfRule>
  </conditionalFormatting>
  <conditionalFormatting sqref="AN11:AO34">
    <cfRule type="cellIs" dxfId="291" priority="19" operator="greaterThan">
      <formula>1179</formula>
    </cfRule>
  </conditionalFormatting>
  <conditionalFormatting sqref="AN11:AO34">
    <cfRule type="cellIs" dxfId="290" priority="18" operator="greaterThan">
      <formula>99</formula>
    </cfRule>
  </conditionalFormatting>
  <conditionalFormatting sqref="AN11:AO34">
    <cfRule type="cellIs" dxfId="289" priority="17" operator="greaterThan">
      <formula>0.99</formula>
    </cfRule>
  </conditionalFormatting>
  <conditionalFormatting sqref="AQ11:AQ34">
    <cfRule type="cellIs" dxfId="288" priority="16" operator="equal">
      <formula>0</formula>
    </cfRule>
  </conditionalFormatting>
  <conditionalFormatting sqref="AQ11:AQ34">
    <cfRule type="cellIs" dxfId="287" priority="15" operator="greaterThan">
      <formula>1179</formula>
    </cfRule>
  </conditionalFormatting>
  <conditionalFormatting sqref="AQ11:AQ34">
    <cfRule type="cellIs" dxfId="286" priority="14" operator="greaterThan">
      <formula>99</formula>
    </cfRule>
  </conditionalFormatting>
  <conditionalFormatting sqref="AQ11:AQ34">
    <cfRule type="cellIs" dxfId="285" priority="13" operator="greaterThan">
      <formula>0.99</formula>
    </cfRule>
  </conditionalFormatting>
  <conditionalFormatting sqref="Z11:Z34">
    <cfRule type="containsText" dxfId="284" priority="9" operator="containsText" text="N/A">
      <formula>NOT(ISERROR(SEARCH("N/A",Z11)))</formula>
    </cfRule>
    <cfRule type="cellIs" dxfId="283" priority="12" operator="equal">
      <formula>0</formula>
    </cfRule>
  </conditionalFormatting>
  <conditionalFormatting sqref="Z11:Z34">
    <cfRule type="cellIs" dxfId="282" priority="11" operator="greaterThanOrEqual">
      <formula>1185</formula>
    </cfRule>
  </conditionalFormatting>
  <conditionalFormatting sqref="Z11:Z34">
    <cfRule type="cellIs" dxfId="281" priority="10" operator="between">
      <formula>0.1</formula>
      <formula>1184</formula>
    </cfRule>
  </conditionalFormatting>
  <conditionalFormatting sqref="AJ11:AN34">
    <cfRule type="cellIs" dxfId="280" priority="8" operator="equal">
      <formula>0</formula>
    </cfRule>
  </conditionalFormatting>
  <conditionalFormatting sqref="AJ11:AN34">
    <cfRule type="cellIs" dxfId="279" priority="7" operator="greaterThan">
      <formula>1179</formula>
    </cfRule>
  </conditionalFormatting>
  <conditionalFormatting sqref="AJ11:AN34">
    <cfRule type="cellIs" dxfId="278" priority="6" operator="greaterThan">
      <formula>99</formula>
    </cfRule>
  </conditionalFormatting>
  <conditionalFormatting sqref="AJ11:AN34">
    <cfRule type="cellIs" dxfId="277" priority="5" operator="greaterThan">
      <formula>0.99</formula>
    </cfRule>
  </conditionalFormatting>
  <conditionalFormatting sqref="AP11:AP34">
    <cfRule type="cellIs" dxfId="276" priority="4" operator="equal">
      <formula>0</formula>
    </cfRule>
  </conditionalFormatting>
  <conditionalFormatting sqref="AP11:AP34">
    <cfRule type="cellIs" dxfId="275" priority="3" operator="greaterThan">
      <formula>1179</formula>
    </cfRule>
  </conditionalFormatting>
  <conditionalFormatting sqref="AP11:AP34">
    <cfRule type="cellIs" dxfId="274" priority="2" operator="greaterThan">
      <formula>99</formula>
    </cfRule>
  </conditionalFormatting>
  <conditionalFormatting sqref="AP11:AP34">
    <cfRule type="cellIs" dxfId="27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T13" zoomScaleNormal="100" workbookViewId="0">
      <selection activeCell="AM35" sqref="AM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128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42394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26068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24'!Q34</f>
        <v>67933545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24'!AG34</f>
        <v>43502260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24'!AP34</f>
        <v>10129945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14</v>
      </c>
      <c r="E11" s="41">
        <f t="shared" ref="E11:E34" si="0">D11/1.42</f>
        <v>9.8591549295774659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131</v>
      </c>
      <c r="P11" s="115">
        <v>93</v>
      </c>
      <c r="Q11" s="115">
        <v>67937646</v>
      </c>
      <c r="R11" s="46">
        <f>IF(ISBLANK(Q11),"-",Q11-Q10)</f>
        <v>4101</v>
      </c>
      <c r="S11" s="47">
        <f>R11*24/1000</f>
        <v>98.424000000000007</v>
      </c>
      <c r="T11" s="47">
        <f>R11/1000</f>
        <v>4.101</v>
      </c>
      <c r="U11" s="116">
        <v>7.7</v>
      </c>
      <c r="V11" s="116">
        <f t="shared" ref="V11:V34" si="1">U11</f>
        <v>7.7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916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43502964</v>
      </c>
      <c r="AH11" s="49">
        <f>IF(ISBLANK(AG11),"-",AG11-AG10)</f>
        <v>704</v>
      </c>
      <c r="AI11" s="50">
        <f>AH11/T11</f>
        <v>171.665447451841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</v>
      </c>
      <c r="AP11" s="119">
        <v>10131309</v>
      </c>
      <c r="AQ11" s="119">
        <f t="shared" ref="AQ11:AQ34" si="2">AP11-AP10</f>
        <v>1364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13</v>
      </c>
      <c r="E12" s="41">
        <f t="shared" si="0"/>
        <v>9.1549295774647899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118</v>
      </c>
      <c r="P12" s="115">
        <v>92</v>
      </c>
      <c r="Q12" s="115">
        <v>67941475</v>
      </c>
      <c r="R12" s="46">
        <f t="shared" ref="R12:R34" si="5">IF(ISBLANK(Q12),"-",Q12-Q11)</f>
        <v>3829</v>
      </c>
      <c r="S12" s="47">
        <f t="shared" ref="S12:S34" si="6">R12*24/1000</f>
        <v>91.896000000000001</v>
      </c>
      <c r="T12" s="47">
        <f t="shared" ref="T12:T34" si="7">R12/1000</f>
        <v>3.8290000000000002</v>
      </c>
      <c r="U12" s="116">
        <v>9</v>
      </c>
      <c r="V12" s="116">
        <f t="shared" si="1"/>
        <v>9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916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43503628</v>
      </c>
      <c r="AH12" s="49">
        <f>IF(ISBLANK(AG12),"-",AG12-AG11)</f>
        <v>664</v>
      </c>
      <c r="AI12" s="50">
        <f t="shared" ref="AI12:AI34" si="8">AH12/T12</f>
        <v>173.41342387046225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</v>
      </c>
      <c r="AP12" s="119">
        <v>10132398</v>
      </c>
      <c r="AQ12" s="119">
        <f t="shared" si="2"/>
        <v>1089</v>
      </c>
      <c r="AR12" s="123">
        <v>1.03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18</v>
      </c>
      <c r="E13" s="41">
        <f t="shared" si="0"/>
        <v>12.67605633802817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92</v>
      </c>
      <c r="P13" s="115">
        <v>93</v>
      </c>
      <c r="Q13" s="115">
        <v>67945410</v>
      </c>
      <c r="R13" s="46">
        <f t="shared" si="5"/>
        <v>3935</v>
      </c>
      <c r="S13" s="47">
        <f t="shared" si="6"/>
        <v>94.44</v>
      </c>
      <c r="T13" s="47">
        <f t="shared" si="7"/>
        <v>3.9350000000000001</v>
      </c>
      <c r="U13" s="116">
        <v>9.5</v>
      </c>
      <c r="V13" s="116">
        <f t="shared" si="1"/>
        <v>9.5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846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43504292</v>
      </c>
      <c r="AH13" s="49">
        <f>IF(ISBLANK(AG13),"-",AG13-AG12)</f>
        <v>664</v>
      </c>
      <c r="AI13" s="50">
        <f t="shared" si="8"/>
        <v>168.74205844980941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</v>
      </c>
      <c r="AP13" s="119">
        <v>10132930</v>
      </c>
      <c r="AQ13" s="119">
        <f t="shared" si="2"/>
        <v>532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16</v>
      </c>
      <c r="E14" s="41">
        <f t="shared" si="0"/>
        <v>11.267605633802818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95</v>
      </c>
      <c r="P14" s="115">
        <v>97</v>
      </c>
      <c r="Q14" s="115">
        <v>67949294</v>
      </c>
      <c r="R14" s="46">
        <f t="shared" si="5"/>
        <v>3884</v>
      </c>
      <c r="S14" s="47">
        <f t="shared" si="6"/>
        <v>93.215999999999994</v>
      </c>
      <c r="T14" s="47">
        <f t="shared" si="7"/>
        <v>3.8839999999999999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896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43504924</v>
      </c>
      <c r="AH14" s="49">
        <f t="shared" ref="AH14:AH34" si="9">IF(ISBLANK(AG14),"-",AG14-AG13)</f>
        <v>632</v>
      </c>
      <c r="AI14" s="50">
        <f t="shared" si="8"/>
        <v>162.71884654994852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</v>
      </c>
      <c r="AP14" s="119">
        <v>10132930</v>
      </c>
      <c r="AQ14" s="119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14</v>
      </c>
      <c r="E15" s="41">
        <f t="shared" si="0"/>
        <v>9.8591549295774659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110</v>
      </c>
      <c r="P15" s="115">
        <v>104</v>
      </c>
      <c r="Q15" s="115">
        <v>67953461</v>
      </c>
      <c r="R15" s="46">
        <f t="shared" si="5"/>
        <v>4167</v>
      </c>
      <c r="S15" s="47">
        <f t="shared" si="6"/>
        <v>100.008</v>
      </c>
      <c r="T15" s="47">
        <f t="shared" si="7"/>
        <v>4.1669999999999998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946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43505604</v>
      </c>
      <c r="AH15" s="49">
        <f t="shared" si="9"/>
        <v>680</v>
      </c>
      <c r="AI15" s="50">
        <f t="shared" si="8"/>
        <v>163.18694504439645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10132930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13</v>
      </c>
      <c r="E16" s="41">
        <f t="shared" si="0"/>
        <v>9.1549295774647899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127</v>
      </c>
      <c r="P16" s="115">
        <v>144</v>
      </c>
      <c r="Q16" s="115">
        <v>67958324</v>
      </c>
      <c r="R16" s="46">
        <f t="shared" si="5"/>
        <v>4863</v>
      </c>
      <c r="S16" s="47">
        <f t="shared" si="6"/>
        <v>116.712</v>
      </c>
      <c r="T16" s="47">
        <f t="shared" si="7"/>
        <v>4.8630000000000004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43506380</v>
      </c>
      <c r="AH16" s="49">
        <f t="shared" si="9"/>
        <v>776</v>
      </c>
      <c r="AI16" s="50">
        <f t="shared" si="8"/>
        <v>159.57228048529711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10132930</v>
      </c>
      <c r="AQ16" s="119">
        <f t="shared" si="2"/>
        <v>0</v>
      </c>
      <c r="AR16" s="53">
        <v>1.39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6</v>
      </c>
      <c r="E17" s="41">
        <f t="shared" si="0"/>
        <v>4.2253521126760569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133</v>
      </c>
      <c r="P17" s="115">
        <v>139</v>
      </c>
      <c r="Q17" s="115">
        <v>67964394</v>
      </c>
      <c r="R17" s="46">
        <f t="shared" si="5"/>
        <v>6070</v>
      </c>
      <c r="S17" s="47">
        <f t="shared" si="6"/>
        <v>145.68</v>
      </c>
      <c r="T17" s="47">
        <f t="shared" si="7"/>
        <v>6.07</v>
      </c>
      <c r="U17" s="116">
        <v>9.4</v>
      </c>
      <c r="V17" s="116">
        <f t="shared" si="1"/>
        <v>9.4</v>
      </c>
      <c r="W17" s="117" t="s">
        <v>130</v>
      </c>
      <c r="X17" s="119">
        <v>1028</v>
      </c>
      <c r="Y17" s="119">
        <v>0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43507700</v>
      </c>
      <c r="AH17" s="49">
        <f t="shared" si="9"/>
        <v>1320</v>
      </c>
      <c r="AI17" s="50">
        <f t="shared" si="8"/>
        <v>217.46293245469522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10132930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7</v>
      </c>
      <c r="E18" s="41">
        <f t="shared" si="0"/>
        <v>4.9295774647887329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138</v>
      </c>
      <c r="P18" s="115">
        <v>152</v>
      </c>
      <c r="Q18" s="115">
        <v>67970365</v>
      </c>
      <c r="R18" s="46">
        <f t="shared" si="5"/>
        <v>5971</v>
      </c>
      <c r="S18" s="47">
        <f t="shared" si="6"/>
        <v>143.304</v>
      </c>
      <c r="T18" s="47">
        <f t="shared" si="7"/>
        <v>5.9710000000000001</v>
      </c>
      <c r="U18" s="116">
        <v>8.9</v>
      </c>
      <c r="V18" s="116">
        <f t="shared" si="1"/>
        <v>8.9</v>
      </c>
      <c r="W18" s="117" t="s">
        <v>130</v>
      </c>
      <c r="X18" s="119">
        <v>1027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43509020</v>
      </c>
      <c r="AH18" s="49">
        <f t="shared" si="9"/>
        <v>1320</v>
      </c>
      <c r="AI18" s="50">
        <f t="shared" si="8"/>
        <v>221.06849773907217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10132930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139</v>
      </c>
      <c r="P19" s="115">
        <v>148</v>
      </c>
      <c r="Q19" s="115">
        <v>67976486</v>
      </c>
      <c r="R19" s="46">
        <f t="shared" si="5"/>
        <v>6121</v>
      </c>
      <c r="S19" s="47">
        <f t="shared" si="6"/>
        <v>146.904</v>
      </c>
      <c r="T19" s="47">
        <f t="shared" si="7"/>
        <v>6.1210000000000004</v>
      </c>
      <c r="U19" s="116">
        <v>8.4</v>
      </c>
      <c r="V19" s="116">
        <f t="shared" si="1"/>
        <v>8.4</v>
      </c>
      <c r="W19" s="117" t="s">
        <v>130</v>
      </c>
      <c r="X19" s="119">
        <v>1027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43510388</v>
      </c>
      <c r="AH19" s="49">
        <f t="shared" si="9"/>
        <v>1368</v>
      </c>
      <c r="AI19" s="50">
        <f t="shared" si="8"/>
        <v>223.49289331808527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10132930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7</v>
      </c>
      <c r="E20" s="41">
        <f t="shared" si="0"/>
        <v>4.9295774647887329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140</v>
      </c>
      <c r="P20" s="115">
        <v>147</v>
      </c>
      <c r="Q20" s="115">
        <v>67982799</v>
      </c>
      <c r="R20" s="46">
        <f t="shared" si="5"/>
        <v>6313</v>
      </c>
      <c r="S20" s="47">
        <f t="shared" si="6"/>
        <v>151.512</v>
      </c>
      <c r="T20" s="47">
        <f t="shared" si="7"/>
        <v>6.3129999999999997</v>
      </c>
      <c r="U20" s="116">
        <v>7.9</v>
      </c>
      <c r="V20" s="116">
        <f t="shared" si="1"/>
        <v>7.9</v>
      </c>
      <c r="W20" s="117" t="s">
        <v>130</v>
      </c>
      <c r="X20" s="119">
        <v>1027</v>
      </c>
      <c r="Y20" s="119">
        <v>0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43511780</v>
      </c>
      <c r="AH20" s="49">
        <f t="shared" si="9"/>
        <v>1392</v>
      </c>
      <c r="AI20" s="50">
        <f t="shared" si="8"/>
        <v>220.49738634563599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10132930</v>
      </c>
      <c r="AQ20" s="119">
        <f t="shared" si="2"/>
        <v>0</v>
      </c>
      <c r="AR20" s="53">
        <v>1.1100000000000001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139</v>
      </c>
      <c r="P21" s="115">
        <v>150</v>
      </c>
      <c r="Q21" s="115">
        <v>67988867</v>
      </c>
      <c r="R21" s="46">
        <f t="shared" si="5"/>
        <v>6068</v>
      </c>
      <c r="S21" s="47">
        <f t="shared" si="6"/>
        <v>145.63200000000001</v>
      </c>
      <c r="T21" s="47">
        <f t="shared" si="7"/>
        <v>6.0679999999999996</v>
      </c>
      <c r="U21" s="116">
        <v>7.4</v>
      </c>
      <c r="V21" s="116">
        <f t="shared" si="1"/>
        <v>7.4</v>
      </c>
      <c r="W21" s="117" t="s">
        <v>130</v>
      </c>
      <c r="X21" s="119">
        <v>1027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43513140</v>
      </c>
      <c r="AH21" s="49">
        <f t="shared" si="9"/>
        <v>1360</v>
      </c>
      <c r="AI21" s="50">
        <f t="shared" si="8"/>
        <v>224.12656558998023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10132930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9</v>
      </c>
      <c r="E22" s="41">
        <f t="shared" si="0"/>
        <v>6.3380281690140849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141</v>
      </c>
      <c r="P22" s="115">
        <v>148</v>
      </c>
      <c r="Q22" s="115">
        <v>67995042</v>
      </c>
      <c r="R22" s="46">
        <f t="shared" si="5"/>
        <v>6175</v>
      </c>
      <c r="S22" s="47">
        <f t="shared" si="6"/>
        <v>148.19999999999999</v>
      </c>
      <c r="T22" s="47">
        <f t="shared" si="7"/>
        <v>6.1749999999999998</v>
      </c>
      <c r="U22" s="116">
        <v>7.1</v>
      </c>
      <c r="V22" s="116">
        <f t="shared" si="1"/>
        <v>7.1</v>
      </c>
      <c r="W22" s="117" t="s">
        <v>130</v>
      </c>
      <c r="X22" s="119">
        <v>1026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43514516</v>
      </c>
      <c r="AH22" s="49">
        <f t="shared" si="9"/>
        <v>1376</v>
      </c>
      <c r="AI22" s="50">
        <f t="shared" si="8"/>
        <v>222.83400809716599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10132930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10</v>
      </c>
      <c r="E23" s="41">
        <f t="shared" si="0"/>
        <v>7.042253521126761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139</v>
      </c>
      <c r="P23" s="115">
        <v>145</v>
      </c>
      <c r="Q23" s="115">
        <v>68001005</v>
      </c>
      <c r="R23" s="46">
        <f t="shared" si="5"/>
        <v>5963</v>
      </c>
      <c r="S23" s="47">
        <f t="shared" si="6"/>
        <v>143.11199999999999</v>
      </c>
      <c r="T23" s="47">
        <f t="shared" si="7"/>
        <v>5.9630000000000001</v>
      </c>
      <c r="U23" s="116">
        <v>6.9</v>
      </c>
      <c r="V23" s="116">
        <f t="shared" si="1"/>
        <v>6.9</v>
      </c>
      <c r="W23" s="117" t="s">
        <v>130</v>
      </c>
      <c r="X23" s="119">
        <v>995</v>
      </c>
      <c r="Y23" s="119">
        <v>0</v>
      </c>
      <c r="Z23" s="119">
        <v>1168</v>
      </c>
      <c r="AA23" s="119">
        <v>1185</v>
      </c>
      <c r="AB23" s="119">
        <v>1167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43515844</v>
      </c>
      <c r="AH23" s="49">
        <f t="shared" si="9"/>
        <v>1328</v>
      </c>
      <c r="AI23" s="50">
        <f t="shared" si="8"/>
        <v>222.70669126278719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10132930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7</v>
      </c>
      <c r="E24" s="41">
        <f t="shared" si="0"/>
        <v>4.9295774647887329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135</v>
      </c>
      <c r="P24" s="115">
        <v>138</v>
      </c>
      <c r="Q24" s="115">
        <v>68006816</v>
      </c>
      <c r="R24" s="46">
        <f t="shared" si="5"/>
        <v>5811</v>
      </c>
      <c r="S24" s="47">
        <f t="shared" si="6"/>
        <v>139.464</v>
      </c>
      <c r="T24" s="47">
        <f t="shared" si="7"/>
        <v>5.8109999999999999</v>
      </c>
      <c r="U24" s="116">
        <v>6.6</v>
      </c>
      <c r="V24" s="116">
        <f t="shared" si="1"/>
        <v>6.6</v>
      </c>
      <c r="W24" s="117" t="s">
        <v>130</v>
      </c>
      <c r="X24" s="119">
        <v>1006</v>
      </c>
      <c r="Y24" s="119">
        <v>0</v>
      </c>
      <c r="Z24" s="119">
        <v>1187</v>
      </c>
      <c r="AA24" s="119">
        <v>1185</v>
      </c>
      <c r="AB24" s="119">
        <v>1188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43517160</v>
      </c>
      <c r="AH24" s="49">
        <f>IF(ISBLANK(AG24),"-",AG24-AG23)</f>
        <v>1316</v>
      </c>
      <c r="AI24" s="50">
        <f t="shared" si="8"/>
        <v>226.46704525899156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10132930</v>
      </c>
      <c r="AQ24" s="119">
        <f t="shared" si="2"/>
        <v>0</v>
      </c>
      <c r="AR24" s="53">
        <v>1.0900000000000001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134</v>
      </c>
      <c r="P25" s="115">
        <v>139</v>
      </c>
      <c r="Q25" s="115">
        <v>68012568</v>
      </c>
      <c r="R25" s="46">
        <f t="shared" si="5"/>
        <v>5752</v>
      </c>
      <c r="S25" s="47">
        <f t="shared" si="6"/>
        <v>138.048</v>
      </c>
      <c r="T25" s="47">
        <f t="shared" si="7"/>
        <v>5.7519999999999998</v>
      </c>
      <c r="U25" s="116">
        <v>6.4</v>
      </c>
      <c r="V25" s="116">
        <f t="shared" si="1"/>
        <v>6.4</v>
      </c>
      <c r="W25" s="117" t="s">
        <v>130</v>
      </c>
      <c r="X25" s="119">
        <v>1006</v>
      </c>
      <c r="Y25" s="119">
        <v>0</v>
      </c>
      <c r="Z25" s="119">
        <v>1178</v>
      </c>
      <c r="AA25" s="119">
        <v>1185</v>
      </c>
      <c r="AB25" s="119">
        <v>1178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43518484</v>
      </c>
      <c r="AH25" s="49">
        <f t="shared" si="9"/>
        <v>1324</v>
      </c>
      <c r="AI25" s="50">
        <f t="shared" si="8"/>
        <v>230.18080667593881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10132930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8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138</v>
      </c>
      <c r="Q26" s="115">
        <v>68018260</v>
      </c>
      <c r="R26" s="46">
        <f t="shared" si="5"/>
        <v>5692</v>
      </c>
      <c r="S26" s="47">
        <f t="shared" si="6"/>
        <v>136.608</v>
      </c>
      <c r="T26" s="47">
        <f t="shared" si="7"/>
        <v>5.6920000000000002</v>
      </c>
      <c r="U26" s="116">
        <v>6.2</v>
      </c>
      <c r="V26" s="116">
        <f t="shared" si="1"/>
        <v>6.2</v>
      </c>
      <c r="W26" s="117" t="s">
        <v>130</v>
      </c>
      <c r="X26" s="119">
        <v>1008</v>
      </c>
      <c r="Y26" s="119">
        <v>0</v>
      </c>
      <c r="Z26" s="119">
        <v>1178</v>
      </c>
      <c r="AA26" s="119">
        <v>1185</v>
      </c>
      <c r="AB26" s="119">
        <v>1178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43519780</v>
      </c>
      <c r="AH26" s="49">
        <f t="shared" si="9"/>
        <v>1296</v>
      </c>
      <c r="AI26" s="50">
        <f t="shared" si="8"/>
        <v>227.68798313422346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10132930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6</v>
      </c>
      <c r="E27" s="41">
        <f t="shared" si="0"/>
        <v>4.2253521126760569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135</v>
      </c>
      <c r="P27" s="115">
        <v>137</v>
      </c>
      <c r="Q27" s="115">
        <v>68024064</v>
      </c>
      <c r="R27" s="46">
        <f t="shared" si="5"/>
        <v>5804</v>
      </c>
      <c r="S27" s="47">
        <f t="shared" si="6"/>
        <v>139.29599999999999</v>
      </c>
      <c r="T27" s="47">
        <f t="shared" si="7"/>
        <v>5.8040000000000003</v>
      </c>
      <c r="U27" s="116">
        <v>5.9</v>
      </c>
      <c r="V27" s="116">
        <f t="shared" si="1"/>
        <v>5.9</v>
      </c>
      <c r="W27" s="117" t="s">
        <v>130</v>
      </c>
      <c r="X27" s="119">
        <v>1005</v>
      </c>
      <c r="Y27" s="119">
        <v>0</v>
      </c>
      <c r="Z27" s="119">
        <v>1178</v>
      </c>
      <c r="AA27" s="119">
        <v>1185</v>
      </c>
      <c r="AB27" s="119">
        <v>1178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43521100</v>
      </c>
      <c r="AH27" s="49">
        <f t="shared" si="9"/>
        <v>1320</v>
      </c>
      <c r="AI27" s="50">
        <f t="shared" si="8"/>
        <v>227.42935906271535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10132930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7</v>
      </c>
      <c r="E28" s="41">
        <f t="shared" si="0"/>
        <v>4.9295774647887329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131</v>
      </c>
      <c r="P28" s="115">
        <v>136</v>
      </c>
      <c r="Q28" s="115">
        <v>68029745</v>
      </c>
      <c r="R28" s="46">
        <f t="shared" si="5"/>
        <v>5681</v>
      </c>
      <c r="S28" s="47">
        <f t="shared" si="6"/>
        <v>136.34399999999999</v>
      </c>
      <c r="T28" s="47">
        <f t="shared" si="7"/>
        <v>5.681</v>
      </c>
      <c r="U28" s="116">
        <v>5.6</v>
      </c>
      <c r="V28" s="116">
        <f t="shared" si="1"/>
        <v>5.6</v>
      </c>
      <c r="W28" s="117" t="s">
        <v>130</v>
      </c>
      <c r="X28" s="119">
        <v>1006</v>
      </c>
      <c r="Y28" s="119">
        <v>0</v>
      </c>
      <c r="Z28" s="119">
        <v>1147</v>
      </c>
      <c r="AA28" s="119">
        <v>1185</v>
      </c>
      <c r="AB28" s="119">
        <v>1147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43522376</v>
      </c>
      <c r="AH28" s="49">
        <f t="shared" si="9"/>
        <v>1276</v>
      </c>
      <c r="AI28" s="50">
        <f t="shared" si="8"/>
        <v>224.60834360147862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10132930</v>
      </c>
      <c r="AQ28" s="119">
        <f t="shared" si="2"/>
        <v>0</v>
      </c>
      <c r="AR28" s="53">
        <v>1.04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7</v>
      </c>
      <c r="E29" s="41">
        <f t="shared" si="0"/>
        <v>4.9295774647887329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131</v>
      </c>
      <c r="P29" s="115">
        <v>135</v>
      </c>
      <c r="Q29" s="115">
        <v>68035382</v>
      </c>
      <c r="R29" s="46">
        <f t="shared" si="5"/>
        <v>5637</v>
      </c>
      <c r="S29" s="47">
        <f t="shared" si="6"/>
        <v>135.28800000000001</v>
      </c>
      <c r="T29" s="47">
        <f t="shared" si="7"/>
        <v>5.6369999999999996</v>
      </c>
      <c r="U29" s="116">
        <v>5.4</v>
      </c>
      <c r="V29" s="116">
        <f t="shared" si="1"/>
        <v>5.4</v>
      </c>
      <c r="W29" s="117" t="s">
        <v>130</v>
      </c>
      <c r="X29" s="119">
        <v>1005</v>
      </c>
      <c r="Y29" s="119">
        <v>0</v>
      </c>
      <c r="Z29" s="119">
        <v>1148</v>
      </c>
      <c r="AA29" s="119">
        <v>1185</v>
      </c>
      <c r="AB29" s="119">
        <v>1147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43523632</v>
      </c>
      <c r="AH29" s="49">
        <f t="shared" si="9"/>
        <v>1256</v>
      </c>
      <c r="AI29" s="50">
        <f t="shared" si="8"/>
        <v>222.81355330849743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10132930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115</v>
      </c>
      <c r="P30" s="115">
        <v>132</v>
      </c>
      <c r="Q30" s="115">
        <v>68040856</v>
      </c>
      <c r="R30" s="46">
        <f t="shared" si="5"/>
        <v>5474</v>
      </c>
      <c r="S30" s="47">
        <f t="shared" si="6"/>
        <v>131.376</v>
      </c>
      <c r="T30" s="47">
        <f t="shared" si="7"/>
        <v>5.4740000000000002</v>
      </c>
      <c r="U30" s="116">
        <v>4.7</v>
      </c>
      <c r="V30" s="116">
        <f t="shared" si="1"/>
        <v>4.7</v>
      </c>
      <c r="W30" s="117" t="s">
        <v>139</v>
      </c>
      <c r="X30" s="119">
        <v>1078</v>
      </c>
      <c r="Y30" s="119">
        <v>0</v>
      </c>
      <c r="Z30" s="119">
        <v>1188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43524724</v>
      </c>
      <c r="AH30" s="49">
        <f t="shared" si="9"/>
        <v>1092</v>
      </c>
      <c r="AI30" s="50">
        <f t="shared" si="8"/>
        <v>199.48849104859335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10132930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11</v>
      </c>
      <c r="E31" s="41">
        <f t="shared" si="0"/>
        <v>7.746478873239437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116</v>
      </c>
      <c r="P31" s="115">
        <v>130</v>
      </c>
      <c r="Q31" s="115">
        <v>68046195</v>
      </c>
      <c r="R31" s="46">
        <f t="shared" si="5"/>
        <v>5339</v>
      </c>
      <c r="S31" s="47">
        <f t="shared" si="6"/>
        <v>128.136</v>
      </c>
      <c r="T31" s="47">
        <f t="shared" si="7"/>
        <v>5.3390000000000004</v>
      </c>
      <c r="U31" s="116">
        <v>3.9</v>
      </c>
      <c r="V31" s="116">
        <f t="shared" si="1"/>
        <v>3.9</v>
      </c>
      <c r="W31" s="117" t="s">
        <v>139</v>
      </c>
      <c r="X31" s="119">
        <v>1078</v>
      </c>
      <c r="Y31" s="119">
        <v>0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43525792</v>
      </c>
      <c r="AH31" s="49">
        <f t="shared" si="9"/>
        <v>1068</v>
      </c>
      <c r="AI31" s="50">
        <f t="shared" si="8"/>
        <v>200.03746019853904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10132930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118</v>
      </c>
      <c r="P32" s="115">
        <v>128</v>
      </c>
      <c r="Q32" s="115">
        <v>68051321</v>
      </c>
      <c r="R32" s="46">
        <f t="shared" si="5"/>
        <v>5126</v>
      </c>
      <c r="S32" s="47">
        <f t="shared" si="6"/>
        <v>123.024</v>
      </c>
      <c r="T32" s="47">
        <f t="shared" si="7"/>
        <v>5.1260000000000003</v>
      </c>
      <c r="U32" s="116">
        <v>3.4</v>
      </c>
      <c r="V32" s="116">
        <f t="shared" si="1"/>
        <v>3.4</v>
      </c>
      <c r="W32" s="117" t="s">
        <v>139</v>
      </c>
      <c r="X32" s="119">
        <v>1015</v>
      </c>
      <c r="Y32" s="119">
        <v>0</v>
      </c>
      <c r="Z32" s="119">
        <v>1187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43526804</v>
      </c>
      <c r="AH32" s="49">
        <f t="shared" si="9"/>
        <v>1012</v>
      </c>
      <c r="AI32" s="50">
        <f t="shared" si="8"/>
        <v>197.42489270386264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10132930</v>
      </c>
      <c r="AQ32" s="119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9</v>
      </c>
      <c r="E33" s="41">
        <f t="shared" si="0"/>
        <v>6.3380281690140849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130</v>
      </c>
      <c r="P33" s="115">
        <v>103</v>
      </c>
      <c r="Q33" s="115">
        <v>68055772</v>
      </c>
      <c r="R33" s="46">
        <f t="shared" si="5"/>
        <v>4451</v>
      </c>
      <c r="S33" s="47">
        <f t="shared" si="6"/>
        <v>106.824</v>
      </c>
      <c r="T33" s="47">
        <f t="shared" si="7"/>
        <v>4.4509999999999996</v>
      </c>
      <c r="U33" s="116">
        <v>4.3</v>
      </c>
      <c r="V33" s="116">
        <f t="shared" si="1"/>
        <v>4.3</v>
      </c>
      <c r="W33" s="117" t="s">
        <v>124</v>
      </c>
      <c r="X33" s="119">
        <v>0</v>
      </c>
      <c r="Y33" s="119">
        <v>0</v>
      </c>
      <c r="Z33" s="119">
        <v>1048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43527600</v>
      </c>
      <c r="AH33" s="49">
        <f t="shared" si="9"/>
        <v>796</v>
      </c>
      <c r="AI33" s="50">
        <f t="shared" si="8"/>
        <v>178.83621658054372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0.35</v>
      </c>
      <c r="AP33" s="119">
        <v>10133779</v>
      </c>
      <c r="AQ33" s="119">
        <f t="shared" si="2"/>
        <v>849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12</v>
      </c>
      <c r="E34" s="41">
        <f t="shared" si="0"/>
        <v>8.4507042253521139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129</v>
      </c>
      <c r="P34" s="115">
        <v>95</v>
      </c>
      <c r="Q34" s="115">
        <v>68059955</v>
      </c>
      <c r="R34" s="46">
        <f t="shared" si="5"/>
        <v>4183</v>
      </c>
      <c r="S34" s="47">
        <f t="shared" si="6"/>
        <v>100.392</v>
      </c>
      <c r="T34" s="47">
        <f t="shared" si="7"/>
        <v>4.1829999999999998</v>
      </c>
      <c r="U34" s="116">
        <v>5.5</v>
      </c>
      <c r="V34" s="116">
        <f t="shared" si="1"/>
        <v>5.5</v>
      </c>
      <c r="W34" s="117" t="s">
        <v>124</v>
      </c>
      <c r="X34" s="119">
        <v>0</v>
      </c>
      <c r="Y34" s="119">
        <v>0</v>
      </c>
      <c r="Z34" s="119">
        <v>956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43528328</v>
      </c>
      <c r="AH34" s="49">
        <f t="shared" si="9"/>
        <v>728</v>
      </c>
      <c r="AI34" s="50">
        <f t="shared" si="8"/>
        <v>174.03777193401865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0.35</v>
      </c>
      <c r="AP34" s="119">
        <v>10134895</v>
      </c>
      <c r="AQ34" s="119">
        <f t="shared" si="2"/>
        <v>1116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126410</v>
      </c>
      <c r="S35" s="65">
        <f>AVERAGE(S11:S34)</f>
        <v>126.40999999999998</v>
      </c>
      <c r="T35" s="65">
        <f>SUM(T11:T34)</f>
        <v>126.40999999999997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26068</v>
      </c>
      <c r="AH35" s="67">
        <f>SUM(AH11:AH34)</f>
        <v>26068</v>
      </c>
      <c r="AI35" s="68">
        <f>$AH$35/$T35</f>
        <v>206.21786251087735</v>
      </c>
      <c r="AJ35" s="92"/>
      <c r="AK35" s="93"/>
      <c r="AL35" s="93"/>
      <c r="AM35" s="93"/>
      <c r="AN35" s="94"/>
      <c r="AO35" s="69"/>
      <c r="AP35" s="70">
        <f>AP34-AP10</f>
        <v>4950</v>
      </c>
      <c r="AQ35" s="71">
        <f>SUM(AQ11:AQ34)</f>
        <v>4950</v>
      </c>
      <c r="AR35" s="72">
        <f>AVERAGE(AR11:AR34)</f>
        <v>1.1300000000000001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261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262</v>
      </c>
      <c r="C41" s="109"/>
      <c r="D41" s="109"/>
      <c r="E41" s="109"/>
      <c r="F41" s="85"/>
      <c r="G41" s="85"/>
      <c r="H41" s="85"/>
      <c r="I41" s="109"/>
      <c r="J41" s="109"/>
      <c r="K41" s="109"/>
      <c r="L41" s="85"/>
      <c r="M41" s="85"/>
      <c r="N41" s="85"/>
      <c r="O41" s="109"/>
      <c r="P41" s="109"/>
      <c r="Q41" s="109"/>
      <c r="R41" s="109"/>
      <c r="S41" s="85"/>
      <c r="T41" s="85"/>
      <c r="U41" s="85"/>
      <c r="V41" s="85"/>
      <c r="W41" s="105"/>
      <c r="X41" s="105"/>
      <c r="Y41" s="105"/>
      <c r="Z41" s="105"/>
      <c r="AA41" s="105"/>
      <c r="AB41" s="105"/>
      <c r="AC41" s="105"/>
      <c r="AD41" s="105"/>
      <c r="AE41" s="105"/>
      <c r="AM41" s="20"/>
      <c r="AN41" s="102"/>
      <c r="AO41" s="102"/>
      <c r="AP41" s="102"/>
      <c r="AQ41" s="102"/>
      <c r="AR41" s="105"/>
      <c r="AV41" s="213"/>
      <c r="AW41" s="213"/>
      <c r="AY41" s="104"/>
    </row>
    <row r="42" spans="1:51" x14ac:dyDescent="0.25">
      <c r="B42" s="199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1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B43" s="199" t="s">
        <v>131</v>
      </c>
      <c r="C43" s="195"/>
      <c r="D43" s="195"/>
      <c r="E43" s="195"/>
      <c r="F43" s="195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A44" s="134"/>
      <c r="B44" s="204" t="s">
        <v>180</v>
      </c>
      <c r="C44" s="221"/>
      <c r="D44" s="222"/>
      <c r="E44" s="221"/>
      <c r="F44" s="221"/>
      <c r="G44" s="221"/>
      <c r="H44" s="221"/>
      <c r="I44" s="221"/>
      <c r="J44" s="223"/>
      <c r="K44" s="223"/>
      <c r="L44" s="177"/>
      <c r="M44" s="177"/>
      <c r="N44" s="177"/>
      <c r="O44" s="177"/>
      <c r="P44" s="177"/>
      <c r="Q44" s="177"/>
      <c r="R44" s="177"/>
      <c r="S44" s="177"/>
      <c r="T44" s="178"/>
      <c r="U44" s="178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263</v>
      </c>
      <c r="C45" s="224"/>
      <c r="D45" s="225"/>
      <c r="E45" s="224"/>
      <c r="F45" s="224"/>
      <c r="G45" s="224"/>
      <c r="H45" s="224"/>
      <c r="I45" s="224"/>
      <c r="J45" s="226"/>
      <c r="K45" s="226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11"/>
      <c r="W45" s="105"/>
      <c r="X45" s="105"/>
      <c r="Y45" s="105"/>
      <c r="Z45" s="105"/>
      <c r="AA45" s="105"/>
      <c r="AB45" s="105"/>
      <c r="AC45" s="105"/>
      <c r="AD45" s="105"/>
      <c r="AE45" s="105"/>
      <c r="AM45" s="106"/>
      <c r="AN45" s="106"/>
      <c r="AO45" s="106"/>
      <c r="AP45" s="106"/>
      <c r="AQ45" s="106"/>
      <c r="AR45" s="106"/>
      <c r="AS45" s="107"/>
      <c r="AV45" s="104"/>
      <c r="AW45" s="100"/>
      <c r="AX45" s="100"/>
      <c r="AY45" s="100"/>
    </row>
    <row r="46" spans="1:51" x14ac:dyDescent="0.25">
      <c r="B46" s="227" t="s">
        <v>264</v>
      </c>
      <c r="C46" s="226"/>
      <c r="D46" s="228"/>
      <c r="E46" s="226"/>
      <c r="F46" s="226"/>
      <c r="G46" s="226"/>
      <c r="H46" s="226"/>
      <c r="I46" s="226"/>
      <c r="J46" s="226"/>
      <c r="K46" s="226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05"/>
      <c r="W46" s="105"/>
      <c r="X46" s="105"/>
      <c r="Y46" s="105"/>
      <c r="Z46" s="105"/>
      <c r="AA46" s="105"/>
      <c r="AB46" s="105"/>
      <c r="AJ46" s="106"/>
      <c r="AK46" s="106"/>
      <c r="AL46" s="106"/>
      <c r="AM46" s="106"/>
      <c r="AN46" s="106"/>
      <c r="AO46" s="106"/>
      <c r="AP46" s="107"/>
      <c r="AQ46" s="102"/>
      <c r="AR46" s="102"/>
      <c r="AS46" s="104"/>
      <c r="AT46" s="100"/>
      <c r="AU46" s="100"/>
      <c r="AV46" s="100"/>
      <c r="AW46" s="100"/>
      <c r="AX46" s="100"/>
      <c r="AY46" s="100"/>
    </row>
    <row r="47" spans="1:51" x14ac:dyDescent="0.25">
      <c r="B47" s="199" t="s">
        <v>132</v>
      </c>
      <c r="C47" s="221"/>
      <c r="D47" s="222"/>
      <c r="E47" s="221"/>
      <c r="F47" s="221"/>
      <c r="G47" s="221"/>
      <c r="H47" s="221"/>
      <c r="I47" s="221"/>
      <c r="J47" s="221"/>
      <c r="K47" s="221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05"/>
      <c r="W47" s="105"/>
      <c r="X47" s="105"/>
      <c r="Y47" s="105"/>
      <c r="Z47" s="105"/>
      <c r="AA47" s="105"/>
      <c r="AB47" s="105"/>
      <c r="AJ47" s="106"/>
      <c r="AK47" s="106"/>
      <c r="AL47" s="106"/>
      <c r="AM47" s="106"/>
      <c r="AN47" s="106"/>
      <c r="AO47" s="106"/>
      <c r="AP47" s="107"/>
      <c r="AQ47" s="102"/>
      <c r="AR47" s="102"/>
      <c r="AS47" s="104"/>
      <c r="AT47" s="100"/>
      <c r="AU47" s="100"/>
      <c r="AV47" s="100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172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11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B53" s="279" t="s">
        <v>265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B54" s="199"/>
      <c r="C54" s="175"/>
      <c r="D54" s="176"/>
      <c r="E54" s="175"/>
      <c r="F54" s="175"/>
      <c r="G54" s="175"/>
      <c r="H54" s="175"/>
      <c r="I54" s="175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  <c r="U54" s="178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B55" s="205"/>
      <c r="C55" s="203"/>
      <c r="D55" s="179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9"/>
      <c r="C56" s="203"/>
      <c r="D56" s="179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99"/>
      <c r="C58" s="108"/>
      <c r="D58" s="121"/>
      <c r="E58" s="108"/>
      <c r="F58" s="108"/>
      <c r="G58" s="108"/>
      <c r="H58" s="108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2"/>
      <c r="U58" s="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04"/>
      <c r="C60" s="205"/>
      <c r="D60" s="122"/>
      <c r="E60" s="205"/>
      <c r="F60" s="205"/>
      <c r="G60" s="108"/>
      <c r="H60" s="108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04"/>
      <c r="C61" s="205"/>
      <c r="D61" s="122"/>
      <c r="E61" s="205"/>
      <c r="F61" s="205"/>
      <c r="G61" s="108"/>
      <c r="H61" s="108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04"/>
      <c r="C62" s="205"/>
      <c r="D62" s="122"/>
      <c r="E62" s="205"/>
      <c r="F62" s="205"/>
      <c r="G62" s="108"/>
      <c r="H62" s="108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04"/>
      <c r="C63" s="205"/>
      <c r="D63" s="122"/>
      <c r="E63" s="205"/>
      <c r="F63" s="205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A64" s="105"/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AS64" s="100"/>
      <c r="AT64" s="100"/>
      <c r="AU64" s="100"/>
      <c r="AV64" s="100"/>
      <c r="AW64" s="100"/>
      <c r="AX64" s="100"/>
      <c r="AY64" s="100"/>
    </row>
    <row r="65" spans="1:51" x14ac:dyDescent="0.25">
      <c r="A65" s="105"/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AS65" s="100"/>
      <c r="AT65" s="100"/>
      <c r="AU65" s="100"/>
      <c r="AV65" s="100"/>
      <c r="AW65" s="100"/>
      <c r="AX65" s="100"/>
      <c r="AY65" s="100"/>
    </row>
    <row r="66" spans="1:51" x14ac:dyDescent="0.25">
      <c r="A66" s="105"/>
      <c r="B66" s="205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2"/>
      <c r="U66" s="79"/>
      <c r="V66" s="79"/>
      <c r="AS66" s="100"/>
      <c r="AT66" s="100"/>
      <c r="AU66" s="100"/>
      <c r="AV66" s="100"/>
      <c r="AW66" s="100"/>
      <c r="AX66" s="100"/>
      <c r="AY66" s="100"/>
    </row>
    <row r="67" spans="1:51" x14ac:dyDescent="0.25">
      <c r="O67" s="12"/>
      <c r="P67" s="102"/>
      <c r="Q67" s="102"/>
      <c r="AS67" s="100"/>
      <c r="AT67" s="100"/>
      <c r="AU67" s="100"/>
      <c r="AV67" s="100"/>
      <c r="AW67" s="100"/>
      <c r="AX67" s="100"/>
      <c r="AY67" s="100"/>
    </row>
    <row r="68" spans="1:51" x14ac:dyDescent="0.25">
      <c r="O68" s="12"/>
      <c r="P68" s="102"/>
      <c r="Q68" s="102"/>
      <c r="AS68" s="100"/>
      <c r="AT68" s="100"/>
      <c r="AU68" s="100"/>
      <c r="AV68" s="100"/>
      <c r="AW68" s="100"/>
      <c r="AX68" s="100"/>
      <c r="AY68" s="100"/>
    </row>
    <row r="69" spans="1:51" x14ac:dyDescent="0.25">
      <c r="O69" s="12"/>
      <c r="P69" s="102"/>
      <c r="Q69" s="102"/>
      <c r="AS69" s="100"/>
      <c r="AT69" s="100"/>
      <c r="AU69" s="100"/>
      <c r="AV69" s="100"/>
      <c r="AW69" s="100"/>
      <c r="AX69" s="100"/>
      <c r="AY69" s="100"/>
    </row>
    <row r="70" spans="1:51" x14ac:dyDescent="0.25">
      <c r="O70" s="12"/>
      <c r="P70" s="102"/>
      <c r="Q70" s="102"/>
      <c r="AS70" s="100"/>
      <c r="AT70" s="100"/>
      <c r="AU70" s="100"/>
      <c r="AV70" s="100"/>
      <c r="AW70" s="100"/>
      <c r="AX70" s="100"/>
      <c r="AY70" s="100"/>
    </row>
    <row r="71" spans="1:51" x14ac:dyDescent="0.25">
      <c r="O71" s="12"/>
      <c r="P71" s="102"/>
      <c r="Q71" s="102"/>
      <c r="R71" s="102"/>
      <c r="S71" s="102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R72" s="102"/>
      <c r="S72" s="102"/>
      <c r="T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R73" s="102"/>
      <c r="S73" s="102"/>
      <c r="T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T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02"/>
      <c r="Q75" s="102"/>
      <c r="R75" s="102"/>
      <c r="S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T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U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T78" s="102"/>
      <c r="U78" s="102"/>
      <c r="AS78" s="100"/>
      <c r="AT78" s="100"/>
      <c r="AU78" s="100"/>
      <c r="AV78" s="100"/>
      <c r="AW78" s="100"/>
      <c r="AX78" s="100"/>
      <c r="AY78" s="100"/>
    </row>
    <row r="90" spans="45:51" x14ac:dyDescent="0.25">
      <c r="AS90" s="100"/>
      <c r="AT90" s="100"/>
      <c r="AU90" s="100"/>
      <c r="AV90" s="100"/>
      <c r="AW90" s="100"/>
      <c r="AX90" s="100"/>
      <c r="AY90" s="100"/>
    </row>
  </sheetData>
  <protectedRanges>
    <protectedRange sqref="S60:T66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63" name="Range2_2_1_10_1_1_1_2"/>
    <protectedRange sqref="N60:R66" name="Range2_12_1_6_1_1"/>
    <protectedRange sqref="L60:M66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2 X11:AB34 V33:W34" name="Range1_16_3_1_1_3"/>
    <protectedRange sqref="AR11 AR25:AR34" name="Range1_16_3_1_1_5"/>
    <protectedRange sqref="L6 D6 D8 O8:U8" name="Range1_16_3_1_1_7"/>
    <protectedRange sqref="P3:U3" name="Range1_16_1_1_1_1_2"/>
    <protectedRange sqref="J60:K66" name="Range2_2_12_1_4_1_1_1_1_1_1_1_1_1_1_1_1_1_1_1"/>
    <protectedRange sqref="I60:I66" name="Range2_2_12_1_7_1_1_2_2_1_2"/>
    <protectedRange sqref="F60:H66" name="Range2_2_12_1_3_1_2_1_1_1_1_2_1_1_1_1_1_1_1_1_1_1_1"/>
    <protectedRange sqref="E60:E66" name="Range2_2_12_1_3_1_2_1_1_1_2_1_1_1_1_3_1_1_1_1_1_1_1_1_1"/>
    <protectedRange sqref="T43" name="Range2_12_5_1_1_2_1_1_1_1_1_1_1_1"/>
    <protectedRange sqref="S43" name="Range2_12_4_1_1_1_4_2_2_1_1_1_1_1_1_1_1"/>
    <protectedRange sqref="P4:U4" name="Range1_16_1_1_1_1_1"/>
    <protectedRange sqref="B60:B62 B64" name="Range2_12_5_1_1_1_2_2_1_1_1_1_1_1_1_1_1_1_1_2_1_1_1_2_1_1_1_1_1_1_1_1_1_1_1_1_1_1_1_1_2_1_1_1_1_1_1_1_1_1_2_1_1_3_1_1_1_3_1_1_1_1_1_1_1_1_1_1_1_1_1_1_1_1_1_1_1_1_1_1_2_1_1_1_1_1_1_1_1_1_1_1_2_2"/>
    <protectedRange sqref="B63" name="Range2_12_5_1_1_1_1_1_2_1_2_1_1_1_2_1_1_1_1_1_1_1_1_1_1_2_1_1_1_1_1_2_1_1_1_1_1_1_1_2_1_1_3_1_1_1_2_1_1_1_1_1_1_1_1_1_1_1_1_1_1_1_1_1_1_1_1_1_1_1_1_1_1_1_1_1_1_1_1_1_1_2_2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2" name="Range2_12_5_1_1_1_1_1_2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B46" name="Range2_12_5_1_1_1_2_1_1_1_1_1_1_1_1_1_1_1_2_1_1_1_1_1_1_1_1_1_1_1_1_1_1_1_1_1_1_1_1_1_1_2_1_1_1_1_1_1_1_1_1_1_1_2_1_1_1_1_2_1_1_1_1_1_1_1_1_1_1_1_2_1_1_1_1_1_1_1_1_1_1_1_1_1_1_1"/>
    <protectedRange sqref="W17:W32" name="Range1_16_3_1_1_3_2_1_1_1_1"/>
    <protectedRange sqref="F55:U55 F56:G56" name="Range2_12_5_1_1_1_2_2_1_1_1_1_1_1_1_1_1_1_1_2_1_1_1_2_1_1_1_1_1_1_1_1_1_1_1_1_1_1_1_1_2_1_1_1_1_1_1_1_1_1_2_1_1_3_1_1_1_3_1_1_1_1_1_1_1_1_1_1_1_1_1_1_1_1_1_1_1_1_1_1_2_1_1_1_1_1_1_1_1_1_1_1_2_2_1_2_1_1_1_1_1_1_1"/>
    <protectedRange sqref="S54:T54" name="Range2_12_5_1_1_2_1_1_1_2_1_1_1_1_1_1_1"/>
    <protectedRange sqref="N54:R54" name="Range2_12_1_6_1_1_2_1_1_1_2_1_1_1_1_1_1_1"/>
    <protectedRange sqref="L54:M54" name="Range2_2_12_1_7_1_1_3_1_1_1_2_1_1_1_1_1_1_1"/>
    <protectedRange sqref="J54:K54" name="Range2_2_12_1_4_1_1_1_1_1_1_1_1_1_1_1_1_1_1_1_2_1_1_1_2_1_1_1_1_1_1_1"/>
    <protectedRange sqref="I54" name="Range2_2_12_1_7_1_1_2_2_1_2_2_1_1_1_2_1_1_1_1_1_1_1"/>
    <protectedRange sqref="G54:H54" name="Range2_2_12_1_3_1_2_1_1_1_1_2_1_1_1_1_1_1_1_1_1_1_1_2_1_1_1_2_1_1_1_1_1_1_1"/>
    <protectedRange sqref="F54" name="Range2_2_12_1_3_1_2_1_1_1_1_2_1_1_1_1_1_1_1_1_1_1_1_2_2_1_1_2_1_1_1_1_1_1_1"/>
    <protectedRange sqref="E54" name="Range2_2_12_1_3_1_2_1_1_1_2_1_1_1_1_3_1_1_1_1_1_1_1_1_1_2_2_1_1_2_1_1_1_1_1_1_1"/>
    <protectedRange sqref="B54" name="Range2_12_5_1_1_1_1_1_2_1_1_1_1_1_1_1_1_1_1_1_1_1_1_1_1_1_1_1_1_2_1_1_1_1_1_1_1_1_1_1_1_1_1_3_1_1_1_2_1_1_1_1_1_1_1_1_1_1_1_1_2_1_1_1_1_1_1_1_1_1_1_1_1_1_1_1_1_1_1_1_1_1_1_1_1_1_1_1_1_3_1_2_1_1_1_2_2_1_2_1_1_1_1_1_1_1_1_1_1_1_1_1_1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6" name="Range2_12_5_1_1_1_1_1_2_1_1_2_1_1_1_1_1_1_1_1_1_1_1_1_1_1_1_1_1_2_1_1_1_1_1_1_1_1_1_1_1_1_1_1_3_1_1_1_2_1_1_1_1_1_1_1_1_1_2_1_1_1_1_1_1_1_1_1_1_1_1_1_1_1_1_1_1_1_1_1_1_1_1_1_1_2_1_1_1_2_2_1_1_2_1_1_1_1_1_1_1_1_1_1_1_1_1_1"/>
    <protectedRange sqref="T57" name="Range2_12_5_1_1_2_2_1_1_1_1_1_1_1_1_1_1_1_1_2_1_1_1_1_1_1_1_1_1_1_1_2_3_1_1_1_1_1_1_1_1_1"/>
    <protectedRange sqref="S57" name="Range2_12_4_1_1_1_4_2_2_2_2_1_1_1_1_1_1_1_1_1_1_1_2_1_1_1_1_1_1_1_1_1_1_1_2_3_1_1_1_1_1_1_1_1_1"/>
    <protectedRange sqref="Q57:R57" name="Range2_12_1_6_1_1_1_2_3_2_1_1_3_1_1_1_1_1_1_1_1_1_1_1_1_1_2_1_1_1_1_1_1_1_1_1_1_1_2_3_1_1_1_1_1_1_1_1_1"/>
    <protectedRange sqref="N57:P57" name="Range2_12_1_2_3_1_1_1_2_3_2_1_1_3_1_1_1_1_1_1_1_1_1_1_1_1_1_2_1_1_1_1_1_1_1_1_1_1_1_2_3_1_1_1_1_1_1_1_1_1"/>
    <protectedRange sqref="K57:M57" name="Range2_2_12_1_4_3_1_1_1_3_3_2_1_1_3_1_1_1_1_1_1_1_1_1_1_1_1_1_2_1_1_1_1_1_1_1_1_1_1_1_2_3_1_1_1_1_1_1_1_1_1"/>
    <protectedRange sqref="J57" name="Range2_2_12_1_4_3_1_1_1_3_2_1_2_2_1_1_1_1_1_1_1_1_1_1_1_1_1_2_1_1_1_1_1_1_1_1_1_1_1_2_3_1_1_1_1_1_1_1_1_1"/>
    <protectedRange sqref="E57:H57" name="Range2_2_12_1_3_1_2_1_1_1_1_2_1_1_1_1_1_1_1_1_1_1_2_1_1_1_1_1_1_1_1_2_1_1_1_1_1_1_1_1_1_1_1_2_3_1_1_1_1_1_1_1_1_1"/>
    <protectedRange sqref="D57" name="Range2_2_12_1_3_1_2_1_1_1_2_1_2_3_1_1_1_1_1_1_2_1_1_1_1_1_1_1_1_1_1_2_1_1_1_1_1_1_1_1_1_1_1_2_3_1_1_1_1_1_1_1_1_1"/>
    <protectedRange sqref="I57" name="Range2_2_12_1_4_2_1_1_1_4_1_2_1_1_1_2_2_1_1_1_1_1_1_1_1_1_1_1_1_1_1_2_1_1_1_1_1_1_1_1_1_1_1_2_3_1_1_1_1_1_1_1_1_1"/>
    <protectedRange sqref="B57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P5:U5" name="Range1_16_1_1_1_1_1_1_2_2_2_2_2_2_2_2_2_2_2_2_2_2_2_2_2_2_2_2_2_2_2_1_2_2_2_2_2_2_2_2_2_2_3_2_2_2_2"/>
    <protectedRange sqref="S58:T58" name="Range2_12_5_1_1_2_1_1_1_1_1_1_1_2_1_2_3_1_1_1_1_2_1_1_1_2"/>
    <protectedRange sqref="N58:R58" name="Range2_12_1_6_1_1_2_1_1_1_1_1_1_1_1_1_2_3_1_1_1_1_2_1_1_1_2"/>
    <protectedRange sqref="L58:M58" name="Range2_2_12_1_7_1_1_3_1_1_1_1_1_1_1_1_1_2_3_1_1_1_1_2_1_1_1_2"/>
    <protectedRange sqref="J58:K58" name="Range2_2_12_1_4_1_1_1_1_1_1_1_1_1_1_1_1_1_1_1_2_1_1_1_1_1_1_1_1_1_2_3_1_1_1_1_2_1_1_1_2"/>
    <protectedRange sqref="I58" name="Range2_2_12_1_7_1_1_2_2_1_2_2_1_1_1_1_1_1_1_1_1_2_3_1_1_1_1_2_1_1_1_2"/>
    <protectedRange sqref="G58:H58" name="Range2_2_12_1_3_1_2_1_1_1_1_2_1_1_1_1_1_1_1_1_1_1_1_2_1_1_1_1_1_1_1_1_1_2_3_1_1_1_1_2_1_1_1_2"/>
    <protectedRange sqref="F58" name="Range2_2_12_1_3_1_2_1_1_1_1_2_1_1_1_1_1_1_1_1_1_1_1_2_2_1_1_1_1_1_1_1_1_2_3_1_1_1_1_2_1_1_1_2"/>
    <protectedRange sqref="E58" name="Range2_2_12_1_3_1_2_1_1_1_2_1_1_1_1_3_1_1_1_1_1_1_1_1_1_2_2_1_1_1_1_1_1_1_1_2_3_1_1_1_1_2_1_1_1_2"/>
    <protectedRange sqref="B58" name="Range2_12_5_1_1_1_2_2_1_1_1_1_1_1_1_1_1_1_1_2_1_1_1_2_1_1_1_2_1_1_1_3_1_1_1_1_1_1_1_1_1_1_1_1_1_1_1_1_1_1_1_1_1_1_1_1_1_1_1_1_1_1_1_1_1_1_1_1_1_1_1_1_1_1_1_1_1_1_1_1_1_1_1_1_1_1_1_1_1_1_2_1_1_1_1_1_1_1_1_1_1_1_1_1_1_1_2_1_1_1_1_1_1_1_1_1_2_1_1_2_1_1_1__3"/>
    <protectedRange sqref="T59" name="Range2_12_5_1_1_2_2_1_1_1_1_1_1_1_1_1_1_1_1_2_1_1_1_1_1_1_1_1_1_2_1_2_2_1_1_1_1_2_1_1_1_2"/>
    <protectedRange sqref="S59" name="Range2_12_4_1_1_1_4_2_2_2_2_1_1_1_1_1_1_1_1_1_1_1_2_1_1_1_1_1_1_1_1_1_2_1_2_2_1_1_1_1_2_1_1_1_2"/>
    <protectedRange sqref="Q59:R59" name="Range2_12_1_6_1_1_1_2_3_2_1_1_3_1_1_1_1_1_1_1_1_1_1_1_1_1_2_1_1_1_1_1_1_1_1_1_2_1_2_2_1_1_1_1_2_1_1_1_2"/>
    <protectedRange sqref="N59:P59" name="Range2_12_1_2_3_1_1_1_2_3_2_1_1_3_1_1_1_1_1_1_1_1_1_1_1_1_1_2_1_1_1_1_1_1_1_1_1_2_1_2_2_1_1_1_1_2_1_1_1_2"/>
    <protectedRange sqref="K59:M59" name="Range2_2_12_1_4_3_1_1_1_3_3_2_1_1_3_1_1_1_1_1_1_1_1_1_1_1_1_1_2_1_1_1_1_1_1_1_1_1_2_1_2_2_1_1_1_1_2_1_1_1_2"/>
    <protectedRange sqref="J59" name="Range2_2_12_1_4_3_1_1_1_3_2_1_2_2_1_1_1_1_1_1_1_1_1_1_1_1_1_2_1_1_1_1_1_1_1_1_1_2_1_2_2_1_1_1_1_2_1_1_1_2"/>
    <protectedRange sqref="E59:H59" name="Range2_2_12_1_3_1_2_1_1_1_1_2_1_1_1_1_1_1_1_1_1_1_2_1_1_1_1_1_1_1_1_2_1_1_1_1_1_1_1_1_1_2_1_2_2_1_1_1_1_2_1_1_1_2"/>
    <protectedRange sqref="D59" name="Range2_2_12_1_3_1_2_1_1_1_2_1_2_3_1_1_1_1_1_1_2_1_1_1_1_1_1_1_1_1_1_2_1_1_1_1_1_1_1_1_1_2_1_2_2_1_1_1_1_2_1_1_1_2"/>
    <protectedRange sqref="I59" name="Range2_2_12_1_4_2_1_1_1_4_1_2_1_1_1_2_2_1_1_1_1_1_1_1_1_1_1_1_1_1_1_2_1_1_1_1_1_1_1_1_1_2_1_2_2_1_1_1_1_2_1_1_1_2"/>
    <protectedRange sqref="B59" name="Range2_12_5_1_1_1_2_2_1_1_1_1_1_1_1_1_1_1_1_2_1_1_1_2_1_1_1_2_1_1_1_3_1_1_1_1_1_1_1_1_1_1_1_1_1_1_1_1_1_1_1_1_1_1_1_1_1_1_1_1_1_1_1_1_1_1_1_1_1_1_1_1_1_1_1_1_1_1_1_1_1_1_1_1_1_1_1_1_1_1_2_1_1_1_1_1_1_1_1_1_1_1_1_1_1_1_2_1_1_1_1_1_1_1_1_1_2_1_3_2_1_1_1__3"/>
    <protectedRange sqref="B43" name="Range2_12_5_1_1_1_2_1_1_1_1_1_1_1_1_1_1_1_2_1_1_1_1_1_1_1_1_1_1_1_1_1_1_1_1_1_1_1_1_1_1_2_1_1_1_1_1_1_1_1_1_1_1_2_1_1_1_1_2_1_1_1_1_1_1_1_1_1_1_1_2_1_1_1_1_1_1_1_1_1_1_1_1_1_1_3"/>
    <protectedRange sqref="B44" name="Range2_12_5_1_1_1_2_2_1_1_1_1_1_1_1_1_1_1_1_1_1_1_1_1_1_1_1_1_1_1_1_1_1_1_1_1_1_1_1_1_1_1_1_1_1_1_1_1_1_1_1_1_1_1_1_1_1_2_1_1_1_1_1_1_1_1_1_1_1_2_1_1_1_1_1_2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"/>
    <protectedRange sqref="F49:U49 F50:G50" name="Range2_12_5_1_1_1_2_2_1_1_1_1_1_1_1_1_1_1_1_2_1_1_1_2_1_1_1_1_1_1_1_1_1_1_1_1_1_1_1_1_2_1_1_1_1_1_1_1_1_1_2_1_1_3_1_1_1_3_1_1_1_1_1_1_1_1_1_1_1_1_1_1_1_1_1_1_1_1_1_1_2_1_1_1_1_1_1_1_1_1_1_1_2_2_1_2_1_1_1_1_1_1_1_1"/>
    <protectedRange sqref="S48:T48" name="Range2_12_5_1_1_2_1_1_1_2_1_1_1_1_1_1_1_1"/>
    <protectedRange sqref="N48:R48" name="Range2_12_1_6_1_1_2_1_1_1_2_1_1_1_1_1_1_1_1"/>
    <protectedRange sqref="L48:M48" name="Range2_2_12_1_7_1_1_3_1_1_1_2_1_1_1_1_1_1_1_1"/>
    <protectedRange sqref="J48:K48" name="Range2_2_12_1_4_1_1_1_1_1_1_1_1_1_1_1_1_1_1_1_2_1_1_1_2_1_1_1_1_1_1_1_1"/>
    <protectedRange sqref="I48" name="Range2_2_12_1_7_1_1_2_2_1_2_2_1_1_1_2_1_1_1_1_1_1_1_1"/>
    <protectedRange sqref="G48:H48" name="Range2_2_12_1_3_1_2_1_1_1_1_2_1_1_1_1_1_1_1_1_1_1_1_2_1_1_1_2_1_1_1_1_1_1_1_1"/>
    <protectedRange sqref="F48" name="Range2_2_12_1_3_1_2_1_1_1_1_2_1_1_1_1_1_1_1_1_1_1_1_2_2_1_1_2_1_1_1_1_1_1_1_1"/>
    <protectedRange sqref="E48" name="Range2_2_12_1_3_1_2_1_1_1_2_1_1_1_1_3_1_1_1_1_1_1_1_1_1_2_2_1_1_2_1_1_1_1_1_1_1_1"/>
    <protectedRange sqref="B48" name="Range2_12_5_1_1_1_1_1_2_1_1_1_1_1_1_1_1_1_1_1_1_1_1_1_1_1_1_1_1_2_1_1_1_1_1_1_1_1_1_1_1_1_1_3_1_1_1_2_1_1_1_1_1_1_1_1_1_1_1_1_2_1_1_1_1_1_1_1_1_1_1_1_1_1_1_1_1_1_1_1_1_1_1_1_1_1_1_1_1_3_1_2_1_1_1_2_2_1_2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2"/>
    <protectedRange sqref="B50" name="Range2_12_5_1_1_1_1_1_2_1_1_2_1_1_1_1_1_1_1_1_1_1_1_1_1_1_1_1_1_2_1_1_1_1_1_1_1_1_1_1_1_1_1_1_3_1_1_1_2_1_1_1_1_1_1_1_1_1_2_1_1_1_1_1_1_1_1_1_1_1_1_1_1_1_1_1_1_1_1_1_1_1_1_1_1_2_1_1_1_2_2_1_1_2_1_1_1_1_1_1_1_1_1_1_1_1_1_1_1"/>
    <protectedRange sqref="T51" name="Range2_12_5_1_1_2_2_1_1_1_1_1_1_1_1_1_1_1_1_2_1_1_1_1_1_1_1_1_1_1_1_2_3_1_1_1_1_1_1_1_1_1_1"/>
    <protectedRange sqref="S51" name="Range2_12_4_1_1_1_4_2_2_2_2_1_1_1_1_1_1_1_1_1_1_1_2_1_1_1_1_1_1_1_1_1_1_1_2_3_1_1_1_1_1_1_1_1_1_1"/>
    <protectedRange sqref="Q51:R51" name="Range2_12_1_6_1_1_1_2_3_2_1_1_3_1_1_1_1_1_1_1_1_1_1_1_1_1_2_1_1_1_1_1_1_1_1_1_1_1_2_3_1_1_1_1_1_1_1_1_1_1"/>
    <protectedRange sqref="N51:P51" name="Range2_12_1_2_3_1_1_1_2_3_2_1_1_3_1_1_1_1_1_1_1_1_1_1_1_1_1_2_1_1_1_1_1_1_1_1_1_1_1_2_3_1_1_1_1_1_1_1_1_1_1"/>
    <protectedRange sqref="K51:M51" name="Range2_2_12_1_4_3_1_1_1_3_3_2_1_1_3_1_1_1_1_1_1_1_1_1_1_1_1_1_2_1_1_1_1_1_1_1_1_1_1_1_2_3_1_1_1_1_1_1_1_1_1_1"/>
    <protectedRange sqref="J51" name="Range2_2_12_1_4_3_1_1_1_3_2_1_2_2_1_1_1_1_1_1_1_1_1_1_1_1_1_2_1_1_1_1_1_1_1_1_1_1_1_2_3_1_1_1_1_1_1_1_1_1_1"/>
    <protectedRange sqref="E51:H51" name="Range2_2_12_1_3_1_2_1_1_1_1_2_1_1_1_1_1_1_1_1_1_1_2_1_1_1_1_1_1_1_1_2_1_1_1_1_1_1_1_1_1_1_1_2_3_1_1_1_1_1_1_1_1_1_1"/>
    <protectedRange sqref="D51" name="Range2_2_12_1_3_1_2_1_1_1_2_1_2_3_1_1_1_1_1_1_2_1_1_1_1_1_1_1_1_1_1_2_1_1_1_1_1_1_1_1_1_1_1_2_3_1_1_1_1_1_1_1_1_1_1"/>
    <protectedRange sqref="I51" name="Range2_2_12_1_4_2_1_1_1_4_1_2_1_1_1_2_2_1_1_1_1_1_1_1_1_1_1_1_1_1_1_2_1_1_1_1_1_1_1_1_1_1_1_2_3_1_1_1_1_1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2"/>
    <protectedRange sqref="S52:T52" name="Range2_12_5_1_1_2_1_1_1_1_1_1_1_2_1_2_3_1_1_1_1_2_1_1_1_2_1"/>
    <protectedRange sqref="N52:R52" name="Range2_12_1_6_1_1_2_1_1_1_1_1_1_1_1_1_2_3_1_1_1_1_2_1_1_1_2_1"/>
    <protectedRange sqref="L52:M52" name="Range2_2_12_1_7_1_1_3_1_1_1_1_1_1_1_1_1_2_3_1_1_1_1_2_1_1_1_2_1"/>
    <protectedRange sqref="J52:K52" name="Range2_2_12_1_4_1_1_1_1_1_1_1_1_1_1_1_1_1_1_1_2_1_1_1_1_1_1_1_1_1_2_3_1_1_1_1_2_1_1_1_2_1"/>
    <protectedRange sqref="I52" name="Range2_2_12_1_7_1_1_2_2_1_2_2_1_1_1_1_1_1_1_1_1_2_3_1_1_1_1_2_1_1_1_2_1"/>
    <protectedRange sqref="G52:H52" name="Range2_2_12_1_3_1_2_1_1_1_1_2_1_1_1_1_1_1_1_1_1_1_1_2_1_1_1_1_1_1_1_1_1_2_3_1_1_1_1_2_1_1_1_2_1"/>
    <protectedRange sqref="F52" name="Range2_2_12_1_3_1_2_1_1_1_1_2_1_1_1_1_1_1_1_1_1_1_1_2_2_1_1_1_1_1_1_1_1_2_3_1_1_1_1_2_1_1_1_2_1"/>
    <protectedRange sqref="E52" name="Range2_2_12_1_3_1_2_1_1_1_2_1_1_1_1_3_1_1_1_1_1_1_1_1_1_2_2_1_1_1_1_1_1_1_1_2_3_1_1_1_1_2_1_1_1_2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1"/>
    <protectedRange sqref="T53" name="Range2_12_5_1_1_2_2_1_1_1_1_1_1_1_1_1_1_1_1_2_1_1_1_1_1_1_1_1_1_2_1_2_2_1_1_1_1_2_1_1_1_2_1"/>
    <protectedRange sqref="S53" name="Range2_12_4_1_1_1_4_2_2_2_2_1_1_1_1_1_1_1_1_1_1_1_2_1_1_1_1_1_1_1_1_1_2_1_2_2_1_1_1_1_2_1_1_1_2_1"/>
    <protectedRange sqref="Q53:R53" name="Range2_12_1_6_1_1_1_2_3_2_1_1_3_1_1_1_1_1_1_1_1_1_1_1_1_1_2_1_1_1_1_1_1_1_1_1_2_1_2_2_1_1_1_1_2_1_1_1_2_1"/>
    <protectedRange sqref="N53:P53" name="Range2_12_1_2_3_1_1_1_2_3_2_1_1_3_1_1_1_1_1_1_1_1_1_1_1_1_1_2_1_1_1_1_1_1_1_1_1_2_1_2_2_1_1_1_1_2_1_1_1_2_1"/>
    <protectedRange sqref="K53:M53" name="Range2_2_12_1_4_3_1_1_1_3_3_2_1_1_3_1_1_1_1_1_1_1_1_1_1_1_1_1_2_1_1_1_1_1_1_1_1_1_2_1_2_2_1_1_1_1_2_1_1_1_2_1"/>
    <protectedRange sqref="J53" name="Range2_2_12_1_4_3_1_1_1_3_2_1_2_2_1_1_1_1_1_1_1_1_1_1_1_1_1_2_1_1_1_1_1_1_1_1_1_2_1_2_2_1_1_1_1_2_1_1_1_2_1"/>
    <protectedRange sqref="E53:H53" name="Range2_2_12_1_3_1_2_1_1_1_1_2_1_1_1_1_1_1_1_1_1_1_2_1_1_1_1_1_1_1_1_2_1_1_1_1_1_1_1_1_1_2_1_2_2_1_1_1_1_2_1_1_1_2_1"/>
    <protectedRange sqref="D53" name="Range2_2_12_1_3_1_2_1_1_1_2_1_2_3_1_1_1_1_1_1_2_1_1_1_1_1_1_1_1_1_1_2_1_1_1_1_1_1_1_1_1_2_1_2_2_1_1_1_1_2_1_1_1_2_1"/>
    <protectedRange sqref="I53" name="Range2_2_12_1_4_2_1_1_1_4_1_2_1_1_1_2_2_1_1_1_1_1_1_1_1_1_1_1_1_1_1_2_1_1_1_1_1_1_1_1_1_2_1_2_2_1_1_1_1_2_1_1_1_2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1"/>
  </protectedRanges>
  <mergeCells count="45">
    <mergeCell ref="AS9:AS10"/>
    <mergeCell ref="AV30:AW30"/>
    <mergeCell ref="L35:N35"/>
    <mergeCell ref="B57:U57"/>
    <mergeCell ref="B59:U59"/>
    <mergeCell ref="B51:U51"/>
    <mergeCell ref="B53:U53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272" priority="25" operator="containsText" text="N/A">
      <formula>NOT(ISERROR(SEARCH("N/A",X11)))</formula>
    </cfRule>
    <cfRule type="cellIs" dxfId="271" priority="39" operator="equal">
      <formula>0</formula>
    </cfRule>
  </conditionalFormatting>
  <conditionalFormatting sqref="AC11:AE34 X11:Y34 AA11:AA34">
    <cfRule type="cellIs" dxfId="270" priority="38" operator="greaterThanOrEqual">
      <formula>1185</formula>
    </cfRule>
  </conditionalFormatting>
  <conditionalFormatting sqref="AC11:AE34 X11:Y34 AA11:AA34">
    <cfRule type="cellIs" dxfId="269" priority="37" operator="between">
      <formula>0.1</formula>
      <formula>1184</formula>
    </cfRule>
  </conditionalFormatting>
  <conditionalFormatting sqref="X8">
    <cfRule type="cellIs" dxfId="268" priority="36" operator="equal">
      <formula>0</formula>
    </cfRule>
  </conditionalFormatting>
  <conditionalFormatting sqref="X8">
    <cfRule type="cellIs" dxfId="267" priority="35" operator="greaterThan">
      <formula>1179</formula>
    </cfRule>
  </conditionalFormatting>
  <conditionalFormatting sqref="X8">
    <cfRule type="cellIs" dxfId="266" priority="34" operator="greaterThan">
      <formula>99</formula>
    </cfRule>
  </conditionalFormatting>
  <conditionalFormatting sqref="X8">
    <cfRule type="cellIs" dxfId="265" priority="33" operator="greaterThan">
      <formula>0.99</formula>
    </cfRule>
  </conditionalFormatting>
  <conditionalFormatting sqref="AB8">
    <cfRule type="cellIs" dxfId="264" priority="32" operator="equal">
      <formula>0</formula>
    </cfRule>
  </conditionalFormatting>
  <conditionalFormatting sqref="AB8">
    <cfRule type="cellIs" dxfId="263" priority="31" operator="greaterThan">
      <formula>1179</formula>
    </cfRule>
  </conditionalFormatting>
  <conditionalFormatting sqref="AB8">
    <cfRule type="cellIs" dxfId="262" priority="30" operator="greaterThan">
      <formula>99</formula>
    </cfRule>
  </conditionalFormatting>
  <conditionalFormatting sqref="AB8">
    <cfRule type="cellIs" dxfId="261" priority="29" operator="greaterThan">
      <formula>0.99</formula>
    </cfRule>
  </conditionalFormatting>
  <conditionalFormatting sqref="AI11:AI34">
    <cfRule type="cellIs" dxfId="260" priority="28" operator="greaterThan">
      <formula>$AI$8</formula>
    </cfRule>
  </conditionalFormatting>
  <conditionalFormatting sqref="AH11:AH34">
    <cfRule type="cellIs" dxfId="259" priority="26" operator="greaterThan">
      <formula>$AH$8</formula>
    </cfRule>
    <cfRule type="cellIs" dxfId="258" priority="27" operator="greaterThan">
      <formula>$AH$8</formula>
    </cfRule>
  </conditionalFormatting>
  <conditionalFormatting sqref="AB11:AB34">
    <cfRule type="containsText" dxfId="257" priority="21" operator="containsText" text="N/A">
      <formula>NOT(ISERROR(SEARCH("N/A",AB11)))</formula>
    </cfRule>
    <cfRule type="cellIs" dxfId="256" priority="24" operator="equal">
      <formula>0</formula>
    </cfRule>
  </conditionalFormatting>
  <conditionalFormatting sqref="AB11:AB34">
    <cfRule type="cellIs" dxfId="255" priority="23" operator="greaterThanOrEqual">
      <formula>1185</formula>
    </cfRule>
  </conditionalFormatting>
  <conditionalFormatting sqref="AB11:AB34">
    <cfRule type="cellIs" dxfId="254" priority="22" operator="between">
      <formula>0.1</formula>
      <formula>1184</formula>
    </cfRule>
  </conditionalFormatting>
  <conditionalFormatting sqref="AN11:AO34">
    <cfRule type="cellIs" dxfId="253" priority="20" operator="equal">
      <formula>0</formula>
    </cfRule>
  </conditionalFormatting>
  <conditionalFormatting sqref="AN11:AO34">
    <cfRule type="cellIs" dxfId="252" priority="19" operator="greaterThan">
      <formula>1179</formula>
    </cfRule>
  </conditionalFormatting>
  <conditionalFormatting sqref="AN11:AO34">
    <cfRule type="cellIs" dxfId="251" priority="18" operator="greaterThan">
      <formula>99</formula>
    </cfRule>
  </conditionalFormatting>
  <conditionalFormatting sqref="AN11:AO34">
    <cfRule type="cellIs" dxfId="250" priority="17" operator="greaterThan">
      <formula>0.99</formula>
    </cfRule>
  </conditionalFormatting>
  <conditionalFormatting sqref="AQ11:AQ34">
    <cfRule type="cellIs" dxfId="249" priority="16" operator="equal">
      <formula>0</formula>
    </cfRule>
  </conditionalFormatting>
  <conditionalFormatting sqref="AQ11:AQ34">
    <cfRule type="cellIs" dxfId="248" priority="15" operator="greaterThan">
      <formula>1179</formula>
    </cfRule>
  </conditionalFormatting>
  <conditionalFormatting sqref="AQ11:AQ34">
    <cfRule type="cellIs" dxfId="247" priority="14" operator="greaterThan">
      <formula>99</formula>
    </cfRule>
  </conditionalFormatting>
  <conditionalFormatting sqref="AQ11:AQ34">
    <cfRule type="cellIs" dxfId="246" priority="13" operator="greaterThan">
      <formula>0.99</formula>
    </cfRule>
  </conditionalFormatting>
  <conditionalFormatting sqref="Z11:Z34">
    <cfRule type="containsText" dxfId="245" priority="9" operator="containsText" text="N/A">
      <formula>NOT(ISERROR(SEARCH("N/A",Z11)))</formula>
    </cfRule>
    <cfRule type="cellIs" dxfId="244" priority="12" operator="equal">
      <formula>0</formula>
    </cfRule>
  </conditionalFormatting>
  <conditionalFormatting sqref="Z11:Z34">
    <cfRule type="cellIs" dxfId="243" priority="11" operator="greaterThanOrEqual">
      <formula>1185</formula>
    </cfRule>
  </conditionalFormatting>
  <conditionalFormatting sqref="Z11:Z34">
    <cfRule type="cellIs" dxfId="242" priority="10" operator="between">
      <formula>0.1</formula>
      <formula>1184</formula>
    </cfRule>
  </conditionalFormatting>
  <conditionalFormatting sqref="AJ11:AN34">
    <cfRule type="cellIs" dxfId="241" priority="8" operator="equal">
      <formula>0</formula>
    </cfRule>
  </conditionalFormatting>
  <conditionalFormatting sqref="AJ11:AN34">
    <cfRule type="cellIs" dxfId="240" priority="7" operator="greaterThan">
      <formula>1179</formula>
    </cfRule>
  </conditionalFormatting>
  <conditionalFormatting sqref="AJ11:AN34">
    <cfRule type="cellIs" dxfId="239" priority="6" operator="greaterThan">
      <formula>99</formula>
    </cfRule>
  </conditionalFormatting>
  <conditionalFormatting sqref="AJ11:AN34">
    <cfRule type="cellIs" dxfId="238" priority="5" operator="greaterThan">
      <formula>0.99</formula>
    </cfRule>
  </conditionalFormatting>
  <conditionalFormatting sqref="AP11:AP34">
    <cfRule type="cellIs" dxfId="237" priority="4" operator="equal">
      <formula>0</formula>
    </cfRule>
  </conditionalFormatting>
  <conditionalFormatting sqref="AP11:AP34">
    <cfRule type="cellIs" dxfId="236" priority="3" operator="greaterThan">
      <formula>1179</formula>
    </cfRule>
  </conditionalFormatting>
  <conditionalFormatting sqref="AP11:AP34">
    <cfRule type="cellIs" dxfId="235" priority="2" operator="greaterThan">
      <formula>99</formula>
    </cfRule>
  </conditionalFormatting>
  <conditionalFormatting sqref="AP11:AP34">
    <cfRule type="cellIs" dxfId="23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V25" zoomScaleNormal="100" workbookViewId="0">
      <selection activeCell="AO42" sqref="AO4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42395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26228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25'!Q34</f>
        <v>68059955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25'!AG34</f>
        <v>43528328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25'!AP34</f>
        <v>10134895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13</v>
      </c>
      <c r="E11" s="41">
        <f t="shared" ref="E11:E34" si="0">D11/1.42</f>
        <v>9.1549295774647899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130</v>
      </c>
      <c r="P11" s="115">
        <v>96</v>
      </c>
      <c r="Q11" s="115">
        <v>68063840</v>
      </c>
      <c r="R11" s="46">
        <f>IF(ISBLANK(Q11),"-",Q11-Q10)</f>
        <v>3885</v>
      </c>
      <c r="S11" s="47">
        <f>R11*24/1000</f>
        <v>93.24</v>
      </c>
      <c r="T11" s="47">
        <f>R11/1000</f>
        <v>3.8849999999999998</v>
      </c>
      <c r="U11" s="116">
        <v>6.8</v>
      </c>
      <c r="V11" s="116">
        <f t="shared" ref="V11:V34" si="1">U11</f>
        <v>6.8</v>
      </c>
      <c r="W11" s="117" t="s">
        <v>124</v>
      </c>
      <c r="X11" s="119">
        <v>0</v>
      </c>
      <c r="Y11" s="119">
        <v>0</v>
      </c>
      <c r="Z11" s="119">
        <v>937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43528999</v>
      </c>
      <c r="AH11" s="49">
        <f>IF(ISBLANK(AG11),"-",AG11-AG10)</f>
        <v>671</v>
      </c>
      <c r="AI11" s="50">
        <f>AH11/T11</f>
        <v>172.71557271557273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</v>
      </c>
      <c r="AP11" s="119">
        <v>10136113</v>
      </c>
      <c r="AQ11" s="119">
        <f t="shared" ref="AQ11:AQ34" si="2">AP11-AP10</f>
        <v>1218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131</v>
      </c>
      <c r="P12" s="115">
        <v>98</v>
      </c>
      <c r="Q12" s="115">
        <v>68067732</v>
      </c>
      <c r="R12" s="46">
        <f t="shared" ref="R12:R34" si="5">IF(ISBLANK(Q12),"-",Q12-Q11)</f>
        <v>3892</v>
      </c>
      <c r="S12" s="47">
        <f t="shared" ref="S12:S34" si="6">R12*24/1000</f>
        <v>93.408000000000001</v>
      </c>
      <c r="T12" s="47">
        <f t="shared" ref="T12:T34" si="7">R12/1000</f>
        <v>3.8919999999999999</v>
      </c>
      <c r="U12" s="116">
        <v>7.9</v>
      </c>
      <c r="V12" s="116">
        <f t="shared" si="1"/>
        <v>7.9</v>
      </c>
      <c r="W12" s="117" t="s">
        <v>124</v>
      </c>
      <c r="X12" s="119">
        <v>0</v>
      </c>
      <c r="Y12" s="119">
        <v>0</v>
      </c>
      <c r="Z12" s="119">
        <v>937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43529679</v>
      </c>
      <c r="AH12" s="49">
        <f>IF(ISBLANK(AG12),"-",AG12-AG11)</f>
        <v>680</v>
      </c>
      <c r="AI12" s="50">
        <f t="shared" ref="AI12:AI34" si="8">AH12/T12</f>
        <v>174.71736896197328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</v>
      </c>
      <c r="AP12" s="119">
        <v>10137328</v>
      </c>
      <c r="AQ12" s="119">
        <f t="shared" si="2"/>
        <v>1215</v>
      </c>
      <c r="AR12" s="123">
        <v>1.08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14</v>
      </c>
      <c r="E13" s="41">
        <f t="shared" si="0"/>
        <v>9.8591549295774659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124</v>
      </c>
      <c r="P13" s="115">
        <v>92</v>
      </c>
      <c r="Q13" s="115">
        <v>68071631</v>
      </c>
      <c r="R13" s="46">
        <f t="shared" si="5"/>
        <v>3899</v>
      </c>
      <c r="S13" s="47">
        <f t="shared" si="6"/>
        <v>93.575999999999993</v>
      </c>
      <c r="T13" s="47">
        <f t="shared" si="7"/>
        <v>3.899</v>
      </c>
      <c r="U13" s="116">
        <v>9.3000000000000007</v>
      </c>
      <c r="V13" s="116">
        <f t="shared" si="1"/>
        <v>9.3000000000000007</v>
      </c>
      <c r="W13" s="117" t="s">
        <v>124</v>
      </c>
      <c r="X13" s="119">
        <v>0</v>
      </c>
      <c r="Y13" s="119">
        <v>0</v>
      </c>
      <c r="Z13" s="119">
        <v>937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43530368</v>
      </c>
      <c r="AH13" s="49">
        <f>IF(ISBLANK(AG13),"-",AG13-AG12)</f>
        <v>689</v>
      </c>
      <c r="AI13" s="50">
        <f t="shared" si="8"/>
        <v>176.7119774301103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</v>
      </c>
      <c r="AP13" s="119">
        <v>10138567</v>
      </c>
      <c r="AQ13" s="119">
        <f t="shared" si="2"/>
        <v>1239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13</v>
      </c>
      <c r="E14" s="41">
        <f t="shared" si="0"/>
        <v>9.1549295774647899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105</v>
      </c>
      <c r="P14" s="115">
        <v>97</v>
      </c>
      <c r="Q14" s="115">
        <v>68075756</v>
      </c>
      <c r="R14" s="46">
        <f t="shared" si="5"/>
        <v>4125</v>
      </c>
      <c r="S14" s="47">
        <f t="shared" si="6"/>
        <v>99</v>
      </c>
      <c r="T14" s="47">
        <f t="shared" si="7"/>
        <v>4.125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897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43531033</v>
      </c>
      <c r="AH14" s="49">
        <f t="shared" ref="AH14:AH34" si="9">IF(ISBLANK(AG14),"-",AG14-AG13)</f>
        <v>665</v>
      </c>
      <c r="AI14" s="50">
        <f t="shared" si="8"/>
        <v>161.21212121212122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</v>
      </c>
      <c r="AP14" s="119">
        <v>10138703</v>
      </c>
      <c r="AQ14" s="119">
        <f t="shared" si="2"/>
        <v>136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15</v>
      </c>
      <c r="E15" s="41">
        <f t="shared" si="0"/>
        <v>10.563380281690142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111</v>
      </c>
      <c r="P15" s="115">
        <v>108</v>
      </c>
      <c r="Q15" s="115">
        <v>68079894</v>
      </c>
      <c r="R15" s="46">
        <f t="shared" si="5"/>
        <v>4138</v>
      </c>
      <c r="S15" s="47">
        <f t="shared" si="6"/>
        <v>99.311999999999998</v>
      </c>
      <c r="T15" s="47">
        <f t="shared" si="7"/>
        <v>4.1379999999999999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967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43531708</v>
      </c>
      <c r="AH15" s="49">
        <f t="shared" si="9"/>
        <v>675</v>
      </c>
      <c r="AI15" s="50">
        <f t="shared" si="8"/>
        <v>163.12228129531175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10138703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128</v>
      </c>
      <c r="P16" s="115">
        <v>125</v>
      </c>
      <c r="Q16" s="115">
        <v>68085153</v>
      </c>
      <c r="R16" s="46">
        <f t="shared" si="5"/>
        <v>5259</v>
      </c>
      <c r="S16" s="47">
        <f t="shared" si="6"/>
        <v>126.21599999999999</v>
      </c>
      <c r="T16" s="47">
        <f t="shared" si="7"/>
        <v>5.2590000000000003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43532660</v>
      </c>
      <c r="AH16" s="49">
        <f t="shared" si="9"/>
        <v>952</v>
      </c>
      <c r="AI16" s="50">
        <f t="shared" si="8"/>
        <v>181.0230081764594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10138703</v>
      </c>
      <c r="AQ16" s="119">
        <f t="shared" si="2"/>
        <v>0</v>
      </c>
      <c r="AR16" s="53">
        <v>1.33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6</v>
      </c>
      <c r="E17" s="41">
        <f t="shared" si="0"/>
        <v>4.2253521126760569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134</v>
      </c>
      <c r="P17" s="115">
        <v>144</v>
      </c>
      <c r="Q17" s="115">
        <v>68091137</v>
      </c>
      <c r="R17" s="46">
        <f t="shared" si="5"/>
        <v>5984</v>
      </c>
      <c r="S17" s="47">
        <f t="shared" si="6"/>
        <v>143.61600000000001</v>
      </c>
      <c r="T17" s="47">
        <f t="shared" si="7"/>
        <v>5.984</v>
      </c>
      <c r="U17" s="116">
        <v>9.3000000000000007</v>
      </c>
      <c r="V17" s="116">
        <f t="shared" si="1"/>
        <v>9.3000000000000007</v>
      </c>
      <c r="W17" s="117" t="s">
        <v>130</v>
      </c>
      <c r="X17" s="119">
        <v>1026</v>
      </c>
      <c r="Y17" s="119">
        <v>0</v>
      </c>
      <c r="Z17" s="119">
        <v>1186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43533960</v>
      </c>
      <c r="AH17" s="49">
        <f t="shared" si="9"/>
        <v>1300</v>
      </c>
      <c r="AI17" s="50">
        <f t="shared" si="8"/>
        <v>217.24598930481284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10138703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137</v>
      </c>
      <c r="P18" s="115">
        <v>143</v>
      </c>
      <c r="Q18" s="115">
        <v>68097104</v>
      </c>
      <c r="R18" s="46">
        <f t="shared" si="5"/>
        <v>5967</v>
      </c>
      <c r="S18" s="47">
        <f t="shared" si="6"/>
        <v>143.208</v>
      </c>
      <c r="T18" s="47">
        <f t="shared" si="7"/>
        <v>5.9669999999999996</v>
      </c>
      <c r="U18" s="116">
        <v>8.8000000000000007</v>
      </c>
      <c r="V18" s="116">
        <f t="shared" si="1"/>
        <v>8.8000000000000007</v>
      </c>
      <c r="W18" s="117" t="s">
        <v>130</v>
      </c>
      <c r="X18" s="119">
        <v>1027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43535292</v>
      </c>
      <c r="AH18" s="49">
        <f t="shared" si="9"/>
        <v>1332</v>
      </c>
      <c r="AI18" s="50">
        <f t="shared" si="8"/>
        <v>223.22775263951735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10138703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137</v>
      </c>
      <c r="P19" s="115">
        <v>150</v>
      </c>
      <c r="Q19" s="115">
        <v>68103156</v>
      </c>
      <c r="R19" s="46">
        <f t="shared" si="5"/>
        <v>6052</v>
      </c>
      <c r="S19" s="47">
        <f t="shared" si="6"/>
        <v>145.24799999999999</v>
      </c>
      <c r="T19" s="47">
        <f t="shared" si="7"/>
        <v>6.0519999999999996</v>
      </c>
      <c r="U19" s="116">
        <v>8.3000000000000007</v>
      </c>
      <c r="V19" s="116">
        <f t="shared" si="1"/>
        <v>8.3000000000000007</v>
      </c>
      <c r="W19" s="117" t="s">
        <v>130</v>
      </c>
      <c r="X19" s="119">
        <v>1028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43536640</v>
      </c>
      <c r="AH19" s="49">
        <f t="shared" si="9"/>
        <v>1348</v>
      </c>
      <c r="AI19" s="50">
        <f t="shared" si="8"/>
        <v>222.73628552544614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10138703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7</v>
      </c>
      <c r="E20" s="41">
        <f t="shared" si="0"/>
        <v>4.9295774647887329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140</v>
      </c>
      <c r="P20" s="115">
        <v>148</v>
      </c>
      <c r="Q20" s="115">
        <v>68109383</v>
      </c>
      <c r="R20" s="46">
        <f t="shared" si="5"/>
        <v>6227</v>
      </c>
      <c r="S20" s="47">
        <f t="shared" si="6"/>
        <v>149.44800000000001</v>
      </c>
      <c r="T20" s="47">
        <f t="shared" si="7"/>
        <v>6.2270000000000003</v>
      </c>
      <c r="U20" s="116">
        <v>7.8</v>
      </c>
      <c r="V20" s="116">
        <f t="shared" si="1"/>
        <v>7.8</v>
      </c>
      <c r="W20" s="117" t="s">
        <v>130</v>
      </c>
      <c r="X20" s="119">
        <v>1027</v>
      </c>
      <c r="Y20" s="119">
        <v>0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43538024</v>
      </c>
      <c r="AH20" s="49">
        <f t="shared" si="9"/>
        <v>1384</v>
      </c>
      <c r="AI20" s="50">
        <f t="shared" si="8"/>
        <v>222.25790910550825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10138703</v>
      </c>
      <c r="AQ20" s="119">
        <f t="shared" si="2"/>
        <v>0</v>
      </c>
      <c r="AR20" s="53">
        <v>1.36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136</v>
      </c>
      <c r="P21" s="115">
        <v>149</v>
      </c>
      <c r="Q21" s="115">
        <v>68115784</v>
      </c>
      <c r="R21" s="46">
        <f t="shared" si="5"/>
        <v>6401</v>
      </c>
      <c r="S21" s="47">
        <f t="shared" si="6"/>
        <v>153.624</v>
      </c>
      <c r="T21" s="47">
        <f t="shared" si="7"/>
        <v>6.4009999999999998</v>
      </c>
      <c r="U21" s="116">
        <v>7.3</v>
      </c>
      <c r="V21" s="116">
        <f t="shared" si="1"/>
        <v>7.3</v>
      </c>
      <c r="W21" s="117" t="s">
        <v>130</v>
      </c>
      <c r="X21" s="119">
        <v>1025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43539426</v>
      </c>
      <c r="AH21" s="49">
        <f t="shared" si="9"/>
        <v>1402</v>
      </c>
      <c r="AI21" s="50">
        <f t="shared" si="8"/>
        <v>219.02827683174505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10138703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9</v>
      </c>
      <c r="E22" s="41">
        <f t="shared" si="0"/>
        <v>6.3380281690140849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142</v>
      </c>
      <c r="P22" s="115">
        <v>146</v>
      </c>
      <c r="Q22" s="115">
        <v>68121932</v>
      </c>
      <c r="R22" s="46">
        <f t="shared" si="5"/>
        <v>6148</v>
      </c>
      <c r="S22" s="47">
        <f t="shared" si="6"/>
        <v>147.55199999999999</v>
      </c>
      <c r="T22" s="47">
        <f t="shared" si="7"/>
        <v>6.1479999999999997</v>
      </c>
      <c r="U22" s="116">
        <v>6.9</v>
      </c>
      <c r="V22" s="116">
        <f t="shared" si="1"/>
        <v>6.9</v>
      </c>
      <c r="W22" s="117" t="s">
        <v>130</v>
      </c>
      <c r="X22" s="119">
        <v>1026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43540772</v>
      </c>
      <c r="AH22" s="49">
        <f t="shared" si="9"/>
        <v>1346</v>
      </c>
      <c r="AI22" s="50">
        <f t="shared" si="8"/>
        <v>218.93298633702017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10138703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7</v>
      </c>
      <c r="E23" s="41">
        <f t="shared" si="0"/>
        <v>4.9295774647887329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134</v>
      </c>
      <c r="P23" s="115">
        <v>137</v>
      </c>
      <c r="Q23" s="115">
        <v>68128024</v>
      </c>
      <c r="R23" s="46">
        <f t="shared" si="5"/>
        <v>6092</v>
      </c>
      <c r="S23" s="47">
        <f t="shared" si="6"/>
        <v>146.208</v>
      </c>
      <c r="T23" s="47">
        <f t="shared" si="7"/>
        <v>6.0919999999999996</v>
      </c>
      <c r="U23" s="116">
        <v>6.7</v>
      </c>
      <c r="V23" s="116">
        <f t="shared" si="1"/>
        <v>6.7</v>
      </c>
      <c r="W23" s="117" t="s">
        <v>130</v>
      </c>
      <c r="X23" s="119">
        <v>995</v>
      </c>
      <c r="Y23" s="119">
        <v>0</v>
      </c>
      <c r="Z23" s="119">
        <v>1187</v>
      </c>
      <c r="AA23" s="119">
        <v>1185</v>
      </c>
      <c r="AB23" s="119">
        <v>1177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43542156</v>
      </c>
      <c r="AH23" s="49">
        <f t="shared" si="9"/>
        <v>1384</v>
      </c>
      <c r="AI23" s="50">
        <f t="shared" si="8"/>
        <v>227.1831910702561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10138703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137</v>
      </c>
      <c r="P24" s="115">
        <v>138</v>
      </c>
      <c r="Q24" s="115">
        <v>68134056</v>
      </c>
      <c r="R24" s="46">
        <f t="shared" si="5"/>
        <v>6032</v>
      </c>
      <c r="S24" s="47">
        <f t="shared" si="6"/>
        <v>144.768</v>
      </c>
      <c r="T24" s="47">
        <f t="shared" si="7"/>
        <v>6.032</v>
      </c>
      <c r="U24" s="116">
        <v>6.4</v>
      </c>
      <c r="V24" s="116">
        <f t="shared" si="1"/>
        <v>6.4</v>
      </c>
      <c r="W24" s="117" t="s">
        <v>130</v>
      </c>
      <c r="X24" s="119">
        <v>1006</v>
      </c>
      <c r="Y24" s="119">
        <v>0</v>
      </c>
      <c r="Z24" s="119">
        <v>1187</v>
      </c>
      <c r="AA24" s="119">
        <v>1185</v>
      </c>
      <c r="AB24" s="119">
        <v>1188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43543556</v>
      </c>
      <c r="AH24" s="49">
        <f>IF(ISBLANK(AG24),"-",AG24-AG23)</f>
        <v>1400</v>
      </c>
      <c r="AI24" s="50">
        <f t="shared" si="8"/>
        <v>232.09549071618036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10138703</v>
      </c>
      <c r="AQ24" s="119">
        <f t="shared" si="2"/>
        <v>0</v>
      </c>
      <c r="AR24" s="53">
        <v>1.32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8</v>
      </c>
      <c r="E25" s="41">
        <f t="shared" si="0"/>
        <v>5.6338028169014089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132</v>
      </c>
      <c r="P25" s="115">
        <v>139</v>
      </c>
      <c r="Q25" s="115">
        <v>68139532</v>
      </c>
      <c r="R25" s="46">
        <f t="shared" si="5"/>
        <v>5476</v>
      </c>
      <c r="S25" s="47">
        <f t="shared" si="6"/>
        <v>131.42400000000001</v>
      </c>
      <c r="T25" s="47">
        <f t="shared" si="7"/>
        <v>5.476</v>
      </c>
      <c r="U25" s="116">
        <v>6.2</v>
      </c>
      <c r="V25" s="116">
        <f t="shared" si="1"/>
        <v>6.2</v>
      </c>
      <c r="W25" s="117" t="s">
        <v>130</v>
      </c>
      <c r="X25" s="119">
        <v>1005</v>
      </c>
      <c r="Y25" s="119">
        <v>0</v>
      </c>
      <c r="Z25" s="119">
        <v>1147</v>
      </c>
      <c r="AA25" s="119">
        <v>1185</v>
      </c>
      <c r="AB25" s="119">
        <v>1147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43544780</v>
      </c>
      <c r="AH25" s="49">
        <f t="shared" si="9"/>
        <v>1224</v>
      </c>
      <c r="AI25" s="50">
        <f t="shared" si="8"/>
        <v>223.52081811541271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10138703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9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130</v>
      </c>
      <c r="P26" s="115">
        <v>135</v>
      </c>
      <c r="Q26" s="115">
        <v>68145180</v>
      </c>
      <c r="R26" s="46">
        <f t="shared" si="5"/>
        <v>5648</v>
      </c>
      <c r="S26" s="47">
        <f t="shared" si="6"/>
        <v>135.55199999999999</v>
      </c>
      <c r="T26" s="47">
        <f t="shared" si="7"/>
        <v>5.6479999999999997</v>
      </c>
      <c r="U26" s="116">
        <v>6</v>
      </c>
      <c r="V26" s="116">
        <f t="shared" si="1"/>
        <v>6</v>
      </c>
      <c r="W26" s="117" t="s">
        <v>130</v>
      </c>
      <c r="X26" s="119">
        <v>1005</v>
      </c>
      <c r="Y26" s="119">
        <v>0</v>
      </c>
      <c r="Z26" s="119">
        <v>1147</v>
      </c>
      <c r="AA26" s="119">
        <v>1185</v>
      </c>
      <c r="AB26" s="119">
        <v>1147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43546036</v>
      </c>
      <c r="AH26" s="49">
        <f t="shared" si="9"/>
        <v>1256</v>
      </c>
      <c r="AI26" s="50">
        <f t="shared" si="8"/>
        <v>222.37960339943345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10138703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7</v>
      </c>
      <c r="E27" s="41">
        <f t="shared" si="0"/>
        <v>4.9295774647887329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132</v>
      </c>
      <c r="P27" s="115">
        <v>132</v>
      </c>
      <c r="Q27" s="115">
        <v>68150788</v>
      </c>
      <c r="R27" s="46">
        <f t="shared" si="5"/>
        <v>5608</v>
      </c>
      <c r="S27" s="47">
        <f t="shared" si="6"/>
        <v>134.59200000000001</v>
      </c>
      <c r="T27" s="47">
        <f t="shared" si="7"/>
        <v>5.6079999999999997</v>
      </c>
      <c r="U27" s="116">
        <v>5.7</v>
      </c>
      <c r="V27" s="116">
        <f t="shared" si="1"/>
        <v>5.7</v>
      </c>
      <c r="W27" s="117" t="s">
        <v>130</v>
      </c>
      <c r="X27" s="119">
        <v>1007</v>
      </c>
      <c r="Y27" s="119">
        <v>0</v>
      </c>
      <c r="Z27" s="119">
        <v>1157</v>
      </c>
      <c r="AA27" s="119">
        <v>1185</v>
      </c>
      <c r="AB27" s="119">
        <v>1157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43547292</v>
      </c>
      <c r="AH27" s="49">
        <f t="shared" si="9"/>
        <v>1256</v>
      </c>
      <c r="AI27" s="50">
        <f t="shared" si="8"/>
        <v>223.9657631954351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10138703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7</v>
      </c>
      <c r="E28" s="41">
        <f t="shared" si="0"/>
        <v>4.9295774647887329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131</v>
      </c>
      <c r="P28" s="115">
        <v>131</v>
      </c>
      <c r="Q28" s="115">
        <v>68156428</v>
      </c>
      <c r="R28" s="46">
        <f t="shared" si="5"/>
        <v>5640</v>
      </c>
      <c r="S28" s="47">
        <f t="shared" si="6"/>
        <v>135.36000000000001</v>
      </c>
      <c r="T28" s="47">
        <f t="shared" si="7"/>
        <v>5.64</v>
      </c>
      <c r="U28" s="116">
        <v>5.5</v>
      </c>
      <c r="V28" s="116">
        <f t="shared" si="1"/>
        <v>5.5</v>
      </c>
      <c r="W28" s="117" t="s">
        <v>130</v>
      </c>
      <c r="X28" s="119">
        <v>1006</v>
      </c>
      <c r="Y28" s="119">
        <v>0</v>
      </c>
      <c r="Z28" s="119">
        <v>1148</v>
      </c>
      <c r="AA28" s="119">
        <v>1185</v>
      </c>
      <c r="AB28" s="119">
        <v>1148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43548556</v>
      </c>
      <c r="AH28" s="49">
        <f t="shared" si="9"/>
        <v>1264</v>
      </c>
      <c r="AI28" s="50">
        <f t="shared" si="8"/>
        <v>224.11347517730499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10138703</v>
      </c>
      <c r="AQ28" s="119">
        <f t="shared" si="2"/>
        <v>0</v>
      </c>
      <c r="AR28" s="53">
        <v>1.29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7</v>
      </c>
      <c r="E29" s="41">
        <f t="shared" si="0"/>
        <v>4.9295774647887329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129</v>
      </c>
      <c r="P29" s="115">
        <v>130</v>
      </c>
      <c r="Q29" s="115">
        <v>68162025</v>
      </c>
      <c r="R29" s="46">
        <f t="shared" si="5"/>
        <v>5597</v>
      </c>
      <c r="S29" s="47">
        <f t="shared" si="6"/>
        <v>134.328</v>
      </c>
      <c r="T29" s="47">
        <f t="shared" si="7"/>
        <v>5.5970000000000004</v>
      </c>
      <c r="U29" s="116">
        <v>5.2</v>
      </c>
      <c r="V29" s="116">
        <f t="shared" si="1"/>
        <v>5.2</v>
      </c>
      <c r="W29" s="117" t="s">
        <v>130</v>
      </c>
      <c r="X29" s="119">
        <v>1005</v>
      </c>
      <c r="Y29" s="119">
        <v>0</v>
      </c>
      <c r="Z29" s="119">
        <v>1147</v>
      </c>
      <c r="AA29" s="119">
        <v>1185</v>
      </c>
      <c r="AB29" s="119">
        <v>1147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43549804</v>
      </c>
      <c r="AH29" s="49">
        <f t="shared" si="9"/>
        <v>1248</v>
      </c>
      <c r="AI29" s="50">
        <f t="shared" si="8"/>
        <v>222.97659460425226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10138703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115</v>
      </c>
      <c r="P30" s="115">
        <v>127</v>
      </c>
      <c r="Q30" s="115">
        <v>68167416</v>
      </c>
      <c r="R30" s="46">
        <f t="shared" si="5"/>
        <v>5391</v>
      </c>
      <c r="S30" s="47">
        <f t="shared" si="6"/>
        <v>129.38399999999999</v>
      </c>
      <c r="T30" s="47">
        <f t="shared" si="7"/>
        <v>5.391</v>
      </c>
      <c r="U30" s="116">
        <v>4.5999999999999996</v>
      </c>
      <c r="V30" s="116">
        <f t="shared" si="1"/>
        <v>4.5999999999999996</v>
      </c>
      <c r="W30" s="117" t="s">
        <v>139</v>
      </c>
      <c r="X30" s="119">
        <v>1077</v>
      </c>
      <c r="Y30" s="119">
        <v>0</v>
      </c>
      <c r="Z30" s="119"/>
      <c r="AA30" s="119">
        <v>1185</v>
      </c>
      <c r="AB30" s="119">
        <v>1188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43550900</v>
      </c>
      <c r="AH30" s="49">
        <f t="shared" si="9"/>
        <v>1096</v>
      </c>
      <c r="AI30" s="50">
        <f t="shared" si="8"/>
        <v>203.3017992951215</v>
      </c>
      <c r="AJ30" s="101">
        <v>1</v>
      </c>
      <c r="AK30" s="101">
        <v>0</v>
      </c>
      <c r="AL30" s="101">
        <v>0</v>
      </c>
      <c r="AM30" s="101">
        <v>1</v>
      </c>
      <c r="AN30" s="101">
        <v>1</v>
      </c>
      <c r="AO30" s="101">
        <v>0</v>
      </c>
      <c r="AP30" s="119">
        <v>10138703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10</v>
      </c>
      <c r="E31" s="41">
        <f t="shared" si="0"/>
        <v>7.042253521126761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118</v>
      </c>
      <c r="P31" s="115">
        <v>132</v>
      </c>
      <c r="Q31" s="115">
        <v>68172802</v>
      </c>
      <c r="R31" s="46">
        <f t="shared" si="5"/>
        <v>5386</v>
      </c>
      <c r="S31" s="47">
        <f t="shared" si="6"/>
        <v>129.26400000000001</v>
      </c>
      <c r="T31" s="47">
        <f t="shared" si="7"/>
        <v>5.3860000000000001</v>
      </c>
      <c r="U31" s="116">
        <v>3.8</v>
      </c>
      <c r="V31" s="116">
        <f t="shared" si="1"/>
        <v>3.8</v>
      </c>
      <c r="W31" s="117" t="s">
        <v>139</v>
      </c>
      <c r="X31" s="119">
        <v>1045</v>
      </c>
      <c r="Y31" s="119">
        <v>0</v>
      </c>
      <c r="Z31" s="119"/>
      <c r="AA31" s="119">
        <v>1185</v>
      </c>
      <c r="AB31" s="119">
        <v>1187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43551972</v>
      </c>
      <c r="AH31" s="49">
        <f t="shared" si="9"/>
        <v>1072</v>
      </c>
      <c r="AI31" s="50">
        <f t="shared" si="8"/>
        <v>199.03453397697734</v>
      </c>
      <c r="AJ31" s="101">
        <v>1</v>
      </c>
      <c r="AK31" s="101">
        <v>0</v>
      </c>
      <c r="AL31" s="101">
        <v>0</v>
      </c>
      <c r="AM31" s="101">
        <v>1</v>
      </c>
      <c r="AN31" s="101">
        <v>1</v>
      </c>
      <c r="AO31" s="101">
        <v>0</v>
      </c>
      <c r="AP31" s="119">
        <v>10138703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119</v>
      </c>
      <c r="P32" s="115">
        <v>122</v>
      </c>
      <c r="Q32" s="115">
        <v>68178035</v>
      </c>
      <c r="R32" s="46">
        <f t="shared" si="5"/>
        <v>5233</v>
      </c>
      <c r="S32" s="47">
        <f t="shared" si="6"/>
        <v>125.592</v>
      </c>
      <c r="T32" s="47">
        <f t="shared" si="7"/>
        <v>5.2329999999999997</v>
      </c>
      <c r="U32" s="116">
        <v>3.3</v>
      </c>
      <c r="V32" s="116">
        <f t="shared" si="1"/>
        <v>3.3</v>
      </c>
      <c r="W32" s="117" t="s">
        <v>139</v>
      </c>
      <c r="X32" s="119">
        <v>995</v>
      </c>
      <c r="Y32" s="119">
        <v>0</v>
      </c>
      <c r="Z32" s="119"/>
      <c r="AA32" s="119">
        <v>1185</v>
      </c>
      <c r="AB32" s="119">
        <v>1187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43553004</v>
      </c>
      <c r="AH32" s="49">
        <f t="shared" si="9"/>
        <v>1032</v>
      </c>
      <c r="AI32" s="50">
        <f t="shared" si="8"/>
        <v>197.21001337664822</v>
      </c>
      <c r="AJ32" s="101">
        <v>1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19">
        <v>10138703</v>
      </c>
      <c r="AQ32" s="119">
        <f t="shared" si="2"/>
        <v>0</v>
      </c>
      <c r="AR32" s="53">
        <v>1.1299999999999999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9</v>
      </c>
      <c r="E33" s="41">
        <f t="shared" si="0"/>
        <v>6.3380281690140849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132</v>
      </c>
      <c r="P33" s="115">
        <v>102</v>
      </c>
      <c r="Q33" s="115">
        <v>68182466</v>
      </c>
      <c r="R33" s="46">
        <f t="shared" si="5"/>
        <v>4431</v>
      </c>
      <c r="S33" s="47">
        <f t="shared" si="6"/>
        <v>106.34399999999999</v>
      </c>
      <c r="T33" s="47">
        <f t="shared" si="7"/>
        <v>4.431</v>
      </c>
      <c r="U33" s="116">
        <v>4.2</v>
      </c>
      <c r="V33" s="116">
        <f t="shared" si="1"/>
        <v>4.2</v>
      </c>
      <c r="W33" s="117" t="s">
        <v>124</v>
      </c>
      <c r="X33" s="119">
        <v>0</v>
      </c>
      <c r="Y33" s="119">
        <v>0</v>
      </c>
      <c r="Z33" s="119"/>
      <c r="AA33" s="119">
        <v>1185</v>
      </c>
      <c r="AB33" s="119">
        <v>1047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43553788</v>
      </c>
      <c r="AH33" s="49">
        <f t="shared" si="9"/>
        <v>784</v>
      </c>
      <c r="AI33" s="50">
        <f t="shared" si="8"/>
        <v>176.93522906793049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0.35</v>
      </c>
      <c r="AP33" s="119">
        <v>10139524</v>
      </c>
      <c r="AQ33" s="119">
        <f t="shared" si="2"/>
        <v>821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12</v>
      </c>
      <c r="E34" s="41">
        <f t="shared" si="0"/>
        <v>8.4507042253521139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128</v>
      </c>
      <c r="P34" s="115">
        <v>93</v>
      </c>
      <c r="Q34" s="115">
        <v>68186808</v>
      </c>
      <c r="R34" s="46">
        <f t="shared" si="5"/>
        <v>4342</v>
      </c>
      <c r="S34" s="47">
        <f t="shared" si="6"/>
        <v>104.208</v>
      </c>
      <c r="T34" s="47">
        <f t="shared" si="7"/>
        <v>4.3419999999999996</v>
      </c>
      <c r="U34" s="116">
        <v>5.4</v>
      </c>
      <c r="V34" s="116">
        <f t="shared" si="1"/>
        <v>5.4</v>
      </c>
      <c r="W34" s="117" t="s">
        <v>124</v>
      </c>
      <c r="X34" s="119">
        <v>0</v>
      </c>
      <c r="Y34" s="119">
        <v>0</v>
      </c>
      <c r="Z34" s="119"/>
      <c r="AA34" s="119">
        <v>1185</v>
      </c>
      <c r="AB34" s="119">
        <v>946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43554556</v>
      </c>
      <c r="AH34" s="49">
        <f t="shared" si="9"/>
        <v>768</v>
      </c>
      <c r="AI34" s="50">
        <f t="shared" si="8"/>
        <v>176.8770152003685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0.35</v>
      </c>
      <c r="AP34" s="119">
        <v>10140623</v>
      </c>
      <c r="AQ34" s="119">
        <f t="shared" si="2"/>
        <v>1099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126853</v>
      </c>
      <c r="S35" s="65">
        <f>AVERAGE(S11:S34)</f>
        <v>126.85300000000001</v>
      </c>
      <c r="T35" s="65">
        <f>SUM(T11:T34)</f>
        <v>126.85299999999998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26228</v>
      </c>
      <c r="AH35" s="67">
        <f>SUM(AH11:AH34)</f>
        <v>26228</v>
      </c>
      <c r="AI35" s="68">
        <f>$AH$35/$T35</f>
        <v>206.75900451703944</v>
      </c>
      <c r="AJ35" s="92"/>
      <c r="AK35" s="93"/>
      <c r="AL35" s="93"/>
      <c r="AM35" s="93"/>
      <c r="AN35" s="94"/>
      <c r="AO35" s="69"/>
      <c r="AP35" s="70">
        <f>AP34-AP10</f>
        <v>5728</v>
      </c>
      <c r="AQ35" s="71">
        <f>SUM(AQ11:AQ34)</f>
        <v>5728</v>
      </c>
      <c r="AR35" s="72">
        <f>AVERAGE(AR11:AR34)</f>
        <v>1.2516666666666667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260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266</v>
      </c>
      <c r="C41" s="109"/>
      <c r="D41" s="109"/>
      <c r="E41" s="109"/>
      <c r="F41" s="85"/>
      <c r="G41" s="85"/>
      <c r="H41" s="85"/>
      <c r="I41" s="109"/>
      <c r="J41" s="109"/>
      <c r="K41" s="109"/>
      <c r="L41" s="85"/>
      <c r="M41" s="85"/>
      <c r="N41" s="85"/>
      <c r="O41" s="109"/>
      <c r="P41" s="109"/>
      <c r="Q41" s="109"/>
      <c r="R41" s="109"/>
      <c r="S41" s="85"/>
      <c r="T41" s="85"/>
      <c r="U41" s="85"/>
      <c r="V41" s="85"/>
      <c r="W41" s="105"/>
      <c r="X41" s="105"/>
      <c r="Y41" s="105"/>
      <c r="Z41" s="105"/>
      <c r="AA41" s="105"/>
      <c r="AB41" s="105"/>
      <c r="AC41" s="105"/>
      <c r="AD41" s="105"/>
      <c r="AE41" s="105"/>
      <c r="AM41" s="20"/>
      <c r="AN41" s="102"/>
      <c r="AO41" s="102"/>
      <c r="AP41" s="102"/>
      <c r="AQ41" s="102"/>
      <c r="AR41" s="105"/>
      <c r="AV41" s="213"/>
      <c r="AW41" s="213"/>
      <c r="AY41" s="104"/>
    </row>
    <row r="42" spans="1:51" x14ac:dyDescent="0.25">
      <c r="B42" s="199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1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B43" s="199" t="s">
        <v>131</v>
      </c>
      <c r="C43" s="195"/>
      <c r="D43" s="195"/>
      <c r="E43" s="195"/>
      <c r="F43" s="195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A44" s="134"/>
      <c r="B44" s="204" t="s">
        <v>164</v>
      </c>
      <c r="C44" s="221"/>
      <c r="D44" s="222"/>
      <c r="E44" s="221"/>
      <c r="F44" s="221"/>
      <c r="G44" s="221"/>
      <c r="H44" s="221"/>
      <c r="I44" s="221"/>
      <c r="J44" s="223"/>
      <c r="K44" s="223"/>
      <c r="L44" s="177"/>
      <c r="M44" s="177"/>
      <c r="N44" s="177"/>
      <c r="O44" s="177"/>
      <c r="P44" s="177"/>
      <c r="Q44" s="177"/>
      <c r="R44" s="177"/>
      <c r="S44" s="177"/>
      <c r="T44" s="178"/>
      <c r="U44" s="178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215</v>
      </c>
      <c r="C45" s="224"/>
      <c r="D45" s="225"/>
      <c r="E45" s="224"/>
      <c r="F45" s="224"/>
      <c r="G45" s="224"/>
      <c r="H45" s="224"/>
      <c r="I45" s="224"/>
      <c r="J45" s="226"/>
      <c r="K45" s="226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11"/>
      <c r="W45" s="105"/>
      <c r="X45" s="105"/>
      <c r="Y45" s="105"/>
      <c r="Z45" s="105"/>
      <c r="AA45" s="105"/>
      <c r="AB45" s="105"/>
      <c r="AC45" s="105"/>
      <c r="AD45" s="105"/>
      <c r="AE45" s="105"/>
      <c r="AM45" s="106"/>
      <c r="AN45" s="106"/>
      <c r="AO45" s="106"/>
      <c r="AP45" s="106"/>
      <c r="AQ45" s="106"/>
      <c r="AR45" s="106"/>
      <c r="AS45" s="107"/>
      <c r="AV45" s="104"/>
      <c r="AW45" s="100"/>
      <c r="AX45" s="100"/>
      <c r="AY45" s="100"/>
    </row>
    <row r="46" spans="1:51" x14ac:dyDescent="0.25">
      <c r="B46" s="227" t="s">
        <v>267</v>
      </c>
      <c r="C46" s="226"/>
      <c r="D46" s="228"/>
      <c r="E46" s="226"/>
      <c r="F46" s="226"/>
      <c r="G46" s="226"/>
      <c r="H46" s="226"/>
      <c r="I46" s="226"/>
      <c r="J46" s="226"/>
      <c r="K46" s="226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05"/>
      <c r="W46" s="105"/>
      <c r="X46" s="105"/>
      <c r="Y46" s="105"/>
      <c r="Z46" s="105"/>
      <c r="AA46" s="105"/>
      <c r="AB46" s="105"/>
      <c r="AJ46" s="106"/>
      <c r="AK46" s="106"/>
      <c r="AL46" s="106"/>
      <c r="AM46" s="106"/>
      <c r="AN46" s="106"/>
      <c r="AO46" s="106"/>
      <c r="AP46" s="107"/>
      <c r="AQ46" s="102"/>
      <c r="AR46" s="102"/>
      <c r="AS46" s="104"/>
      <c r="AT46" s="100"/>
      <c r="AU46" s="100"/>
      <c r="AV46" s="100"/>
      <c r="AW46" s="100"/>
      <c r="AX46" s="100"/>
      <c r="AY46" s="100"/>
    </row>
    <row r="47" spans="1:51" x14ac:dyDescent="0.25">
      <c r="B47" s="199" t="s">
        <v>132</v>
      </c>
      <c r="C47" s="221"/>
      <c r="D47" s="222"/>
      <c r="E47" s="221"/>
      <c r="F47" s="221"/>
      <c r="G47" s="221"/>
      <c r="H47" s="221"/>
      <c r="I47" s="221"/>
      <c r="J47" s="221"/>
      <c r="K47" s="221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05"/>
      <c r="W47" s="105"/>
      <c r="X47" s="105"/>
      <c r="Y47" s="105"/>
      <c r="Z47" s="105"/>
      <c r="AA47" s="105"/>
      <c r="AB47" s="105"/>
      <c r="AJ47" s="106"/>
      <c r="AK47" s="106"/>
      <c r="AL47" s="106"/>
      <c r="AM47" s="106"/>
      <c r="AN47" s="106"/>
      <c r="AO47" s="106"/>
      <c r="AP47" s="107"/>
      <c r="AQ47" s="102"/>
      <c r="AR47" s="102"/>
      <c r="AS47" s="104"/>
      <c r="AT47" s="100"/>
      <c r="AU47" s="100"/>
      <c r="AV47" s="100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155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11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B53" s="279" t="s">
        <v>259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B54" s="199"/>
      <c r="C54" s="175"/>
      <c r="D54" s="176"/>
      <c r="E54" s="175"/>
      <c r="F54" s="175"/>
      <c r="G54" s="175"/>
      <c r="H54" s="175"/>
      <c r="I54" s="175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  <c r="U54" s="178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B55" s="205"/>
      <c r="C55" s="203"/>
      <c r="D55" s="179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9"/>
      <c r="C56" s="203"/>
      <c r="D56" s="179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99"/>
      <c r="C58" s="108"/>
      <c r="D58" s="121"/>
      <c r="E58" s="108"/>
      <c r="F58" s="108"/>
      <c r="G58" s="108"/>
      <c r="H58" s="108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2"/>
      <c r="U58" s="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04"/>
      <c r="C60" s="205"/>
      <c r="D60" s="122"/>
      <c r="E60" s="205"/>
      <c r="F60" s="205"/>
      <c r="G60" s="108"/>
      <c r="H60" s="108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04"/>
      <c r="C61" s="205"/>
      <c r="D61" s="122"/>
      <c r="E61" s="205"/>
      <c r="F61" s="205"/>
      <c r="G61" s="108"/>
      <c r="H61" s="108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04"/>
      <c r="C62" s="205"/>
      <c r="D62" s="122"/>
      <c r="E62" s="205"/>
      <c r="F62" s="205"/>
      <c r="G62" s="108"/>
      <c r="H62" s="108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04"/>
      <c r="C63" s="205"/>
      <c r="D63" s="122"/>
      <c r="E63" s="205"/>
      <c r="F63" s="205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A64" s="105"/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AS64" s="100"/>
      <c r="AT64" s="100"/>
      <c r="AU64" s="100"/>
      <c r="AV64" s="100"/>
      <c r="AW64" s="100"/>
      <c r="AX64" s="100"/>
      <c r="AY64" s="100"/>
    </row>
    <row r="65" spans="1:51" x14ac:dyDescent="0.25">
      <c r="A65" s="105"/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AS65" s="100"/>
      <c r="AT65" s="100"/>
      <c r="AU65" s="100"/>
      <c r="AV65" s="100"/>
      <c r="AW65" s="100"/>
      <c r="AX65" s="100"/>
      <c r="AY65" s="100"/>
    </row>
    <row r="66" spans="1:51" x14ac:dyDescent="0.25">
      <c r="A66" s="105"/>
      <c r="B66" s="205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2"/>
      <c r="U66" s="79"/>
      <c r="V66" s="79"/>
      <c r="AS66" s="100"/>
      <c r="AT66" s="100"/>
      <c r="AU66" s="100"/>
      <c r="AV66" s="100"/>
      <c r="AW66" s="100"/>
      <c r="AX66" s="100"/>
      <c r="AY66" s="100"/>
    </row>
    <row r="67" spans="1:51" x14ac:dyDescent="0.25">
      <c r="O67" s="12"/>
      <c r="P67" s="102"/>
      <c r="Q67" s="102"/>
      <c r="AS67" s="100"/>
      <c r="AT67" s="100"/>
      <c r="AU67" s="100"/>
      <c r="AV67" s="100"/>
      <c r="AW67" s="100"/>
      <c r="AX67" s="100"/>
      <c r="AY67" s="100"/>
    </row>
    <row r="68" spans="1:51" x14ac:dyDescent="0.25">
      <c r="O68" s="12"/>
      <c r="P68" s="102"/>
      <c r="Q68" s="102"/>
      <c r="AS68" s="100"/>
      <c r="AT68" s="100"/>
      <c r="AU68" s="100"/>
      <c r="AV68" s="100"/>
      <c r="AW68" s="100"/>
      <c r="AX68" s="100"/>
      <c r="AY68" s="100"/>
    </row>
    <row r="69" spans="1:51" x14ac:dyDescent="0.25">
      <c r="O69" s="12"/>
      <c r="P69" s="102"/>
      <c r="Q69" s="102"/>
      <c r="AS69" s="100"/>
      <c r="AT69" s="100"/>
      <c r="AU69" s="100"/>
      <c r="AV69" s="100"/>
      <c r="AW69" s="100"/>
      <c r="AX69" s="100"/>
      <c r="AY69" s="100"/>
    </row>
    <row r="70" spans="1:51" x14ac:dyDescent="0.25">
      <c r="O70" s="12"/>
      <c r="P70" s="102"/>
      <c r="Q70" s="102"/>
      <c r="AS70" s="100"/>
      <c r="AT70" s="100"/>
      <c r="AU70" s="100"/>
      <c r="AV70" s="100"/>
      <c r="AW70" s="100"/>
      <c r="AX70" s="100"/>
      <c r="AY70" s="100"/>
    </row>
    <row r="71" spans="1:51" x14ac:dyDescent="0.25">
      <c r="O71" s="12"/>
      <c r="P71" s="102"/>
      <c r="Q71" s="102"/>
      <c r="R71" s="102"/>
      <c r="S71" s="102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R72" s="102"/>
      <c r="S72" s="102"/>
      <c r="T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R73" s="102"/>
      <c r="S73" s="102"/>
      <c r="T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T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02"/>
      <c r="Q75" s="102"/>
      <c r="R75" s="102"/>
      <c r="S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T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U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T78" s="102"/>
      <c r="U78" s="102"/>
      <c r="AS78" s="100"/>
      <c r="AT78" s="100"/>
      <c r="AU78" s="100"/>
      <c r="AV78" s="100"/>
      <c r="AW78" s="100"/>
      <c r="AX78" s="100"/>
      <c r="AY78" s="100"/>
    </row>
    <row r="90" spans="45:51" x14ac:dyDescent="0.25">
      <c r="AS90" s="100"/>
      <c r="AT90" s="100"/>
      <c r="AU90" s="100"/>
      <c r="AV90" s="100"/>
      <c r="AW90" s="100"/>
      <c r="AX90" s="100"/>
      <c r="AY90" s="100"/>
    </row>
  </sheetData>
  <protectedRanges>
    <protectedRange sqref="S60:T66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63" name="Range2_2_1_10_1_1_1_2"/>
    <protectedRange sqref="N60:R66" name="Range2_12_1_6_1_1"/>
    <protectedRange sqref="L60:M66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2 V33:W34 X11:AB34" name="Range1_16_3_1_1_3"/>
    <protectedRange sqref="AR11 AR25:AR34" name="Range1_16_3_1_1_5"/>
    <protectedRange sqref="L6 D6 D8 O8:U8" name="Range1_16_3_1_1_7"/>
    <protectedRange sqref="P3:U3" name="Range1_16_1_1_1_1_2"/>
    <protectedRange sqref="J60:K66" name="Range2_2_12_1_4_1_1_1_1_1_1_1_1_1_1_1_1_1_1_1"/>
    <protectedRange sqref="I60:I66" name="Range2_2_12_1_7_1_1_2_2_1_2"/>
    <protectedRange sqref="F60:H66" name="Range2_2_12_1_3_1_2_1_1_1_1_2_1_1_1_1_1_1_1_1_1_1_1"/>
    <protectedRange sqref="E60:E66" name="Range2_2_12_1_3_1_2_1_1_1_2_1_1_1_1_3_1_1_1_1_1_1_1_1_1"/>
    <protectedRange sqref="T43" name="Range2_12_5_1_1_2_1_1_1_1_1_1_1_1"/>
    <protectedRange sqref="S43" name="Range2_12_4_1_1_1_4_2_2_1_1_1_1_1_1_1_1"/>
    <protectedRange sqref="P4:U4" name="Range1_16_1_1_1_1_1"/>
    <protectedRange sqref="B60:B62 B64" name="Range2_12_5_1_1_1_2_2_1_1_1_1_1_1_1_1_1_1_1_2_1_1_1_2_1_1_1_1_1_1_1_1_1_1_1_1_1_1_1_1_2_1_1_1_1_1_1_1_1_1_2_1_1_3_1_1_1_3_1_1_1_1_1_1_1_1_1_1_1_1_1_1_1_1_1_1_1_1_1_1_2_1_1_1_1_1_1_1_1_1_1_1_2_2"/>
    <protectedRange sqref="B63" name="Range2_12_5_1_1_1_1_1_2_1_2_1_1_1_2_1_1_1_1_1_1_1_1_1_1_2_1_1_1_1_1_2_1_1_1_1_1_1_1_2_1_1_3_1_1_1_2_1_1_1_1_1_1_1_1_1_1_1_1_1_1_1_1_1_1_1_1_1_1_1_1_1_1_1_1_1_1_1_1_1_1_2_2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2" name="Range2_12_5_1_1_1_1_1_2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5:U55 F56:G56" name="Range2_12_5_1_1_1_2_2_1_1_1_1_1_1_1_1_1_1_1_2_1_1_1_2_1_1_1_1_1_1_1_1_1_1_1_1_1_1_1_1_2_1_1_1_1_1_1_1_1_1_2_1_1_3_1_1_1_3_1_1_1_1_1_1_1_1_1_1_1_1_1_1_1_1_1_1_1_1_1_1_2_1_1_1_1_1_1_1_1_1_1_1_2_2_1_2_1_1_1_1_1_1_1"/>
    <protectedRange sqref="S54:T54" name="Range2_12_5_1_1_2_1_1_1_2_1_1_1_1_1_1_1"/>
    <protectedRange sqref="N54:R54" name="Range2_12_1_6_1_1_2_1_1_1_2_1_1_1_1_1_1_1"/>
    <protectedRange sqref="L54:M54" name="Range2_2_12_1_7_1_1_3_1_1_1_2_1_1_1_1_1_1_1"/>
    <protectedRange sqref="J54:K54" name="Range2_2_12_1_4_1_1_1_1_1_1_1_1_1_1_1_1_1_1_1_2_1_1_1_2_1_1_1_1_1_1_1"/>
    <protectedRange sqref="I54" name="Range2_2_12_1_7_1_1_2_2_1_2_2_1_1_1_2_1_1_1_1_1_1_1"/>
    <protectedRange sqref="G54:H54" name="Range2_2_12_1_3_1_2_1_1_1_1_2_1_1_1_1_1_1_1_1_1_1_1_2_1_1_1_2_1_1_1_1_1_1_1"/>
    <protectedRange sqref="F54" name="Range2_2_12_1_3_1_2_1_1_1_1_2_1_1_1_1_1_1_1_1_1_1_1_2_2_1_1_2_1_1_1_1_1_1_1"/>
    <protectedRange sqref="E54" name="Range2_2_12_1_3_1_2_1_1_1_2_1_1_1_1_3_1_1_1_1_1_1_1_1_1_2_2_1_1_2_1_1_1_1_1_1_1"/>
    <protectedRange sqref="B54" name="Range2_12_5_1_1_1_1_1_2_1_1_1_1_1_1_1_1_1_1_1_1_1_1_1_1_1_1_1_1_2_1_1_1_1_1_1_1_1_1_1_1_1_1_3_1_1_1_2_1_1_1_1_1_1_1_1_1_1_1_1_2_1_1_1_1_1_1_1_1_1_1_1_1_1_1_1_1_1_1_1_1_1_1_1_1_1_1_1_1_3_1_2_1_1_1_2_2_1_2_1_1_1_1_1_1_1_1_1_1_1_1_1_1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6" name="Range2_12_5_1_1_1_1_1_2_1_1_2_1_1_1_1_1_1_1_1_1_1_1_1_1_1_1_1_1_2_1_1_1_1_1_1_1_1_1_1_1_1_1_1_3_1_1_1_2_1_1_1_1_1_1_1_1_1_2_1_1_1_1_1_1_1_1_1_1_1_1_1_1_1_1_1_1_1_1_1_1_1_1_1_1_2_1_1_1_2_2_1_1_2_1_1_1_1_1_1_1_1_1_1_1_1_1_1"/>
    <protectedRange sqref="T57" name="Range2_12_5_1_1_2_2_1_1_1_1_1_1_1_1_1_1_1_1_2_1_1_1_1_1_1_1_1_1_1_1_2_3_1_1_1_1_1_1_1_1_1"/>
    <protectedRange sqref="S57" name="Range2_12_4_1_1_1_4_2_2_2_2_1_1_1_1_1_1_1_1_1_1_1_2_1_1_1_1_1_1_1_1_1_1_1_2_3_1_1_1_1_1_1_1_1_1"/>
    <protectedRange sqref="Q57:R57" name="Range2_12_1_6_1_1_1_2_3_2_1_1_3_1_1_1_1_1_1_1_1_1_1_1_1_1_2_1_1_1_1_1_1_1_1_1_1_1_2_3_1_1_1_1_1_1_1_1_1"/>
    <protectedRange sqref="N57:P57" name="Range2_12_1_2_3_1_1_1_2_3_2_1_1_3_1_1_1_1_1_1_1_1_1_1_1_1_1_2_1_1_1_1_1_1_1_1_1_1_1_2_3_1_1_1_1_1_1_1_1_1"/>
    <protectedRange sqref="K57:M57" name="Range2_2_12_1_4_3_1_1_1_3_3_2_1_1_3_1_1_1_1_1_1_1_1_1_1_1_1_1_2_1_1_1_1_1_1_1_1_1_1_1_2_3_1_1_1_1_1_1_1_1_1"/>
    <protectedRange sqref="J57" name="Range2_2_12_1_4_3_1_1_1_3_2_1_2_2_1_1_1_1_1_1_1_1_1_1_1_1_1_2_1_1_1_1_1_1_1_1_1_1_1_2_3_1_1_1_1_1_1_1_1_1"/>
    <protectedRange sqref="E57:H57" name="Range2_2_12_1_3_1_2_1_1_1_1_2_1_1_1_1_1_1_1_1_1_1_2_1_1_1_1_1_1_1_1_2_1_1_1_1_1_1_1_1_1_1_1_2_3_1_1_1_1_1_1_1_1_1"/>
    <protectedRange sqref="D57" name="Range2_2_12_1_3_1_2_1_1_1_2_1_2_3_1_1_1_1_1_1_2_1_1_1_1_1_1_1_1_1_1_2_1_1_1_1_1_1_1_1_1_1_1_2_3_1_1_1_1_1_1_1_1_1"/>
    <protectedRange sqref="I57" name="Range2_2_12_1_4_2_1_1_1_4_1_2_1_1_1_2_2_1_1_1_1_1_1_1_1_1_1_1_1_1_1_2_1_1_1_1_1_1_1_1_1_1_1_2_3_1_1_1_1_1_1_1_1_1"/>
    <protectedRange sqref="B57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S58:T58" name="Range2_12_5_1_1_2_1_1_1_1_1_1_1_2_1_2_3_1_1_1_1_2_1_1_1_2"/>
    <protectedRange sqref="N58:R58" name="Range2_12_1_6_1_1_2_1_1_1_1_1_1_1_1_1_2_3_1_1_1_1_2_1_1_1_2"/>
    <protectedRange sqref="L58:M58" name="Range2_2_12_1_7_1_1_3_1_1_1_1_1_1_1_1_1_2_3_1_1_1_1_2_1_1_1_2"/>
    <protectedRange sqref="J58:K58" name="Range2_2_12_1_4_1_1_1_1_1_1_1_1_1_1_1_1_1_1_1_2_1_1_1_1_1_1_1_1_1_2_3_1_1_1_1_2_1_1_1_2"/>
    <protectedRange sqref="I58" name="Range2_2_12_1_7_1_1_2_2_1_2_2_1_1_1_1_1_1_1_1_1_2_3_1_1_1_1_2_1_1_1_2"/>
    <protectedRange sqref="G58:H58" name="Range2_2_12_1_3_1_2_1_1_1_1_2_1_1_1_1_1_1_1_1_1_1_1_2_1_1_1_1_1_1_1_1_1_2_3_1_1_1_1_2_1_1_1_2"/>
    <protectedRange sqref="F58" name="Range2_2_12_1_3_1_2_1_1_1_1_2_1_1_1_1_1_1_1_1_1_1_1_2_2_1_1_1_1_1_1_1_1_2_3_1_1_1_1_2_1_1_1_2"/>
    <protectedRange sqref="E58" name="Range2_2_12_1_3_1_2_1_1_1_2_1_1_1_1_3_1_1_1_1_1_1_1_1_1_2_2_1_1_1_1_1_1_1_1_2_3_1_1_1_1_2_1_1_1_2"/>
    <protectedRange sqref="B58" name="Range2_12_5_1_1_1_2_2_1_1_1_1_1_1_1_1_1_1_1_2_1_1_1_2_1_1_1_2_1_1_1_3_1_1_1_1_1_1_1_1_1_1_1_1_1_1_1_1_1_1_1_1_1_1_1_1_1_1_1_1_1_1_1_1_1_1_1_1_1_1_1_1_1_1_1_1_1_1_1_1_1_1_1_1_1_1_1_1_1_1_2_1_1_1_1_1_1_1_1_1_1_1_1_1_1_1_2_1_1_1_1_1_1_1_1_1_2_1_1_2_1_1_1__3"/>
    <protectedRange sqref="T59" name="Range2_12_5_1_1_2_2_1_1_1_1_1_1_1_1_1_1_1_1_2_1_1_1_1_1_1_1_1_1_2_1_2_2_1_1_1_1_2_1_1_1_2"/>
    <protectedRange sqref="S59" name="Range2_12_4_1_1_1_4_2_2_2_2_1_1_1_1_1_1_1_1_1_1_1_2_1_1_1_1_1_1_1_1_1_2_1_2_2_1_1_1_1_2_1_1_1_2"/>
    <protectedRange sqref="Q59:R59" name="Range2_12_1_6_1_1_1_2_3_2_1_1_3_1_1_1_1_1_1_1_1_1_1_1_1_1_2_1_1_1_1_1_1_1_1_1_2_1_2_2_1_1_1_1_2_1_1_1_2"/>
    <protectedRange sqref="N59:P59" name="Range2_12_1_2_3_1_1_1_2_3_2_1_1_3_1_1_1_1_1_1_1_1_1_1_1_1_1_2_1_1_1_1_1_1_1_1_1_2_1_2_2_1_1_1_1_2_1_1_1_2"/>
    <protectedRange sqref="K59:M59" name="Range2_2_12_1_4_3_1_1_1_3_3_2_1_1_3_1_1_1_1_1_1_1_1_1_1_1_1_1_2_1_1_1_1_1_1_1_1_1_2_1_2_2_1_1_1_1_2_1_1_1_2"/>
    <protectedRange sqref="J59" name="Range2_2_12_1_4_3_1_1_1_3_2_1_2_2_1_1_1_1_1_1_1_1_1_1_1_1_1_2_1_1_1_1_1_1_1_1_1_2_1_2_2_1_1_1_1_2_1_1_1_2"/>
    <protectedRange sqref="E59:H59" name="Range2_2_12_1_3_1_2_1_1_1_1_2_1_1_1_1_1_1_1_1_1_1_2_1_1_1_1_1_1_1_1_2_1_1_1_1_1_1_1_1_1_2_1_2_2_1_1_1_1_2_1_1_1_2"/>
    <protectedRange sqref="D59" name="Range2_2_12_1_3_1_2_1_1_1_2_1_2_3_1_1_1_1_1_1_2_1_1_1_1_1_1_1_1_1_1_2_1_1_1_1_1_1_1_1_1_2_1_2_2_1_1_1_1_2_1_1_1_2"/>
    <protectedRange sqref="I59" name="Range2_2_12_1_4_2_1_1_1_4_1_2_1_1_1_2_2_1_1_1_1_1_1_1_1_1_1_1_1_1_1_2_1_1_1_1_1_1_1_1_1_2_1_2_2_1_1_1_1_2_1_1_1_2"/>
    <protectedRange sqref="B59" name="Range2_12_5_1_1_1_2_2_1_1_1_1_1_1_1_1_1_1_1_2_1_1_1_2_1_1_1_2_1_1_1_3_1_1_1_1_1_1_1_1_1_1_1_1_1_1_1_1_1_1_1_1_1_1_1_1_1_1_1_1_1_1_1_1_1_1_1_1_1_1_1_1_1_1_1_1_1_1_1_1_1_1_1_1_1_1_1_1_1_1_2_1_1_1_1_1_1_1_1_1_1_1_1_1_1_1_2_1_1_1_1_1_1_1_1_1_2_1_3_2_1_1_1__3"/>
    <protectedRange sqref="W17:W32" name="Range1_16_3_1_1_3_2_1_1_1_1_1"/>
    <protectedRange sqref="B43" name="Range2_12_5_1_1_1_2_1_1_1_1_1_1_1_1_1_1_1_2_1_1_1_1_1_1_1_1_1_1_1_1_1_1_1_1_1_1_1_1_1_1_2_1_1_1_1_1_1_1_1_1_1_1_2_1_1_1_1_2_1_1_1_1_1_1_1_1_1_1_1_2_1_1_1_1_1_1_1_1_1_1_1_1_1_1_3_1"/>
    <protectedRange sqref="B44" name="Range2_12_5_1_1_1_2_2_1_1_1_1_1_1_1_1_1_1_1_1_1_1_1_1_1_1_1_1_1_1_1_1_1_1_1_1_1_1_1_1_1_1_1_1_1_1_1_1_1_1_1_1_1_1_1_1_1_2_1_1_1_1_1_1_1_1_1_1_1_2_1_1_1_1_1_2_1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"/>
    <protectedRange sqref="B46" name="Range2_12_5_1_1_1_2_1_1_1_1_1_1_1_1_1_1_1_2_1_1_1_1_1_1_1_1_1_1_1_1_1_1_1_1_1_1_1_1_1_1_2_1_1_1_1_1_1_1_1_1_1_1_2_1_1_1_1_2_1_1_1_1_1_1_1_1_1_1_1_2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"/>
    <protectedRange sqref="F49:U49 F50:G50" name="Range2_12_5_1_1_1_2_2_1_1_1_1_1_1_1_1_1_1_1_2_1_1_1_2_1_1_1_1_1_1_1_1_1_1_1_1_1_1_1_1_2_1_1_1_1_1_1_1_1_1_2_1_1_3_1_1_1_3_1_1_1_1_1_1_1_1_1_1_1_1_1_1_1_1_1_1_1_1_1_1_2_1_1_1_1_1_1_1_1_1_1_1_2_2_1_2_1_1_1_1_1_1_1_1_1"/>
    <protectedRange sqref="S48:T48" name="Range2_12_5_1_1_2_1_1_1_2_1_1_1_1_1_1_1_1_1"/>
    <protectedRange sqref="N48:R48" name="Range2_12_1_6_1_1_2_1_1_1_2_1_1_1_1_1_1_1_1_1"/>
    <protectedRange sqref="L48:M48" name="Range2_2_12_1_7_1_1_3_1_1_1_2_1_1_1_1_1_1_1_1_1"/>
    <protectedRange sqref="J48:K48" name="Range2_2_12_1_4_1_1_1_1_1_1_1_1_1_1_1_1_1_1_1_2_1_1_1_2_1_1_1_1_1_1_1_1_1"/>
    <protectedRange sqref="I48" name="Range2_2_12_1_7_1_1_2_2_1_2_2_1_1_1_2_1_1_1_1_1_1_1_1_1"/>
    <protectedRange sqref="G48:H48" name="Range2_2_12_1_3_1_2_1_1_1_1_2_1_1_1_1_1_1_1_1_1_1_1_2_1_1_1_2_1_1_1_1_1_1_1_1_1"/>
    <protectedRange sqref="F48" name="Range2_2_12_1_3_1_2_1_1_1_1_2_1_1_1_1_1_1_1_1_1_1_1_2_2_1_1_2_1_1_1_1_1_1_1_1_1"/>
    <protectedRange sqref="E48" name="Range2_2_12_1_3_1_2_1_1_1_2_1_1_1_1_3_1_1_1_1_1_1_1_1_1_2_2_1_1_2_1_1_1_1_1_1_1_1_1"/>
    <protectedRange sqref="B48" name="Range2_12_5_1_1_1_1_1_2_1_1_1_1_1_1_1_1_1_1_1_1_1_1_1_1_1_1_1_1_2_1_1_1_1_1_1_1_1_1_1_1_1_1_3_1_1_1_2_1_1_1_1_1_1_1_1_1_1_1_1_2_1_1_1_1_1_1_1_1_1_1_1_1_1_1_1_1_1_1_1_1_1_1_1_1_1_1_1_1_3_1_2_1_1_1_2_2_1_2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0" name="Range2_12_5_1_1_1_1_1_2_1_1_2_1_1_1_1_1_1_1_1_1_1_1_1_1_1_1_1_1_2_1_1_1_1_1_1_1_1_1_1_1_1_1_1_3_1_1_1_2_1_1_1_1_1_1_1_1_1_2_1_1_1_1_1_1_1_1_1_1_1_1_1_1_1_1_1_1_1_1_1_1_1_1_1_1_2_1_1_1_2_2_1_1_2_1_1_1_1_1_1_1_1_1_1_1_1_1_1_1_1"/>
    <protectedRange sqref="T51" name="Range2_12_5_1_1_2_2_1_1_1_1_1_1_1_1_1_1_1_1_2_1_1_1_1_1_1_1_1_1_1_1_2_3_1_1_1_1_1_1_1_1_1_1_1"/>
    <protectedRange sqref="S51" name="Range2_12_4_1_1_1_4_2_2_2_2_1_1_1_1_1_1_1_1_1_1_1_2_1_1_1_1_1_1_1_1_1_1_1_2_3_1_1_1_1_1_1_1_1_1_1_1"/>
    <protectedRange sqref="Q51:R51" name="Range2_12_1_6_1_1_1_2_3_2_1_1_3_1_1_1_1_1_1_1_1_1_1_1_1_1_2_1_1_1_1_1_1_1_1_1_1_1_2_3_1_1_1_1_1_1_1_1_1_1_1"/>
    <protectedRange sqref="N51:P51" name="Range2_12_1_2_3_1_1_1_2_3_2_1_1_3_1_1_1_1_1_1_1_1_1_1_1_1_1_2_1_1_1_1_1_1_1_1_1_1_1_2_3_1_1_1_1_1_1_1_1_1_1_1"/>
    <protectedRange sqref="K51:M51" name="Range2_2_12_1_4_3_1_1_1_3_3_2_1_1_3_1_1_1_1_1_1_1_1_1_1_1_1_1_2_1_1_1_1_1_1_1_1_1_1_1_2_3_1_1_1_1_1_1_1_1_1_1_1"/>
    <protectedRange sqref="J51" name="Range2_2_12_1_4_3_1_1_1_3_2_1_2_2_1_1_1_1_1_1_1_1_1_1_1_1_1_2_1_1_1_1_1_1_1_1_1_1_1_2_3_1_1_1_1_1_1_1_1_1_1_1"/>
    <protectedRange sqref="E51:H51" name="Range2_2_12_1_3_1_2_1_1_1_1_2_1_1_1_1_1_1_1_1_1_1_2_1_1_1_1_1_1_1_1_2_1_1_1_1_1_1_1_1_1_1_1_2_3_1_1_1_1_1_1_1_1_1_1_1"/>
    <protectedRange sqref="D51" name="Range2_2_12_1_3_1_2_1_1_1_2_1_2_3_1_1_1_1_1_1_2_1_1_1_1_1_1_1_1_1_1_2_1_1_1_1_1_1_1_1_1_1_1_2_3_1_1_1_1_1_1_1_1_1_1_1"/>
    <protectedRange sqref="I51" name="Range2_2_12_1_4_2_1_1_1_4_1_2_1_1_1_2_2_1_1_1_1_1_1_1_1_1_1_1_1_1_1_2_1_1_1_1_1_1_1_1_1_1_1_2_3_1_1_1_1_1_1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3"/>
    <protectedRange sqref="P5:U5" name="Range1_16_1_1_1_1_1_1_2_2_2_2_2_2_2_2_2_2_2_2_2_2_2_2_2_2_2_2_2_2_2_1_2_2_2_2_2_2_2_2_2_2_3_2_2_2_2_2"/>
    <protectedRange sqref="S52:T52" name="Range2_12_5_1_1_2_1_1_1_1_1_1_1_2_1_2_3_1_1_1_1_2_1_1_1_2_1_1"/>
    <protectedRange sqref="N52:R52" name="Range2_12_1_6_1_1_2_1_1_1_1_1_1_1_1_1_2_3_1_1_1_1_2_1_1_1_2_1_1"/>
    <protectedRange sqref="L52:M52" name="Range2_2_12_1_7_1_1_3_1_1_1_1_1_1_1_1_1_2_3_1_1_1_1_2_1_1_1_2_1_1"/>
    <protectedRange sqref="J52:K52" name="Range2_2_12_1_4_1_1_1_1_1_1_1_1_1_1_1_1_1_1_1_2_1_1_1_1_1_1_1_1_1_2_3_1_1_1_1_2_1_1_1_2_1_1"/>
    <protectedRange sqref="I52" name="Range2_2_12_1_7_1_1_2_2_1_2_2_1_1_1_1_1_1_1_1_1_2_3_1_1_1_1_2_1_1_1_2_1_1"/>
    <protectedRange sqref="G52:H52" name="Range2_2_12_1_3_1_2_1_1_1_1_2_1_1_1_1_1_1_1_1_1_1_1_2_1_1_1_1_1_1_1_1_1_2_3_1_1_1_1_2_1_1_1_2_1_1"/>
    <protectedRange sqref="F52" name="Range2_2_12_1_3_1_2_1_1_1_1_2_1_1_1_1_1_1_1_1_1_1_1_2_2_1_1_1_1_1_1_1_1_2_3_1_1_1_1_2_1_1_1_2_1_1"/>
    <protectedRange sqref="E52" name="Range2_2_12_1_3_1_2_1_1_1_2_1_1_1_1_3_1_1_1_1_1_1_1_1_1_2_2_1_1_1_1_1_1_1_1_2_3_1_1_1_1_2_1_1_1_2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2"/>
    <protectedRange sqref="T53" name="Range2_12_5_1_1_2_2_1_1_1_1_1_1_1_1_1_1_1_1_2_1_1_1_1_1_1_1_1_1_2_1_2_2_1_1_1_1_2_1_1_1_2_1_1"/>
    <protectedRange sqref="S53" name="Range2_12_4_1_1_1_4_2_2_2_2_1_1_1_1_1_1_1_1_1_1_1_2_1_1_1_1_1_1_1_1_1_2_1_2_2_1_1_1_1_2_1_1_1_2_1_1"/>
    <protectedRange sqref="Q53:R53" name="Range2_12_1_6_1_1_1_2_3_2_1_1_3_1_1_1_1_1_1_1_1_1_1_1_1_1_2_1_1_1_1_1_1_1_1_1_2_1_2_2_1_1_1_1_2_1_1_1_2_1_1"/>
    <protectedRange sqref="N53:P53" name="Range2_12_1_2_3_1_1_1_2_3_2_1_1_3_1_1_1_1_1_1_1_1_1_1_1_1_1_2_1_1_1_1_1_1_1_1_1_2_1_2_2_1_1_1_1_2_1_1_1_2_1_1"/>
    <protectedRange sqref="K53:M53" name="Range2_2_12_1_4_3_1_1_1_3_3_2_1_1_3_1_1_1_1_1_1_1_1_1_1_1_1_1_2_1_1_1_1_1_1_1_1_1_2_1_2_2_1_1_1_1_2_1_1_1_2_1_1"/>
    <protectedRange sqref="J53" name="Range2_2_12_1_4_3_1_1_1_3_2_1_2_2_1_1_1_1_1_1_1_1_1_1_1_1_1_2_1_1_1_1_1_1_1_1_1_2_1_2_2_1_1_1_1_2_1_1_1_2_1_1"/>
    <protectedRange sqref="E53:H53" name="Range2_2_12_1_3_1_2_1_1_1_1_2_1_1_1_1_1_1_1_1_1_1_2_1_1_1_1_1_1_1_1_2_1_1_1_1_1_1_1_1_1_2_1_2_2_1_1_1_1_2_1_1_1_2_1_1"/>
    <protectedRange sqref="D53" name="Range2_2_12_1_3_1_2_1_1_1_2_1_2_3_1_1_1_1_1_1_2_1_1_1_1_1_1_1_1_1_1_2_1_1_1_1_1_1_1_1_1_2_1_2_2_1_1_1_1_2_1_1_1_2_1_1"/>
    <protectedRange sqref="I53" name="Range2_2_12_1_4_2_1_1_1_4_1_2_1_1_1_2_2_1_1_1_1_1_1_1_1_1_1_1_1_1_1_2_1_1_1_1_1_1_1_1_1_2_1_2_2_1_1_1_1_2_1_1_1_2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2"/>
  </protectedRanges>
  <mergeCells count="45">
    <mergeCell ref="B59:U59"/>
    <mergeCell ref="AS9:AS10"/>
    <mergeCell ref="AV30:AW30"/>
    <mergeCell ref="L35:N35"/>
    <mergeCell ref="B51:U51"/>
    <mergeCell ref="B53:U53"/>
    <mergeCell ref="B57:U57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233" priority="25" operator="containsText" text="N/A">
      <formula>NOT(ISERROR(SEARCH("N/A",X11)))</formula>
    </cfRule>
    <cfRule type="cellIs" dxfId="232" priority="39" operator="equal">
      <formula>0</formula>
    </cfRule>
  </conditionalFormatting>
  <conditionalFormatting sqref="AC11:AE34 AA11:AA34 X11:Y34">
    <cfRule type="cellIs" dxfId="231" priority="38" operator="greaterThanOrEqual">
      <formula>1185</formula>
    </cfRule>
  </conditionalFormatting>
  <conditionalFormatting sqref="AC11:AE34 AA11:AA34 X11:Y34">
    <cfRule type="cellIs" dxfId="230" priority="37" operator="between">
      <formula>0.1</formula>
      <formula>1184</formula>
    </cfRule>
  </conditionalFormatting>
  <conditionalFormatting sqref="X8">
    <cfRule type="cellIs" dxfId="229" priority="36" operator="equal">
      <formula>0</formula>
    </cfRule>
  </conditionalFormatting>
  <conditionalFormatting sqref="X8">
    <cfRule type="cellIs" dxfId="228" priority="35" operator="greaterThan">
      <formula>1179</formula>
    </cfRule>
  </conditionalFormatting>
  <conditionalFormatting sqref="X8">
    <cfRule type="cellIs" dxfId="227" priority="34" operator="greaterThan">
      <formula>99</formula>
    </cfRule>
  </conditionalFormatting>
  <conditionalFormatting sqref="X8">
    <cfRule type="cellIs" dxfId="226" priority="33" operator="greaterThan">
      <formula>0.99</formula>
    </cfRule>
  </conditionalFormatting>
  <conditionalFormatting sqref="AB8">
    <cfRule type="cellIs" dxfId="225" priority="32" operator="equal">
      <formula>0</formula>
    </cfRule>
  </conditionalFormatting>
  <conditionalFormatting sqref="AB8">
    <cfRule type="cellIs" dxfId="224" priority="31" operator="greaterThan">
      <formula>1179</formula>
    </cfRule>
  </conditionalFormatting>
  <conditionalFormatting sqref="AB8">
    <cfRule type="cellIs" dxfId="223" priority="30" operator="greaterThan">
      <formula>99</formula>
    </cfRule>
  </conditionalFormatting>
  <conditionalFormatting sqref="AB8">
    <cfRule type="cellIs" dxfId="222" priority="29" operator="greaterThan">
      <formula>0.99</formula>
    </cfRule>
  </conditionalFormatting>
  <conditionalFormatting sqref="AI11:AI34">
    <cfRule type="cellIs" dxfId="221" priority="28" operator="greaterThan">
      <formula>$AI$8</formula>
    </cfRule>
  </conditionalFormatting>
  <conditionalFormatting sqref="AH11:AH34">
    <cfRule type="cellIs" dxfId="220" priority="26" operator="greaterThan">
      <formula>$AH$8</formula>
    </cfRule>
    <cfRule type="cellIs" dxfId="219" priority="27" operator="greaterThan">
      <formula>$AH$8</formula>
    </cfRule>
  </conditionalFormatting>
  <conditionalFormatting sqref="AB11:AB34">
    <cfRule type="containsText" dxfId="218" priority="21" operator="containsText" text="N/A">
      <formula>NOT(ISERROR(SEARCH("N/A",AB11)))</formula>
    </cfRule>
    <cfRule type="cellIs" dxfId="217" priority="24" operator="equal">
      <formula>0</formula>
    </cfRule>
  </conditionalFormatting>
  <conditionalFormatting sqref="AB11:AB34">
    <cfRule type="cellIs" dxfId="216" priority="23" operator="greaterThanOrEqual">
      <formula>1185</formula>
    </cfRule>
  </conditionalFormatting>
  <conditionalFormatting sqref="AB11:AB34">
    <cfRule type="cellIs" dxfId="215" priority="22" operator="between">
      <formula>0.1</formula>
      <formula>1184</formula>
    </cfRule>
  </conditionalFormatting>
  <conditionalFormatting sqref="AN11:AO34">
    <cfRule type="cellIs" dxfId="214" priority="20" operator="equal">
      <formula>0</formula>
    </cfRule>
  </conditionalFormatting>
  <conditionalFormatting sqref="AN11:AO34">
    <cfRule type="cellIs" dxfId="213" priority="19" operator="greaterThan">
      <formula>1179</formula>
    </cfRule>
  </conditionalFormatting>
  <conditionalFormatting sqref="AN11:AO34">
    <cfRule type="cellIs" dxfId="212" priority="18" operator="greaterThan">
      <formula>99</formula>
    </cfRule>
  </conditionalFormatting>
  <conditionalFormatting sqref="AN11:AO34">
    <cfRule type="cellIs" dxfId="211" priority="17" operator="greaterThan">
      <formula>0.99</formula>
    </cfRule>
  </conditionalFormatting>
  <conditionalFormatting sqref="AQ11:AQ34">
    <cfRule type="cellIs" dxfId="210" priority="16" operator="equal">
      <formula>0</formula>
    </cfRule>
  </conditionalFormatting>
  <conditionalFormatting sqref="AQ11:AQ34">
    <cfRule type="cellIs" dxfId="209" priority="15" operator="greaterThan">
      <formula>1179</formula>
    </cfRule>
  </conditionalFormatting>
  <conditionalFormatting sqref="AQ11:AQ34">
    <cfRule type="cellIs" dxfId="208" priority="14" operator="greaterThan">
      <formula>99</formula>
    </cfRule>
  </conditionalFormatting>
  <conditionalFormatting sqref="AQ11:AQ34">
    <cfRule type="cellIs" dxfId="207" priority="13" operator="greaterThan">
      <formula>0.99</formula>
    </cfRule>
  </conditionalFormatting>
  <conditionalFormatting sqref="Z11:Z34">
    <cfRule type="containsText" dxfId="206" priority="9" operator="containsText" text="N/A">
      <formula>NOT(ISERROR(SEARCH("N/A",Z11)))</formula>
    </cfRule>
    <cfRule type="cellIs" dxfId="205" priority="12" operator="equal">
      <formula>0</formula>
    </cfRule>
  </conditionalFormatting>
  <conditionalFormatting sqref="Z11:Z34">
    <cfRule type="cellIs" dxfId="204" priority="11" operator="greaterThanOrEqual">
      <formula>1185</formula>
    </cfRule>
  </conditionalFormatting>
  <conditionalFormatting sqref="Z11:Z34">
    <cfRule type="cellIs" dxfId="203" priority="10" operator="between">
      <formula>0.1</formula>
      <formula>1184</formula>
    </cfRule>
  </conditionalFormatting>
  <conditionalFormatting sqref="AJ11:AN34">
    <cfRule type="cellIs" dxfId="202" priority="8" operator="equal">
      <formula>0</formula>
    </cfRule>
  </conditionalFormatting>
  <conditionalFormatting sqref="AJ11:AN34">
    <cfRule type="cellIs" dxfId="201" priority="7" operator="greaterThan">
      <formula>1179</formula>
    </cfRule>
  </conditionalFormatting>
  <conditionalFormatting sqref="AJ11:AN34">
    <cfRule type="cellIs" dxfId="200" priority="6" operator="greaterThan">
      <formula>99</formula>
    </cfRule>
  </conditionalFormatting>
  <conditionalFormatting sqref="AJ11:AN34">
    <cfRule type="cellIs" dxfId="199" priority="5" operator="greaterThan">
      <formula>0.99</formula>
    </cfRule>
  </conditionalFormatting>
  <conditionalFormatting sqref="AP11:AP34">
    <cfRule type="cellIs" dxfId="198" priority="4" operator="equal">
      <formula>0</formula>
    </cfRule>
  </conditionalFormatting>
  <conditionalFormatting sqref="AP11:AP34">
    <cfRule type="cellIs" dxfId="197" priority="3" operator="greaterThan">
      <formula>1179</formula>
    </cfRule>
  </conditionalFormatting>
  <conditionalFormatting sqref="AP11:AP34">
    <cfRule type="cellIs" dxfId="196" priority="2" operator="greaterThan">
      <formula>99</formula>
    </cfRule>
  </conditionalFormatting>
  <conditionalFormatting sqref="AP11:AP34">
    <cfRule type="cellIs" dxfId="19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T28" zoomScaleNormal="100" workbookViewId="0">
      <selection activeCell="AL42" sqref="AL42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42396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26158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26'!Q34</f>
        <v>68186808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26'!AG34</f>
        <v>43554556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26'!AP34</f>
        <v>10140623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12</v>
      </c>
      <c r="E11" s="41">
        <f t="shared" ref="E11:E34" si="0">D11/1.42</f>
        <v>8.4507042253521139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127</v>
      </c>
      <c r="P11" s="115">
        <v>92</v>
      </c>
      <c r="Q11" s="115">
        <v>68190680</v>
      </c>
      <c r="R11" s="46">
        <f>IF(ISBLANK(Q11),"-",Q11-Q10)</f>
        <v>3872</v>
      </c>
      <c r="S11" s="47">
        <f>R11*24/1000</f>
        <v>92.927999999999997</v>
      </c>
      <c r="T11" s="47">
        <f>R11/1000</f>
        <v>3.8719999999999999</v>
      </c>
      <c r="U11" s="116">
        <v>6.7</v>
      </c>
      <c r="V11" s="116">
        <f t="shared" ref="V11:V34" si="1">U11</f>
        <v>6.7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947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43555236</v>
      </c>
      <c r="AH11" s="49">
        <f>IF(ISBLANK(AG11),"-",AG11-AG10)</f>
        <v>680</v>
      </c>
      <c r="AI11" s="50">
        <f>AH11/T11</f>
        <v>175.61983471074382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</v>
      </c>
      <c r="AP11" s="119">
        <v>10141877</v>
      </c>
      <c r="AQ11" s="119">
        <f t="shared" ref="AQ11:AQ34" si="2">AP11-AP10</f>
        <v>1254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13</v>
      </c>
      <c r="E12" s="41">
        <f t="shared" si="0"/>
        <v>9.1549295774647899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123</v>
      </c>
      <c r="P12" s="115">
        <v>91</v>
      </c>
      <c r="Q12" s="115">
        <v>68194581</v>
      </c>
      <c r="R12" s="46">
        <f t="shared" ref="R12:R34" si="5">IF(ISBLANK(Q12),"-",Q12-Q11)</f>
        <v>3901</v>
      </c>
      <c r="S12" s="47">
        <f t="shared" ref="S12:S34" si="6">R12*24/1000</f>
        <v>93.623999999999995</v>
      </c>
      <c r="T12" s="47">
        <f t="shared" ref="T12:T34" si="7">R12/1000</f>
        <v>3.9009999999999998</v>
      </c>
      <c r="U12" s="116">
        <v>7.9</v>
      </c>
      <c r="V12" s="116">
        <f t="shared" si="1"/>
        <v>7.9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916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43555916</v>
      </c>
      <c r="AH12" s="49">
        <f>IF(ISBLANK(AG12),"-",AG12-AG11)</f>
        <v>680</v>
      </c>
      <c r="AI12" s="50">
        <f t="shared" ref="AI12:AI34" si="8">AH12/T12</f>
        <v>174.31427839015637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</v>
      </c>
      <c r="AP12" s="119">
        <v>10143146</v>
      </c>
      <c r="AQ12" s="119">
        <f t="shared" si="2"/>
        <v>1269</v>
      </c>
      <c r="AR12" s="123">
        <v>1.05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14</v>
      </c>
      <c r="E13" s="41">
        <f t="shared" si="0"/>
        <v>9.8591549295774659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123</v>
      </c>
      <c r="P13" s="115">
        <v>91</v>
      </c>
      <c r="Q13" s="115">
        <v>68198440</v>
      </c>
      <c r="R13" s="46">
        <f t="shared" si="5"/>
        <v>3859</v>
      </c>
      <c r="S13" s="47">
        <f t="shared" si="6"/>
        <v>92.616</v>
      </c>
      <c r="T13" s="47">
        <f t="shared" si="7"/>
        <v>3.859</v>
      </c>
      <c r="U13" s="116">
        <v>9.3000000000000007</v>
      </c>
      <c r="V13" s="116">
        <f t="shared" si="1"/>
        <v>9.3000000000000007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916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43556572</v>
      </c>
      <c r="AH13" s="49">
        <f>IF(ISBLANK(AG13),"-",AG13-AG12)</f>
        <v>656</v>
      </c>
      <c r="AI13" s="50">
        <f t="shared" si="8"/>
        <v>169.99222596527599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</v>
      </c>
      <c r="AP13" s="119">
        <v>10144400</v>
      </c>
      <c r="AQ13" s="119">
        <f t="shared" si="2"/>
        <v>1254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16</v>
      </c>
      <c r="E14" s="41">
        <f t="shared" si="0"/>
        <v>11.267605633802818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99</v>
      </c>
      <c r="P14" s="115">
        <v>97</v>
      </c>
      <c r="Q14" s="115">
        <v>68202387</v>
      </c>
      <c r="R14" s="46">
        <f t="shared" si="5"/>
        <v>3947</v>
      </c>
      <c r="S14" s="47">
        <f t="shared" si="6"/>
        <v>94.727999999999994</v>
      </c>
      <c r="T14" s="47">
        <f t="shared" si="7"/>
        <v>3.9470000000000001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896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43557232</v>
      </c>
      <c r="AH14" s="49">
        <f t="shared" ref="AH14:AH34" si="9">IF(ISBLANK(AG14),"-",AG14-AG13)</f>
        <v>660</v>
      </c>
      <c r="AI14" s="50">
        <f t="shared" si="8"/>
        <v>167.21560678996707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</v>
      </c>
      <c r="AP14" s="119">
        <v>10144709</v>
      </c>
      <c r="AQ14" s="119">
        <f t="shared" si="2"/>
        <v>309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14</v>
      </c>
      <c r="E15" s="41">
        <f t="shared" si="0"/>
        <v>9.8591549295774659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109</v>
      </c>
      <c r="P15" s="115">
        <v>103</v>
      </c>
      <c r="Q15" s="115">
        <v>68206573</v>
      </c>
      <c r="R15" s="46">
        <f t="shared" si="5"/>
        <v>4186</v>
      </c>
      <c r="S15" s="47">
        <f t="shared" si="6"/>
        <v>100.464</v>
      </c>
      <c r="T15" s="47">
        <f t="shared" si="7"/>
        <v>4.1859999999999999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947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43557900</v>
      </c>
      <c r="AH15" s="49">
        <f t="shared" si="9"/>
        <v>668</v>
      </c>
      <c r="AI15" s="50">
        <f t="shared" si="8"/>
        <v>159.57955088389872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10144709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128</v>
      </c>
      <c r="P16" s="115">
        <v>124</v>
      </c>
      <c r="Q16" s="115">
        <v>68211793</v>
      </c>
      <c r="R16" s="46">
        <f t="shared" si="5"/>
        <v>5220</v>
      </c>
      <c r="S16" s="47">
        <f t="shared" si="6"/>
        <v>125.28</v>
      </c>
      <c r="T16" s="47">
        <f t="shared" si="7"/>
        <v>5.22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1188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43558796</v>
      </c>
      <c r="AH16" s="49">
        <f t="shared" si="9"/>
        <v>896</v>
      </c>
      <c r="AI16" s="50">
        <f t="shared" si="8"/>
        <v>171.64750957854406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10144709</v>
      </c>
      <c r="AQ16" s="119">
        <f t="shared" si="2"/>
        <v>0</v>
      </c>
      <c r="AR16" s="53">
        <v>1.25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6</v>
      </c>
      <c r="E17" s="41">
        <f t="shared" si="0"/>
        <v>4.2253521126760569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132</v>
      </c>
      <c r="P17" s="115">
        <v>146</v>
      </c>
      <c r="Q17" s="115">
        <v>68217414</v>
      </c>
      <c r="R17" s="46">
        <f t="shared" si="5"/>
        <v>5621</v>
      </c>
      <c r="S17" s="47">
        <f t="shared" si="6"/>
        <v>134.904</v>
      </c>
      <c r="T17" s="47">
        <f t="shared" si="7"/>
        <v>5.6210000000000004</v>
      </c>
      <c r="U17" s="116">
        <v>9.4</v>
      </c>
      <c r="V17" s="116">
        <f t="shared" si="1"/>
        <v>9.4</v>
      </c>
      <c r="W17" s="117" t="s">
        <v>130</v>
      </c>
      <c r="X17" s="119">
        <v>1037</v>
      </c>
      <c r="Y17" s="119">
        <v>0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43560036</v>
      </c>
      <c r="AH17" s="49">
        <f t="shared" si="9"/>
        <v>1240</v>
      </c>
      <c r="AI17" s="50">
        <f t="shared" si="8"/>
        <v>220.60131649172743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10144709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137</v>
      </c>
      <c r="P18" s="115">
        <v>145</v>
      </c>
      <c r="Q18" s="115">
        <v>68223742</v>
      </c>
      <c r="R18" s="46">
        <f t="shared" si="5"/>
        <v>6328</v>
      </c>
      <c r="S18" s="47">
        <f t="shared" si="6"/>
        <v>151.87200000000001</v>
      </c>
      <c r="T18" s="47">
        <f t="shared" si="7"/>
        <v>6.3280000000000003</v>
      </c>
      <c r="U18" s="116">
        <v>8.8000000000000007</v>
      </c>
      <c r="V18" s="116">
        <f t="shared" si="1"/>
        <v>8.8000000000000007</v>
      </c>
      <c r="W18" s="117" t="s">
        <v>130</v>
      </c>
      <c r="X18" s="119">
        <v>1037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43561434</v>
      </c>
      <c r="AH18" s="49">
        <f t="shared" si="9"/>
        <v>1398</v>
      </c>
      <c r="AI18" s="50">
        <f t="shared" si="8"/>
        <v>220.9228824273072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10144709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139</v>
      </c>
      <c r="P19" s="115">
        <v>149</v>
      </c>
      <c r="Q19" s="115">
        <v>68230396</v>
      </c>
      <c r="R19" s="46">
        <f t="shared" si="5"/>
        <v>6654</v>
      </c>
      <c r="S19" s="47">
        <f t="shared" si="6"/>
        <v>159.696</v>
      </c>
      <c r="T19" s="47">
        <f t="shared" si="7"/>
        <v>6.6539999999999999</v>
      </c>
      <c r="U19" s="116">
        <v>8.1999999999999993</v>
      </c>
      <c r="V19" s="116">
        <f t="shared" si="1"/>
        <v>8.1999999999999993</v>
      </c>
      <c r="W19" s="117" t="s">
        <v>130</v>
      </c>
      <c r="X19" s="119">
        <v>1036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43562820</v>
      </c>
      <c r="AH19" s="49">
        <f t="shared" si="9"/>
        <v>1386</v>
      </c>
      <c r="AI19" s="50">
        <f t="shared" si="8"/>
        <v>208.29576194770064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10144709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7</v>
      </c>
      <c r="E20" s="41">
        <f t="shared" si="0"/>
        <v>4.9295774647887329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139</v>
      </c>
      <c r="P20" s="115">
        <v>152</v>
      </c>
      <c r="Q20" s="115">
        <v>68236132</v>
      </c>
      <c r="R20" s="46">
        <f t="shared" si="5"/>
        <v>5736</v>
      </c>
      <c r="S20" s="47">
        <f t="shared" si="6"/>
        <v>137.66399999999999</v>
      </c>
      <c r="T20" s="47">
        <f t="shared" si="7"/>
        <v>5.7359999999999998</v>
      </c>
      <c r="U20" s="116">
        <v>7.7</v>
      </c>
      <c r="V20" s="116">
        <f t="shared" si="1"/>
        <v>7.7</v>
      </c>
      <c r="W20" s="117" t="s">
        <v>130</v>
      </c>
      <c r="X20" s="119">
        <v>1037</v>
      </c>
      <c r="Y20" s="119">
        <v>0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43564202</v>
      </c>
      <c r="AH20" s="49">
        <f t="shared" si="9"/>
        <v>1382</v>
      </c>
      <c r="AI20" s="50">
        <f t="shared" si="8"/>
        <v>240.93444909344493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10144709</v>
      </c>
      <c r="AQ20" s="119">
        <f t="shared" si="2"/>
        <v>0</v>
      </c>
      <c r="AR20" s="53">
        <v>1.36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139</v>
      </c>
      <c r="P21" s="115">
        <v>146</v>
      </c>
      <c r="Q21" s="115">
        <v>68242319</v>
      </c>
      <c r="R21" s="46">
        <f t="shared" si="5"/>
        <v>6187</v>
      </c>
      <c r="S21" s="47">
        <f t="shared" si="6"/>
        <v>148.488</v>
      </c>
      <c r="T21" s="47">
        <f t="shared" si="7"/>
        <v>6.1870000000000003</v>
      </c>
      <c r="U21" s="116">
        <v>7.2</v>
      </c>
      <c r="V21" s="116">
        <f t="shared" si="1"/>
        <v>7.2</v>
      </c>
      <c r="W21" s="117" t="s">
        <v>130</v>
      </c>
      <c r="X21" s="119">
        <v>1036</v>
      </c>
      <c r="Y21" s="119">
        <v>0</v>
      </c>
      <c r="Z21" s="119">
        <v>1187</v>
      </c>
      <c r="AA21" s="119">
        <v>1185</v>
      </c>
      <c r="AB21" s="119">
        <v>1188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43565564</v>
      </c>
      <c r="AH21" s="49">
        <f t="shared" si="9"/>
        <v>1362</v>
      </c>
      <c r="AI21" s="50">
        <f t="shared" si="8"/>
        <v>220.13900113140454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10144709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9</v>
      </c>
      <c r="E22" s="41">
        <f t="shared" si="0"/>
        <v>6.3380281690140849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140</v>
      </c>
      <c r="P22" s="115">
        <v>145</v>
      </c>
      <c r="Q22" s="115">
        <v>68248334</v>
      </c>
      <c r="R22" s="46">
        <f t="shared" si="5"/>
        <v>6015</v>
      </c>
      <c r="S22" s="47">
        <f t="shared" si="6"/>
        <v>144.36000000000001</v>
      </c>
      <c r="T22" s="47">
        <f t="shared" si="7"/>
        <v>6.0149999999999997</v>
      </c>
      <c r="U22" s="116">
        <v>6.8</v>
      </c>
      <c r="V22" s="116">
        <f t="shared" si="1"/>
        <v>6.8</v>
      </c>
      <c r="W22" s="117" t="s">
        <v>130</v>
      </c>
      <c r="X22" s="119">
        <v>1036</v>
      </c>
      <c r="Y22" s="119">
        <v>0</v>
      </c>
      <c r="Z22" s="119">
        <v>1188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43566940</v>
      </c>
      <c r="AH22" s="49">
        <f t="shared" si="9"/>
        <v>1376</v>
      </c>
      <c r="AI22" s="50">
        <f t="shared" si="8"/>
        <v>228.761429758936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10144709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135</v>
      </c>
      <c r="P23" s="115">
        <v>138</v>
      </c>
      <c r="Q23" s="115">
        <v>68254302</v>
      </c>
      <c r="R23" s="46">
        <f t="shared" si="5"/>
        <v>5968</v>
      </c>
      <c r="S23" s="47">
        <f t="shared" si="6"/>
        <v>143.232</v>
      </c>
      <c r="T23" s="47">
        <f t="shared" si="7"/>
        <v>5.968</v>
      </c>
      <c r="U23" s="116">
        <v>6.5</v>
      </c>
      <c r="V23" s="116">
        <f t="shared" si="1"/>
        <v>6.5</v>
      </c>
      <c r="W23" s="117" t="s">
        <v>130</v>
      </c>
      <c r="X23" s="119">
        <v>995</v>
      </c>
      <c r="Y23" s="119">
        <v>0</v>
      </c>
      <c r="Z23" s="119">
        <v>1187</v>
      </c>
      <c r="AA23" s="119">
        <v>1185</v>
      </c>
      <c r="AB23" s="119">
        <v>1178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43568288</v>
      </c>
      <c r="AH23" s="49">
        <f t="shared" si="9"/>
        <v>1348</v>
      </c>
      <c r="AI23" s="50">
        <f t="shared" si="8"/>
        <v>225.87131367292224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10144709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134</v>
      </c>
      <c r="P24" s="115">
        <v>136</v>
      </c>
      <c r="Q24" s="115">
        <v>68260097</v>
      </c>
      <c r="R24" s="46">
        <f t="shared" si="5"/>
        <v>5795</v>
      </c>
      <c r="S24" s="47">
        <f t="shared" si="6"/>
        <v>139.08000000000001</v>
      </c>
      <c r="T24" s="47">
        <f t="shared" si="7"/>
        <v>5.7949999999999999</v>
      </c>
      <c r="U24" s="116">
        <v>6.2</v>
      </c>
      <c r="V24" s="116">
        <f t="shared" si="1"/>
        <v>6.2</v>
      </c>
      <c r="W24" s="117" t="s">
        <v>130</v>
      </c>
      <c r="X24" s="119">
        <v>1006</v>
      </c>
      <c r="Y24" s="119">
        <v>0</v>
      </c>
      <c r="Z24" s="119">
        <v>1187</v>
      </c>
      <c r="AA24" s="119">
        <v>1185</v>
      </c>
      <c r="AB24" s="119">
        <v>1177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43569620</v>
      </c>
      <c r="AH24" s="49">
        <f>IF(ISBLANK(AG24),"-",AG24-AG23)</f>
        <v>1332</v>
      </c>
      <c r="AI24" s="50">
        <f t="shared" si="8"/>
        <v>229.85332182916306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10144709</v>
      </c>
      <c r="AQ24" s="119">
        <f t="shared" si="2"/>
        <v>0</v>
      </c>
      <c r="AR24" s="53">
        <v>1.3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8</v>
      </c>
      <c r="E25" s="41">
        <f t="shared" si="0"/>
        <v>5.6338028169014089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136</v>
      </c>
      <c r="P25" s="115">
        <v>133</v>
      </c>
      <c r="Q25" s="115">
        <v>68265784</v>
      </c>
      <c r="R25" s="46">
        <f t="shared" si="5"/>
        <v>5687</v>
      </c>
      <c r="S25" s="47">
        <f t="shared" si="6"/>
        <v>136.488</v>
      </c>
      <c r="T25" s="47">
        <f t="shared" si="7"/>
        <v>5.6870000000000003</v>
      </c>
      <c r="U25" s="116">
        <v>6</v>
      </c>
      <c r="V25" s="116">
        <f t="shared" si="1"/>
        <v>6</v>
      </c>
      <c r="W25" s="117" t="s">
        <v>130</v>
      </c>
      <c r="X25" s="119">
        <v>1005</v>
      </c>
      <c r="Y25" s="119">
        <v>0</v>
      </c>
      <c r="Z25" s="119">
        <v>1157</v>
      </c>
      <c r="AA25" s="119">
        <v>1185</v>
      </c>
      <c r="AB25" s="119">
        <v>1157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43570916</v>
      </c>
      <c r="AH25" s="49">
        <f t="shared" si="9"/>
        <v>1296</v>
      </c>
      <c r="AI25" s="50">
        <f t="shared" si="8"/>
        <v>227.88816599261472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10144709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132</v>
      </c>
      <c r="P26" s="115">
        <v>134</v>
      </c>
      <c r="Q26" s="115">
        <v>68271495</v>
      </c>
      <c r="R26" s="46">
        <f t="shared" si="5"/>
        <v>5711</v>
      </c>
      <c r="S26" s="47">
        <f t="shared" si="6"/>
        <v>137.06399999999999</v>
      </c>
      <c r="T26" s="47">
        <f t="shared" si="7"/>
        <v>5.7110000000000003</v>
      </c>
      <c r="U26" s="116">
        <v>5.8</v>
      </c>
      <c r="V26" s="116">
        <f t="shared" si="1"/>
        <v>5.8</v>
      </c>
      <c r="W26" s="117" t="s">
        <v>130</v>
      </c>
      <c r="X26" s="119">
        <v>1006</v>
      </c>
      <c r="Y26" s="119">
        <v>0</v>
      </c>
      <c r="Z26" s="119">
        <v>1157</v>
      </c>
      <c r="AA26" s="119">
        <v>1185</v>
      </c>
      <c r="AB26" s="119">
        <v>1157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43572188</v>
      </c>
      <c r="AH26" s="49">
        <f t="shared" si="9"/>
        <v>1272</v>
      </c>
      <c r="AI26" s="50">
        <f t="shared" si="8"/>
        <v>222.72806863946769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10144709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7</v>
      </c>
      <c r="E27" s="41">
        <f t="shared" si="0"/>
        <v>4.9295774647887329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133</v>
      </c>
      <c r="P27" s="115">
        <v>136</v>
      </c>
      <c r="Q27" s="115">
        <v>68277184</v>
      </c>
      <c r="R27" s="46">
        <f t="shared" si="5"/>
        <v>5689</v>
      </c>
      <c r="S27" s="47">
        <f t="shared" si="6"/>
        <v>136.536</v>
      </c>
      <c r="T27" s="47">
        <f t="shared" si="7"/>
        <v>5.6890000000000001</v>
      </c>
      <c r="U27" s="116">
        <v>5.5</v>
      </c>
      <c r="V27" s="116">
        <f t="shared" si="1"/>
        <v>5.5</v>
      </c>
      <c r="W27" s="117" t="s">
        <v>130</v>
      </c>
      <c r="X27" s="119">
        <v>1006</v>
      </c>
      <c r="Y27" s="119">
        <v>0</v>
      </c>
      <c r="Z27" s="119">
        <v>1157</v>
      </c>
      <c r="AA27" s="119">
        <v>1185</v>
      </c>
      <c r="AB27" s="119">
        <v>1157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43573460</v>
      </c>
      <c r="AH27" s="49">
        <f t="shared" si="9"/>
        <v>1272</v>
      </c>
      <c r="AI27" s="50">
        <f t="shared" si="8"/>
        <v>223.58938301986288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10144709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7</v>
      </c>
      <c r="E28" s="41">
        <f t="shared" si="0"/>
        <v>4.9295774647887329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131</v>
      </c>
      <c r="P28" s="115">
        <v>136</v>
      </c>
      <c r="Q28" s="115">
        <v>68282863</v>
      </c>
      <c r="R28" s="46">
        <f t="shared" si="5"/>
        <v>5679</v>
      </c>
      <c r="S28" s="47">
        <f t="shared" si="6"/>
        <v>136.29599999999999</v>
      </c>
      <c r="T28" s="47">
        <f t="shared" si="7"/>
        <v>5.6790000000000003</v>
      </c>
      <c r="U28" s="116">
        <v>5.3</v>
      </c>
      <c r="V28" s="116">
        <f t="shared" si="1"/>
        <v>5.3</v>
      </c>
      <c r="W28" s="117" t="s">
        <v>130</v>
      </c>
      <c r="X28" s="119">
        <v>1006</v>
      </c>
      <c r="Y28" s="119">
        <v>0</v>
      </c>
      <c r="Z28" s="119">
        <v>1147</v>
      </c>
      <c r="AA28" s="119">
        <v>1185</v>
      </c>
      <c r="AB28" s="119">
        <v>1147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43574720</v>
      </c>
      <c r="AH28" s="49">
        <f t="shared" si="9"/>
        <v>1260</v>
      </c>
      <c r="AI28" s="50">
        <f t="shared" si="8"/>
        <v>221.87004754358159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10144709</v>
      </c>
      <c r="AQ28" s="119">
        <f t="shared" si="2"/>
        <v>0</v>
      </c>
      <c r="AR28" s="53">
        <v>1.27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6</v>
      </c>
      <c r="E29" s="41">
        <f t="shared" si="0"/>
        <v>4.2253521126760569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130</v>
      </c>
      <c r="P29" s="115">
        <v>134</v>
      </c>
      <c r="Q29" s="115">
        <v>68288498</v>
      </c>
      <c r="R29" s="46">
        <f t="shared" si="5"/>
        <v>5635</v>
      </c>
      <c r="S29" s="47">
        <f t="shared" si="6"/>
        <v>135.24</v>
      </c>
      <c r="T29" s="47">
        <f t="shared" si="7"/>
        <v>5.6349999999999998</v>
      </c>
      <c r="U29" s="116">
        <v>5</v>
      </c>
      <c r="V29" s="116">
        <f t="shared" si="1"/>
        <v>5</v>
      </c>
      <c r="W29" s="117" t="s">
        <v>130</v>
      </c>
      <c r="X29" s="119">
        <v>1005</v>
      </c>
      <c r="Y29" s="119">
        <v>0</v>
      </c>
      <c r="Z29" s="119">
        <v>1148</v>
      </c>
      <c r="AA29" s="119">
        <v>1185</v>
      </c>
      <c r="AB29" s="119">
        <v>1147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43575980</v>
      </c>
      <c r="AH29" s="49">
        <f t="shared" si="9"/>
        <v>1260</v>
      </c>
      <c r="AI29" s="50">
        <f t="shared" si="8"/>
        <v>223.6024844720497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10144709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113</v>
      </c>
      <c r="P30" s="115">
        <v>128</v>
      </c>
      <c r="Q30" s="115">
        <v>68293902</v>
      </c>
      <c r="R30" s="46">
        <f t="shared" si="5"/>
        <v>5404</v>
      </c>
      <c r="S30" s="47">
        <f t="shared" si="6"/>
        <v>129.696</v>
      </c>
      <c r="T30" s="47">
        <f t="shared" si="7"/>
        <v>5.4039999999999999</v>
      </c>
      <c r="U30" s="116">
        <v>4.2</v>
      </c>
      <c r="V30" s="116">
        <f t="shared" si="1"/>
        <v>4.2</v>
      </c>
      <c r="W30" s="117" t="s">
        <v>139</v>
      </c>
      <c r="X30" s="119">
        <v>1098</v>
      </c>
      <c r="Y30" s="119">
        <v>0</v>
      </c>
      <c r="Z30" s="119">
        <v>1188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43577068</v>
      </c>
      <c r="AH30" s="49">
        <f t="shared" si="9"/>
        <v>1088</v>
      </c>
      <c r="AI30" s="50">
        <f t="shared" si="8"/>
        <v>201.33234641006663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10144709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11</v>
      </c>
      <c r="E31" s="41">
        <f t="shared" si="0"/>
        <v>7.746478873239437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116</v>
      </c>
      <c r="P31" s="115">
        <v>127</v>
      </c>
      <c r="Q31" s="115">
        <v>68299246</v>
      </c>
      <c r="R31" s="46">
        <f t="shared" si="5"/>
        <v>5344</v>
      </c>
      <c r="S31" s="47">
        <f t="shared" si="6"/>
        <v>128.256</v>
      </c>
      <c r="T31" s="47">
        <f t="shared" si="7"/>
        <v>5.3440000000000003</v>
      </c>
      <c r="U31" s="116">
        <v>3.5</v>
      </c>
      <c r="V31" s="116">
        <f t="shared" si="1"/>
        <v>3.5</v>
      </c>
      <c r="W31" s="117" t="s">
        <v>139</v>
      </c>
      <c r="X31" s="119">
        <v>1047</v>
      </c>
      <c r="Y31" s="119">
        <v>0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43578132</v>
      </c>
      <c r="AH31" s="49">
        <f t="shared" si="9"/>
        <v>1064</v>
      </c>
      <c r="AI31" s="50">
        <f t="shared" si="8"/>
        <v>199.10179640718562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10144709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112</v>
      </c>
      <c r="P32" s="115">
        <v>121</v>
      </c>
      <c r="Q32" s="115">
        <v>68304432</v>
      </c>
      <c r="R32" s="46">
        <f t="shared" si="5"/>
        <v>5186</v>
      </c>
      <c r="S32" s="47">
        <f t="shared" si="6"/>
        <v>124.464</v>
      </c>
      <c r="T32" s="47">
        <f t="shared" si="7"/>
        <v>5.1859999999999999</v>
      </c>
      <c r="U32" s="116">
        <v>3</v>
      </c>
      <c r="V32" s="116">
        <f t="shared" si="1"/>
        <v>3</v>
      </c>
      <c r="W32" s="117" t="s">
        <v>139</v>
      </c>
      <c r="X32" s="119">
        <v>1026</v>
      </c>
      <c r="Y32" s="119">
        <v>0</v>
      </c>
      <c r="Z32" s="119">
        <v>1148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43579156</v>
      </c>
      <c r="AH32" s="49">
        <f t="shared" si="9"/>
        <v>1024</v>
      </c>
      <c r="AI32" s="50">
        <f t="shared" si="8"/>
        <v>197.45468569224838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10144709</v>
      </c>
      <c r="AQ32" s="119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9</v>
      </c>
      <c r="E33" s="41">
        <f t="shared" si="0"/>
        <v>6.3380281690140849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126</v>
      </c>
      <c r="P33" s="115">
        <v>103</v>
      </c>
      <c r="Q33" s="115">
        <v>68308798</v>
      </c>
      <c r="R33" s="46">
        <f t="shared" si="5"/>
        <v>4366</v>
      </c>
      <c r="S33" s="47">
        <f t="shared" si="6"/>
        <v>104.78400000000001</v>
      </c>
      <c r="T33" s="47">
        <f t="shared" si="7"/>
        <v>4.3659999999999997</v>
      </c>
      <c r="U33" s="116">
        <v>3.7</v>
      </c>
      <c r="V33" s="116">
        <f t="shared" si="1"/>
        <v>3.7</v>
      </c>
      <c r="W33" s="117" t="s">
        <v>124</v>
      </c>
      <c r="X33" s="119">
        <v>0</v>
      </c>
      <c r="Y33" s="119">
        <v>0</v>
      </c>
      <c r="Z33" s="119">
        <v>1017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43579940</v>
      </c>
      <c r="AH33" s="49">
        <f t="shared" si="9"/>
        <v>784</v>
      </c>
      <c r="AI33" s="50">
        <f t="shared" si="8"/>
        <v>179.56939990838296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0.35</v>
      </c>
      <c r="AP33" s="119">
        <v>10145464</v>
      </c>
      <c r="AQ33" s="119">
        <f t="shared" si="2"/>
        <v>755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12</v>
      </c>
      <c r="E34" s="41">
        <f t="shared" si="0"/>
        <v>8.4507042253521139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125</v>
      </c>
      <c r="P34" s="115">
        <v>98</v>
      </c>
      <c r="Q34" s="115">
        <v>68313035</v>
      </c>
      <c r="R34" s="46">
        <f t="shared" si="5"/>
        <v>4237</v>
      </c>
      <c r="S34" s="47">
        <f t="shared" si="6"/>
        <v>101.688</v>
      </c>
      <c r="T34" s="47">
        <f t="shared" si="7"/>
        <v>4.2370000000000001</v>
      </c>
      <c r="U34" s="116">
        <v>5</v>
      </c>
      <c r="V34" s="116">
        <f t="shared" si="1"/>
        <v>5</v>
      </c>
      <c r="W34" s="117" t="s">
        <v>124</v>
      </c>
      <c r="X34" s="119">
        <v>0</v>
      </c>
      <c r="Y34" s="119">
        <v>0</v>
      </c>
      <c r="Z34" s="119">
        <v>997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43580714</v>
      </c>
      <c r="AH34" s="49">
        <f t="shared" si="9"/>
        <v>774</v>
      </c>
      <c r="AI34" s="50">
        <f t="shared" si="8"/>
        <v>182.67642199669578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0.35</v>
      </c>
      <c r="AP34" s="119">
        <v>10146531</v>
      </c>
      <c r="AQ34" s="119">
        <f t="shared" si="2"/>
        <v>1067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126227</v>
      </c>
      <c r="S35" s="65">
        <f>AVERAGE(S11:S34)</f>
        <v>126.22699999999998</v>
      </c>
      <c r="T35" s="65">
        <f>SUM(T11:T34)</f>
        <v>126.22699999999999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26158</v>
      </c>
      <c r="AH35" s="67">
        <f>SUM(AH11:AH34)</f>
        <v>26158</v>
      </c>
      <c r="AI35" s="68">
        <f>$AH$35/$T35</f>
        <v>207.2298319693885</v>
      </c>
      <c r="AJ35" s="92"/>
      <c r="AK35" s="93"/>
      <c r="AL35" s="93"/>
      <c r="AM35" s="93"/>
      <c r="AN35" s="94"/>
      <c r="AO35" s="69"/>
      <c r="AP35" s="70">
        <f>AP34-AP10</f>
        <v>5908</v>
      </c>
      <c r="AQ35" s="71">
        <f>SUM(AQ11:AQ34)</f>
        <v>5908</v>
      </c>
      <c r="AR35" s="72">
        <f>AVERAGE(AR11:AR34)</f>
        <v>1.2250000000000001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261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268</v>
      </c>
      <c r="C41" s="109"/>
      <c r="D41" s="109"/>
      <c r="E41" s="109"/>
      <c r="F41" s="85"/>
      <c r="G41" s="85"/>
      <c r="H41" s="85"/>
      <c r="I41" s="109"/>
      <c r="J41" s="109"/>
      <c r="K41" s="109"/>
      <c r="L41" s="85"/>
      <c r="M41" s="85"/>
      <c r="N41" s="85"/>
      <c r="O41" s="109"/>
      <c r="P41" s="109"/>
      <c r="Q41" s="109"/>
      <c r="R41" s="109"/>
      <c r="S41" s="85"/>
      <c r="T41" s="85"/>
      <c r="U41" s="85"/>
      <c r="V41" s="85"/>
      <c r="W41" s="105"/>
      <c r="X41" s="105"/>
      <c r="Y41" s="105"/>
      <c r="Z41" s="105"/>
      <c r="AA41" s="105"/>
      <c r="AB41" s="105"/>
      <c r="AC41" s="105"/>
      <c r="AD41" s="105"/>
      <c r="AE41" s="105"/>
      <c r="AM41" s="20"/>
      <c r="AN41" s="102"/>
      <c r="AO41" s="102"/>
      <c r="AP41" s="102"/>
      <c r="AQ41" s="102"/>
      <c r="AR41" s="105"/>
      <c r="AV41" s="213"/>
      <c r="AW41" s="213"/>
      <c r="AY41" s="104"/>
    </row>
    <row r="42" spans="1:51" x14ac:dyDescent="0.25">
      <c r="B42" s="199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1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B43" s="199" t="s">
        <v>131</v>
      </c>
      <c r="C43" s="195"/>
      <c r="D43" s="195"/>
      <c r="E43" s="195"/>
      <c r="F43" s="195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A44" s="134"/>
      <c r="B44" s="204" t="s">
        <v>180</v>
      </c>
      <c r="C44" s="221"/>
      <c r="D44" s="222"/>
      <c r="E44" s="221"/>
      <c r="F44" s="221"/>
      <c r="G44" s="221"/>
      <c r="H44" s="221"/>
      <c r="I44" s="221"/>
      <c r="J44" s="223"/>
      <c r="K44" s="223"/>
      <c r="L44" s="177"/>
      <c r="M44" s="177"/>
      <c r="N44" s="177"/>
      <c r="O44" s="177"/>
      <c r="P44" s="177"/>
      <c r="Q44" s="177"/>
      <c r="R44" s="177"/>
      <c r="S44" s="177"/>
      <c r="T44" s="178"/>
      <c r="U44" s="178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269</v>
      </c>
      <c r="C45" s="224"/>
      <c r="D45" s="225"/>
      <c r="E45" s="224"/>
      <c r="F45" s="224"/>
      <c r="G45" s="224"/>
      <c r="H45" s="224"/>
      <c r="I45" s="224"/>
      <c r="J45" s="226"/>
      <c r="K45" s="226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11"/>
      <c r="W45" s="105"/>
      <c r="X45" s="105"/>
      <c r="Y45" s="105"/>
      <c r="Z45" s="105"/>
      <c r="AA45" s="105"/>
      <c r="AB45" s="105"/>
      <c r="AC45" s="105"/>
      <c r="AD45" s="105"/>
      <c r="AE45" s="105"/>
      <c r="AM45" s="106"/>
      <c r="AN45" s="106"/>
      <c r="AO45" s="106"/>
      <c r="AP45" s="106"/>
      <c r="AQ45" s="106"/>
      <c r="AR45" s="106"/>
      <c r="AS45" s="107"/>
      <c r="AV45" s="104"/>
      <c r="AW45" s="100"/>
      <c r="AX45" s="100"/>
      <c r="AY45" s="100"/>
    </row>
    <row r="46" spans="1:51" x14ac:dyDescent="0.25">
      <c r="B46" s="227" t="s">
        <v>270</v>
      </c>
      <c r="C46" s="226"/>
      <c r="D46" s="228"/>
      <c r="E46" s="226"/>
      <c r="F46" s="226"/>
      <c r="G46" s="226"/>
      <c r="H46" s="226"/>
      <c r="I46" s="226"/>
      <c r="J46" s="226"/>
      <c r="K46" s="226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05"/>
      <c r="W46" s="105"/>
      <c r="X46" s="105"/>
      <c r="Y46" s="105"/>
      <c r="Z46" s="105"/>
      <c r="AA46" s="105"/>
      <c r="AB46" s="105"/>
      <c r="AJ46" s="106"/>
      <c r="AK46" s="106"/>
      <c r="AL46" s="106"/>
      <c r="AM46" s="106"/>
      <c r="AN46" s="106"/>
      <c r="AO46" s="106"/>
      <c r="AP46" s="107"/>
      <c r="AQ46" s="102"/>
      <c r="AR46" s="102"/>
      <c r="AS46" s="104"/>
      <c r="AT46" s="100"/>
      <c r="AU46" s="100"/>
      <c r="AV46" s="100"/>
      <c r="AW46" s="100"/>
      <c r="AX46" s="100"/>
      <c r="AY46" s="100"/>
    </row>
    <row r="47" spans="1:51" x14ac:dyDescent="0.25">
      <c r="B47" s="199" t="s">
        <v>132</v>
      </c>
      <c r="C47" s="221"/>
      <c r="D47" s="222"/>
      <c r="E47" s="221"/>
      <c r="F47" s="221"/>
      <c r="G47" s="221"/>
      <c r="H47" s="221"/>
      <c r="I47" s="221"/>
      <c r="J47" s="221"/>
      <c r="K47" s="221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05"/>
      <c r="W47" s="105"/>
      <c r="X47" s="105"/>
      <c r="Y47" s="105"/>
      <c r="Z47" s="105"/>
      <c r="AA47" s="105"/>
      <c r="AB47" s="105"/>
      <c r="AJ47" s="106"/>
      <c r="AK47" s="106"/>
      <c r="AL47" s="106"/>
      <c r="AM47" s="106"/>
      <c r="AN47" s="106"/>
      <c r="AO47" s="106"/>
      <c r="AP47" s="107"/>
      <c r="AQ47" s="102"/>
      <c r="AR47" s="102"/>
      <c r="AS47" s="104"/>
      <c r="AT47" s="100"/>
      <c r="AU47" s="100"/>
      <c r="AV47" s="100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172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11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B53" s="279" t="s">
        <v>265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B54" s="199"/>
      <c r="C54" s="175"/>
      <c r="D54" s="176"/>
      <c r="E54" s="175"/>
      <c r="F54" s="175"/>
      <c r="G54" s="175"/>
      <c r="H54" s="175"/>
      <c r="I54" s="175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  <c r="U54" s="178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B55" s="205"/>
      <c r="C55" s="203"/>
      <c r="D55" s="179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9"/>
      <c r="C56" s="203"/>
      <c r="D56" s="179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99"/>
      <c r="C58" s="108"/>
      <c r="D58" s="121"/>
      <c r="E58" s="108"/>
      <c r="F58" s="108"/>
      <c r="G58" s="108"/>
      <c r="H58" s="108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2"/>
      <c r="U58" s="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04"/>
      <c r="C60" s="205"/>
      <c r="D60" s="122"/>
      <c r="E60" s="205"/>
      <c r="F60" s="205"/>
      <c r="G60" s="108"/>
      <c r="H60" s="108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04"/>
      <c r="C61" s="205"/>
      <c r="D61" s="122"/>
      <c r="E61" s="205"/>
      <c r="F61" s="205"/>
      <c r="G61" s="108"/>
      <c r="H61" s="108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04"/>
      <c r="C62" s="205"/>
      <c r="D62" s="122"/>
      <c r="E62" s="205"/>
      <c r="F62" s="205"/>
      <c r="G62" s="108"/>
      <c r="H62" s="108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04"/>
      <c r="C63" s="205"/>
      <c r="D63" s="122"/>
      <c r="E63" s="205"/>
      <c r="F63" s="205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A64" s="105"/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AS64" s="100"/>
      <c r="AT64" s="100"/>
      <c r="AU64" s="100"/>
      <c r="AV64" s="100"/>
      <c r="AW64" s="100"/>
      <c r="AX64" s="100"/>
      <c r="AY64" s="100"/>
    </row>
    <row r="65" spans="1:51" x14ac:dyDescent="0.25">
      <c r="A65" s="105"/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AS65" s="100"/>
      <c r="AT65" s="100"/>
      <c r="AU65" s="100"/>
      <c r="AV65" s="100"/>
      <c r="AW65" s="100"/>
      <c r="AX65" s="100"/>
      <c r="AY65" s="100"/>
    </row>
    <row r="66" spans="1:51" x14ac:dyDescent="0.25">
      <c r="A66" s="105"/>
      <c r="B66" s="205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2"/>
      <c r="U66" s="79"/>
      <c r="V66" s="79"/>
      <c r="AS66" s="100"/>
      <c r="AT66" s="100"/>
      <c r="AU66" s="100"/>
      <c r="AV66" s="100"/>
      <c r="AW66" s="100"/>
      <c r="AX66" s="100"/>
      <c r="AY66" s="100"/>
    </row>
    <row r="67" spans="1:51" x14ac:dyDescent="0.25">
      <c r="O67" s="12"/>
      <c r="P67" s="102"/>
      <c r="Q67" s="102"/>
      <c r="AS67" s="100"/>
      <c r="AT67" s="100"/>
      <c r="AU67" s="100"/>
      <c r="AV67" s="100"/>
      <c r="AW67" s="100"/>
      <c r="AX67" s="100"/>
      <c r="AY67" s="100"/>
    </row>
    <row r="68" spans="1:51" x14ac:dyDescent="0.25">
      <c r="O68" s="12"/>
      <c r="P68" s="102"/>
      <c r="Q68" s="102"/>
      <c r="AS68" s="100"/>
      <c r="AT68" s="100"/>
      <c r="AU68" s="100"/>
      <c r="AV68" s="100"/>
      <c r="AW68" s="100"/>
      <c r="AX68" s="100"/>
      <c r="AY68" s="100"/>
    </row>
    <row r="69" spans="1:51" x14ac:dyDescent="0.25">
      <c r="O69" s="12"/>
      <c r="P69" s="102"/>
      <c r="Q69" s="102"/>
      <c r="AS69" s="100"/>
      <c r="AT69" s="100"/>
      <c r="AU69" s="100"/>
      <c r="AV69" s="100"/>
      <c r="AW69" s="100"/>
      <c r="AX69" s="100"/>
      <c r="AY69" s="100"/>
    </row>
    <row r="70" spans="1:51" x14ac:dyDescent="0.25">
      <c r="O70" s="12"/>
      <c r="P70" s="102"/>
      <c r="Q70" s="102"/>
      <c r="AS70" s="100"/>
      <c r="AT70" s="100"/>
      <c r="AU70" s="100"/>
      <c r="AV70" s="100"/>
      <c r="AW70" s="100"/>
      <c r="AX70" s="100"/>
      <c r="AY70" s="100"/>
    </row>
    <row r="71" spans="1:51" x14ac:dyDescent="0.25">
      <c r="O71" s="12"/>
      <c r="P71" s="102"/>
      <c r="Q71" s="102"/>
      <c r="R71" s="102"/>
      <c r="S71" s="102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R72" s="102"/>
      <c r="S72" s="102"/>
      <c r="T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R73" s="102"/>
      <c r="S73" s="102"/>
      <c r="T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T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02"/>
      <c r="Q75" s="102"/>
      <c r="R75" s="102"/>
      <c r="S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T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U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T78" s="102"/>
      <c r="U78" s="102"/>
      <c r="AS78" s="100"/>
      <c r="AT78" s="100"/>
      <c r="AU78" s="100"/>
      <c r="AV78" s="100"/>
      <c r="AW78" s="100"/>
      <c r="AX78" s="100"/>
      <c r="AY78" s="100"/>
    </row>
    <row r="90" spans="45:51" x14ac:dyDescent="0.25">
      <c r="AS90" s="100"/>
      <c r="AT90" s="100"/>
      <c r="AU90" s="100"/>
      <c r="AV90" s="100"/>
      <c r="AW90" s="100"/>
      <c r="AX90" s="100"/>
      <c r="AY90" s="100"/>
    </row>
  </sheetData>
  <protectedRanges>
    <protectedRange sqref="S60:T66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63" name="Range2_2_1_10_1_1_1_2"/>
    <protectedRange sqref="N60:R66" name="Range2_12_1_6_1_1"/>
    <protectedRange sqref="L60:M66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2 V33:W34 X11:AB34" name="Range1_16_3_1_1_3"/>
    <protectedRange sqref="AR11 AR25:AR34" name="Range1_16_3_1_1_5"/>
    <protectedRange sqref="L6 D6 D8 O8:U8" name="Range1_16_3_1_1_7"/>
    <protectedRange sqref="P3:U3" name="Range1_16_1_1_1_1_2"/>
    <protectedRange sqref="J60:K66" name="Range2_2_12_1_4_1_1_1_1_1_1_1_1_1_1_1_1_1_1_1"/>
    <protectedRange sqref="I60:I66" name="Range2_2_12_1_7_1_1_2_2_1_2"/>
    <protectedRange sqref="F60:H66" name="Range2_2_12_1_3_1_2_1_1_1_1_2_1_1_1_1_1_1_1_1_1_1_1"/>
    <protectedRange sqref="E60:E66" name="Range2_2_12_1_3_1_2_1_1_1_2_1_1_1_1_3_1_1_1_1_1_1_1_1_1"/>
    <protectedRange sqref="T43" name="Range2_12_5_1_1_2_1_1_1_1_1_1_1_1"/>
    <protectedRange sqref="S43" name="Range2_12_4_1_1_1_4_2_2_1_1_1_1_1_1_1_1"/>
    <protectedRange sqref="P4:U4" name="Range1_16_1_1_1_1_1"/>
    <protectedRange sqref="B60:B62 B64" name="Range2_12_5_1_1_1_2_2_1_1_1_1_1_1_1_1_1_1_1_2_1_1_1_2_1_1_1_1_1_1_1_1_1_1_1_1_1_1_1_1_2_1_1_1_1_1_1_1_1_1_2_1_1_3_1_1_1_3_1_1_1_1_1_1_1_1_1_1_1_1_1_1_1_1_1_1_1_1_1_1_2_1_1_1_1_1_1_1_1_1_1_1_2_2"/>
    <protectedRange sqref="B63" name="Range2_12_5_1_1_1_1_1_2_1_2_1_1_1_2_1_1_1_1_1_1_1_1_1_1_2_1_1_1_1_1_2_1_1_1_1_1_1_1_2_1_1_3_1_1_1_2_1_1_1_1_1_1_1_1_1_1_1_1_1_1_1_1_1_1_1_1_1_1_1_1_1_1_1_1_1_1_1_1_1_1_2_2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2" name="Range2_12_5_1_1_1_1_1_2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5:U55 F56:G56" name="Range2_12_5_1_1_1_2_2_1_1_1_1_1_1_1_1_1_1_1_2_1_1_1_2_1_1_1_1_1_1_1_1_1_1_1_1_1_1_1_1_2_1_1_1_1_1_1_1_1_1_2_1_1_3_1_1_1_3_1_1_1_1_1_1_1_1_1_1_1_1_1_1_1_1_1_1_1_1_1_1_2_1_1_1_1_1_1_1_1_1_1_1_2_2_1_2_1_1_1_1_1_1_1"/>
    <protectedRange sqref="S54:T54" name="Range2_12_5_1_1_2_1_1_1_2_1_1_1_1_1_1_1"/>
    <protectedRange sqref="N54:R54" name="Range2_12_1_6_1_1_2_1_1_1_2_1_1_1_1_1_1_1"/>
    <protectedRange sqref="L54:M54" name="Range2_2_12_1_7_1_1_3_1_1_1_2_1_1_1_1_1_1_1"/>
    <protectedRange sqref="J54:K54" name="Range2_2_12_1_4_1_1_1_1_1_1_1_1_1_1_1_1_1_1_1_2_1_1_1_2_1_1_1_1_1_1_1"/>
    <protectedRange sqref="I54" name="Range2_2_12_1_7_1_1_2_2_1_2_2_1_1_1_2_1_1_1_1_1_1_1"/>
    <protectedRange sqref="G54:H54" name="Range2_2_12_1_3_1_2_1_1_1_1_2_1_1_1_1_1_1_1_1_1_1_1_2_1_1_1_2_1_1_1_1_1_1_1"/>
    <protectedRange sqref="F54" name="Range2_2_12_1_3_1_2_1_1_1_1_2_1_1_1_1_1_1_1_1_1_1_1_2_2_1_1_2_1_1_1_1_1_1_1"/>
    <protectedRange sqref="E54" name="Range2_2_12_1_3_1_2_1_1_1_2_1_1_1_1_3_1_1_1_1_1_1_1_1_1_2_2_1_1_2_1_1_1_1_1_1_1"/>
    <protectedRange sqref="B54" name="Range2_12_5_1_1_1_1_1_2_1_1_1_1_1_1_1_1_1_1_1_1_1_1_1_1_1_1_1_1_2_1_1_1_1_1_1_1_1_1_1_1_1_1_3_1_1_1_2_1_1_1_1_1_1_1_1_1_1_1_1_2_1_1_1_1_1_1_1_1_1_1_1_1_1_1_1_1_1_1_1_1_1_1_1_1_1_1_1_1_3_1_2_1_1_1_2_2_1_2_1_1_1_1_1_1_1_1_1_1_1_1_1_1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6" name="Range2_12_5_1_1_1_1_1_2_1_1_2_1_1_1_1_1_1_1_1_1_1_1_1_1_1_1_1_1_2_1_1_1_1_1_1_1_1_1_1_1_1_1_1_3_1_1_1_2_1_1_1_1_1_1_1_1_1_2_1_1_1_1_1_1_1_1_1_1_1_1_1_1_1_1_1_1_1_1_1_1_1_1_1_1_2_1_1_1_2_2_1_1_2_1_1_1_1_1_1_1_1_1_1_1_1_1_1"/>
    <protectedRange sqref="T57" name="Range2_12_5_1_1_2_2_1_1_1_1_1_1_1_1_1_1_1_1_2_1_1_1_1_1_1_1_1_1_1_1_2_3_1_1_1_1_1_1_1_1_1"/>
    <protectedRange sqref="S57" name="Range2_12_4_1_1_1_4_2_2_2_2_1_1_1_1_1_1_1_1_1_1_1_2_1_1_1_1_1_1_1_1_1_1_1_2_3_1_1_1_1_1_1_1_1_1"/>
    <protectedRange sqref="Q57:R57" name="Range2_12_1_6_1_1_1_2_3_2_1_1_3_1_1_1_1_1_1_1_1_1_1_1_1_1_2_1_1_1_1_1_1_1_1_1_1_1_2_3_1_1_1_1_1_1_1_1_1"/>
    <protectedRange sqref="N57:P57" name="Range2_12_1_2_3_1_1_1_2_3_2_1_1_3_1_1_1_1_1_1_1_1_1_1_1_1_1_2_1_1_1_1_1_1_1_1_1_1_1_2_3_1_1_1_1_1_1_1_1_1"/>
    <protectedRange sqref="K57:M57" name="Range2_2_12_1_4_3_1_1_1_3_3_2_1_1_3_1_1_1_1_1_1_1_1_1_1_1_1_1_2_1_1_1_1_1_1_1_1_1_1_1_2_3_1_1_1_1_1_1_1_1_1"/>
    <protectedRange sqref="J57" name="Range2_2_12_1_4_3_1_1_1_3_2_1_2_2_1_1_1_1_1_1_1_1_1_1_1_1_1_2_1_1_1_1_1_1_1_1_1_1_1_2_3_1_1_1_1_1_1_1_1_1"/>
    <protectedRange sqref="E57:H57" name="Range2_2_12_1_3_1_2_1_1_1_1_2_1_1_1_1_1_1_1_1_1_1_2_1_1_1_1_1_1_1_1_2_1_1_1_1_1_1_1_1_1_1_1_2_3_1_1_1_1_1_1_1_1_1"/>
    <protectedRange sqref="D57" name="Range2_2_12_1_3_1_2_1_1_1_2_1_2_3_1_1_1_1_1_1_2_1_1_1_1_1_1_1_1_1_1_2_1_1_1_1_1_1_1_1_1_1_1_2_3_1_1_1_1_1_1_1_1_1"/>
    <protectedRange sqref="I57" name="Range2_2_12_1_4_2_1_1_1_4_1_2_1_1_1_2_2_1_1_1_1_1_1_1_1_1_1_1_1_1_1_2_1_1_1_1_1_1_1_1_1_1_1_2_3_1_1_1_1_1_1_1_1_1"/>
    <protectedRange sqref="B57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S58:T58" name="Range2_12_5_1_1_2_1_1_1_1_1_1_1_2_1_2_3_1_1_1_1_2_1_1_1_2"/>
    <protectedRange sqref="N58:R58" name="Range2_12_1_6_1_1_2_1_1_1_1_1_1_1_1_1_2_3_1_1_1_1_2_1_1_1_2"/>
    <protectedRange sqref="L58:M58" name="Range2_2_12_1_7_1_1_3_1_1_1_1_1_1_1_1_1_2_3_1_1_1_1_2_1_1_1_2"/>
    <protectedRange sqref="J58:K58" name="Range2_2_12_1_4_1_1_1_1_1_1_1_1_1_1_1_1_1_1_1_2_1_1_1_1_1_1_1_1_1_2_3_1_1_1_1_2_1_1_1_2"/>
    <protectedRange sqref="I58" name="Range2_2_12_1_7_1_1_2_2_1_2_2_1_1_1_1_1_1_1_1_1_2_3_1_1_1_1_2_1_1_1_2"/>
    <protectedRange sqref="G58:H58" name="Range2_2_12_1_3_1_2_1_1_1_1_2_1_1_1_1_1_1_1_1_1_1_1_2_1_1_1_1_1_1_1_1_1_2_3_1_1_1_1_2_1_1_1_2"/>
    <protectedRange sqref="F58" name="Range2_2_12_1_3_1_2_1_1_1_1_2_1_1_1_1_1_1_1_1_1_1_1_2_2_1_1_1_1_1_1_1_1_2_3_1_1_1_1_2_1_1_1_2"/>
    <protectedRange sqref="E58" name="Range2_2_12_1_3_1_2_1_1_1_2_1_1_1_1_3_1_1_1_1_1_1_1_1_1_2_2_1_1_1_1_1_1_1_1_2_3_1_1_1_1_2_1_1_1_2"/>
    <protectedRange sqref="B58" name="Range2_12_5_1_1_1_2_2_1_1_1_1_1_1_1_1_1_1_1_2_1_1_1_2_1_1_1_2_1_1_1_3_1_1_1_1_1_1_1_1_1_1_1_1_1_1_1_1_1_1_1_1_1_1_1_1_1_1_1_1_1_1_1_1_1_1_1_1_1_1_1_1_1_1_1_1_1_1_1_1_1_1_1_1_1_1_1_1_1_1_2_1_1_1_1_1_1_1_1_1_1_1_1_1_1_1_2_1_1_1_1_1_1_1_1_1_2_1_1_2_1_1_1__3"/>
    <protectedRange sqref="T59" name="Range2_12_5_1_1_2_2_1_1_1_1_1_1_1_1_1_1_1_1_2_1_1_1_1_1_1_1_1_1_2_1_2_2_1_1_1_1_2_1_1_1_2"/>
    <protectedRange sqref="S59" name="Range2_12_4_1_1_1_4_2_2_2_2_1_1_1_1_1_1_1_1_1_1_1_2_1_1_1_1_1_1_1_1_1_2_1_2_2_1_1_1_1_2_1_1_1_2"/>
    <protectedRange sqref="Q59:R59" name="Range2_12_1_6_1_1_1_2_3_2_1_1_3_1_1_1_1_1_1_1_1_1_1_1_1_1_2_1_1_1_1_1_1_1_1_1_2_1_2_2_1_1_1_1_2_1_1_1_2"/>
    <protectedRange sqref="N59:P59" name="Range2_12_1_2_3_1_1_1_2_3_2_1_1_3_1_1_1_1_1_1_1_1_1_1_1_1_1_2_1_1_1_1_1_1_1_1_1_2_1_2_2_1_1_1_1_2_1_1_1_2"/>
    <protectedRange sqref="K59:M59" name="Range2_2_12_1_4_3_1_1_1_3_3_2_1_1_3_1_1_1_1_1_1_1_1_1_1_1_1_1_2_1_1_1_1_1_1_1_1_1_2_1_2_2_1_1_1_1_2_1_1_1_2"/>
    <protectedRange sqref="J59" name="Range2_2_12_1_4_3_1_1_1_3_2_1_2_2_1_1_1_1_1_1_1_1_1_1_1_1_1_2_1_1_1_1_1_1_1_1_1_2_1_2_2_1_1_1_1_2_1_1_1_2"/>
    <protectedRange sqref="E59:H59" name="Range2_2_12_1_3_1_2_1_1_1_1_2_1_1_1_1_1_1_1_1_1_1_2_1_1_1_1_1_1_1_1_2_1_1_1_1_1_1_1_1_1_2_1_2_2_1_1_1_1_2_1_1_1_2"/>
    <protectedRange sqref="D59" name="Range2_2_12_1_3_1_2_1_1_1_2_1_2_3_1_1_1_1_1_1_2_1_1_1_1_1_1_1_1_1_1_2_1_1_1_1_1_1_1_1_1_2_1_2_2_1_1_1_1_2_1_1_1_2"/>
    <protectedRange sqref="I59" name="Range2_2_12_1_4_2_1_1_1_4_1_2_1_1_1_2_2_1_1_1_1_1_1_1_1_1_1_1_1_1_1_2_1_1_1_1_1_1_1_1_1_2_1_2_2_1_1_1_1_2_1_1_1_2"/>
    <protectedRange sqref="B59" name="Range2_12_5_1_1_1_2_2_1_1_1_1_1_1_1_1_1_1_1_2_1_1_1_2_1_1_1_2_1_1_1_3_1_1_1_1_1_1_1_1_1_1_1_1_1_1_1_1_1_1_1_1_1_1_1_1_1_1_1_1_1_1_1_1_1_1_1_1_1_1_1_1_1_1_1_1_1_1_1_1_1_1_1_1_1_1_1_1_1_1_2_1_1_1_1_1_1_1_1_1_1_1_1_1_1_1_2_1_1_1_1_1_1_1_1_1_2_1_3_2_1_1_1__3"/>
    <protectedRange sqref="W17:W32" name="Range1_16_3_1_1_3_2_1_1_1_1_1"/>
    <protectedRange sqref="B43" name="Range2_12_5_1_1_1_2_1_1_1_1_1_1_1_1_1_1_1_2_1_1_1_1_1_1_1_1_1_1_1_1_1_1_1_1_1_1_1_1_1_1_2_1_1_1_1_1_1_1_1_1_1_1_2_1_1_1_1_2_1_1_1_1_1_1_1_1_1_1_1_2_1_1_1_1_1_1_1_1_1_1_1_1_1_1_3_1_1"/>
    <protectedRange sqref="B44" name="Range2_12_5_1_1_1_2_2_1_1_1_1_1_1_1_1_1_1_1_1_1_1_1_1_1_1_1_1_1_1_1_1_1_1_1_1_1_1_1_1_1_1_1_1_1_1_1_1_1_1_1_1_1_1_1_1_1_2_1_1_1_1_1_1_1_1_1_1_1_2_1_1_1_1_1_2_1_1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"/>
    <protectedRange sqref="B46" name="Range2_12_5_1_1_1_2_1_1_1_1_1_1_1_1_1_1_1_2_1_1_1_1_1_1_1_1_1_1_1_1_1_1_1_1_1_1_1_1_1_1_2_1_1_1_1_1_1_1_1_1_1_1_2_1_1_1_1_2_1_1_1_1_1_1_1_1_1_1_1_2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"/>
    <protectedRange sqref="F49:U49 F50:G50" name="Range2_12_5_1_1_1_2_2_1_1_1_1_1_1_1_1_1_1_1_2_1_1_1_2_1_1_1_1_1_1_1_1_1_1_1_1_1_1_1_1_2_1_1_1_1_1_1_1_1_1_2_1_1_3_1_1_1_3_1_1_1_1_1_1_1_1_1_1_1_1_1_1_1_1_1_1_1_1_1_1_2_1_1_1_1_1_1_1_1_1_1_1_2_2_1_2_1_1_1_1_1_1_1_1_1_1"/>
    <protectedRange sqref="S48:T48" name="Range2_12_5_1_1_2_1_1_1_2_1_1_1_1_1_1_1_1_1_1"/>
    <protectedRange sqref="N48:R48" name="Range2_12_1_6_1_1_2_1_1_1_2_1_1_1_1_1_1_1_1_1_1"/>
    <protectedRange sqref="L48:M48" name="Range2_2_12_1_7_1_1_3_1_1_1_2_1_1_1_1_1_1_1_1_1_1"/>
    <protectedRange sqref="J48:K48" name="Range2_2_12_1_4_1_1_1_1_1_1_1_1_1_1_1_1_1_1_1_2_1_1_1_2_1_1_1_1_1_1_1_1_1_1"/>
    <protectedRange sqref="I48" name="Range2_2_12_1_7_1_1_2_2_1_2_2_1_1_1_2_1_1_1_1_1_1_1_1_1_1"/>
    <protectedRange sqref="G48:H48" name="Range2_2_12_1_3_1_2_1_1_1_1_2_1_1_1_1_1_1_1_1_1_1_1_2_1_1_1_2_1_1_1_1_1_1_1_1_1_1"/>
    <protectedRange sqref="F48" name="Range2_2_12_1_3_1_2_1_1_1_1_2_1_1_1_1_1_1_1_1_1_1_1_2_2_1_1_2_1_1_1_1_1_1_1_1_1_1"/>
    <protectedRange sqref="E48" name="Range2_2_12_1_3_1_2_1_1_1_2_1_1_1_1_3_1_1_1_1_1_1_1_1_1_2_2_1_1_2_1_1_1_1_1_1_1_1_1_1"/>
    <protectedRange sqref="B48" name="Range2_12_5_1_1_1_1_1_2_1_1_1_1_1_1_1_1_1_1_1_1_1_1_1_1_1_1_1_1_2_1_1_1_1_1_1_1_1_1_1_1_1_1_3_1_1_1_2_1_1_1_1_1_1_1_1_1_1_1_1_2_1_1_1_1_1_1_1_1_1_1_1_1_1_1_1_1_1_1_1_1_1_1_1_1_1_1_1_1_3_1_2_1_1_1_2_2_1_2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2"/>
    <protectedRange sqref="B50" name="Range2_12_5_1_1_1_1_1_2_1_1_2_1_1_1_1_1_1_1_1_1_1_1_1_1_1_1_1_1_2_1_1_1_1_1_1_1_1_1_1_1_1_1_1_3_1_1_1_2_1_1_1_1_1_1_1_1_1_2_1_1_1_1_1_1_1_1_1_1_1_1_1_1_1_1_1_1_1_1_1_1_1_1_1_1_2_1_1_1_2_2_1_1_2_1_1_1_1_1_1_1_1_1_1_1_1_1_1_1_1_1"/>
    <protectedRange sqref="T51" name="Range2_12_5_1_1_2_2_1_1_1_1_1_1_1_1_1_1_1_1_2_1_1_1_1_1_1_1_1_1_1_1_2_3_1_1_1_1_1_1_1_1_1_1_1_1"/>
    <protectedRange sqref="S51" name="Range2_12_4_1_1_1_4_2_2_2_2_1_1_1_1_1_1_1_1_1_1_1_2_1_1_1_1_1_1_1_1_1_1_1_2_3_1_1_1_1_1_1_1_1_1_1_1_1"/>
    <protectedRange sqref="Q51:R51" name="Range2_12_1_6_1_1_1_2_3_2_1_1_3_1_1_1_1_1_1_1_1_1_1_1_1_1_2_1_1_1_1_1_1_1_1_1_1_1_2_3_1_1_1_1_1_1_1_1_1_1_1_1"/>
    <protectedRange sqref="N51:P51" name="Range2_12_1_2_3_1_1_1_2_3_2_1_1_3_1_1_1_1_1_1_1_1_1_1_1_1_1_2_1_1_1_1_1_1_1_1_1_1_1_2_3_1_1_1_1_1_1_1_1_1_1_1_1"/>
    <protectedRange sqref="K51:M51" name="Range2_2_12_1_4_3_1_1_1_3_3_2_1_1_3_1_1_1_1_1_1_1_1_1_1_1_1_1_2_1_1_1_1_1_1_1_1_1_1_1_2_3_1_1_1_1_1_1_1_1_1_1_1_1"/>
    <protectedRange sqref="J51" name="Range2_2_12_1_4_3_1_1_1_3_2_1_2_2_1_1_1_1_1_1_1_1_1_1_1_1_1_2_1_1_1_1_1_1_1_1_1_1_1_2_3_1_1_1_1_1_1_1_1_1_1_1_1"/>
    <protectedRange sqref="E51:H51" name="Range2_2_12_1_3_1_2_1_1_1_1_2_1_1_1_1_1_1_1_1_1_1_2_1_1_1_1_1_1_1_1_2_1_1_1_1_1_1_1_1_1_1_1_2_3_1_1_1_1_1_1_1_1_1_1_1_1"/>
    <protectedRange sqref="D51" name="Range2_2_12_1_3_1_2_1_1_1_2_1_2_3_1_1_1_1_1_1_2_1_1_1_1_1_1_1_1_1_1_2_1_1_1_1_1_1_1_1_1_1_1_2_3_1_1_1_1_1_1_1_1_1_1_1_1"/>
    <protectedRange sqref="I51" name="Range2_2_12_1_4_2_1_1_1_4_1_2_1_1_1_2_2_1_1_1_1_1_1_1_1_1_1_1_1_1_1_2_1_1_1_1_1_1_1_1_1_1_1_2_3_1_1_1_1_1_1_1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2"/>
    <protectedRange sqref="P5:U5" name="Range1_16_1_1_1_1_1_1_2_2_2_2_2_2_2_2_2_2_2_2_2_2_2_2_2_2_2_2_2_2_2_1_2_2_2_2_2_2_2_2_2_2_3_2_2_2_2_2_2"/>
    <protectedRange sqref="S52:T52" name="Range2_12_5_1_1_2_1_1_1_1_1_1_1_2_1_2_3_1_1_1_1_2_1_1_1_2_1_1_1"/>
    <protectedRange sqref="N52:R52" name="Range2_12_1_6_1_1_2_1_1_1_1_1_1_1_1_1_2_3_1_1_1_1_2_1_1_1_2_1_1_1"/>
    <protectedRange sqref="L52:M52" name="Range2_2_12_1_7_1_1_3_1_1_1_1_1_1_1_1_1_2_3_1_1_1_1_2_1_1_1_2_1_1_1"/>
    <protectedRange sqref="J52:K52" name="Range2_2_12_1_4_1_1_1_1_1_1_1_1_1_1_1_1_1_1_1_2_1_1_1_1_1_1_1_1_1_2_3_1_1_1_1_2_1_1_1_2_1_1_1"/>
    <protectedRange sqref="I52" name="Range2_2_12_1_7_1_1_2_2_1_2_2_1_1_1_1_1_1_1_1_1_2_3_1_1_1_1_2_1_1_1_2_1_1_1"/>
    <protectedRange sqref="G52:H52" name="Range2_2_12_1_3_1_2_1_1_1_1_2_1_1_1_1_1_1_1_1_1_1_1_2_1_1_1_1_1_1_1_1_1_2_3_1_1_1_1_2_1_1_1_2_1_1_1"/>
    <protectedRange sqref="F52" name="Range2_2_12_1_3_1_2_1_1_1_1_2_1_1_1_1_1_1_1_1_1_1_1_2_2_1_1_1_1_1_1_1_1_2_3_1_1_1_1_2_1_1_1_2_1_1_1"/>
    <protectedRange sqref="E52" name="Range2_2_12_1_3_1_2_1_1_1_2_1_1_1_1_3_1_1_1_1_1_1_1_1_1_2_2_1_1_1_1_1_1_1_1_2_3_1_1_1_1_2_1_1_1_2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1"/>
    <protectedRange sqref="T53" name="Range2_12_5_1_1_2_2_1_1_1_1_1_1_1_1_1_1_1_1_2_1_1_1_1_1_1_1_1_1_2_1_2_2_1_1_1_1_2_1_1_1_2_1_1_1"/>
    <protectedRange sqref="S53" name="Range2_12_4_1_1_1_4_2_2_2_2_1_1_1_1_1_1_1_1_1_1_1_2_1_1_1_1_1_1_1_1_1_2_1_2_2_1_1_1_1_2_1_1_1_2_1_1_1"/>
    <protectedRange sqref="Q53:R53" name="Range2_12_1_6_1_1_1_2_3_2_1_1_3_1_1_1_1_1_1_1_1_1_1_1_1_1_2_1_1_1_1_1_1_1_1_1_2_1_2_2_1_1_1_1_2_1_1_1_2_1_1_1"/>
    <protectedRange sqref="N53:P53" name="Range2_12_1_2_3_1_1_1_2_3_2_1_1_3_1_1_1_1_1_1_1_1_1_1_1_1_1_2_1_1_1_1_1_1_1_1_1_2_1_2_2_1_1_1_1_2_1_1_1_2_1_1_1"/>
    <protectedRange sqref="K53:M53" name="Range2_2_12_1_4_3_1_1_1_3_3_2_1_1_3_1_1_1_1_1_1_1_1_1_1_1_1_1_2_1_1_1_1_1_1_1_1_1_2_1_2_2_1_1_1_1_2_1_1_1_2_1_1_1"/>
    <protectedRange sqref="J53" name="Range2_2_12_1_4_3_1_1_1_3_2_1_2_2_1_1_1_1_1_1_1_1_1_1_1_1_1_2_1_1_1_1_1_1_1_1_1_2_1_2_2_1_1_1_1_2_1_1_1_2_1_1_1"/>
    <protectedRange sqref="E53:H53" name="Range2_2_12_1_3_1_2_1_1_1_1_2_1_1_1_1_1_1_1_1_1_1_2_1_1_1_1_1_1_1_1_2_1_1_1_1_1_1_1_1_1_2_1_2_2_1_1_1_1_2_1_1_1_2_1_1_1"/>
    <protectedRange sqref="D53" name="Range2_2_12_1_3_1_2_1_1_1_2_1_2_3_1_1_1_1_1_1_2_1_1_1_1_1_1_1_1_1_1_2_1_1_1_1_1_1_1_1_1_2_1_2_2_1_1_1_1_2_1_1_1_2_1_1_1"/>
    <protectedRange sqref="I53" name="Range2_2_12_1_4_2_1_1_1_4_1_2_1_1_1_2_2_1_1_1_1_1_1_1_1_1_1_1_1_1_1_2_1_1_1_1_1_1_1_1_1_2_1_2_2_1_1_1_1_2_1_1_1_2_1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1"/>
  </protectedRanges>
  <mergeCells count="45">
    <mergeCell ref="B59:U59"/>
    <mergeCell ref="AS9:AS10"/>
    <mergeCell ref="AV30:AW30"/>
    <mergeCell ref="L35:N35"/>
    <mergeCell ref="B51:U51"/>
    <mergeCell ref="B53:U53"/>
    <mergeCell ref="B57:U57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194" priority="25" operator="containsText" text="N/A">
      <formula>NOT(ISERROR(SEARCH("N/A",X11)))</formula>
    </cfRule>
    <cfRule type="cellIs" dxfId="193" priority="39" operator="equal">
      <formula>0</formula>
    </cfRule>
  </conditionalFormatting>
  <conditionalFormatting sqref="AC11:AE34 AA11:AA34 X11:Y34">
    <cfRule type="cellIs" dxfId="192" priority="38" operator="greaterThanOrEqual">
      <formula>1185</formula>
    </cfRule>
  </conditionalFormatting>
  <conditionalFormatting sqref="AC11:AE34 AA11:AA34 X11:Y34">
    <cfRule type="cellIs" dxfId="191" priority="37" operator="between">
      <formula>0.1</formula>
      <formula>1184</formula>
    </cfRule>
  </conditionalFormatting>
  <conditionalFormatting sqref="X8">
    <cfRule type="cellIs" dxfId="190" priority="36" operator="equal">
      <formula>0</formula>
    </cfRule>
  </conditionalFormatting>
  <conditionalFormatting sqref="X8">
    <cfRule type="cellIs" dxfId="189" priority="35" operator="greaterThan">
      <formula>1179</formula>
    </cfRule>
  </conditionalFormatting>
  <conditionalFormatting sqref="X8">
    <cfRule type="cellIs" dxfId="188" priority="34" operator="greaterThan">
      <formula>99</formula>
    </cfRule>
  </conditionalFormatting>
  <conditionalFormatting sqref="X8">
    <cfRule type="cellIs" dxfId="187" priority="33" operator="greaterThan">
      <formula>0.99</formula>
    </cfRule>
  </conditionalFormatting>
  <conditionalFormatting sqref="AB8">
    <cfRule type="cellIs" dxfId="186" priority="32" operator="equal">
      <formula>0</formula>
    </cfRule>
  </conditionalFormatting>
  <conditionalFormatting sqref="AB8">
    <cfRule type="cellIs" dxfId="185" priority="31" operator="greaterThan">
      <formula>1179</formula>
    </cfRule>
  </conditionalFormatting>
  <conditionalFormatting sqref="AB8">
    <cfRule type="cellIs" dxfId="184" priority="30" operator="greaterThan">
      <formula>99</formula>
    </cfRule>
  </conditionalFormatting>
  <conditionalFormatting sqref="AB8">
    <cfRule type="cellIs" dxfId="183" priority="29" operator="greaterThan">
      <formula>0.99</formula>
    </cfRule>
  </conditionalFormatting>
  <conditionalFormatting sqref="AI11:AI34">
    <cfRule type="cellIs" dxfId="182" priority="28" operator="greaterThan">
      <formula>$AI$8</formula>
    </cfRule>
  </conditionalFormatting>
  <conditionalFormatting sqref="AH11:AH34">
    <cfRule type="cellIs" dxfId="181" priority="26" operator="greaterThan">
      <formula>$AH$8</formula>
    </cfRule>
    <cfRule type="cellIs" dxfId="180" priority="27" operator="greaterThan">
      <formula>$AH$8</formula>
    </cfRule>
  </conditionalFormatting>
  <conditionalFormatting sqref="AB11:AB34">
    <cfRule type="containsText" dxfId="179" priority="21" operator="containsText" text="N/A">
      <formula>NOT(ISERROR(SEARCH("N/A",AB11)))</formula>
    </cfRule>
    <cfRule type="cellIs" dxfId="178" priority="24" operator="equal">
      <formula>0</formula>
    </cfRule>
  </conditionalFormatting>
  <conditionalFormatting sqref="AB11:AB34">
    <cfRule type="cellIs" dxfId="177" priority="23" operator="greaterThanOrEqual">
      <formula>1185</formula>
    </cfRule>
  </conditionalFormatting>
  <conditionalFormatting sqref="AB11:AB34">
    <cfRule type="cellIs" dxfId="176" priority="22" operator="between">
      <formula>0.1</formula>
      <formula>1184</formula>
    </cfRule>
  </conditionalFormatting>
  <conditionalFormatting sqref="AN11:AO34">
    <cfRule type="cellIs" dxfId="175" priority="20" operator="equal">
      <formula>0</formula>
    </cfRule>
  </conditionalFormatting>
  <conditionalFormatting sqref="AN11:AO34">
    <cfRule type="cellIs" dxfId="174" priority="19" operator="greaterThan">
      <formula>1179</formula>
    </cfRule>
  </conditionalFormatting>
  <conditionalFormatting sqref="AN11:AO34">
    <cfRule type="cellIs" dxfId="173" priority="18" operator="greaterThan">
      <formula>99</formula>
    </cfRule>
  </conditionalFormatting>
  <conditionalFormatting sqref="AN11:AO34">
    <cfRule type="cellIs" dxfId="172" priority="17" operator="greaterThan">
      <formula>0.99</formula>
    </cfRule>
  </conditionalFormatting>
  <conditionalFormatting sqref="AQ11:AQ34">
    <cfRule type="cellIs" dxfId="171" priority="16" operator="equal">
      <formula>0</formula>
    </cfRule>
  </conditionalFormatting>
  <conditionalFormatting sqref="AQ11:AQ34">
    <cfRule type="cellIs" dxfId="170" priority="15" operator="greaterThan">
      <formula>1179</formula>
    </cfRule>
  </conditionalFormatting>
  <conditionalFormatting sqref="AQ11:AQ34">
    <cfRule type="cellIs" dxfId="169" priority="14" operator="greaterThan">
      <formula>99</formula>
    </cfRule>
  </conditionalFormatting>
  <conditionalFormatting sqref="AQ11:AQ34">
    <cfRule type="cellIs" dxfId="168" priority="13" operator="greaterThan">
      <formula>0.99</formula>
    </cfRule>
  </conditionalFormatting>
  <conditionalFormatting sqref="Z11:Z34">
    <cfRule type="containsText" dxfId="167" priority="9" operator="containsText" text="N/A">
      <formula>NOT(ISERROR(SEARCH("N/A",Z11)))</formula>
    </cfRule>
    <cfRule type="cellIs" dxfId="166" priority="12" operator="equal">
      <formula>0</formula>
    </cfRule>
  </conditionalFormatting>
  <conditionalFormatting sqref="Z11:Z34">
    <cfRule type="cellIs" dxfId="165" priority="11" operator="greaterThanOrEqual">
      <formula>1185</formula>
    </cfRule>
  </conditionalFormatting>
  <conditionalFormatting sqref="Z11:Z34">
    <cfRule type="cellIs" dxfId="164" priority="10" operator="between">
      <formula>0.1</formula>
      <formula>1184</formula>
    </cfRule>
  </conditionalFormatting>
  <conditionalFormatting sqref="AJ11:AN34">
    <cfRule type="cellIs" dxfId="163" priority="8" operator="equal">
      <formula>0</formula>
    </cfRule>
  </conditionalFormatting>
  <conditionalFormatting sqref="AJ11:AN34">
    <cfRule type="cellIs" dxfId="162" priority="7" operator="greaterThan">
      <formula>1179</formula>
    </cfRule>
  </conditionalFormatting>
  <conditionalFormatting sqref="AJ11:AN34">
    <cfRule type="cellIs" dxfId="161" priority="6" operator="greaterThan">
      <formula>99</formula>
    </cfRule>
  </conditionalFormatting>
  <conditionalFormatting sqref="AJ11:AN34">
    <cfRule type="cellIs" dxfId="160" priority="5" operator="greaterThan">
      <formula>0.99</formula>
    </cfRule>
  </conditionalFormatting>
  <conditionalFormatting sqref="AP11:AP34">
    <cfRule type="cellIs" dxfId="159" priority="4" operator="equal">
      <formula>0</formula>
    </cfRule>
  </conditionalFormatting>
  <conditionalFormatting sqref="AP11:AP34">
    <cfRule type="cellIs" dxfId="158" priority="3" operator="greaterThan">
      <formula>1179</formula>
    </cfRule>
  </conditionalFormatting>
  <conditionalFormatting sqref="AP11:AP34">
    <cfRule type="cellIs" dxfId="157" priority="2" operator="greaterThan">
      <formula>99</formula>
    </cfRule>
  </conditionalFormatting>
  <conditionalFormatting sqref="AP11:AP34">
    <cfRule type="cellIs" dxfId="15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28" zoomScaleNormal="100" workbookViewId="0">
      <selection activeCell="B43" sqref="B43:B4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128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42397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26482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27'!Q34</f>
        <v>68313035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27'!AG34</f>
        <v>43580714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27'!AP34</f>
        <v>10146531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12</v>
      </c>
      <c r="E11" s="41">
        <f t="shared" ref="E11:E34" si="0">D11/1.42</f>
        <v>8.4507042253521139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126</v>
      </c>
      <c r="P11" s="115">
        <v>94</v>
      </c>
      <c r="Q11" s="115">
        <v>68317091</v>
      </c>
      <c r="R11" s="46">
        <f>IF(ISBLANK(Q11),"-",Q11-Q10)</f>
        <v>4056</v>
      </c>
      <c r="S11" s="47">
        <f>R11*24/1000</f>
        <v>97.343999999999994</v>
      </c>
      <c r="T11" s="47">
        <f>R11/1000</f>
        <v>4.056</v>
      </c>
      <c r="U11" s="116">
        <v>5.9</v>
      </c>
      <c r="V11" s="116">
        <f t="shared" ref="V11:V34" si="1">U11</f>
        <v>5.9</v>
      </c>
      <c r="W11" s="117" t="s">
        <v>124</v>
      </c>
      <c r="X11" s="119">
        <v>0</v>
      </c>
      <c r="Y11" s="119">
        <v>0</v>
      </c>
      <c r="Z11" s="119">
        <v>966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43581404</v>
      </c>
      <c r="AH11" s="49">
        <f>IF(ISBLANK(AG11),"-",AG11-AG10)</f>
        <v>690</v>
      </c>
      <c r="AI11" s="50">
        <f>AH11/T11</f>
        <v>170.11834319526628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</v>
      </c>
      <c r="AP11" s="119">
        <v>10147501</v>
      </c>
      <c r="AQ11" s="119">
        <f t="shared" ref="AQ11:AQ34" si="2">AP11-AP10</f>
        <v>970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14</v>
      </c>
      <c r="E12" s="41">
        <f t="shared" si="0"/>
        <v>9.8591549295774659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126</v>
      </c>
      <c r="P12" s="115">
        <v>95</v>
      </c>
      <c r="Q12" s="115">
        <v>68321011</v>
      </c>
      <c r="R12" s="46">
        <f t="shared" ref="R12:R34" si="5">IF(ISBLANK(Q12),"-",Q12-Q11)</f>
        <v>3920</v>
      </c>
      <c r="S12" s="47">
        <f t="shared" ref="S12:S34" si="6">R12*24/1000</f>
        <v>94.08</v>
      </c>
      <c r="T12" s="47">
        <f t="shared" ref="T12:T34" si="7">R12/1000</f>
        <v>3.92</v>
      </c>
      <c r="U12" s="116">
        <v>7.1</v>
      </c>
      <c r="V12" s="116">
        <f t="shared" si="1"/>
        <v>7.1</v>
      </c>
      <c r="W12" s="117" t="s">
        <v>124</v>
      </c>
      <c r="X12" s="119">
        <v>0</v>
      </c>
      <c r="Y12" s="119">
        <v>0</v>
      </c>
      <c r="Z12" s="119">
        <v>916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43582092</v>
      </c>
      <c r="AH12" s="49">
        <f>IF(ISBLANK(AG12),"-",AG12-AG11)</f>
        <v>688</v>
      </c>
      <c r="AI12" s="50">
        <f t="shared" ref="AI12:AI34" si="8">AH12/T12</f>
        <v>175.51020408163265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</v>
      </c>
      <c r="AP12" s="119">
        <v>10148736</v>
      </c>
      <c r="AQ12" s="119">
        <f t="shared" si="2"/>
        <v>1235</v>
      </c>
      <c r="AR12" s="123">
        <v>1.0900000000000001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15</v>
      </c>
      <c r="E13" s="41">
        <f t="shared" si="0"/>
        <v>10.563380281690142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123</v>
      </c>
      <c r="P13" s="115">
        <v>92</v>
      </c>
      <c r="Q13" s="115">
        <v>68324806</v>
      </c>
      <c r="R13" s="46">
        <f t="shared" si="5"/>
        <v>3795</v>
      </c>
      <c r="S13" s="47">
        <f t="shared" si="6"/>
        <v>91.08</v>
      </c>
      <c r="T13" s="47">
        <f t="shared" si="7"/>
        <v>3.7949999999999999</v>
      </c>
      <c r="U13" s="116">
        <v>8.4</v>
      </c>
      <c r="V13" s="116">
        <f t="shared" si="1"/>
        <v>8.4</v>
      </c>
      <c r="W13" s="117" t="s">
        <v>124</v>
      </c>
      <c r="X13" s="119">
        <v>0</v>
      </c>
      <c r="Y13" s="119">
        <v>0</v>
      </c>
      <c r="Z13" s="119">
        <v>897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43582756</v>
      </c>
      <c r="AH13" s="49">
        <f>IF(ISBLANK(AG13),"-",AG13-AG12)</f>
        <v>664</v>
      </c>
      <c r="AI13" s="50">
        <f t="shared" si="8"/>
        <v>174.96706192358366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</v>
      </c>
      <c r="AP13" s="119">
        <v>10149997</v>
      </c>
      <c r="AQ13" s="119">
        <f t="shared" si="2"/>
        <v>1261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16</v>
      </c>
      <c r="E14" s="41">
        <f t="shared" si="0"/>
        <v>11.267605633802818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95</v>
      </c>
      <c r="P14" s="115">
        <v>96</v>
      </c>
      <c r="Q14" s="115">
        <v>68328585</v>
      </c>
      <c r="R14" s="46">
        <f t="shared" si="5"/>
        <v>3779</v>
      </c>
      <c r="S14" s="47">
        <f t="shared" si="6"/>
        <v>90.695999999999998</v>
      </c>
      <c r="T14" s="47">
        <f t="shared" si="7"/>
        <v>3.7789999999999999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896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43583412</v>
      </c>
      <c r="AH14" s="49">
        <f t="shared" ref="AH14:AH34" si="9">IF(ISBLANK(AG14),"-",AG14-AG13)</f>
        <v>656</v>
      </c>
      <c r="AI14" s="50">
        <f t="shared" si="8"/>
        <v>173.59089706271502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</v>
      </c>
      <c r="AP14" s="119">
        <v>10150854</v>
      </c>
      <c r="AQ14" s="119">
        <f t="shared" si="2"/>
        <v>857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14</v>
      </c>
      <c r="E15" s="41">
        <f t="shared" si="0"/>
        <v>9.8591549295774659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112</v>
      </c>
      <c r="P15" s="115">
        <v>103</v>
      </c>
      <c r="Q15" s="115">
        <v>68332772</v>
      </c>
      <c r="R15" s="46">
        <f t="shared" si="5"/>
        <v>4187</v>
      </c>
      <c r="S15" s="47">
        <f t="shared" si="6"/>
        <v>100.488</v>
      </c>
      <c r="T15" s="47">
        <f t="shared" si="7"/>
        <v>4.1870000000000003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997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43584088</v>
      </c>
      <c r="AH15" s="49">
        <f t="shared" si="9"/>
        <v>676</v>
      </c>
      <c r="AI15" s="50">
        <f t="shared" si="8"/>
        <v>161.45211368521615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10150854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128</v>
      </c>
      <c r="P16" s="115">
        <v>126</v>
      </c>
      <c r="Q16" s="115">
        <v>68337750</v>
      </c>
      <c r="R16" s="46">
        <f t="shared" si="5"/>
        <v>4978</v>
      </c>
      <c r="S16" s="47">
        <f t="shared" si="6"/>
        <v>119.47199999999999</v>
      </c>
      <c r="T16" s="47">
        <f t="shared" si="7"/>
        <v>4.9779999999999998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43584924</v>
      </c>
      <c r="AH16" s="49">
        <f t="shared" si="9"/>
        <v>836</v>
      </c>
      <c r="AI16" s="50">
        <f t="shared" si="8"/>
        <v>167.93893129770993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10150854</v>
      </c>
      <c r="AQ16" s="119">
        <f t="shared" si="2"/>
        <v>0</v>
      </c>
      <c r="AR16" s="53">
        <v>1.26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7</v>
      </c>
      <c r="E17" s="41">
        <f t="shared" si="0"/>
        <v>4.9295774647887329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134</v>
      </c>
      <c r="P17" s="115">
        <v>144</v>
      </c>
      <c r="Q17" s="115">
        <v>68343571</v>
      </c>
      <c r="R17" s="46">
        <f t="shared" si="5"/>
        <v>5821</v>
      </c>
      <c r="S17" s="47">
        <f t="shared" si="6"/>
        <v>139.70400000000001</v>
      </c>
      <c r="T17" s="47">
        <f t="shared" si="7"/>
        <v>5.8209999999999997</v>
      </c>
      <c r="U17" s="116">
        <v>9.3000000000000007</v>
      </c>
      <c r="V17" s="116">
        <f t="shared" si="1"/>
        <v>9.3000000000000007</v>
      </c>
      <c r="W17" s="117" t="s">
        <v>130</v>
      </c>
      <c r="X17" s="119">
        <v>1016</v>
      </c>
      <c r="Y17" s="119">
        <v>0</v>
      </c>
      <c r="Z17" s="119">
        <v>1188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43586196</v>
      </c>
      <c r="AH17" s="49">
        <f t="shared" si="9"/>
        <v>1272</v>
      </c>
      <c r="AI17" s="50">
        <f t="shared" si="8"/>
        <v>218.51915478440131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10150854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8</v>
      </c>
      <c r="E18" s="41">
        <f t="shared" si="0"/>
        <v>5.6338028169014089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138</v>
      </c>
      <c r="P18" s="115">
        <v>146</v>
      </c>
      <c r="Q18" s="115">
        <v>68349728</v>
      </c>
      <c r="R18" s="46">
        <f t="shared" si="5"/>
        <v>6157</v>
      </c>
      <c r="S18" s="47">
        <f t="shared" si="6"/>
        <v>147.768</v>
      </c>
      <c r="T18" s="47">
        <f t="shared" si="7"/>
        <v>6.157</v>
      </c>
      <c r="U18" s="116">
        <v>8.9</v>
      </c>
      <c r="V18" s="116">
        <f t="shared" si="1"/>
        <v>8.9</v>
      </c>
      <c r="W18" s="117" t="s">
        <v>130</v>
      </c>
      <c r="X18" s="119">
        <v>1016</v>
      </c>
      <c r="Y18" s="119">
        <v>0</v>
      </c>
      <c r="Z18" s="119">
        <v>1188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43587564</v>
      </c>
      <c r="AH18" s="49">
        <f t="shared" si="9"/>
        <v>1368</v>
      </c>
      <c r="AI18" s="50">
        <f t="shared" si="8"/>
        <v>222.18612960857561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10150854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8</v>
      </c>
      <c r="E19" s="41">
        <f t="shared" si="0"/>
        <v>5.6338028169014089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140</v>
      </c>
      <c r="P19" s="115">
        <v>148</v>
      </c>
      <c r="Q19" s="115">
        <v>68355901</v>
      </c>
      <c r="R19" s="46">
        <f t="shared" si="5"/>
        <v>6173</v>
      </c>
      <c r="S19" s="47">
        <f t="shared" si="6"/>
        <v>148.15199999999999</v>
      </c>
      <c r="T19" s="47">
        <f t="shared" si="7"/>
        <v>6.173</v>
      </c>
      <c r="U19" s="116">
        <v>8.4</v>
      </c>
      <c r="V19" s="116">
        <f t="shared" si="1"/>
        <v>8.4</v>
      </c>
      <c r="W19" s="117" t="s">
        <v>130</v>
      </c>
      <c r="X19" s="119">
        <v>1027</v>
      </c>
      <c r="Y19" s="119">
        <v>0</v>
      </c>
      <c r="Z19" s="119">
        <v>1188</v>
      </c>
      <c r="AA19" s="119">
        <v>1185</v>
      </c>
      <c r="AB19" s="119">
        <v>1188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43588940</v>
      </c>
      <c r="AH19" s="49">
        <f t="shared" si="9"/>
        <v>1376</v>
      </c>
      <c r="AI19" s="50">
        <f t="shared" si="8"/>
        <v>222.9062044386846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10150854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9</v>
      </c>
      <c r="E20" s="41">
        <f t="shared" si="0"/>
        <v>6.3380281690140849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141</v>
      </c>
      <c r="P20" s="115">
        <v>150</v>
      </c>
      <c r="Q20" s="115">
        <v>68362177</v>
      </c>
      <c r="R20" s="46">
        <f t="shared" si="5"/>
        <v>6276</v>
      </c>
      <c r="S20" s="47">
        <f t="shared" si="6"/>
        <v>150.624</v>
      </c>
      <c r="T20" s="47">
        <f t="shared" si="7"/>
        <v>6.2759999999999998</v>
      </c>
      <c r="U20" s="116">
        <v>7.9</v>
      </c>
      <c r="V20" s="116">
        <f t="shared" si="1"/>
        <v>7.9</v>
      </c>
      <c r="W20" s="117" t="s">
        <v>130</v>
      </c>
      <c r="X20" s="119">
        <v>1027</v>
      </c>
      <c r="Y20" s="119">
        <v>0</v>
      </c>
      <c r="Z20" s="119">
        <v>1188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43590328</v>
      </c>
      <c r="AH20" s="49">
        <f t="shared" si="9"/>
        <v>1388</v>
      </c>
      <c r="AI20" s="50">
        <f t="shared" si="8"/>
        <v>221.15997450605482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10150854</v>
      </c>
      <c r="AQ20" s="119">
        <f t="shared" si="2"/>
        <v>0</v>
      </c>
      <c r="AR20" s="53">
        <v>1.31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9</v>
      </c>
      <c r="E21" s="41">
        <f t="shared" si="0"/>
        <v>6.3380281690140849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141</v>
      </c>
      <c r="P21" s="115">
        <v>146</v>
      </c>
      <c r="Q21" s="115">
        <v>68368345</v>
      </c>
      <c r="R21" s="46">
        <f t="shared" si="5"/>
        <v>6168</v>
      </c>
      <c r="S21" s="47">
        <f t="shared" si="6"/>
        <v>148.03200000000001</v>
      </c>
      <c r="T21" s="47">
        <f t="shared" si="7"/>
        <v>6.1680000000000001</v>
      </c>
      <c r="U21" s="116">
        <v>7.4</v>
      </c>
      <c r="V21" s="116">
        <f t="shared" si="1"/>
        <v>7.4</v>
      </c>
      <c r="W21" s="117" t="s">
        <v>130</v>
      </c>
      <c r="X21" s="119">
        <v>1027</v>
      </c>
      <c r="Y21" s="119">
        <v>0</v>
      </c>
      <c r="Z21" s="119">
        <v>1188</v>
      </c>
      <c r="AA21" s="119">
        <v>1185</v>
      </c>
      <c r="AB21" s="119">
        <v>1188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43591692</v>
      </c>
      <c r="AH21" s="49">
        <f t="shared" si="9"/>
        <v>1364</v>
      </c>
      <c r="AI21" s="50">
        <f t="shared" si="8"/>
        <v>221.14137483787289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10150854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11</v>
      </c>
      <c r="E22" s="41">
        <f t="shared" si="0"/>
        <v>7.746478873239437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142</v>
      </c>
      <c r="P22" s="115">
        <v>148</v>
      </c>
      <c r="Q22" s="115">
        <v>68374507</v>
      </c>
      <c r="R22" s="46">
        <f t="shared" si="5"/>
        <v>6162</v>
      </c>
      <c r="S22" s="47">
        <f t="shared" si="6"/>
        <v>147.88800000000001</v>
      </c>
      <c r="T22" s="47">
        <f t="shared" si="7"/>
        <v>6.1619999999999999</v>
      </c>
      <c r="U22" s="116">
        <v>7</v>
      </c>
      <c r="V22" s="116">
        <f t="shared" si="1"/>
        <v>7</v>
      </c>
      <c r="W22" s="117" t="s">
        <v>130</v>
      </c>
      <c r="X22" s="119">
        <v>1016</v>
      </c>
      <c r="Y22" s="119">
        <v>0</v>
      </c>
      <c r="Z22" s="119">
        <v>1188</v>
      </c>
      <c r="AA22" s="119">
        <v>1185</v>
      </c>
      <c r="AB22" s="119">
        <v>1188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43593060</v>
      </c>
      <c r="AH22" s="49">
        <f t="shared" si="9"/>
        <v>1368</v>
      </c>
      <c r="AI22" s="50">
        <f t="shared" si="8"/>
        <v>222.00584225900681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10150854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9</v>
      </c>
      <c r="E23" s="41">
        <f t="shared" si="0"/>
        <v>6.3380281690140849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135</v>
      </c>
      <c r="P23" s="115">
        <v>134</v>
      </c>
      <c r="Q23" s="115">
        <v>68380556</v>
      </c>
      <c r="R23" s="46">
        <f t="shared" si="5"/>
        <v>6049</v>
      </c>
      <c r="S23" s="47">
        <f t="shared" si="6"/>
        <v>145.17599999999999</v>
      </c>
      <c r="T23" s="47">
        <f t="shared" si="7"/>
        <v>6.0490000000000004</v>
      </c>
      <c r="U23" s="116">
        <v>6.7</v>
      </c>
      <c r="V23" s="116">
        <f t="shared" si="1"/>
        <v>6.7</v>
      </c>
      <c r="W23" s="117" t="s">
        <v>130</v>
      </c>
      <c r="X23" s="119">
        <v>1016</v>
      </c>
      <c r="Y23" s="119">
        <v>0</v>
      </c>
      <c r="Z23" s="119">
        <v>1188</v>
      </c>
      <c r="AA23" s="119">
        <v>1185</v>
      </c>
      <c r="AB23" s="119">
        <v>1188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43594420</v>
      </c>
      <c r="AH23" s="49">
        <f t="shared" si="9"/>
        <v>1360</v>
      </c>
      <c r="AI23" s="50">
        <f t="shared" si="8"/>
        <v>224.83055050421555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10150854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133</v>
      </c>
      <c r="P24" s="115">
        <v>137</v>
      </c>
      <c r="Q24" s="115">
        <v>68386438</v>
      </c>
      <c r="R24" s="46">
        <f t="shared" si="5"/>
        <v>5882</v>
      </c>
      <c r="S24" s="47">
        <f t="shared" si="6"/>
        <v>141.16800000000001</v>
      </c>
      <c r="T24" s="47">
        <f t="shared" si="7"/>
        <v>5.8819999999999997</v>
      </c>
      <c r="U24" s="116">
        <v>6.4</v>
      </c>
      <c r="V24" s="116">
        <f t="shared" si="1"/>
        <v>6.4</v>
      </c>
      <c r="W24" s="117" t="s">
        <v>130</v>
      </c>
      <c r="X24" s="119">
        <v>1015</v>
      </c>
      <c r="Y24" s="119">
        <v>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43595772</v>
      </c>
      <c r="AH24" s="49">
        <f>IF(ISBLANK(AG24),"-",AG24-AG23)</f>
        <v>1352</v>
      </c>
      <c r="AI24" s="50">
        <f t="shared" si="8"/>
        <v>229.85379122747366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10150854</v>
      </c>
      <c r="AQ24" s="119">
        <f t="shared" si="2"/>
        <v>0</v>
      </c>
      <c r="AR24" s="53">
        <v>1.27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133</v>
      </c>
      <c r="P25" s="115">
        <v>138</v>
      </c>
      <c r="Q25" s="115">
        <v>68392134</v>
      </c>
      <c r="R25" s="46">
        <f t="shared" si="5"/>
        <v>5696</v>
      </c>
      <c r="S25" s="47">
        <f t="shared" si="6"/>
        <v>136.70400000000001</v>
      </c>
      <c r="T25" s="47">
        <f t="shared" si="7"/>
        <v>5.6959999999999997</v>
      </c>
      <c r="U25" s="116">
        <v>6.1</v>
      </c>
      <c r="V25" s="116">
        <f t="shared" si="1"/>
        <v>6.1</v>
      </c>
      <c r="W25" s="117" t="s">
        <v>130</v>
      </c>
      <c r="X25" s="119">
        <v>1005</v>
      </c>
      <c r="Y25" s="119">
        <v>0</v>
      </c>
      <c r="Z25" s="119">
        <v>1177</v>
      </c>
      <c r="AA25" s="119">
        <v>1185</v>
      </c>
      <c r="AB25" s="119">
        <v>1177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43597088</v>
      </c>
      <c r="AH25" s="49">
        <f t="shared" si="9"/>
        <v>1316</v>
      </c>
      <c r="AI25" s="50">
        <f t="shared" si="8"/>
        <v>231.03932584269663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10150854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133</v>
      </c>
      <c r="P26" s="115">
        <v>136</v>
      </c>
      <c r="Q26" s="115">
        <v>68397838</v>
      </c>
      <c r="R26" s="46">
        <f t="shared" si="5"/>
        <v>5704</v>
      </c>
      <c r="S26" s="47">
        <f t="shared" si="6"/>
        <v>136.89599999999999</v>
      </c>
      <c r="T26" s="47">
        <f t="shared" si="7"/>
        <v>5.7039999999999997</v>
      </c>
      <c r="U26" s="116">
        <v>5.8</v>
      </c>
      <c r="V26" s="116">
        <f t="shared" si="1"/>
        <v>5.8</v>
      </c>
      <c r="W26" s="117" t="s">
        <v>130</v>
      </c>
      <c r="X26" s="119">
        <v>1005</v>
      </c>
      <c r="Y26" s="119">
        <v>0</v>
      </c>
      <c r="Z26" s="119">
        <v>1177</v>
      </c>
      <c r="AA26" s="119">
        <v>1185</v>
      </c>
      <c r="AB26" s="119">
        <v>1177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43598396</v>
      </c>
      <c r="AH26" s="49">
        <f t="shared" si="9"/>
        <v>1308</v>
      </c>
      <c r="AI26" s="50">
        <f t="shared" si="8"/>
        <v>229.31276297335205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10150854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132</v>
      </c>
      <c r="P27" s="115">
        <v>137</v>
      </c>
      <c r="Q27" s="115">
        <v>68403531</v>
      </c>
      <c r="R27" s="46">
        <f t="shared" si="5"/>
        <v>5693</v>
      </c>
      <c r="S27" s="47">
        <f t="shared" si="6"/>
        <v>136.63200000000001</v>
      </c>
      <c r="T27" s="47">
        <f t="shared" si="7"/>
        <v>5.6929999999999996</v>
      </c>
      <c r="U27" s="116">
        <v>5.6</v>
      </c>
      <c r="V27" s="116">
        <f t="shared" si="1"/>
        <v>5.6</v>
      </c>
      <c r="W27" s="117" t="s">
        <v>130</v>
      </c>
      <c r="X27" s="119">
        <v>1006</v>
      </c>
      <c r="Y27" s="119">
        <v>0</v>
      </c>
      <c r="Z27" s="119">
        <v>1178</v>
      </c>
      <c r="AA27" s="119">
        <v>1185</v>
      </c>
      <c r="AB27" s="119">
        <v>1178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43599692</v>
      </c>
      <c r="AH27" s="49">
        <f t="shared" si="9"/>
        <v>1296</v>
      </c>
      <c r="AI27" s="50">
        <f t="shared" si="8"/>
        <v>227.64798875812403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10150854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4</v>
      </c>
      <c r="E28" s="41">
        <f t="shared" si="0"/>
        <v>2.8169014084507045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132</v>
      </c>
      <c r="P28" s="115">
        <v>135</v>
      </c>
      <c r="Q28" s="115">
        <v>68409300</v>
      </c>
      <c r="R28" s="46">
        <f t="shared" si="5"/>
        <v>5769</v>
      </c>
      <c r="S28" s="47">
        <f t="shared" si="6"/>
        <v>138.45599999999999</v>
      </c>
      <c r="T28" s="47">
        <f t="shared" si="7"/>
        <v>5.7690000000000001</v>
      </c>
      <c r="U28" s="116">
        <v>5.3</v>
      </c>
      <c r="V28" s="116">
        <f t="shared" si="1"/>
        <v>5.3</v>
      </c>
      <c r="W28" s="117" t="s">
        <v>130</v>
      </c>
      <c r="X28" s="119">
        <v>1006</v>
      </c>
      <c r="Y28" s="119">
        <v>0</v>
      </c>
      <c r="Z28" s="119">
        <v>1178</v>
      </c>
      <c r="AA28" s="119">
        <v>1185</v>
      </c>
      <c r="AB28" s="119">
        <v>1178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43601012</v>
      </c>
      <c r="AH28" s="49">
        <f t="shared" si="9"/>
        <v>1320</v>
      </c>
      <c r="AI28" s="50">
        <f t="shared" si="8"/>
        <v>228.80915236609465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10150854</v>
      </c>
      <c r="AQ28" s="119">
        <f t="shared" si="2"/>
        <v>0</v>
      </c>
      <c r="AR28" s="53">
        <v>1.24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4</v>
      </c>
      <c r="E29" s="41">
        <f t="shared" si="0"/>
        <v>2.8169014084507045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131</v>
      </c>
      <c r="P29" s="115">
        <v>134</v>
      </c>
      <c r="Q29" s="115">
        <v>68414963</v>
      </c>
      <c r="R29" s="46">
        <f t="shared" si="5"/>
        <v>5663</v>
      </c>
      <c r="S29" s="47">
        <f t="shared" si="6"/>
        <v>135.91200000000001</v>
      </c>
      <c r="T29" s="47">
        <f t="shared" si="7"/>
        <v>5.6630000000000003</v>
      </c>
      <c r="U29" s="116">
        <v>5</v>
      </c>
      <c r="V29" s="116">
        <f t="shared" si="1"/>
        <v>5</v>
      </c>
      <c r="W29" s="117" t="s">
        <v>130</v>
      </c>
      <c r="X29" s="119">
        <v>1006</v>
      </c>
      <c r="Y29" s="119">
        <v>0</v>
      </c>
      <c r="Z29" s="119">
        <v>1177</v>
      </c>
      <c r="AA29" s="119">
        <v>1185</v>
      </c>
      <c r="AB29" s="119">
        <v>1178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43602316</v>
      </c>
      <c r="AH29" s="49">
        <f t="shared" si="9"/>
        <v>1304</v>
      </c>
      <c r="AI29" s="50">
        <f t="shared" si="8"/>
        <v>230.26664312202013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10150854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111</v>
      </c>
      <c r="P30" s="115">
        <v>131</v>
      </c>
      <c r="Q30" s="115">
        <v>68420410</v>
      </c>
      <c r="R30" s="46">
        <f t="shared" si="5"/>
        <v>5447</v>
      </c>
      <c r="S30" s="47">
        <f t="shared" si="6"/>
        <v>130.72800000000001</v>
      </c>
      <c r="T30" s="47">
        <f t="shared" si="7"/>
        <v>5.4470000000000001</v>
      </c>
      <c r="U30" s="116">
        <v>4.0999999999999996</v>
      </c>
      <c r="V30" s="116">
        <f t="shared" si="1"/>
        <v>4.0999999999999996</v>
      </c>
      <c r="W30" s="117" t="s">
        <v>139</v>
      </c>
      <c r="X30" s="119">
        <v>1129</v>
      </c>
      <c r="Y30" s="119">
        <v>0</v>
      </c>
      <c r="Z30" s="119">
        <v>0</v>
      </c>
      <c r="AA30" s="119">
        <v>1185</v>
      </c>
      <c r="AB30" s="119">
        <v>1188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43603420</v>
      </c>
      <c r="AH30" s="49">
        <f t="shared" si="9"/>
        <v>1104</v>
      </c>
      <c r="AI30" s="50">
        <f t="shared" si="8"/>
        <v>202.68037451808334</v>
      </c>
      <c r="AJ30" s="101">
        <v>1</v>
      </c>
      <c r="AK30" s="101">
        <v>0</v>
      </c>
      <c r="AL30" s="101">
        <v>0</v>
      </c>
      <c r="AM30" s="101">
        <v>1</v>
      </c>
      <c r="AN30" s="101">
        <v>1</v>
      </c>
      <c r="AO30" s="101">
        <v>0</v>
      </c>
      <c r="AP30" s="119">
        <v>10150854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113</v>
      </c>
      <c r="P31" s="115">
        <v>130</v>
      </c>
      <c r="Q31" s="115">
        <v>68425897</v>
      </c>
      <c r="R31" s="46">
        <f t="shared" si="5"/>
        <v>5487</v>
      </c>
      <c r="S31" s="47">
        <f t="shared" si="6"/>
        <v>131.68799999999999</v>
      </c>
      <c r="T31" s="47">
        <f t="shared" si="7"/>
        <v>5.4870000000000001</v>
      </c>
      <c r="U31" s="116">
        <v>3.2</v>
      </c>
      <c r="V31" s="116">
        <f t="shared" si="1"/>
        <v>3.2</v>
      </c>
      <c r="W31" s="117" t="s">
        <v>139</v>
      </c>
      <c r="X31" s="119">
        <v>1129</v>
      </c>
      <c r="Y31" s="119">
        <v>0</v>
      </c>
      <c r="Z31" s="119">
        <v>0</v>
      </c>
      <c r="AA31" s="119">
        <v>1185</v>
      </c>
      <c r="AB31" s="119">
        <v>1188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43604536</v>
      </c>
      <c r="AH31" s="49">
        <f t="shared" si="9"/>
        <v>1116</v>
      </c>
      <c r="AI31" s="50">
        <f t="shared" si="8"/>
        <v>203.38983050847457</v>
      </c>
      <c r="AJ31" s="101">
        <v>1</v>
      </c>
      <c r="AK31" s="101">
        <v>0</v>
      </c>
      <c r="AL31" s="101">
        <v>0</v>
      </c>
      <c r="AM31" s="101">
        <v>1</v>
      </c>
      <c r="AN31" s="101">
        <v>1</v>
      </c>
      <c r="AO31" s="101">
        <v>0</v>
      </c>
      <c r="AP31" s="119">
        <v>10150854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118</v>
      </c>
      <c r="P32" s="115">
        <v>121</v>
      </c>
      <c r="Q32" s="115">
        <v>68431240</v>
      </c>
      <c r="R32" s="46">
        <f t="shared" si="5"/>
        <v>5343</v>
      </c>
      <c r="S32" s="47">
        <f t="shared" si="6"/>
        <v>128.232</v>
      </c>
      <c r="T32" s="47">
        <f t="shared" si="7"/>
        <v>5.343</v>
      </c>
      <c r="U32" s="116">
        <v>2.6</v>
      </c>
      <c r="V32" s="116">
        <f t="shared" si="1"/>
        <v>2.6</v>
      </c>
      <c r="W32" s="117" t="s">
        <v>139</v>
      </c>
      <c r="X32" s="119">
        <v>994</v>
      </c>
      <c r="Y32" s="119">
        <v>0</v>
      </c>
      <c r="Z32" s="119">
        <v>0</v>
      </c>
      <c r="AA32" s="119">
        <v>1185</v>
      </c>
      <c r="AB32" s="119">
        <v>1188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43605592</v>
      </c>
      <c r="AH32" s="49">
        <f t="shared" si="9"/>
        <v>1056</v>
      </c>
      <c r="AI32" s="50">
        <f t="shared" si="8"/>
        <v>197.64177428411006</v>
      </c>
      <c r="AJ32" s="101">
        <v>1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19">
        <v>10150854</v>
      </c>
      <c r="AQ32" s="119">
        <f t="shared" si="2"/>
        <v>0</v>
      </c>
      <c r="AR32" s="53">
        <v>1.1499999999999999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134</v>
      </c>
      <c r="P33" s="115">
        <v>106</v>
      </c>
      <c r="Q33" s="115">
        <v>68435697</v>
      </c>
      <c r="R33" s="46">
        <f t="shared" si="5"/>
        <v>4457</v>
      </c>
      <c r="S33" s="47">
        <f t="shared" si="6"/>
        <v>106.968</v>
      </c>
      <c r="T33" s="47">
        <f t="shared" si="7"/>
        <v>4.4569999999999999</v>
      </c>
      <c r="U33" s="116">
        <v>3.5</v>
      </c>
      <c r="V33" s="116">
        <f t="shared" si="1"/>
        <v>3.5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1067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43606400</v>
      </c>
      <c r="AH33" s="49">
        <f t="shared" si="9"/>
        <v>808</v>
      </c>
      <c r="AI33" s="50">
        <f t="shared" si="8"/>
        <v>181.28786179044201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10151830</v>
      </c>
      <c r="AQ33" s="119">
        <f t="shared" si="2"/>
        <v>976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135</v>
      </c>
      <c r="P34" s="115">
        <v>104</v>
      </c>
      <c r="Q34" s="115">
        <v>68440063</v>
      </c>
      <c r="R34" s="46">
        <f t="shared" si="5"/>
        <v>4366</v>
      </c>
      <c r="S34" s="47">
        <f t="shared" si="6"/>
        <v>104.78400000000001</v>
      </c>
      <c r="T34" s="47">
        <f t="shared" si="7"/>
        <v>4.3659999999999997</v>
      </c>
      <c r="U34" s="116">
        <v>5</v>
      </c>
      <c r="V34" s="116">
        <f t="shared" si="1"/>
        <v>5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1017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43607196</v>
      </c>
      <c r="AH34" s="49">
        <f t="shared" si="9"/>
        <v>796</v>
      </c>
      <c r="AI34" s="50">
        <f t="shared" si="8"/>
        <v>182.31791113147048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10153079</v>
      </c>
      <c r="AQ34" s="119">
        <f t="shared" si="2"/>
        <v>1249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127028</v>
      </c>
      <c r="S35" s="65">
        <f>AVERAGE(S11:S34)</f>
        <v>127.02800000000001</v>
      </c>
      <c r="T35" s="65">
        <f>SUM(T11:T34)</f>
        <v>127.02799999999999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26482</v>
      </c>
      <c r="AH35" s="67">
        <f>SUM(AH11:AH34)</f>
        <v>26482</v>
      </c>
      <c r="AI35" s="68">
        <f>$AH$35/$T35</f>
        <v>208.47372232893537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69"/>
      <c r="AP35" s="70">
        <f>AP34-AP10</f>
        <v>6548</v>
      </c>
      <c r="AQ35" s="71">
        <f>SUM(AQ11:AQ34)</f>
        <v>6548</v>
      </c>
      <c r="AR35" s="72">
        <f>AVERAGE(AR11:AR34)</f>
        <v>1.22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271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272</v>
      </c>
      <c r="C41" s="109"/>
      <c r="D41" s="109"/>
      <c r="E41" s="109"/>
      <c r="F41" s="85"/>
      <c r="G41" s="85"/>
      <c r="H41" s="85"/>
      <c r="I41" s="109"/>
      <c r="J41" s="109"/>
      <c r="K41" s="109"/>
      <c r="L41" s="85"/>
      <c r="M41" s="85"/>
      <c r="N41" s="85"/>
      <c r="O41" s="109"/>
      <c r="P41" s="109"/>
      <c r="Q41" s="109"/>
      <c r="R41" s="109"/>
      <c r="S41" s="85"/>
      <c r="T41" s="85"/>
      <c r="U41" s="85"/>
      <c r="V41" s="85"/>
      <c r="W41" s="105"/>
      <c r="X41" s="105"/>
      <c r="Y41" s="105"/>
      <c r="Z41" s="105"/>
      <c r="AA41" s="105"/>
      <c r="AB41" s="105"/>
      <c r="AC41" s="105"/>
      <c r="AD41" s="105"/>
      <c r="AE41" s="105"/>
      <c r="AM41" s="20"/>
      <c r="AN41" s="102"/>
      <c r="AO41" s="102"/>
      <c r="AP41" s="102"/>
      <c r="AQ41" s="102"/>
      <c r="AR41" s="105"/>
      <c r="AV41" s="213"/>
      <c r="AW41" s="213"/>
      <c r="AY41" s="104"/>
    </row>
    <row r="42" spans="1:51" x14ac:dyDescent="0.25">
      <c r="B42" s="199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1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B43" s="199" t="s">
        <v>131</v>
      </c>
      <c r="C43" s="195"/>
      <c r="D43" s="195"/>
      <c r="E43" s="195"/>
      <c r="F43" s="195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A44" s="134"/>
      <c r="B44" s="204" t="s">
        <v>164</v>
      </c>
      <c r="C44" s="221"/>
      <c r="D44" s="222"/>
      <c r="E44" s="221"/>
      <c r="F44" s="221"/>
      <c r="G44" s="221"/>
      <c r="H44" s="221"/>
      <c r="I44" s="221"/>
      <c r="J44" s="223"/>
      <c r="K44" s="223"/>
      <c r="L44" s="177"/>
      <c r="M44" s="177"/>
      <c r="N44" s="177"/>
      <c r="O44" s="177"/>
      <c r="P44" s="177"/>
      <c r="Q44" s="177"/>
      <c r="R44" s="177"/>
      <c r="S44" s="177"/>
      <c r="T44" s="178"/>
      <c r="U44" s="178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273</v>
      </c>
      <c r="C45" s="224"/>
      <c r="D45" s="225"/>
      <c r="E45" s="224"/>
      <c r="F45" s="224"/>
      <c r="G45" s="224"/>
      <c r="H45" s="224"/>
      <c r="I45" s="224"/>
      <c r="J45" s="226"/>
      <c r="K45" s="226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11"/>
      <c r="W45" s="105"/>
      <c r="X45" s="105"/>
      <c r="Y45" s="105"/>
      <c r="Z45" s="105"/>
      <c r="AA45" s="105"/>
      <c r="AB45" s="105"/>
      <c r="AC45" s="105"/>
      <c r="AD45" s="105"/>
      <c r="AE45" s="105"/>
      <c r="AM45" s="106"/>
      <c r="AN45" s="106"/>
      <c r="AO45" s="106"/>
      <c r="AP45" s="106"/>
      <c r="AQ45" s="106"/>
      <c r="AR45" s="106"/>
      <c r="AS45" s="107"/>
      <c r="AV45" s="104"/>
      <c r="AW45" s="100"/>
      <c r="AX45" s="100"/>
      <c r="AY45" s="100"/>
    </row>
    <row r="46" spans="1:51" x14ac:dyDescent="0.25">
      <c r="B46" s="227" t="s">
        <v>274</v>
      </c>
      <c r="C46" s="226"/>
      <c r="D46" s="228"/>
      <c r="E46" s="226"/>
      <c r="F46" s="226"/>
      <c r="G46" s="226"/>
      <c r="H46" s="226"/>
      <c r="I46" s="226"/>
      <c r="J46" s="226"/>
      <c r="K46" s="226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05"/>
      <c r="W46" s="105"/>
      <c r="X46" s="105"/>
      <c r="Y46" s="105"/>
      <c r="Z46" s="105"/>
      <c r="AA46" s="105"/>
      <c r="AB46" s="105"/>
      <c r="AJ46" s="106"/>
      <c r="AK46" s="106"/>
      <c r="AL46" s="106"/>
      <c r="AM46" s="106"/>
      <c r="AN46" s="106"/>
      <c r="AO46" s="106"/>
      <c r="AP46" s="107"/>
      <c r="AQ46" s="102"/>
      <c r="AR46" s="102"/>
      <c r="AS46" s="104"/>
      <c r="AT46" s="100"/>
      <c r="AU46" s="100"/>
      <c r="AV46" s="100"/>
      <c r="AW46" s="100"/>
      <c r="AX46" s="100"/>
      <c r="AY46" s="100"/>
    </row>
    <row r="47" spans="1:51" x14ac:dyDescent="0.25">
      <c r="B47" s="199" t="s">
        <v>132</v>
      </c>
      <c r="C47" s="221"/>
      <c r="D47" s="222"/>
      <c r="E47" s="221"/>
      <c r="F47" s="221"/>
      <c r="G47" s="221"/>
      <c r="H47" s="221"/>
      <c r="I47" s="221"/>
      <c r="J47" s="221"/>
      <c r="K47" s="221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05"/>
      <c r="W47" s="105"/>
      <c r="X47" s="105"/>
      <c r="Y47" s="105"/>
      <c r="Z47" s="105"/>
      <c r="AA47" s="105"/>
      <c r="AB47" s="105"/>
      <c r="AJ47" s="106"/>
      <c r="AK47" s="106"/>
      <c r="AL47" s="106"/>
      <c r="AM47" s="106"/>
      <c r="AN47" s="106"/>
      <c r="AO47" s="106"/>
      <c r="AP47" s="107"/>
      <c r="AQ47" s="102"/>
      <c r="AR47" s="102"/>
      <c r="AS47" s="104"/>
      <c r="AT47" s="100"/>
      <c r="AU47" s="100"/>
      <c r="AV47" s="100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155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11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B53" s="279" t="s">
        <v>275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B54" s="199"/>
      <c r="C54" s="175"/>
      <c r="D54" s="176"/>
      <c r="E54" s="175"/>
      <c r="F54" s="175"/>
      <c r="G54" s="175"/>
      <c r="H54" s="175"/>
      <c r="I54" s="175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  <c r="U54" s="178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B55" s="205"/>
      <c r="C55" s="203"/>
      <c r="D55" s="179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9"/>
      <c r="C56" s="203"/>
      <c r="D56" s="179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99"/>
      <c r="C58" s="108"/>
      <c r="D58" s="121"/>
      <c r="E58" s="108"/>
      <c r="F58" s="108"/>
      <c r="G58" s="108"/>
      <c r="H58" s="108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2"/>
      <c r="U58" s="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04"/>
      <c r="C60" s="205"/>
      <c r="D60" s="122"/>
      <c r="E60" s="205"/>
      <c r="F60" s="205"/>
      <c r="G60" s="108"/>
      <c r="H60" s="108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04"/>
      <c r="C61" s="205"/>
      <c r="D61" s="122"/>
      <c r="E61" s="205"/>
      <c r="F61" s="205"/>
      <c r="G61" s="108"/>
      <c r="H61" s="108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04"/>
      <c r="C62" s="205"/>
      <c r="D62" s="122"/>
      <c r="E62" s="205"/>
      <c r="F62" s="205"/>
      <c r="G62" s="108"/>
      <c r="H62" s="108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04"/>
      <c r="C63" s="205"/>
      <c r="D63" s="122"/>
      <c r="E63" s="205"/>
      <c r="F63" s="205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A64" s="105"/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AS64" s="100"/>
      <c r="AT64" s="100"/>
      <c r="AU64" s="100"/>
      <c r="AV64" s="100"/>
      <c r="AW64" s="100"/>
      <c r="AX64" s="100"/>
      <c r="AY64" s="100"/>
    </row>
    <row r="65" spans="1:51" x14ac:dyDescent="0.25">
      <c r="A65" s="105"/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AS65" s="100"/>
      <c r="AT65" s="100"/>
      <c r="AU65" s="100"/>
      <c r="AV65" s="100"/>
      <c r="AW65" s="100"/>
      <c r="AX65" s="100"/>
      <c r="AY65" s="100"/>
    </row>
    <row r="66" spans="1:51" x14ac:dyDescent="0.25">
      <c r="A66" s="105"/>
      <c r="B66" s="205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2"/>
      <c r="U66" s="79"/>
      <c r="V66" s="79"/>
      <c r="AS66" s="100"/>
      <c r="AT66" s="100"/>
      <c r="AU66" s="100"/>
      <c r="AV66" s="100"/>
      <c r="AW66" s="100"/>
      <c r="AX66" s="100"/>
      <c r="AY66" s="100"/>
    </row>
    <row r="67" spans="1:51" x14ac:dyDescent="0.25">
      <c r="O67" s="12"/>
      <c r="P67" s="102"/>
      <c r="Q67" s="102"/>
      <c r="AS67" s="100"/>
      <c r="AT67" s="100"/>
      <c r="AU67" s="100"/>
      <c r="AV67" s="100"/>
      <c r="AW67" s="100"/>
      <c r="AX67" s="100"/>
      <c r="AY67" s="100"/>
    </row>
    <row r="68" spans="1:51" x14ac:dyDescent="0.25">
      <c r="O68" s="12"/>
      <c r="P68" s="102"/>
      <c r="Q68" s="102"/>
      <c r="AS68" s="100"/>
      <c r="AT68" s="100"/>
      <c r="AU68" s="100"/>
      <c r="AV68" s="100"/>
      <c r="AW68" s="100"/>
      <c r="AX68" s="100"/>
      <c r="AY68" s="100"/>
    </row>
    <row r="69" spans="1:51" x14ac:dyDescent="0.25">
      <c r="O69" s="12"/>
      <c r="P69" s="102"/>
      <c r="Q69" s="102"/>
      <c r="AS69" s="100"/>
      <c r="AT69" s="100"/>
      <c r="AU69" s="100"/>
      <c r="AV69" s="100"/>
      <c r="AW69" s="100"/>
      <c r="AX69" s="100"/>
      <c r="AY69" s="100"/>
    </row>
    <row r="70" spans="1:51" x14ac:dyDescent="0.25">
      <c r="O70" s="12"/>
      <c r="P70" s="102"/>
      <c r="Q70" s="102"/>
      <c r="AS70" s="100"/>
      <c r="AT70" s="100"/>
      <c r="AU70" s="100"/>
      <c r="AV70" s="100"/>
      <c r="AW70" s="100"/>
      <c r="AX70" s="100"/>
      <c r="AY70" s="100"/>
    </row>
    <row r="71" spans="1:51" x14ac:dyDescent="0.25">
      <c r="O71" s="12"/>
      <c r="P71" s="102"/>
      <c r="Q71" s="102"/>
      <c r="R71" s="102"/>
      <c r="S71" s="102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R72" s="102"/>
      <c r="S72" s="102"/>
      <c r="T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R73" s="102"/>
      <c r="S73" s="102"/>
      <c r="T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T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02"/>
      <c r="Q75" s="102"/>
      <c r="R75" s="102"/>
      <c r="S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T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U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T78" s="102"/>
      <c r="U78" s="102"/>
      <c r="AS78" s="100"/>
      <c r="AT78" s="100"/>
      <c r="AU78" s="100"/>
      <c r="AV78" s="100"/>
      <c r="AW78" s="100"/>
      <c r="AX78" s="100"/>
      <c r="AY78" s="100"/>
    </row>
    <row r="90" spans="45:51" x14ac:dyDescent="0.25">
      <c r="AS90" s="100"/>
      <c r="AT90" s="100"/>
      <c r="AU90" s="100"/>
      <c r="AV90" s="100"/>
      <c r="AW90" s="100"/>
      <c r="AX90" s="100"/>
      <c r="AY90" s="100"/>
    </row>
  </sheetData>
  <protectedRanges>
    <protectedRange sqref="S60:T66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63" name="Range2_2_1_10_1_1_1_2"/>
    <protectedRange sqref="N60:R66" name="Range2_12_1_6_1_1"/>
    <protectedRange sqref="L60:M66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2 V33:W34 X11:AB34" name="Range1_16_3_1_1_3"/>
    <protectedRange sqref="AR11 AR25:AR34" name="Range1_16_3_1_1_5"/>
    <protectedRange sqref="L6 D6 D8 O8:U8" name="Range1_16_3_1_1_7"/>
    <protectedRange sqref="P3:U3" name="Range1_16_1_1_1_1_2"/>
    <protectedRange sqref="J60:K66" name="Range2_2_12_1_4_1_1_1_1_1_1_1_1_1_1_1_1_1_1_1"/>
    <protectedRange sqref="I60:I66" name="Range2_2_12_1_7_1_1_2_2_1_2"/>
    <protectedRange sqref="F60:H66" name="Range2_2_12_1_3_1_2_1_1_1_1_2_1_1_1_1_1_1_1_1_1_1_1"/>
    <protectedRange sqref="E60:E66" name="Range2_2_12_1_3_1_2_1_1_1_2_1_1_1_1_3_1_1_1_1_1_1_1_1_1"/>
    <protectedRange sqref="T43" name="Range2_12_5_1_1_2_1_1_1_1_1_1_1_1"/>
    <protectedRange sqref="S43" name="Range2_12_4_1_1_1_4_2_2_1_1_1_1_1_1_1_1"/>
    <protectedRange sqref="P4:U4" name="Range1_16_1_1_1_1_1"/>
    <protectedRange sqref="B60:B62 B64" name="Range2_12_5_1_1_1_2_2_1_1_1_1_1_1_1_1_1_1_1_2_1_1_1_2_1_1_1_1_1_1_1_1_1_1_1_1_1_1_1_1_2_1_1_1_1_1_1_1_1_1_2_1_1_3_1_1_1_3_1_1_1_1_1_1_1_1_1_1_1_1_1_1_1_1_1_1_1_1_1_1_2_1_1_1_1_1_1_1_1_1_1_1_2_2"/>
    <protectedRange sqref="B63" name="Range2_12_5_1_1_1_1_1_2_1_2_1_1_1_2_1_1_1_1_1_1_1_1_1_1_2_1_1_1_1_1_2_1_1_1_1_1_1_1_2_1_1_3_1_1_1_2_1_1_1_1_1_1_1_1_1_1_1_1_1_1_1_1_1_1_1_1_1_1_1_1_1_1_1_1_1_1_1_1_1_1_2_2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2" name="Range2_12_5_1_1_1_1_1_2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5:U55 F56:G56" name="Range2_12_5_1_1_1_2_2_1_1_1_1_1_1_1_1_1_1_1_2_1_1_1_2_1_1_1_1_1_1_1_1_1_1_1_1_1_1_1_1_2_1_1_1_1_1_1_1_1_1_2_1_1_3_1_1_1_3_1_1_1_1_1_1_1_1_1_1_1_1_1_1_1_1_1_1_1_1_1_1_2_1_1_1_1_1_1_1_1_1_1_1_2_2_1_2_1_1_1_1_1_1_1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6" name="Range2_12_5_1_1_1_1_1_2_1_1_2_1_1_1_1_1_1_1_1_1_1_1_1_1_1_1_1_1_2_1_1_1_1_1_1_1_1_1_1_1_1_1_1_3_1_1_1_2_1_1_1_1_1_1_1_1_1_2_1_1_1_1_1_1_1_1_1_1_1_1_1_1_1_1_1_1_1_1_1_1_1_1_1_1_2_1_1_1_2_2_1_1_2_1_1_1_1_1_1_1_1_1_1_1_1_1_1"/>
    <protectedRange sqref="T57" name="Range2_12_5_1_1_2_2_1_1_1_1_1_1_1_1_1_1_1_1_2_1_1_1_1_1_1_1_1_1_1_1_2_3_1_1_1_1_1_1_1_1_1"/>
    <protectedRange sqref="S57" name="Range2_12_4_1_1_1_4_2_2_2_2_1_1_1_1_1_1_1_1_1_1_1_2_1_1_1_1_1_1_1_1_1_1_1_2_3_1_1_1_1_1_1_1_1_1"/>
    <protectedRange sqref="Q57:R57" name="Range2_12_1_6_1_1_1_2_3_2_1_1_3_1_1_1_1_1_1_1_1_1_1_1_1_1_2_1_1_1_1_1_1_1_1_1_1_1_2_3_1_1_1_1_1_1_1_1_1"/>
    <protectedRange sqref="N57:P57" name="Range2_12_1_2_3_1_1_1_2_3_2_1_1_3_1_1_1_1_1_1_1_1_1_1_1_1_1_2_1_1_1_1_1_1_1_1_1_1_1_2_3_1_1_1_1_1_1_1_1_1"/>
    <protectedRange sqref="K57:M57" name="Range2_2_12_1_4_3_1_1_1_3_3_2_1_1_3_1_1_1_1_1_1_1_1_1_1_1_1_1_2_1_1_1_1_1_1_1_1_1_1_1_2_3_1_1_1_1_1_1_1_1_1"/>
    <protectedRange sqref="J57" name="Range2_2_12_1_4_3_1_1_1_3_2_1_2_2_1_1_1_1_1_1_1_1_1_1_1_1_1_2_1_1_1_1_1_1_1_1_1_1_1_2_3_1_1_1_1_1_1_1_1_1"/>
    <protectedRange sqref="E57:H57" name="Range2_2_12_1_3_1_2_1_1_1_1_2_1_1_1_1_1_1_1_1_1_1_2_1_1_1_1_1_1_1_1_2_1_1_1_1_1_1_1_1_1_1_1_2_3_1_1_1_1_1_1_1_1_1"/>
    <protectedRange sqref="D57" name="Range2_2_12_1_3_1_2_1_1_1_2_1_2_3_1_1_1_1_1_1_2_1_1_1_1_1_1_1_1_1_1_2_1_1_1_1_1_1_1_1_1_1_1_2_3_1_1_1_1_1_1_1_1_1"/>
    <protectedRange sqref="I57" name="Range2_2_12_1_4_2_1_1_1_4_1_2_1_1_1_2_2_1_1_1_1_1_1_1_1_1_1_1_1_1_1_2_1_1_1_1_1_1_1_1_1_1_1_2_3_1_1_1_1_1_1_1_1_1"/>
    <protectedRange sqref="B57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S58:T58" name="Range2_12_5_1_1_2_1_1_1_1_1_1_1_2_1_2_3_1_1_1_1_2_1_1_1_2"/>
    <protectedRange sqref="N58:R58" name="Range2_12_1_6_1_1_2_1_1_1_1_1_1_1_1_1_2_3_1_1_1_1_2_1_1_1_2"/>
    <protectedRange sqref="L58:M58" name="Range2_2_12_1_7_1_1_3_1_1_1_1_1_1_1_1_1_2_3_1_1_1_1_2_1_1_1_2"/>
    <protectedRange sqref="J58:K58" name="Range2_2_12_1_4_1_1_1_1_1_1_1_1_1_1_1_1_1_1_1_2_1_1_1_1_1_1_1_1_1_2_3_1_1_1_1_2_1_1_1_2"/>
    <protectedRange sqref="I58" name="Range2_2_12_1_7_1_1_2_2_1_2_2_1_1_1_1_1_1_1_1_1_2_3_1_1_1_1_2_1_1_1_2"/>
    <protectedRange sqref="G58:H58" name="Range2_2_12_1_3_1_2_1_1_1_1_2_1_1_1_1_1_1_1_1_1_1_1_2_1_1_1_1_1_1_1_1_1_2_3_1_1_1_1_2_1_1_1_2"/>
    <protectedRange sqref="F58" name="Range2_2_12_1_3_1_2_1_1_1_1_2_1_1_1_1_1_1_1_1_1_1_1_2_2_1_1_1_1_1_1_1_1_2_3_1_1_1_1_2_1_1_1_2"/>
    <protectedRange sqref="E58" name="Range2_2_12_1_3_1_2_1_1_1_2_1_1_1_1_3_1_1_1_1_1_1_1_1_1_2_2_1_1_1_1_1_1_1_1_2_3_1_1_1_1_2_1_1_1_2"/>
    <protectedRange sqref="B58" name="Range2_12_5_1_1_1_2_2_1_1_1_1_1_1_1_1_1_1_1_2_1_1_1_2_1_1_1_2_1_1_1_3_1_1_1_1_1_1_1_1_1_1_1_1_1_1_1_1_1_1_1_1_1_1_1_1_1_1_1_1_1_1_1_1_1_1_1_1_1_1_1_1_1_1_1_1_1_1_1_1_1_1_1_1_1_1_1_1_1_1_2_1_1_1_1_1_1_1_1_1_1_1_1_1_1_1_2_1_1_1_1_1_1_1_1_1_2_1_1_2_1_1_1__3"/>
    <protectedRange sqref="T59" name="Range2_12_5_1_1_2_2_1_1_1_1_1_1_1_1_1_1_1_1_2_1_1_1_1_1_1_1_1_1_2_1_2_2_1_1_1_1_2_1_1_1_2"/>
    <protectedRange sqref="S59" name="Range2_12_4_1_1_1_4_2_2_2_2_1_1_1_1_1_1_1_1_1_1_1_2_1_1_1_1_1_1_1_1_1_2_1_2_2_1_1_1_1_2_1_1_1_2"/>
    <protectedRange sqref="Q59:R59" name="Range2_12_1_6_1_1_1_2_3_2_1_1_3_1_1_1_1_1_1_1_1_1_1_1_1_1_2_1_1_1_1_1_1_1_1_1_2_1_2_2_1_1_1_1_2_1_1_1_2"/>
    <protectedRange sqref="N59:P59" name="Range2_12_1_2_3_1_1_1_2_3_2_1_1_3_1_1_1_1_1_1_1_1_1_1_1_1_1_2_1_1_1_1_1_1_1_1_1_2_1_2_2_1_1_1_1_2_1_1_1_2"/>
    <protectedRange sqref="K59:M59" name="Range2_2_12_1_4_3_1_1_1_3_3_2_1_1_3_1_1_1_1_1_1_1_1_1_1_1_1_1_2_1_1_1_1_1_1_1_1_1_2_1_2_2_1_1_1_1_2_1_1_1_2"/>
    <protectedRange sqref="J59" name="Range2_2_12_1_4_3_1_1_1_3_2_1_2_2_1_1_1_1_1_1_1_1_1_1_1_1_1_2_1_1_1_1_1_1_1_1_1_2_1_2_2_1_1_1_1_2_1_1_1_2"/>
    <protectedRange sqref="E59:H59" name="Range2_2_12_1_3_1_2_1_1_1_1_2_1_1_1_1_1_1_1_1_1_1_2_1_1_1_1_1_1_1_1_2_1_1_1_1_1_1_1_1_1_2_1_2_2_1_1_1_1_2_1_1_1_2"/>
    <protectedRange sqref="D59" name="Range2_2_12_1_3_1_2_1_1_1_2_1_2_3_1_1_1_1_1_1_2_1_1_1_1_1_1_1_1_1_1_2_1_1_1_1_1_1_1_1_1_2_1_2_2_1_1_1_1_2_1_1_1_2"/>
    <protectedRange sqref="I59" name="Range2_2_12_1_4_2_1_1_1_4_1_2_1_1_1_2_2_1_1_1_1_1_1_1_1_1_1_1_1_1_1_2_1_1_1_1_1_1_1_1_1_2_1_2_2_1_1_1_1_2_1_1_1_2"/>
    <protectedRange sqref="B59" name="Range2_12_5_1_1_1_2_2_1_1_1_1_1_1_1_1_1_1_1_2_1_1_1_2_1_1_1_2_1_1_1_3_1_1_1_1_1_1_1_1_1_1_1_1_1_1_1_1_1_1_1_1_1_1_1_1_1_1_1_1_1_1_1_1_1_1_1_1_1_1_1_1_1_1_1_1_1_1_1_1_1_1_1_1_1_1_1_1_1_1_2_1_1_1_1_1_1_1_1_1_1_1_1_1_1_1_2_1_1_1_1_1_1_1_1_1_2_1_3_2_1_1_1__3"/>
    <protectedRange sqref="W17:W32" name="Range1_16_3_1_1_3_2_1_1_1_1_1"/>
    <protectedRange sqref="B43" name="Range2_12_5_1_1_1_2_1_1_1_1_1_1_1_1_1_1_1_2_1_1_1_1_1_1_1_1_1_1_1_1_1_1_1_1_1_1_1_1_1_1_2_1_1_1_1_1_1_1_1_1_1_1_2_1_1_1_1_2_1_1_1_1_1_1_1_1_1_1_1_2_1_1_1_1_1_1_1_1_1_1_1_1_1_1_3_1_1_1"/>
    <protectedRange sqref="B44" name="Range2_12_5_1_1_1_2_2_1_1_1_1_1_1_1_1_1_1_1_1_1_1_1_1_1_1_1_1_1_1_1_1_1_1_1_1_1_1_1_1_1_1_1_1_1_1_1_1_1_1_1_1_1_1_1_1_1_2_1_1_1_1_1_1_1_1_1_1_1_2_1_1_1_1_1_2_1_1_1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"/>
    <protectedRange sqref="B46" name="Range2_12_5_1_1_1_2_1_1_1_1_1_1_1_1_1_1_1_2_1_1_1_1_1_1_1_1_1_1_1_1_1_1_1_1_1_1_1_1_1_1_2_1_1_1_1_1_1_1_1_1_1_1_2_1_1_1_1_2_1_1_1_1_1_1_1_1_1_1_1_2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"/>
    <protectedRange sqref="F49:U49 F50:G50" name="Range2_12_5_1_1_1_2_2_1_1_1_1_1_1_1_1_1_1_1_2_1_1_1_2_1_1_1_1_1_1_1_1_1_1_1_1_1_1_1_1_2_1_1_1_1_1_1_1_1_1_2_1_1_3_1_1_1_3_1_1_1_1_1_1_1_1_1_1_1_1_1_1_1_1_1_1_1_1_1_1_2_1_1_1_1_1_1_1_1_1_1_1_2_2_1_2_1_1_1_1_1_1_1_1_1_1_1"/>
    <protectedRange sqref="S48:T48" name="Range2_12_5_1_1_2_1_1_1_2_1_1_1_1_1_1_1_1_1_1_1"/>
    <protectedRange sqref="N48:R48" name="Range2_12_1_6_1_1_2_1_1_1_2_1_1_1_1_1_1_1_1_1_1_1"/>
    <protectedRange sqref="L48:M48" name="Range2_2_12_1_7_1_1_3_1_1_1_2_1_1_1_1_1_1_1_1_1_1_1"/>
    <protectedRange sqref="J48:K48" name="Range2_2_12_1_4_1_1_1_1_1_1_1_1_1_1_1_1_1_1_1_2_1_1_1_2_1_1_1_1_1_1_1_1_1_1_1"/>
    <protectedRange sqref="I48" name="Range2_2_12_1_7_1_1_2_2_1_2_2_1_1_1_2_1_1_1_1_1_1_1_1_1_1_1"/>
    <protectedRange sqref="G48:H48" name="Range2_2_12_1_3_1_2_1_1_1_1_2_1_1_1_1_1_1_1_1_1_1_1_2_1_1_1_2_1_1_1_1_1_1_1_1_1_1_1"/>
    <protectedRange sqref="F48" name="Range2_2_12_1_3_1_2_1_1_1_1_2_1_1_1_1_1_1_1_1_1_1_1_2_2_1_1_2_1_1_1_1_1_1_1_1_1_1_1"/>
    <protectedRange sqref="E48" name="Range2_2_12_1_3_1_2_1_1_1_2_1_1_1_1_3_1_1_1_1_1_1_1_1_1_2_2_1_1_2_1_1_1_1_1_1_1_1_1_1_1"/>
    <protectedRange sqref="B48" name="Range2_12_5_1_1_1_1_1_2_1_1_1_1_1_1_1_1_1_1_1_1_1_1_1_1_1_1_1_1_2_1_1_1_1_1_1_1_1_1_1_1_1_1_3_1_1_1_2_1_1_1_1_1_1_1_1_1_1_1_1_2_1_1_1_1_1_1_1_1_1_1_1_1_1_1_1_1_1_1_1_1_1_1_1_1_1_1_1_1_3_1_2_1_1_1_2_2_1_2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0" name="Range2_12_5_1_1_1_1_1_2_1_1_2_1_1_1_1_1_1_1_1_1_1_1_1_1_1_1_1_1_2_1_1_1_1_1_1_1_1_1_1_1_1_1_1_3_1_1_1_2_1_1_1_1_1_1_1_1_1_2_1_1_1_1_1_1_1_1_1_1_1_1_1_1_1_1_1_1_1_1_1_1_1_1_1_1_2_1_1_1_2_2_1_1_2_1_1_1_1_1_1_1_1_1_1_1_1_1_1_1_1_1_1"/>
    <protectedRange sqref="T51" name="Range2_12_5_1_1_2_2_1_1_1_1_1_1_1_1_1_1_1_1_2_1_1_1_1_1_1_1_1_1_1_1_2_3_1_1_1_1_1_1_1_1_1_1_1_1_1"/>
    <protectedRange sqref="S51" name="Range2_12_4_1_1_1_4_2_2_2_2_1_1_1_1_1_1_1_1_1_1_1_2_1_1_1_1_1_1_1_1_1_1_1_2_3_1_1_1_1_1_1_1_1_1_1_1_1_1"/>
    <protectedRange sqref="Q51:R51" name="Range2_12_1_6_1_1_1_2_3_2_1_1_3_1_1_1_1_1_1_1_1_1_1_1_1_1_2_1_1_1_1_1_1_1_1_1_1_1_2_3_1_1_1_1_1_1_1_1_1_1_1_1_1"/>
    <protectedRange sqref="N51:P51" name="Range2_12_1_2_3_1_1_1_2_3_2_1_1_3_1_1_1_1_1_1_1_1_1_1_1_1_1_2_1_1_1_1_1_1_1_1_1_1_1_2_3_1_1_1_1_1_1_1_1_1_1_1_1_1"/>
    <protectedRange sqref="K51:M51" name="Range2_2_12_1_4_3_1_1_1_3_3_2_1_1_3_1_1_1_1_1_1_1_1_1_1_1_1_1_2_1_1_1_1_1_1_1_1_1_1_1_2_3_1_1_1_1_1_1_1_1_1_1_1_1_1"/>
    <protectedRange sqref="J51" name="Range2_2_12_1_4_3_1_1_1_3_2_1_2_2_1_1_1_1_1_1_1_1_1_1_1_1_1_2_1_1_1_1_1_1_1_1_1_1_1_2_3_1_1_1_1_1_1_1_1_1_1_1_1_1"/>
    <protectedRange sqref="E51:H51" name="Range2_2_12_1_3_1_2_1_1_1_1_2_1_1_1_1_1_1_1_1_1_1_2_1_1_1_1_1_1_1_1_2_1_1_1_1_1_1_1_1_1_1_1_2_3_1_1_1_1_1_1_1_1_1_1_1_1_1"/>
    <protectedRange sqref="D51" name="Range2_2_12_1_3_1_2_1_1_1_2_1_2_3_1_1_1_1_1_1_2_1_1_1_1_1_1_1_1_1_1_2_1_1_1_1_1_1_1_1_1_1_1_2_3_1_1_1_1_1_1_1_1_1_1_1_1_1"/>
    <protectedRange sqref="I51" name="Range2_2_12_1_4_2_1_1_1_4_1_2_1_1_1_2_2_1_1_1_1_1_1_1_1_1_1_1_1_1_1_2_1_1_1_1_1_1_1_1_1_1_1_2_3_1_1_1_1_1_1_1_1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3"/>
    <protectedRange sqref="P5:U5" name="Range1_16_1_1_1_1_1_1_2_2_2_2_2_2_2_2_2_2_2_2_2_2_2_2_2_2_2_2_2_2_2_1_2_2_2_2_2_2_2_2_2_2_3_2_2_2_2_2_2_2"/>
    <protectedRange sqref="S54:T54" name="Range2_12_5_1_1_2_1_1_1_2_1_1_1_1_1_1_1_1"/>
    <protectedRange sqref="N54:R54" name="Range2_12_1_6_1_1_2_1_1_1_2_1_1_1_1_1_1_1_1"/>
    <protectedRange sqref="L54:M54" name="Range2_2_12_1_7_1_1_3_1_1_1_2_1_1_1_1_1_1_1_1"/>
    <protectedRange sqref="J54:K54" name="Range2_2_12_1_4_1_1_1_1_1_1_1_1_1_1_1_1_1_1_1_2_1_1_1_2_1_1_1_1_1_1_1_1"/>
    <protectedRange sqref="I54" name="Range2_2_12_1_7_1_1_2_2_1_2_2_1_1_1_2_1_1_1_1_1_1_1_1"/>
    <protectedRange sqref="G54:H54" name="Range2_2_12_1_3_1_2_1_1_1_1_2_1_1_1_1_1_1_1_1_1_1_1_2_1_1_1_2_1_1_1_1_1_1_1_1"/>
    <protectedRange sqref="F54" name="Range2_2_12_1_3_1_2_1_1_1_1_2_1_1_1_1_1_1_1_1_1_1_1_2_2_1_1_2_1_1_1_1_1_1_1_1"/>
    <protectedRange sqref="E54" name="Range2_2_12_1_3_1_2_1_1_1_2_1_1_1_1_3_1_1_1_1_1_1_1_1_1_2_2_1_1_2_1_1_1_1_1_1_1_1"/>
    <protectedRange sqref="B54" name="Range2_12_5_1_1_1_1_1_2_1_1_1_1_1_1_1_1_1_1_1_1_1_1_1_1_1_1_1_1_2_1_1_1_1_1_1_1_1_1_1_1_1_1_3_1_1_1_2_1_1_1_1_1_1_1_1_1_1_1_1_2_1_1_1_1_1_1_1_1_1_1_1_1_1_1_1_1_1_1_1_1_1_1_1_1_1_1_1_1_3_1_2_1_1_1_2_2_1_2_1_1_1_1_1_1_1_1_1_1_1_1_1_1_1"/>
    <protectedRange sqref="S52:T52" name="Range2_12_5_1_1_2_1_1_1_1_1_1_1_2_1_2_3_1_1_1_1_2_1_1_1_2_1_1_1_1"/>
    <protectedRange sqref="N52:R52" name="Range2_12_1_6_1_1_2_1_1_1_1_1_1_1_1_1_2_3_1_1_1_1_2_1_1_1_2_1_1_1_1"/>
    <protectedRange sqref="L52:M52" name="Range2_2_12_1_7_1_1_3_1_1_1_1_1_1_1_1_1_2_3_1_1_1_1_2_1_1_1_2_1_1_1_1"/>
    <protectedRange sqref="J52:K52" name="Range2_2_12_1_4_1_1_1_1_1_1_1_1_1_1_1_1_1_1_1_2_1_1_1_1_1_1_1_1_1_2_3_1_1_1_1_2_1_1_1_2_1_1_1_1"/>
    <protectedRange sqref="I52" name="Range2_2_12_1_7_1_1_2_2_1_2_2_1_1_1_1_1_1_1_1_1_2_3_1_1_1_1_2_1_1_1_2_1_1_1_1"/>
    <protectedRange sqref="G52:H52" name="Range2_2_12_1_3_1_2_1_1_1_1_2_1_1_1_1_1_1_1_1_1_1_1_2_1_1_1_1_1_1_1_1_1_2_3_1_1_1_1_2_1_1_1_2_1_1_1_1"/>
    <protectedRange sqref="F52" name="Range2_2_12_1_3_1_2_1_1_1_1_2_1_1_1_1_1_1_1_1_1_1_1_2_2_1_1_1_1_1_1_1_1_2_3_1_1_1_1_2_1_1_1_2_1_1_1_1"/>
    <protectedRange sqref="E52" name="Range2_2_12_1_3_1_2_1_1_1_2_1_1_1_1_3_1_1_1_1_1_1_1_1_1_2_2_1_1_1_1_1_1_1_1_2_3_1_1_1_1_2_1_1_1_2_1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2"/>
    <protectedRange sqref="T53" name="Range2_12_5_1_1_2_2_1_1_1_1_1_1_1_1_1_1_1_1_2_1_1_1_1_1_1_1_1_1_2_1_2_2_1_1_1_1_2_1_1_1_2_1_1_1_1"/>
    <protectedRange sqref="S53" name="Range2_12_4_1_1_1_4_2_2_2_2_1_1_1_1_1_1_1_1_1_1_1_2_1_1_1_1_1_1_1_1_1_2_1_2_2_1_1_1_1_2_1_1_1_2_1_1_1_1"/>
    <protectedRange sqref="Q53:R53" name="Range2_12_1_6_1_1_1_2_3_2_1_1_3_1_1_1_1_1_1_1_1_1_1_1_1_1_2_1_1_1_1_1_1_1_1_1_2_1_2_2_1_1_1_1_2_1_1_1_2_1_1_1_1"/>
    <protectedRange sqref="N53:P53" name="Range2_12_1_2_3_1_1_1_2_3_2_1_1_3_1_1_1_1_1_1_1_1_1_1_1_1_1_2_1_1_1_1_1_1_1_1_1_2_1_2_2_1_1_1_1_2_1_1_1_2_1_1_1_1"/>
    <protectedRange sqref="K53:M53" name="Range2_2_12_1_4_3_1_1_1_3_3_2_1_1_3_1_1_1_1_1_1_1_1_1_1_1_1_1_2_1_1_1_1_1_1_1_1_1_2_1_2_2_1_1_1_1_2_1_1_1_2_1_1_1_1"/>
    <protectedRange sqref="J53" name="Range2_2_12_1_4_3_1_1_1_3_2_1_2_2_1_1_1_1_1_1_1_1_1_1_1_1_1_2_1_1_1_1_1_1_1_1_1_2_1_2_2_1_1_1_1_2_1_1_1_2_1_1_1_1"/>
    <protectedRange sqref="E53:H53" name="Range2_2_12_1_3_1_2_1_1_1_1_2_1_1_1_1_1_1_1_1_1_1_2_1_1_1_1_1_1_1_1_2_1_1_1_1_1_1_1_1_1_2_1_2_2_1_1_1_1_2_1_1_1_2_1_1_1_1"/>
    <protectedRange sqref="D53" name="Range2_2_12_1_3_1_2_1_1_1_2_1_2_3_1_1_1_1_1_1_2_1_1_1_1_1_1_1_1_1_1_2_1_1_1_1_1_1_1_1_1_2_1_2_2_1_1_1_1_2_1_1_1_2_1_1_1_1"/>
    <protectedRange sqref="I53" name="Range2_2_12_1_4_2_1_1_1_4_1_2_1_1_1_2_2_1_1_1_1_1_1_1_1_1_1_1_1_1_1_2_1_1_1_1_1_1_1_1_1_2_1_2_2_1_1_1_1_2_1_1_1_2_1_1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2"/>
  </protectedRanges>
  <mergeCells count="45">
    <mergeCell ref="B59:U59"/>
    <mergeCell ref="AS9:AS10"/>
    <mergeCell ref="AV30:AW30"/>
    <mergeCell ref="L35:N35"/>
    <mergeCell ref="B51:U51"/>
    <mergeCell ref="B53:U53"/>
    <mergeCell ref="B57:U57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55" priority="25" operator="containsText" text="N/A">
      <formula>NOT(ISERROR(SEARCH("N/A",X11)))</formula>
    </cfRule>
    <cfRule type="cellIs" dxfId="154" priority="39" operator="equal">
      <formula>0</formula>
    </cfRule>
  </conditionalFormatting>
  <conditionalFormatting sqref="AC11:AE34 X11:Y34 AA11:AA34">
    <cfRule type="cellIs" dxfId="153" priority="38" operator="greaterThanOrEqual">
      <formula>1185</formula>
    </cfRule>
  </conditionalFormatting>
  <conditionalFormatting sqref="AC11:AE34 X11:Y34 AA11:AA34">
    <cfRule type="cellIs" dxfId="152" priority="37" operator="between">
      <formula>0.1</formula>
      <formula>1184</formula>
    </cfRule>
  </conditionalFormatting>
  <conditionalFormatting sqref="X8">
    <cfRule type="cellIs" dxfId="151" priority="36" operator="equal">
      <formula>0</formula>
    </cfRule>
  </conditionalFormatting>
  <conditionalFormatting sqref="X8">
    <cfRule type="cellIs" dxfId="150" priority="35" operator="greaterThan">
      <formula>1179</formula>
    </cfRule>
  </conditionalFormatting>
  <conditionalFormatting sqref="X8">
    <cfRule type="cellIs" dxfId="149" priority="34" operator="greaterThan">
      <formula>99</formula>
    </cfRule>
  </conditionalFormatting>
  <conditionalFormatting sqref="X8">
    <cfRule type="cellIs" dxfId="148" priority="33" operator="greaterThan">
      <formula>0.99</formula>
    </cfRule>
  </conditionalFormatting>
  <conditionalFormatting sqref="AB8">
    <cfRule type="cellIs" dxfId="147" priority="32" operator="equal">
      <formula>0</formula>
    </cfRule>
  </conditionalFormatting>
  <conditionalFormatting sqref="AB8">
    <cfRule type="cellIs" dxfId="146" priority="31" operator="greaterThan">
      <formula>1179</formula>
    </cfRule>
  </conditionalFormatting>
  <conditionalFormatting sqref="AB8">
    <cfRule type="cellIs" dxfId="145" priority="30" operator="greaterThan">
      <formula>99</formula>
    </cfRule>
  </conditionalFormatting>
  <conditionalFormatting sqref="AB8">
    <cfRule type="cellIs" dxfId="144" priority="29" operator="greaterThan">
      <formula>0.99</formula>
    </cfRule>
  </conditionalFormatting>
  <conditionalFormatting sqref="AI11:AI34">
    <cfRule type="cellIs" dxfId="143" priority="28" operator="greaterThan">
      <formula>$AI$8</formula>
    </cfRule>
  </conditionalFormatting>
  <conditionalFormatting sqref="AH11:AH34">
    <cfRule type="cellIs" dxfId="142" priority="26" operator="greaterThan">
      <formula>$AH$8</formula>
    </cfRule>
    <cfRule type="cellIs" dxfId="141" priority="27" operator="greaterThan">
      <formula>$AH$8</formula>
    </cfRule>
  </conditionalFormatting>
  <conditionalFormatting sqref="AB11:AB34">
    <cfRule type="containsText" dxfId="140" priority="21" operator="containsText" text="N/A">
      <formula>NOT(ISERROR(SEARCH("N/A",AB11)))</formula>
    </cfRule>
    <cfRule type="cellIs" dxfId="139" priority="24" operator="equal">
      <formula>0</formula>
    </cfRule>
  </conditionalFormatting>
  <conditionalFormatting sqref="AB11:AB34">
    <cfRule type="cellIs" dxfId="138" priority="23" operator="greaterThanOrEqual">
      <formula>1185</formula>
    </cfRule>
  </conditionalFormatting>
  <conditionalFormatting sqref="AB11:AB34">
    <cfRule type="cellIs" dxfId="137" priority="22" operator="between">
      <formula>0.1</formula>
      <formula>1184</formula>
    </cfRule>
  </conditionalFormatting>
  <conditionalFormatting sqref="AN11:AO11 AO12:AO34 AN12:AN35">
    <cfRule type="cellIs" dxfId="136" priority="20" operator="equal">
      <formula>0</formula>
    </cfRule>
  </conditionalFormatting>
  <conditionalFormatting sqref="AN11:AO11 AO12:AO34 AN12:AN35">
    <cfRule type="cellIs" dxfId="135" priority="19" operator="greaterThan">
      <formula>1179</formula>
    </cfRule>
  </conditionalFormatting>
  <conditionalFormatting sqref="AN11:AO11 AO12:AO34 AN12:AN35">
    <cfRule type="cellIs" dxfId="134" priority="18" operator="greaterThan">
      <formula>99</formula>
    </cfRule>
  </conditionalFormatting>
  <conditionalFormatting sqref="AN11:AO11 AO12:AO34 AN12:AN35">
    <cfRule type="cellIs" dxfId="133" priority="17" operator="greaterThan">
      <formula>0.99</formula>
    </cfRule>
  </conditionalFormatting>
  <conditionalFormatting sqref="AQ11:AQ34">
    <cfRule type="cellIs" dxfId="132" priority="16" operator="equal">
      <formula>0</formula>
    </cfRule>
  </conditionalFormatting>
  <conditionalFormatting sqref="AQ11:AQ34">
    <cfRule type="cellIs" dxfId="131" priority="15" operator="greaterThan">
      <formula>1179</formula>
    </cfRule>
  </conditionalFormatting>
  <conditionalFormatting sqref="AQ11:AQ34">
    <cfRule type="cellIs" dxfId="130" priority="14" operator="greaterThan">
      <formula>99</formula>
    </cfRule>
  </conditionalFormatting>
  <conditionalFormatting sqref="AQ11:AQ34">
    <cfRule type="cellIs" dxfId="129" priority="13" operator="greaterThan">
      <formula>0.99</formula>
    </cfRule>
  </conditionalFormatting>
  <conditionalFormatting sqref="Z11:Z34">
    <cfRule type="containsText" dxfId="128" priority="9" operator="containsText" text="N/A">
      <formula>NOT(ISERROR(SEARCH("N/A",Z11)))</formula>
    </cfRule>
    <cfRule type="cellIs" dxfId="127" priority="12" operator="equal">
      <formula>0</formula>
    </cfRule>
  </conditionalFormatting>
  <conditionalFormatting sqref="Z11:Z34">
    <cfRule type="cellIs" dxfId="126" priority="11" operator="greaterThanOrEqual">
      <formula>1185</formula>
    </cfRule>
  </conditionalFormatting>
  <conditionalFormatting sqref="Z11:Z34">
    <cfRule type="cellIs" dxfId="125" priority="10" operator="between">
      <formula>0.1</formula>
      <formula>1184</formula>
    </cfRule>
  </conditionalFormatting>
  <conditionalFormatting sqref="AJ11:AN35">
    <cfRule type="cellIs" dxfId="124" priority="8" operator="equal">
      <formula>0</formula>
    </cfRule>
  </conditionalFormatting>
  <conditionalFormatting sqref="AJ11:AN35">
    <cfRule type="cellIs" dxfId="123" priority="7" operator="greaterThan">
      <formula>1179</formula>
    </cfRule>
  </conditionalFormatting>
  <conditionalFormatting sqref="AJ11:AN35">
    <cfRule type="cellIs" dxfId="122" priority="6" operator="greaterThan">
      <formula>99</formula>
    </cfRule>
  </conditionalFormatting>
  <conditionalFormatting sqref="AJ11:AN35">
    <cfRule type="cellIs" dxfId="121" priority="5" operator="greaterThan">
      <formula>0.99</formula>
    </cfRule>
  </conditionalFormatting>
  <conditionalFormatting sqref="AP11:AP34">
    <cfRule type="cellIs" dxfId="120" priority="4" operator="equal">
      <formula>0</formula>
    </cfRule>
  </conditionalFormatting>
  <conditionalFormatting sqref="AP11:AP34">
    <cfRule type="cellIs" dxfId="119" priority="3" operator="greaterThan">
      <formula>1179</formula>
    </cfRule>
  </conditionalFormatting>
  <conditionalFormatting sqref="AP11:AP34">
    <cfRule type="cellIs" dxfId="118" priority="2" operator="greaterThan">
      <formula>99</formula>
    </cfRule>
  </conditionalFormatting>
  <conditionalFormatting sqref="AP11:AP34">
    <cfRule type="cellIs" dxfId="11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31" zoomScaleNormal="100" workbookViewId="0">
      <selection activeCell="B49" sqref="B49:B50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42398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26516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28'!Q34</f>
        <v>68440063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28'!AG34</f>
        <v>43607196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28'!AP34</f>
        <v>10153079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10</v>
      </c>
      <c r="E11" s="41">
        <f t="shared" ref="E11:E34" si="0">D11/1.42</f>
        <v>7.042253521126761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132</v>
      </c>
      <c r="P11" s="115">
        <v>104</v>
      </c>
      <c r="Q11" s="115">
        <v>68444176</v>
      </c>
      <c r="R11" s="46">
        <f>IF(ISBLANK(Q11),"-",Q11-Q10)</f>
        <v>4113</v>
      </c>
      <c r="S11" s="47">
        <f>R11*24/1000</f>
        <v>98.712000000000003</v>
      </c>
      <c r="T11" s="47">
        <f>R11/1000</f>
        <v>4.1130000000000004</v>
      </c>
      <c r="U11" s="116">
        <v>6.3</v>
      </c>
      <c r="V11" s="116">
        <f t="shared" ref="V11:V34" si="1">U11</f>
        <v>6.3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996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43607932</v>
      </c>
      <c r="AH11" s="49">
        <f>IF(ISBLANK(AG11),"-",AG11-AG10)</f>
        <v>736</v>
      </c>
      <c r="AI11" s="50">
        <f>AH11/T11</f>
        <v>178.94480914174568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0.45</v>
      </c>
      <c r="AP11" s="119">
        <v>10154388</v>
      </c>
      <c r="AQ11" s="119">
        <f t="shared" ref="AQ11:AQ34" si="2">AP11-AP10</f>
        <v>1309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128</v>
      </c>
      <c r="P12" s="115">
        <v>92</v>
      </c>
      <c r="Q12" s="115">
        <v>68448111</v>
      </c>
      <c r="R12" s="46">
        <f t="shared" ref="R12:R34" si="5">IF(ISBLANK(Q12),"-",Q12-Q11)</f>
        <v>3935</v>
      </c>
      <c r="S12" s="47">
        <f t="shared" ref="S12:S34" si="6">R12*24/1000</f>
        <v>94.44</v>
      </c>
      <c r="T12" s="47">
        <f t="shared" ref="T12:T34" si="7">R12/1000</f>
        <v>3.9350000000000001</v>
      </c>
      <c r="U12" s="116">
        <v>7.8</v>
      </c>
      <c r="V12" s="116">
        <f t="shared" si="1"/>
        <v>7.8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947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43608636</v>
      </c>
      <c r="AH12" s="49">
        <f>IF(ISBLANK(AG12),"-",AG12-AG11)</f>
        <v>704</v>
      </c>
      <c r="AI12" s="50">
        <f t="shared" ref="AI12:AI34" si="8">AH12/T12</f>
        <v>178.90724269377381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0.45</v>
      </c>
      <c r="AP12" s="119">
        <v>10155791</v>
      </c>
      <c r="AQ12" s="119">
        <f t="shared" si="2"/>
        <v>1403</v>
      </c>
      <c r="AR12" s="123">
        <v>1.0900000000000001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126</v>
      </c>
      <c r="P13" s="115">
        <v>91</v>
      </c>
      <c r="Q13" s="115">
        <v>68451993</v>
      </c>
      <c r="R13" s="46">
        <f t="shared" si="5"/>
        <v>3882</v>
      </c>
      <c r="S13" s="47">
        <f t="shared" si="6"/>
        <v>93.168000000000006</v>
      </c>
      <c r="T13" s="47">
        <f t="shared" si="7"/>
        <v>3.8820000000000001</v>
      </c>
      <c r="U13" s="116">
        <v>9.1999999999999993</v>
      </c>
      <c r="V13" s="116">
        <f t="shared" si="1"/>
        <v>9.1999999999999993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916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43609324</v>
      </c>
      <c r="AH13" s="49">
        <f>IF(ISBLANK(AG13),"-",AG13-AG12)</f>
        <v>688</v>
      </c>
      <c r="AI13" s="50">
        <f t="shared" si="8"/>
        <v>177.22823286965482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0.45</v>
      </c>
      <c r="AP13" s="119">
        <v>10157158</v>
      </c>
      <c r="AQ13" s="119">
        <f t="shared" si="2"/>
        <v>1367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18</v>
      </c>
      <c r="E14" s="41">
        <f t="shared" si="0"/>
        <v>12.67605633802817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97</v>
      </c>
      <c r="P14" s="115">
        <v>90</v>
      </c>
      <c r="Q14" s="115">
        <v>68455904</v>
      </c>
      <c r="R14" s="46">
        <f t="shared" si="5"/>
        <v>3911</v>
      </c>
      <c r="S14" s="47">
        <f t="shared" si="6"/>
        <v>93.864000000000004</v>
      </c>
      <c r="T14" s="47">
        <f t="shared" si="7"/>
        <v>3.911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846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43609972</v>
      </c>
      <c r="AH14" s="49">
        <f t="shared" ref="AH14:AH34" si="9">IF(ISBLANK(AG14),"-",AG14-AG13)</f>
        <v>648</v>
      </c>
      <c r="AI14" s="50">
        <f t="shared" si="8"/>
        <v>165.68652518537459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0.45</v>
      </c>
      <c r="AP14" s="119">
        <v>10157433</v>
      </c>
      <c r="AQ14" s="119">
        <f t="shared" si="2"/>
        <v>275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14</v>
      </c>
      <c r="E15" s="41">
        <f t="shared" si="0"/>
        <v>9.8591549295774659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112</v>
      </c>
      <c r="P15" s="115">
        <v>109</v>
      </c>
      <c r="Q15" s="115">
        <v>68460095</v>
      </c>
      <c r="R15" s="46">
        <f t="shared" si="5"/>
        <v>4191</v>
      </c>
      <c r="S15" s="47">
        <f t="shared" si="6"/>
        <v>100.584</v>
      </c>
      <c r="T15" s="47">
        <f t="shared" si="7"/>
        <v>4.1909999999999998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997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43610648</v>
      </c>
      <c r="AH15" s="49">
        <f t="shared" si="9"/>
        <v>676</v>
      </c>
      <c r="AI15" s="50">
        <f t="shared" si="8"/>
        <v>161.2980195657361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10157433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12</v>
      </c>
      <c r="E16" s="41">
        <f t="shared" si="0"/>
        <v>8.4507042253521139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129</v>
      </c>
      <c r="P16" s="115">
        <v>123</v>
      </c>
      <c r="Q16" s="115">
        <v>68465058</v>
      </c>
      <c r="R16" s="46">
        <f t="shared" si="5"/>
        <v>4963</v>
      </c>
      <c r="S16" s="47">
        <f t="shared" si="6"/>
        <v>119.11199999999999</v>
      </c>
      <c r="T16" s="47">
        <f t="shared" si="7"/>
        <v>4.9630000000000001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1188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43611484</v>
      </c>
      <c r="AH16" s="49">
        <f t="shared" si="9"/>
        <v>836</v>
      </c>
      <c r="AI16" s="50">
        <f t="shared" si="8"/>
        <v>168.44650413056618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10157433</v>
      </c>
      <c r="AQ16" s="119">
        <f t="shared" si="2"/>
        <v>0</v>
      </c>
      <c r="AR16" s="53">
        <v>1.23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133</v>
      </c>
      <c r="P17" s="115">
        <v>146</v>
      </c>
      <c r="Q17" s="115">
        <v>68470952</v>
      </c>
      <c r="R17" s="46">
        <f t="shared" si="5"/>
        <v>5894</v>
      </c>
      <c r="S17" s="47">
        <f t="shared" si="6"/>
        <v>141.45599999999999</v>
      </c>
      <c r="T17" s="47">
        <f t="shared" si="7"/>
        <v>5.8940000000000001</v>
      </c>
      <c r="U17" s="116">
        <v>9.4</v>
      </c>
      <c r="V17" s="116">
        <f t="shared" si="1"/>
        <v>9.4</v>
      </c>
      <c r="W17" s="117" t="s">
        <v>130</v>
      </c>
      <c r="X17" s="119">
        <v>1037</v>
      </c>
      <c r="Y17" s="119">
        <v>0</v>
      </c>
      <c r="Z17" s="119">
        <v>1187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43612756</v>
      </c>
      <c r="AH17" s="49">
        <f t="shared" si="9"/>
        <v>1272</v>
      </c>
      <c r="AI17" s="50">
        <f t="shared" si="8"/>
        <v>215.81269087207329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10157433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137</v>
      </c>
      <c r="P18" s="115">
        <v>152</v>
      </c>
      <c r="Q18" s="115">
        <v>68477063</v>
      </c>
      <c r="R18" s="46">
        <f t="shared" si="5"/>
        <v>6111</v>
      </c>
      <c r="S18" s="47">
        <f t="shared" si="6"/>
        <v>146.66399999999999</v>
      </c>
      <c r="T18" s="47">
        <f t="shared" si="7"/>
        <v>6.1109999999999998</v>
      </c>
      <c r="U18" s="116">
        <v>8.8000000000000007</v>
      </c>
      <c r="V18" s="116">
        <f t="shared" si="1"/>
        <v>8.8000000000000007</v>
      </c>
      <c r="W18" s="117" t="s">
        <v>130</v>
      </c>
      <c r="X18" s="119">
        <v>1037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43614108</v>
      </c>
      <c r="AH18" s="49">
        <f t="shared" si="9"/>
        <v>1352</v>
      </c>
      <c r="AI18" s="50">
        <f t="shared" si="8"/>
        <v>221.24038618883981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10157433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138</v>
      </c>
      <c r="P19" s="115">
        <v>150</v>
      </c>
      <c r="Q19" s="115">
        <v>68483326</v>
      </c>
      <c r="R19" s="46">
        <f t="shared" si="5"/>
        <v>6263</v>
      </c>
      <c r="S19" s="47">
        <f t="shared" si="6"/>
        <v>150.31200000000001</v>
      </c>
      <c r="T19" s="47">
        <f t="shared" si="7"/>
        <v>6.2629999999999999</v>
      </c>
      <c r="U19" s="116">
        <v>8.1999999999999993</v>
      </c>
      <c r="V19" s="116">
        <f t="shared" si="1"/>
        <v>8.1999999999999993</v>
      </c>
      <c r="W19" s="117" t="s">
        <v>130</v>
      </c>
      <c r="X19" s="119">
        <v>1037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43615500</v>
      </c>
      <c r="AH19" s="49">
        <f t="shared" si="9"/>
        <v>1392</v>
      </c>
      <c r="AI19" s="50">
        <f t="shared" si="8"/>
        <v>222.25770397573049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10157433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139</v>
      </c>
      <c r="P20" s="115">
        <v>148</v>
      </c>
      <c r="Q20" s="115">
        <v>68489602</v>
      </c>
      <c r="R20" s="46">
        <f t="shared" si="5"/>
        <v>6276</v>
      </c>
      <c r="S20" s="47">
        <f t="shared" si="6"/>
        <v>150.624</v>
      </c>
      <c r="T20" s="47">
        <f t="shared" si="7"/>
        <v>6.2759999999999998</v>
      </c>
      <c r="U20" s="116">
        <v>7.7</v>
      </c>
      <c r="V20" s="116">
        <f t="shared" si="1"/>
        <v>7.7</v>
      </c>
      <c r="W20" s="117" t="s">
        <v>130</v>
      </c>
      <c r="X20" s="119">
        <v>1037</v>
      </c>
      <c r="Y20" s="119">
        <v>0</v>
      </c>
      <c r="Z20" s="119">
        <v>1188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43616884</v>
      </c>
      <c r="AH20" s="49">
        <f t="shared" si="9"/>
        <v>1384</v>
      </c>
      <c r="AI20" s="50">
        <f t="shared" si="8"/>
        <v>220.52262587635437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10157433</v>
      </c>
      <c r="AQ20" s="119">
        <f t="shared" si="2"/>
        <v>0</v>
      </c>
      <c r="AR20" s="53">
        <v>1.27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140</v>
      </c>
      <c r="P21" s="115">
        <v>149</v>
      </c>
      <c r="Q21" s="115">
        <v>68495918</v>
      </c>
      <c r="R21" s="46">
        <f t="shared" si="5"/>
        <v>6316</v>
      </c>
      <c r="S21" s="47">
        <f t="shared" si="6"/>
        <v>151.584</v>
      </c>
      <c r="T21" s="47">
        <f t="shared" si="7"/>
        <v>6.3159999999999998</v>
      </c>
      <c r="U21" s="116">
        <v>7.2</v>
      </c>
      <c r="V21" s="116">
        <f t="shared" si="1"/>
        <v>7.2</v>
      </c>
      <c r="W21" s="117" t="s">
        <v>130</v>
      </c>
      <c r="X21" s="119">
        <v>1036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43618282</v>
      </c>
      <c r="AH21" s="49">
        <f t="shared" si="9"/>
        <v>1398</v>
      </c>
      <c r="AI21" s="50">
        <f t="shared" si="8"/>
        <v>221.34262191260291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10157433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9</v>
      </c>
      <c r="E22" s="41">
        <f t="shared" si="0"/>
        <v>6.3380281690140849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139</v>
      </c>
      <c r="P22" s="115">
        <v>146</v>
      </c>
      <c r="Q22" s="115">
        <v>68501871</v>
      </c>
      <c r="R22" s="46">
        <f t="shared" si="5"/>
        <v>5953</v>
      </c>
      <c r="S22" s="47">
        <f t="shared" si="6"/>
        <v>142.87200000000001</v>
      </c>
      <c r="T22" s="47">
        <f t="shared" si="7"/>
        <v>5.9530000000000003</v>
      </c>
      <c r="U22" s="116">
        <v>6.8</v>
      </c>
      <c r="V22" s="116">
        <f t="shared" si="1"/>
        <v>6.8</v>
      </c>
      <c r="W22" s="117" t="s">
        <v>130</v>
      </c>
      <c r="X22" s="119">
        <v>1036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43619620</v>
      </c>
      <c r="AH22" s="49">
        <f t="shared" si="9"/>
        <v>1338</v>
      </c>
      <c r="AI22" s="50">
        <f t="shared" si="8"/>
        <v>224.76062489501092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10157433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5</v>
      </c>
      <c r="E23" s="41">
        <f t="shared" si="0"/>
        <v>3.5211267605633805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132</v>
      </c>
      <c r="P23" s="115">
        <v>134</v>
      </c>
      <c r="Q23" s="115">
        <v>68507906</v>
      </c>
      <c r="R23" s="46">
        <f t="shared" si="5"/>
        <v>6035</v>
      </c>
      <c r="S23" s="47">
        <f t="shared" si="6"/>
        <v>144.84</v>
      </c>
      <c r="T23" s="47">
        <f t="shared" si="7"/>
        <v>6.0350000000000001</v>
      </c>
      <c r="U23" s="116">
        <v>6.4</v>
      </c>
      <c r="V23" s="116">
        <f t="shared" si="1"/>
        <v>6.4</v>
      </c>
      <c r="W23" s="117" t="s">
        <v>130</v>
      </c>
      <c r="X23" s="119">
        <v>1016</v>
      </c>
      <c r="Y23" s="119">
        <v>0</v>
      </c>
      <c r="Z23" s="119">
        <v>1188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43620996</v>
      </c>
      <c r="AH23" s="49">
        <f t="shared" si="9"/>
        <v>1376</v>
      </c>
      <c r="AI23" s="50">
        <f t="shared" si="8"/>
        <v>228.003314001657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10157433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132</v>
      </c>
      <c r="P24" s="115">
        <v>136</v>
      </c>
      <c r="Q24" s="115">
        <v>68513702</v>
      </c>
      <c r="R24" s="46">
        <f t="shared" si="5"/>
        <v>5796</v>
      </c>
      <c r="S24" s="47">
        <f t="shared" si="6"/>
        <v>139.10400000000001</v>
      </c>
      <c r="T24" s="47">
        <f t="shared" si="7"/>
        <v>5.7960000000000003</v>
      </c>
      <c r="U24" s="116">
        <v>6</v>
      </c>
      <c r="V24" s="116">
        <f t="shared" si="1"/>
        <v>6</v>
      </c>
      <c r="W24" s="117" t="s">
        <v>130</v>
      </c>
      <c r="X24" s="119">
        <v>1016</v>
      </c>
      <c r="Y24" s="119">
        <v>0</v>
      </c>
      <c r="Z24" s="119">
        <v>1186</v>
      </c>
      <c r="AA24" s="119">
        <v>1185</v>
      </c>
      <c r="AB24" s="119">
        <v>1186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43622348</v>
      </c>
      <c r="AH24" s="49">
        <f>IF(ISBLANK(AG24),"-",AG24-AG23)</f>
        <v>1352</v>
      </c>
      <c r="AI24" s="50">
        <f t="shared" si="8"/>
        <v>233.26432022084194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10157433</v>
      </c>
      <c r="AQ24" s="119">
        <f t="shared" si="2"/>
        <v>0</v>
      </c>
      <c r="AR24" s="53">
        <v>1.23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133</v>
      </c>
      <c r="P25" s="115">
        <v>137</v>
      </c>
      <c r="Q25" s="115">
        <v>68519402</v>
      </c>
      <c r="R25" s="46">
        <f t="shared" si="5"/>
        <v>5700</v>
      </c>
      <c r="S25" s="47">
        <f t="shared" si="6"/>
        <v>136.80000000000001</v>
      </c>
      <c r="T25" s="47">
        <f t="shared" si="7"/>
        <v>5.7</v>
      </c>
      <c r="U25" s="116">
        <v>5.8</v>
      </c>
      <c r="V25" s="116">
        <f t="shared" si="1"/>
        <v>5.8</v>
      </c>
      <c r="W25" s="117" t="s">
        <v>130</v>
      </c>
      <c r="X25" s="119">
        <v>1016</v>
      </c>
      <c r="Y25" s="119">
        <v>0</v>
      </c>
      <c r="Z25" s="119">
        <v>1186</v>
      </c>
      <c r="AA25" s="119">
        <v>1185</v>
      </c>
      <c r="AB25" s="119">
        <v>1186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43623660</v>
      </c>
      <c r="AH25" s="49">
        <f t="shared" si="9"/>
        <v>1312</v>
      </c>
      <c r="AI25" s="50">
        <f t="shared" si="8"/>
        <v>230.17543859649123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10157433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133</v>
      </c>
      <c r="P26" s="115">
        <v>136</v>
      </c>
      <c r="Q26" s="115">
        <v>68525280</v>
      </c>
      <c r="R26" s="46">
        <f t="shared" si="5"/>
        <v>5878</v>
      </c>
      <c r="S26" s="47">
        <f t="shared" si="6"/>
        <v>141.072</v>
      </c>
      <c r="T26" s="47">
        <f t="shared" si="7"/>
        <v>5.8780000000000001</v>
      </c>
      <c r="U26" s="116">
        <v>5.5</v>
      </c>
      <c r="V26" s="116">
        <f t="shared" si="1"/>
        <v>5.5</v>
      </c>
      <c r="W26" s="117" t="s">
        <v>130</v>
      </c>
      <c r="X26" s="119">
        <v>1020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43625036</v>
      </c>
      <c r="AH26" s="49">
        <f t="shared" si="9"/>
        <v>1376</v>
      </c>
      <c r="AI26" s="50">
        <f t="shared" si="8"/>
        <v>234.0932289894522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10157433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131</v>
      </c>
      <c r="P27" s="115">
        <v>138</v>
      </c>
      <c r="Q27" s="115">
        <v>68530848</v>
      </c>
      <c r="R27" s="46">
        <f t="shared" si="5"/>
        <v>5568</v>
      </c>
      <c r="S27" s="47">
        <f t="shared" si="6"/>
        <v>133.63200000000001</v>
      </c>
      <c r="T27" s="47">
        <f t="shared" si="7"/>
        <v>5.5679999999999996</v>
      </c>
      <c r="U27" s="116">
        <v>5.2</v>
      </c>
      <c r="V27" s="116">
        <f t="shared" si="1"/>
        <v>5.2</v>
      </c>
      <c r="W27" s="117" t="s">
        <v>130</v>
      </c>
      <c r="X27" s="119">
        <v>1046</v>
      </c>
      <c r="Y27" s="119">
        <v>0</v>
      </c>
      <c r="Z27" s="119">
        <v>1186</v>
      </c>
      <c r="AA27" s="119">
        <v>1185</v>
      </c>
      <c r="AB27" s="119">
        <v>1186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43626332</v>
      </c>
      <c r="AH27" s="49">
        <f t="shared" si="9"/>
        <v>1296</v>
      </c>
      <c r="AI27" s="50">
        <f t="shared" si="8"/>
        <v>232.75862068965517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10157433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133</v>
      </c>
      <c r="P28" s="115">
        <v>136</v>
      </c>
      <c r="Q28" s="115">
        <v>68536619</v>
      </c>
      <c r="R28" s="46">
        <f t="shared" si="5"/>
        <v>5771</v>
      </c>
      <c r="S28" s="47">
        <f t="shared" si="6"/>
        <v>138.50399999999999</v>
      </c>
      <c r="T28" s="47">
        <f t="shared" si="7"/>
        <v>5.7709999999999999</v>
      </c>
      <c r="U28" s="116">
        <v>4.9000000000000004</v>
      </c>
      <c r="V28" s="116">
        <f t="shared" si="1"/>
        <v>4.9000000000000004</v>
      </c>
      <c r="W28" s="117" t="s">
        <v>130</v>
      </c>
      <c r="X28" s="119">
        <v>1007</v>
      </c>
      <c r="Y28" s="119">
        <v>0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43627668</v>
      </c>
      <c r="AH28" s="49">
        <f t="shared" si="9"/>
        <v>1336</v>
      </c>
      <c r="AI28" s="50">
        <f t="shared" si="8"/>
        <v>231.50233928262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10157433</v>
      </c>
      <c r="AQ28" s="119">
        <f t="shared" si="2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130</v>
      </c>
      <c r="P29" s="115">
        <v>135</v>
      </c>
      <c r="Q29" s="115">
        <v>68542248</v>
      </c>
      <c r="R29" s="46">
        <f t="shared" si="5"/>
        <v>5629</v>
      </c>
      <c r="S29" s="47">
        <f t="shared" si="6"/>
        <v>135.096</v>
      </c>
      <c r="T29" s="47">
        <f t="shared" si="7"/>
        <v>5.6289999999999996</v>
      </c>
      <c r="U29" s="116">
        <v>4.7</v>
      </c>
      <c r="V29" s="116">
        <f t="shared" si="1"/>
        <v>4.7</v>
      </c>
      <c r="W29" s="117" t="s">
        <v>130</v>
      </c>
      <c r="X29" s="119">
        <v>1006</v>
      </c>
      <c r="Y29" s="119">
        <v>0</v>
      </c>
      <c r="Z29" s="119">
        <v>1167</v>
      </c>
      <c r="AA29" s="119">
        <v>1185</v>
      </c>
      <c r="AB29" s="119">
        <v>1167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43628968</v>
      </c>
      <c r="AH29" s="49">
        <f t="shared" si="9"/>
        <v>1300</v>
      </c>
      <c r="AI29" s="50">
        <f t="shared" si="8"/>
        <v>230.94688221709009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10157433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7</v>
      </c>
      <c r="E30" s="41">
        <f t="shared" si="0"/>
        <v>4.9295774647887329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113</v>
      </c>
      <c r="P30" s="115">
        <v>128</v>
      </c>
      <c r="Q30" s="115">
        <v>68547610</v>
      </c>
      <c r="R30" s="46">
        <f t="shared" si="5"/>
        <v>5362</v>
      </c>
      <c r="S30" s="47">
        <f t="shared" si="6"/>
        <v>128.68799999999999</v>
      </c>
      <c r="T30" s="47">
        <f t="shared" si="7"/>
        <v>5.3620000000000001</v>
      </c>
      <c r="U30" s="116">
        <v>3.8</v>
      </c>
      <c r="V30" s="116">
        <f t="shared" si="1"/>
        <v>3.8</v>
      </c>
      <c r="W30" s="117" t="s">
        <v>139</v>
      </c>
      <c r="X30" s="119">
        <v>1098</v>
      </c>
      <c r="Y30" s="119">
        <v>0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43630060</v>
      </c>
      <c r="AH30" s="49">
        <f t="shared" si="9"/>
        <v>1092</v>
      </c>
      <c r="AI30" s="50">
        <f t="shared" si="8"/>
        <v>203.65535248041775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10157433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10</v>
      </c>
      <c r="E31" s="41">
        <f t="shared" si="0"/>
        <v>7.042253521126761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113</v>
      </c>
      <c r="P31" s="115">
        <v>127</v>
      </c>
      <c r="Q31" s="115">
        <v>68552961</v>
      </c>
      <c r="R31" s="46">
        <f t="shared" si="5"/>
        <v>5351</v>
      </c>
      <c r="S31" s="47">
        <f t="shared" si="6"/>
        <v>128.42400000000001</v>
      </c>
      <c r="T31" s="47">
        <f t="shared" si="7"/>
        <v>5.351</v>
      </c>
      <c r="U31" s="116">
        <v>3.1</v>
      </c>
      <c r="V31" s="116">
        <f t="shared" si="1"/>
        <v>3.1</v>
      </c>
      <c r="W31" s="117" t="s">
        <v>139</v>
      </c>
      <c r="X31" s="119">
        <v>1077</v>
      </c>
      <c r="Y31" s="119">
        <v>0</v>
      </c>
      <c r="Z31" s="119">
        <v>1168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43631132</v>
      </c>
      <c r="AH31" s="49">
        <f t="shared" si="9"/>
        <v>1072</v>
      </c>
      <c r="AI31" s="50">
        <f t="shared" si="8"/>
        <v>200.33638572229489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10157433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115</v>
      </c>
      <c r="P32" s="115">
        <v>120</v>
      </c>
      <c r="Q32" s="115">
        <v>68558232</v>
      </c>
      <c r="R32" s="46">
        <f t="shared" si="5"/>
        <v>5271</v>
      </c>
      <c r="S32" s="47">
        <f t="shared" si="6"/>
        <v>126.504</v>
      </c>
      <c r="T32" s="47">
        <f t="shared" si="7"/>
        <v>5.2709999999999999</v>
      </c>
      <c r="U32" s="116">
        <v>2.5</v>
      </c>
      <c r="V32" s="116">
        <f t="shared" si="1"/>
        <v>2.5</v>
      </c>
      <c r="W32" s="117" t="s">
        <v>139</v>
      </c>
      <c r="X32" s="119">
        <v>1016</v>
      </c>
      <c r="Y32" s="119">
        <v>0</v>
      </c>
      <c r="Z32" s="119">
        <v>1169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43632164</v>
      </c>
      <c r="AH32" s="49">
        <f t="shared" si="9"/>
        <v>1032</v>
      </c>
      <c r="AI32" s="50">
        <f t="shared" si="8"/>
        <v>195.78827546955037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10157433</v>
      </c>
      <c r="AQ32" s="119">
        <f t="shared" si="2"/>
        <v>0</v>
      </c>
      <c r="AR32" s="53">
        <v>1.1299999999999999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132</v>
      </c>
      <c r="P33" s="115">
        <v>106</v>
      </c>
      <c r="Q33" s="115">
        <v>68562572</v>
      </c>
      <c r="R33" s="46">
        <f t="shared" si="5"/>
        <v>4340</v>
      </c>
      <c r="S33" s="47">
        <f t="shared" si="6"/>
        <v>104.16</v>
      </c>
      <c r="T33" s="47">
        <f t="shared" si="7"/>
        <v>4.34</v>
      </c>
      <c r="U33" s="116">
        <v>3.4</v>
      </c>
      <c r="V33" s="116">
        <f t="shared" si="1"/>
        <v>3.4</v>
      </c>
      <c r="W33" s="117" t="s">
        <v>124</v>
      </c>
      <c r="X33" s="119">
        <v>0</v>
      </c>
      <c r="Y33" s="119">
        <v>0</v>
      </c>
      <c r="Z33" s="119">
        <v>1047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43632948</v>
      </c>
      <c r="AH33" s="49">
        <f t="shared" si="9"/>
        <v>784</v>
      </c>
      <c r="AI33" s="50">
        <f t="shared" si="8"/>
        <v>180.64516129032259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10158380</v>
      </c>
      <c r="AQ33" s="119">
        <f t="shared" si="2"/>
        <v>947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131</v>
      </c>
      <c r="P34" s="115">
        <v>100</v>
      </c>
      <c r="Q34" s="115">
        <v>68566840</v>
      </c>
      <c r="R34" s="46">
        <f t="shared" si="5"/>
        <v>4268</v>
      </c>
      <c r="S34" s="47">
        <f t="shared" si="6"/>
        <v>102.432</v>
      </c>
      <c r="T34" s="47">
        <f t="shared" si="7"/>
        <v>4.2679999999999998</v>
      </c>
      <c r="U34" s="116">
        <v>4.5999999999999996</v>
      </c>
      <c r="V34" s="116">
        <f t="shared" si="1"/>
        <v>4.5999999999999996</v>
      </c>
      <c r="W34" s="117" t="s">
        <v>124</v>
      </c>
      <c r="X34" s="119">
        <v>0</v>
      </c>
      <c r="Y34" s="119">
        <v>0</v>
      </c>
      <c r="Z34" s="119">
        <v>1017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43633712</v>
      </c>
      <c r="AH34" s="49">
        <f t="shared" si="9"/>
        <v>764</v>
      </c>
      <c r="AI34" s="50">
        <f t="shared" si="8"/>
        <v>179.00656044985942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10159458</v>
      </c>
      <c r="AQ34" s="119">
        <f t="shared" si="2"/>
        <v>1078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126777</v>
      </c>
      <c r="S35" s="65">
        <f>AVERAGE(S11:S34)</f>
        <v>126.77699999999999</v>
      </c>
      <c r="T35" s="65">
        <f>SUM(T11:T34)</f>
        <v>126.77700000000002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26516</v>
      </c>
      <c r="AH35" s="67">
        <f>SUM(AH11:AH34)</f>
        <v>26516</v>
      </c>
      <c r="AI35" s="68">
        <f>$AH$35/$T35</f>
        <v>209.1546573905361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69"/>
      <c r="AP35" s="70">
        <f>AP34-AP10</f>
        <v>6379</v>
      </c>
      <c r="AQ35" s="71">
        <f>SUM(AQ11:AQ34)</f>
        <v>6379</v>
      </c>
      <c r="AR35" s="72">
        <f>AVERAGE(AR11:AR34)</f>
        <v>1.1933333333333334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223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229</v>
      </c>
      <c r="C41" s="109"/>
      <c r="D41" s="109"/>
      <c r="E41" s="109"/>
      <c r="F41" s="85"/>
      <c r="G41" s="85"/>
      <c r="H41" s="85"/>
      <c r="I41" s="109"/>
      <c r="J41" s="109"/>
      <c r="K41" s="109"/>
      <c r="L41" s="85"/>
      <c r="M41" s="85"/>
      <c r="N41" s="85"/>
      <c r="O41" s="109"/>
      <c r="P41" s="109"/>
      <c r="Q41" s="109"/>
      <c r="R41" s="109"/>
      <c r="S41" s="85"/>
      <c r="T41" s="85"/>
      <c r="U41" s="85"/>
      <c r="V41" s="85"/>
      <c r="W41" s="105"/>
      <c r="X41" s="105"/>
      <c r="Y41" s="105"/>
      <c r="Z41" s="105"/>
      <c r="AA41" s="105"/>
      <c r="AB41" s="105"/>
      <c r="AC41" s="105"/>
      <c r="AD41" s="105"/>
      <c r="AE41" s="105"/>
      <c r="AM41" s="20"/>
      <c r="AN41" s="102"/>
      <c r="AO41" s="102"/>
      <c r="AP41" s="102"/>
      <c r="AQ41" s="102"/>
      <c r="AR41" s="105"/>
      <c r="AV41" s="213"/>
      <c r="AW41" s="213"/>
      <c r="AY41" s="104"/>
    </row>
    <row r="42" spans="1:51" x14ac:dyDescent="0.25">
      <c r="B42" s="199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1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B43" s="199" t="s">
        <v>131</v>
      </c>
      <c r="C43" s="195"/>
      <c r="D43" s="195"/>
      <c r="E43" s="195"/>
      <c r="F43" s="195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A44" s="134"/>
      <c r="B44" s="204" t="s">
        <v>180</v>
      </c>
      <c r="C44" s="221"/>
      <c r="D44" s="222"/>
      <c r="E44" s="221"/>
      <c r="F44" s="221"/>
      <c r="G44" s="221"/>
      <c r="H44" s="221"/>
      <c r="I44" s="221"/>
      <c r="J44" s="223"/>
      <c r="K44" s="223"/>
      <c r="L44" s="177"/>
      <c r="M44" s="177"/>
      <c r="N44" s="177"/>
      <c r="O44" s="177"/>
      <c r="P44" s="177"/>
      <c r="Q44" s="177"/>
      <c r="R44" s="177"/>
      <c r="S44" s="177"/>
      <c r="T44" s="178"/>
      <c r="U44" s="178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269</v>
      </c>
      <c r="C45" s="224"/>
      <c r="D45" s="225"/>
      <c r="E45" s="224"/>
      <c r="F45" s="224"/>
      <c r="G45" s="224"/>
      <c r="H45" s="224"/>
      <c r="I45" s="224"/>
      <c r="J45" s="226"/>
      <c r="K45" s="226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11"/>
      <c r="W45" s="105"/>
      <c r="X45" s="105"/>
      <c r="Y45" s="105"/>
      <c r="Z45" s="105"/>
      <c r="AA45" s="105"/>
      <c r="AB45" s="105"/>
      <c r="AC45" s="105"/>
      <c r="AD45" s="105"/>
      <c r="AE45" s="105"/>
      <c r="AM45" s="106"/>
      <c r="AN45" s="106"/>
      <c r="AO45" s="106"/>
      <c r="AP45" s="106"/>
      <c r="AQ45" s="106"/>
      <c r="AR45" s="106"/>
      <c r="AS45" s="107"/>
      <c r="AV45" s="104"/>
      <c r="AW45" s="100"/>
      <c r="AX45" s="100"/>
      <c r="AY45" s="100"/>
    </row>
    <row r="46" spans="1:51" x14ac:dyDescent="0.25">
      <c r="B46" s="227" t="s">
        <v>276</v>
      </c>
      <c r="C46" s="226"/>
      <c r="D46" s="228"/>
      <c r="E46" s="226"/>
      <c r="F46" s="226"/>
      <c r="G46" s="226"/>
      <c r="H46" s="226"/>
      <c r="I46" s="226"/>
      <c r="J46" s="226"/>
      <c r="K46" s="226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05"/>
      <c r="W46" s="105"/>
      <c r="X46" s="105"/>
      <c r="Y46" s="105"/>
      <c r="Z46" s="105"/>
      <c r="AA46" s="105"/>
      <c r="AB46" s="105"/>
      <c r="AJ46" s="106"/>
      <c r="AK46" s="106"/>
      <c r="AL46" s="106"/>
      <c r="AM46" s="106"/>
      <c r="AN46" s="106"/>
      <c r="AO46" s="106"/>
      <c r="AP46" s="107"/>
      <c r="AQ46" s="102"/>
      <c r="AR46" s="102"/>
      <c r="AS46" s="104"/>
      <c r="AT46" s="100"/>
      <c r="AU46" s="100"/>
      <c r="AV46" s="100"/>
      <c r="AW46" s="100"/>
      <c r="AX46" s="100"/>
      <c r="AY46" s="100"/>
    </row>
    <row r="47" spans="1:51" x14ac:dyDescent="0.25">
      <c r="B47" s="199" t="s">
        <v>132</v>
      </c>
      <c r="C47" s="221"/>
      <c r="D47" s="222"/>
      <c r="E47" s="221"/>
      <c r="F47" s="221"/>
      <c r="G47" s="221"/>
      <c r="H47" s="221"/>
      <c r="I47" s="221"/>
      <c r="J47" s="221"/>
      <c r="K47" s="221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05"/>
      <c r="W47" s="105"/>
      <c r="X47" s="105"/>
      <c r="Y47" s="105"/>
      <c r="Z47" s="105"/>
      <c r="AA47" s="105"/>
      <c r="AB47" s="105"/>
      <c r="AJ47" s="106"/>
      <c r="AK47" s="106"/>
      <c r="AL47" s="106"/>
      <c r="AM47" s="106"/>
      <c r="AN47" s="106"/>
      <c r="AO47" s="106"/>
      <c r="AP47" s="107"/>
      <c r="AQ47" s="102"/>
      <c r="AR47" s="102"/>
      <c r="AS47" s="104"/>
      <c r="AT47" s="100"/>
      <c r="AU47" s="100"/>
      <c r="AV47" s="100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172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11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B53" s="279" t="s">
        <v>277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B54" s="199"/>
      <c r="C54" s="175"/>
      <c r="D54" s="176"/>
      <c r="E54" s="175"/>
      <c r="F54" s="175"/>
      <c r="G54" s="175"/>
      <c r="H54" s="175"/>
      <c r="I54" s="175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  <c r="U54" s="178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B55" s="205"/>
      <c r="C55" s="203"/>
      <c r="D55" s="179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9"/>
      <c r="C56" s="203"/>
      <c r="D56" s="179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99"/>
      <c r="C58" s="108"/>
      <c r="D58" s="121"/>
      <c r="E58" s="108"/>
      <c r="F58" s="108"/>
      <c r="G58" s="108"/>
      <c r="H58" s="108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2"/>
      <c r="U58" s="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04"/>
      <c r="C60" s="205"/>
      <c r="D60" s="122"/>
      <c r="E60" s="205"/>
      <c r="F60" s="205"/>
      <c r="G60" s="108"/>
      <c r="H60" s="108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04"/>
      <c r="C61" s="205"/>
      <c r="D61" s="122"/>
      <c r="E61" s="205"/>
      <c r="F61" s="205"/>
      <c r="G61" s="108"/>
      <c r="H61" s="108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04"/>
      <c r="C62" s="205"/>
      <c r="D62" s="122"/>
      <c r="E62" s="205"/>
      <c r="F62" s="205"/>
      <c r="G62" s="108"/>
      <c r="H62" s="108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04"/>
      <c r="C63" s="205"/>
      <c r="D63" s="122"/>
      <c r="E63" s="205"/>
      <c r="F63" s="205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A64" s="105"/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AS64" s="100"/>
      <c r="AT64" s="100"/>
      <c r="AU64" s="100"/>
      <c r="AV64" s="100"/>
      <c r="AW64" s="100"/>
      <c r="AX64" s="100"/>
      <c r="AY64" s="100"/>
    </row>
    <row r="65" spans="1:51" x14ac:dyDescent="0.25">
      <c r="A65" s="105"/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AS65" s="100"/>
      <c r="AT65" s="100"/>
      <c r="AU65" s="100"/>
      <c r="AV65" s="100"/>
      <c r="AW65" s="100"/>
      <c r="AX65" s="100"/>
      <c r="AY65" s="100"/>
    </row>
    <row r="66" spans="1:51" x14ac:dyDescent="0.25">
      <c r="A66" s="105"/>
      <c r="B66" s="205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2"/>
      <c r="U66" s="79"/>
      <c r="V66" s="79"/>
      <c r="AS66" s="100"/>
      <c r="AT66" s="100"/>
      <c r="AU66" s="100"/>
      <c r="AV66" s="100"/>
      <c r="AW66" s="100"/>
      <c r="AX66" s="100"/>
      <c r="AY66" s="100"/>
    </row>
    <row r="67" spans="1:51" x14ac:dyDescent="0.25">
      <c r="O67" s="12"/>
      <c r="P67" s="102"/>
      <c r="Q67" s="102"/>
      <c r="AS67" s="100"/>
      <c r="AT67" s="100"/>
      <c r="AU67" s="100"/>
      <c r="AV67" s="100"/>
      <c r="AW67" s="100"/>
      <c r="AX67" s="100"/>
      <c r="AY67" s="100"/>
    </row>
    <row r="68" spans="1:51" x14ac:dyDescent="0.25">
      <c r="O68" s="12"/>
      <c r="P68" s="102"/>
      <c r="Q68" s="102"/>
      <c r="AS68" s="100"/>
      <c r="AT68" s="100"/>
      <c r="AU68" s="100"/>
      <c r="AV68" s="100"/>
      <c r="AW68" s="100"/>
      <c r="AX68" s="100"/>
      <c r="AY68" s="100"/>
    </row>
    <row r="69" spans="1:51" x14ac:dyDescent="0.25">
      <c r="O69" s="12"/>
      <c r="P69" s="102"/>
      <c r="Q69" s="102"/>
      <c r="AS69" s="100"/>
      <c r="AT69" s="100"/>
      <c r="AU69" s="100"/>
      <c r="AV69" s="100"/>
      <c r="AW69" s="100"/>
      <c r="AX69" s="100"/>
      <c r="AY69" s="100"/>
    </row>
    <row r="70" spans="1:51" x14ac:dyDescent="0.25">
      <c r="O70" s="12"/>
      <c r="P70" s="102"/>
      <c r="Q70" s="102"/>
      <c r="AS70" s="100"/>
      <c r="AT70" s="100"/>
      <c r="AU70" s="100"/>
      <c r="AV70" s="100"/>
      <c r="AW70" s="100"/>
      <c r="AX70" s="100"/>
      <c r="AY70" s="100"/>
    </row>
    <row r="71" spans="1:51" x14ac:dyDescent="0.25">
      <c r="O71" s="12"/>
      <c r="P71" s="102"/>
      <c r="Q71" s="102"/>
      <c r="R71" s="102"/>
      <c r="S71" s="102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R72" s="102"/>
      <c r="S72" s="102"/>
      <c r="T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R73" s="102"/>
      <c r="S73" s="102"/>
      <c r="T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T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02"/>
      <c r="Q75" s="102"/>
      <c r="R75" s="102"/>
      <c r="S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T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U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T78" s="102"/>
      <c r="U78" s="102"/>
      <c r="AS78" s="100"/>
      <c r="AT78" s="100"/>
      <c r="AU78" s="100"/>
      <c r="AV78" s="100"/>
      <c r="AW78" s="100"/>
      <c r="AX78" s="100"/>
      <c r="AY78" s="100"/>
    </row>
    <row r="90" spans="45:51" x14ac:dyDescent="0.25">
      <c r="AS90" s="100"/>
      <c r="AT90" s="100"/>
      <c r="AU90" s="100"/>
      <c r="AV90" s="100"/>
      <c r="AW90" s="100"/>
      <c r="AX90" s="100"/>
      <c r="AY90" s="100"/>
    </row>
  </sheetData>
  <protectedRanges>
    <protectedRange sqref="S60:T66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63" name="Range2_2_1_10_1_1_1_2"/>
    <protectedRange sqref="N60:R66" name="Range2_12_1_6_1_1"/>
    <protectedRange sqref="L60:M66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2 V33:W34 X11:AB34" name="Range1_16_3_1_1_3"/>
    <protectedRange sqref="AR11 AR25:AR34" name="Range1_16_3_1_1_5"/>
    <protectedRange sqref="L6 D6 D8 O8:U8" name="Range1_16_3_1_1_7"/>
    <protectedRange sqref="P3:U3" name="Range1_16_1_1_1_1_2"/>
    <protectedRange sqref="J60:K66" name="Range2_2_12_1_4_1_1_1_1_1_1_1_1_1_1_1_1_1_1_1"/>
    <protectedRange sqref="I60:I66" name="Range2_2_12_1_7_1_1_2_2_1_2"/>
    <protectedRange sqref="F60:H66" name="Range2_2_12_1_3_1_2_1_1_1_1_2_1_1_1_1_1_1_1_1_1_1_1"/>
    <protectedRange sqref="E60:E66" name="Range2_2_12_1_3_1_2_1_1_1_2_1_1_1_1_3_1_1_1_1_1_1_1_1_1"/>
    <protectedRange sqref="T43" name="Range2_12_5_1_1_2_1_1_1_1_1_1_1_1"/>
    <protectedRange sqref="S43" name="Range2_12_4_1_1_1_4_2_2_1_1_1_1_1_1_1_1"/>
    <protectedRange sqref="P4:U4" name="Range1_16_1_1_1_1_1"/>
    <protectedRange sqref="B60:B62 B64" name="Range2_12_5_1_1_1_2_2_1_1_1_1_1_1_1_1_1_1_1_2_1_1_1_2_1_1_1_1_1_1_1_1_1_1_1_1_1_1_1_1_2_1_1_1_1_1_1_1_1_1_2_1_1_3_1_1_1_3_1_1_1_1_1_1_1_1_1_1_1_1_1_1_1_1_1_1_1_1_1_1_2_1_1_1_1_1_1_1_1_1_1_1_2_2"/>
    <protectedRange sqref="B63" name="Range2_12_5_1_1_1_1_1_2_1_2_1_1_1_2_1_1_1_1_1_1_1_1_1_1_2_1_1_1_1_1_2_1_1_1_1_1_1_1_2_1_1_3_1_1_1_2_1_1_1_1_1_1_1_1_1_1_1_1_1_1_1_1_1_1_1_1_1_1_1_1_1_1_1_1_1_1_1_1_1_1_2_2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2" name="Range2_12_5_1_1_1_1_1_2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5:U55 F56:G56" name="Range2_12_5_1_1_1_2_2_1_1_1_1_1_1_1_1_1_1_1_2_1_1_1_2_1_1_1_1_1_1_1_1_1_1_1_1_1_1_1_1_2_1_1_1_1_1_1_1_1_1_2_1_1_3_1_1_1_3_1_1_1_1_1_1_1_1_1_1_1_1_1_1_1_1_1_1_1_1_1_1_2_1_1_1_1_1_1_1_1_1_1_1_2_2_1_2_1_1_1_1_1_1_1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6" name="Range2_12_5_1_1_1_1_1_2_1_1_2_1_1_1_1_1_1_1_1_1_1_1_1_1_1_1_1_1_2_1_1_1_1_1_1_1_1_1_1_1_1_1_1_3_1_1_1_2_1_1_1_1_1_1_1_1_1_2_1_1_1_1_1_1_1_1_1_1_1_1_1_1_1_1_1_1_1_1_1_1_1_1_1_1_2_1_1_1_2_2_1_1_2_1_1_1_1_1_1_1_1_1_1_1_1_1_1"/>
    <protectedRange sqref="T57" name="Range2_12_5_1_1_2_2_1_1_1_1_1_1_1_1_1_1_1_1_2_1_1_1_1_1_1_1_1_1_1_1_2_3_1_1_1_1_1_1_1_1_1"/>
    <protectedRange sqref="S57" name="Range2_12_4_1_1_1_4_2_2_2_2_1_1_1_1_1_1_1_1_1_1_1_2_1_1_1_1_1_1_1_1_1_1_1_2_3_1_1_1_1_1_1_1_1_1"/>
    <protectedRange sqref="Q57:R57" name="Range2_12_1_6_1_1_1_2_3_2_1_1_3_1_1_1_1_1_1_1_1_1_1_1_1_1_2_1_1_1_1_1_1_1_1_1_1_1_2_3_1_1_1_1_1_1_1_1_1"/>
    <protectedRange sqref="N57:P57" name="Range2_12_1_2_3_1_1_1_2_3_2_1_1_3_1_1_1_1_1_1_1_1_1_1_1_1_1_2_1_1_1_1_1_1_1_1_1_1_1_2_3_1_1_1_1_1_1_1_1_1"/>
    <protectedRange sqref="K57:M57" name="Range2_2_12_1_4_3_1_1_1_3_3_2_1_1_3_1_1_1_1_1_1_1_1_1_1_1_1_1_2_1_1_1_1_1_1_1_1_1_1_1_2_3_1_1_1_1_1_1_1_1_1"/>
    <protectedRange sqref="J57" name="Range2_2_12_1_4_3_1_1_1_3_2_1_2_2_1_1_1_1_1_1_1_1_1_1_1_1_1_2_1_1_1_1_1_1_1_1_1_1_1_2_3_1_1_1_1_1_1_1_1_1"/>
    <protectedRange sqref="E57:H57" name="Range2_2_12_1_3_1_2_1_1_1_1_2_1_1_1_1_1_1_1_1_1_1_2_1_1_1_1_1_1_1_1_2_1_1_1_1_1_1_1_1_1_1_1_2_3_1_1_1_1_1_1_1_1_1"/>
    <protectedRange sqref="D57" name="Range2_2_12_1_3_1_2_1_1_1_2_1_2_3_1_1_1_1_1_1_2_1_1_1_1_1_1_1_1_1_1_2_1_1_1_1_1_1_1_1_1_1_1_2_3_1_1_1_1_1_1_1_1_1"/>
    <protectedRange sqref="I57" name="Range2_2_12_1_4_2_1_1_1_4_1_2_1_1_1_2_2_1_1_1_1_1_1_1_1_1_1_1_1_1_1_2_1_1_1_1_1_1_1_1_1_1_1_2_3_1_1_1_1_1_1_1_1_1"/>
    <protectedRange sqref="B57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S58:T58" name="Range2_12_5_1_1_2_1_1_1_1_1_1_1_2_1_2_3_1_1_1_1_2_1_1_1_2"/>
    <protectedRange sqref="N58:R58" name="Range2_12_1_6_1_1_2_1_1_1_1_1_1_1_1_1_2_3_1_1_1_1_2_1_1_1_2"/>
    <protectedRange sqref="L58:M58" name="Range2_2_12_1_7_1_1_3_1_1_1_1_1_1_1_1_1_2_3_1_1_1_1_2_1_1_1_2"/>
    <protectedRange sqref="J58:K58" name="Range2_2_12_1_4_1_1_1_1_1_1_1_1_1_1_1_1_1_1_1_2_1_1_1_1_1_1_1_1_1_2_3_1_1_1_1_2_1_1_1_2"/>
    <protectedRange sqref="I58" name="Range2_2_12_1_7_1_1_2_2_1_2_2_1_1_1_1_1_1_1_1_1_2_3_1_1_1_1_2_1_1_1_2"/>
    <protectedRange sqref="G58:H58" name="Range2_2_12_1_3_1_2_1_1_1_1_2_1_1_1_1_1_1_1_1_1_1_1_2_1_1_1_1_1_1_1_1_1_2_3_1_1_1_1_2_1_1_1_2"/>
    <protectedRange sqref="F58" name="Range2_2_12_1_3_1_2_1_1_1_1_2_1_1_1_1_1_1_1_1_1_1_1_2_2_1_1_1_1_1_1_1_1_2_3_1_1_1_1_2_1_1_1_2"/>
    <protectedRange sqref="E58" name="Range2_2_12_1_3_1_2_1_1_1_2_1_1_1_1_3_1_1_1_1_1_1_1_1_1_2_2_1_1_1_1_1_1_1_1_2_3_1_1_1_1_2_1_1_1_2"/>
    <protectedRange sqref="B58" name="Range2_12_5_1_1_1_2_2_1_1_1_1_1_1_1_1_1_1_1_2_1_1_1_2_1_1_1_2_1_1_1_3_1_1_1_1_1_1_1_1_1_1_1_1_1_1_1_1_1_1_1_1_1_1_1_1_1_1_1_1_1_1_1_1_1_1_1_1_1_1_1_1_1_1_1_1_1_1_1_1_1_1_1_1_1_1_1_1_1_1_2_1_1_1_1_1_1_1_1_1_1_1_1_1_1_1_2_1_1_1_1_1_1_1_1_1_2_1_1_2_1_1_1__3"/>
    <protectedRange sqref="T59" name="Range2_12_5_1_1_2_2_1_1_1_1_1_1_1_1_1_1_1_1_2_1_1_1_1_1_1_1_1_1_2_1_2_2_1_1_1_1_2_1_1_1_2"/>
    <protectedRange sqref="S59" name="Range2_12_4_1_1_1_4_2_2_2_2_1_1_1_1_1_1_1_1_1_1_1_2_1_1_1_1_1_1_1_1_1_2_1_2_2_1_1_1_1_2_1_1_1_2"/>
    <protectedRange sqref="Q59:R59" name="Range2_12_1_6_1_1_1_2_3_2_1_1_3_1_1_1_1_1_1_1_1_1_1_1_1_1_2_1_1_1_1_1_1_1_1_1_2_1_2_2_1_1_1_1_2_1_1_1_2"/>
    <protectedRange sqref="N59:P59" name="Range2_12_1_2_3_1_1_1_2_3_2_1_1_3_1_1_1_1_1_1_1_1_1_1_1_1_1_2_1_1_1_1_1_1_1_1_1_2_1_2_2_1_1_1_1_2_1_1_1_2"/>
    <protectedRange sqref="K59:M59" name="Range2_2_12_1_4_3_1_1_1_3_3_2_1_1_3_1_1_1_1_1_1_1_1_1_1_1_1_1_2_1_1_1_1_1_1_1_1_1_2_1_2_2_1_1_1_1_2_1_1_1_2"/>
    <protectedRange sqref="J59" name="Range2_2_12_1_4_3_1_1_1_3_2_1_2_2_1_1_1_1_1_1_1_1_1_1_1_1_1_2_1_1_1_1_1_1_1_1_1_2_1_2_2_1_1_1_1_2_1_1_1_2"/>
    <protectedRange sqref="E59:H59" name="Range2_2_12_1_3_1_2_1_1_1_1_2_1_1_1_1_1_1_1_1_1_1_2_1_1_1_1_1_1_1_1_2_1_1_1_1_1_1_1_1_1_2_1_2_2_1_1_1_1_2_1_1_1_2"/>
    <protectedRange sqref="D59" name="Range2_2_12_1_3_1_2_1_1_1_2_1_2_3_1_1_1_1_1_1_2_1_1_1_1_1_1_1_1_1_1_2_1_1_1_1_1_1_1_1_1_2_1_2_2_1_1_1_1_2_1_1_1_2"/>
    <protectedRange sqref="I59" name="Range2_2_12_1_4_2_1_1_1_4_1_2_1_1_1_2_2_1_1_1_1_1_1_1_1_1_1_1_1_1_1_2_1_1_1_1_1_1_1_1_1_2_1_2_2_1_1_1_1_2_1_1_1_2"/>
    <protectedRange sqref="B59" name="Range2_12_5_1_1_1_2_2_1_1_1_1_1_1_1_1_1_1_1_2_1_1_1_2_1_1_1_2_1_1_1_3_1_1_1_1_1_1_1_1_1_1_1_1_1_1_1_1_1_1_1_1_1_1_1_1_1_1_1_1_1_1_1_1_1_1_1_1_1_1_1_1_1_1_1_1_1_1_1_1_1_1_1_1_1_1_1_1_1_1_2_1_1_1_1_1_1_1_1_1_1_1_1_1_1_1_2_1_1_1_1_1_1_1_1_1_2_1_3_2_1_1_1__3"/>
    <protectedRange sqref="W17:W32" name="Range1_16_3_1_1_3_2_1_1_1_1_1"/>
    <protectedRange sqref="S54:T54" name="Range2_12_5_1_1_2_1_1_1_2_1_1_1_1_1_1_1_1"/>
    <protectedRange sqref="N54:R54" name="Range2_12_1_6_1_1_2_1_1_1_2_1_1_1_1_1_1_1_1"/>
    <protectedRange sqref="L54:M54" name="Range2_2_12_1_7_1_1_3_1_1_1_2_1_1_1_1_1_1_1_1"/>
    <protectedRange sqref="J54:K54" name="Range2_2_12_1_4_1_1_1_1_1_1_1_1_1_1_1_1_1_1_1_2_1_1_1_2_1_1_1_1_1_1_1_1"/>
    <protectedRange sqref="I54" name="Range2_2_12_1_7_1_1_2_2_1_2_2_1_1_1_2_1_1_1_1_1_1_1_1"/>
    <protectedRange sqref="G54:H54" name="Range2_2_12_1_3_1_2_1_1_1_1_2_1_1_1_1_1_1_1_1_1_1_1_2_1_1_1_2_1_1_1_1_1_1_1_1"/>
    <protectedRange sqref="F54" name="Range2_2_12_1_3_1_2_1_1_1_1_2_1_1_1_1_1_1_1_1_1_1_1_2_2_1_1_2_1_1_1_1_1_1_1_1"/>
    <protectedRange sqref="E54" name="Range2_2_12_1_3_1_2_1_1_1_2_1_1_1_1_3_1_1_1_1_1_1_1_1_1_2_2_1_1_2_1_1_1_1_1_1_1_1"/>
    <protectedRange sqref="B54" name="Range2_12_5_1_1_1_1_1_2_1_1_1_1_1_1_1_1_1_1_1_1_1_1_1_1_1_1_1_1_2_1_1_1_1_1_1_1_1_1_1_1_1_1_3_1_1_1_2_1_1_1_1_1_1_1_1_1_1_1_1_2_1_1_1_1_1_1_1_1_1_1_1_1_1_1_1_1_1_1_1_1_1_1_1_1_1_1_1_1_3_1_2_1_1_1_2_2_1_2_1_1_1_1_1_1_1_1_1_1_1_1_1_1_1"/>
    <protectedRange sqref="B43" name="Range2_12_5_1_1_1_2_1_1_1_1_1_1_1_1_1_1_1_2_1_1_1_1_1_1_1_1_1_1_1_1_1_1_1_1_1_1_1_1_1_1_2_1_1_1_1_1_1_1_1_1_1_1_2_1_1_1_1_2_1_1_1_1_1_1_1_1_1_1_1_2_1_1_1_1_1_1_1_1_1_1_1_1_1_1_3_1_1"/>
    <protectedRange sqref="B44" name="Range2_12_5_1_1_1_2_2_1_1_1_1_1_1_1_1_1_1_1_1_1_1_1_1_1_1_1_1_1_1_1_1_1_1_1_1_1_1_1_1_1_1_1_1_1_1_1_1_1_1_1_1_1_1_1_1_1_2_1_1_1_1_1_1_1_1_1_1_1_2_1_1_1_1_1_2_1_1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"/>
    <protectedRange sqref="B46" name="Range2_12_5_1_1_1_2_1_1_1_1_1_1_1_1_1_1_1_2_1_1_1_1_1_1_1_1_1_1_1_1_1_1_1_1_1_1_1_1_1_1_2_1_1_1_1_1_1_1_1_1_1_1_2_1_1_1_1_2_1_1_1_1_1_1_1_1_1_1_1_2_1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"/>
    <protectedRange sqref="F49:U49 F50:G50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B4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2"/>
    <protectedRange sqref="B50" name="Range2_12_5_1_1_1_1_1_2_1_1_2_1_1_1_1_1_1_1_1_1_1_1_1_1_1_1_1_1_2_1_1_1_1_1_1_1_1_1_1_1_1_1_1_3_1_1_1_2_1_1_1_1_1_1_1_1_1_2_1_1_1_1_1_1_1_1_1_1_1_1_1_1_1_1_1_1_1_1_1_1_1_1_1_1_2_1_1_1_2_2_1_1_2_1_1_1_1_1_1_1_1_1_1_1_1_1_1_1_1_1_1_1"/>
    <protectedRange sqref="T51" name="Range2_12_5_1_1_2_2_1_1_1_1_1_1_1_1_1_1_1_1_2_1_1_1_1_1_1_1_1_1_1_1_2_3_1_1_1_1_1_1_1_1_1_1_1_1_1_1"/>
    <protectedRange sqref="S51" name="Range2_12_4_1_1_1_4_2_2_2_2_1_1_1_1_1_1_1_1_1_1_1_2_1_1_1_1_1_1_1_1_1_1_1_2_3_1_1_1_1_1_1_1_1_1_1_1_1_1_1"/>
    <protectedRange sqref="Q51:R51" name="Range2_12_1_6_1_1_1_2_3_2_1_1_3_1_1_1_1_1_1_1_1_1_1_1_1_1_2_1_1_1_1_1_1_1_1_1_1_1_2_3_1_1_1_1_1_1_1_1_1_1_1_1_1_1"/>
    <protectedRange sqref="N51:P51" name="Range2_12_1_2_3_1_1_1_2_3_2_1_1_3_1_1_1_1_1_1_1_1_1_1_1_1_1_2_1_1_1_1_1_1_1_1_1_1_1_2_3_1_1_1_1_1_1_1_1_1_1_1_1_1_1"/>
    <protectedRange sqref="K51:M51" name="Range2_2_12_1_4_3_1_1_1_3_3_2_1_1_3_1_1_1_1_1_1_1_1_1_1_1_1_1_2_1_1_1_1_1_1_1_1_1_1_1_2_3_1_1_1_1_1_1_1_1_1_1_1_1_1_1"/>
    <protectedRange sqref="J51" name="Range2_2_12_1_4_3_1_1_1_3_2_1_2_2_1_1_1_1_1_1_1_1_1_1_1_1_1_2_1_1_1_1_1_1_1_1_1_1_1_2_3_1_1_1_1_1_1_1_1_1_1_1_1_1_1"/>
    <protectedRange sqref="E51:H51" name="Range2_2_12_1_3_1_2_1_1_1_1_2_1_1_1_1_1_1_1_1_1_1_2_1_1_1_1_1_1_1_1_2_1_1_1_1_1_1_1_1_1_1_1_2_3_1_1_1_1_1_1_1_1_1_1_1_1_1_1"/>
    <protectedRange sqref="D51" name="Range2_2_12_1_3_1_2_1_1_1_2_1_2_3_1_1_1_1_1_1_2_1_1_1_1_1_1_1_1_1_1_2_1_1_1_1_1_1_1_1_1_1_1_2_3_1_1_1_1_1_1_1_1_1_1_1_1_1_1"/>
    <protectedRange sqref="I51" name="Range2_2_12_1_4_2_1_1_1_4_1_2_1_1_1_2_2_1_1_1_1_1_1_1_1_1_1_1_1_1_1_2_1_1_1_1_1_1_1_1_1_1_1_2_3_1_1_1_1_1_1_1_1_1_1_1_1_1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2"/>
    <protectedRange sqref="P5:U5" name="Range1_16_1_1_1_1_1_1_2_2_2_2_2_2_2_2_2_2_2_2_2_2_2_2_2_2_2_2_2_2_2_1_2_2_2_2_2_2_2_2_2_2_3_2_2_2_2_2_2_2_2"/>
    <protectedRange sqref="S52:T52" name="Range2_12_5_1_1_2_1_1_1_1_1_1_1_2_1_2_3_1_1_1_1_2_1_1_1_2_1_1_1_1_1"/>
    <protectedRange sqref="N52:R52" name="Range2_12_1_6_1_1_2_1_1_1_1_1_1_1_1_1_2_3_1_1_1_1_2_1_1_1_2_1_1_1_1_1"/>
    <protectedRange sqref="L52:M52" name="Range2_2_12_1_7_1_1_3_1_1_1_1_1_1_1_1_1_2_3_1_1_1_1_2_1_1_1_2_1_1_1_1_1"/>
    <protectedRange sqref="J52:K52" name="Range2_2_12_1_4_1_1_1_1_1_1_1_1_1_1_1_1_1_1_1_2_1_1_1_1_1_1_1_1_1_2_3_1_1_1_1_2_1_1_1_2_1_1_1_1_1"/>
    <protectedRange sqref="I52" name="Range2_2_12_1_7_1_1_2_2_1_2_2_1_1_1_1_1_1_1_1_1_2_3_1_1_1_1_2_1_1_1_2_1_1_1_1_1"/>
    <protectedRange sqref="G52:H52" name="Range2_2_12_1_3_1_2_1_1_1_1_2_1_1_1_1_1_1_1_1_1_1_1_2_1_1_1_1_1_1_1_1_1_2_3_1_1_1_1_2_1_1_1_2_1_1_1_1_1"/>
    <protectedRange sqref="F52" name="Range2_2_12_1_3_1_2_1_1_1_1_2_1_1_1_1_1_1_1_1_1_1_1_2_2_1_1_1_1_1_1_1_1_2_3_1_1_1_1_2_1_1_1_2_1_1_1_1_1"/>
    <protectedRange sqref="E52" name="Range2_2_12_1_3_1_2_1_1_1_2_1_1_1_1_3_1_1_1_1_1_1_1_1_1_2_2_1_1_1_1_1_1_1_1_2_3_1_1_1_1_2_1_1_1_2_1_1_1_1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1"/>
    <protectedRange sqref="T53" name="Range2_12_5_1_1_2_2_1_1_1_1_1_1_1_1_1_1_1_1_2_1_1_1_1_1_1_1_1_1_2_1_2_2_1_1_1_1_2_1_1_1_2_1_1_1_1_1"/>
    <protectedRange sqref="S53" name="Range2_12_4_1_1_1_4_2_2_2_2_1_1_1_1_1_1_1_1_1_1_1_2_1_1_1_1_1_1_1_1_1_2_1_2_2_1_1_1_1_2_1_1_1_2_1_1_1_1_1"/>
    <protectedRange sqref="Q53:R53" name="Range2_12_1_6_1_1_1_2_3_2_1_1_3_1_1_1_1_1_1_1_1_1_1_1_1_1_2_1_1_1_1_1_1_1_1_1_2_1_2_2_1_1_1_1_2_1_1_1_2_1_1_1_1_1"/>
    <protectedRange sqref="N53:P53" name="Range2_12_1_2_3_1_1_1_2_3_2_1_1_3_1_1_1_1_1_1_1_1_1_1_1_1_1_2_1_1_1_1_1_1_1_1_1_2_1_2_2_1_1_1_1_2_1_1_1_2_1_1_1_1_1"/>
    <protectedRange sqref="K53:M53" name="Range2_2_12_1_4_3_1_1_1_3_3_2_1_1_3_1_1_1_1_1_1_1_1_1_1_1_1_1_2_1_1_1_1_1_1_1_1_1_2_1_2_2_1_1_1_1_2_1_1_1_2_1_1_1_1_1"/>
    <protectedRange sqref="J53" name="Range2_2_12_1_4_3_1_1_1_3_2_1_2_2_1_1_1_1_1_1_1_1_1_1_1_1_1_2_1_1_1_1_1_1_1_1_1_2_1_2_2_1_1_1_1_2_1_1_1_2_1_1_1_1_1"/>
    <protectedRange sqref="E53:H53" name="Range2_2_12_1_3_1_2_1_1_1_1_2_1_1_1_1_1_1_1_1_1_1_2_1_1_1_1_1_1_1_1_2_1_1_1_1_1_1_1_1_1_2_1_2_2_1_1_1_1_2_1_1_1_2_1_1_1_1_1"/>
    <protectedRange sqref="D53" name="Range2_2_12_1_3_1_2_1_1_1_2_1_2_3_1_1_1_1_1_1_2_1_1_1_1_1_1_1_1_1_1_2_1_1_1_1_1_1_1_1_1_2_1_2_2_1_1_1_1_2_1_1_1_2_1_1_1_1_1"/>
    <protectedRange sqref="I53" name="Range2_2_12_1_4_2_1_1_1_4_1_2_1_1_1_2_2_1_1_1_1_1_1_1_1_1_1_1_1_1_1_2_1_1_1_1_1_1_1_1_1_2_1_2_2_1_1_1_1_2_1_1_1_2_1_1_1_1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1"/>
  </protectedRanges>
  <mergeCells count="45">
    <mergeCell ref="B59:U59"/>
    <mergeCell ref="AS9:AS10"/>
    <mergeCell ref="AV30:AW30"/>
    <mergeCell ref="L35:N35"/>
    <mergeCell ref="B51:U51"/>
    <mergeCell ref="B53:U53"/>
    <mergeCell ref="B57:U57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16" priority="25" operator="containsText" text="N/A">
      <formula>NOT(ISERROR(SEARCH("N/A",X11)))</formula>
    </cfRule>
    <cfRule type="cellIs" dxfId="115" priority="39" operator="equal">
      <formula>0</formula>
    </cfRule>
  </conditionalFormatting>
  <conditionalFormatting sqref="AC11:AE34 X11:Y34 AA11:AA34">
    <cfRule type="cellIs" dxfId="114" priority="38" operator="greaterThanOrEqual">
      <formula>1185</formula>
    </cfRule>
  </conditionalFormatting>
  <conditionalFormatting sqref="AC11:AE34 X11:Y34 AA11:AA34">
    <cfRule type="cellIs" dxfId="113" priority="37" operator="between">
      <formula>0.1</formula>
      <formula>1184</formula>
    </cfRule>
  </conditionalFormatting>
  <conditionalFormatting sqref="X8">
    <cfRule type="cellIs" dxfId="112" priority="36" operator="equal">
      <formula>0</formula>
    </cfRule>
  </conditionalFormatting>
  <conditionalFormatting sqref="X8">
    <cfRule type="cellIs" dxfId="111" priority="35" operator="greaterThan">
      <formula>1179</formula>
    </cfRule>
  </conditionalFormatting>
  <conditionalFormatting sqref="X8">
    <cfRule type="cellIs" dxfId="110" priority="34" operator="greaterThan">
      <formula>99</formula>
    </cfRule>
  </conditionalFormatting>
  <conditionalFormatting sqref="X8">
    <cfRule type="cellIs" dxfId="109" priority="33" operator="greaterThan">
      <formula>0.99</formula>
    </cfRule>
  </conditionalFormatting>
  <conditionalFormatting sqref="AB8">
    <cfRule type="cellIs" dxfId="108" priority="32" operator="equal">
      <formula>0</formula>
    </cfRule>
  </conditionalFormatting>
  <conditionalFormatting sqref="AB8">
    <cfRule type="cellIs" dxfId="107" priority="31" operator="greaterThan">
      <formula>1179</formula>
    </cfRule>
  </conditionalFormatting>
  <conditionalFormatting sqref="AB8">
    <cfRule type="cellIs" dxfId="106" priority="30" operator="greaterThan">
      <formula>99</formula>
    </cfRule>
  </conditionalFormatting>
  <conditionalFormatting sqref="AB8">
    <cfRule type="cellIs" dxfId="105" priority="29" operator="greaterThan">
      <formula>0.99</formula>
    </cfRule>
  </conditionalFormatting>
  <conditionalFormatting sqref="AI11:AI34">
    <cfRule type="cellIs" dxfId="104" priority="28" operator="greaterThan">
      <formula>$AI$8</formula>
    </cfRule>
  </conditionalFormatting>
  <conditionalFormatting sqref="AH11:AH34">
    <cfRule type="cellIs" dxfId="103" priority="26" operator="greaterThan">
      <formula>$AH$8</formula>
    </cfRule>
    <cfRule type="cellIs" dxfId="102" priority="27" operator="greaterThan">
      <formula>$AH$8</formula>
    </cfRule>
  </conditionalFormatting>
  <conditionalFormatting sqref="AB11:AB34">
    <cfRule type="containsText" dxfId="101" priority="21" operator="containsText" text="N/A">
      <formula>NOT(ISERROR(SEARCH("N/A",AB11)))</formula>
    </cfRule>
    <cfRule type="cellIs" dxfId="100" priority="24" operator="equal">
      <formula>0</formula>
    </cfRule>
  </conditionalFormatting>
  <conditionalFormatting sqref="AB11:AB34">
    <cfRule type="cellIs" dxfId="99" priority="23" operator="greaterThanOrEqual">
      <formula>1185</formula>
    </cfRule>
  </conditionalFormatting>
  <conditionalFormatting sqref="AB11:AB34">
    <cfRule type="cellIs" dxfId="98" priority="22" operator="between">
      <formula>0.1</formula>
      <formula>1184</formula>
    </cfRule>
  </conditionalFormatting>
  <conditionalFormatting sqref="AN11:AO11 AO12:AO34 AN12:AN35">
    <cfRule type="cellIs" dxfId="97" priority="20" operator="equal">
      <formula>0</formula>
    </cfRule>
  </conditionalFormatting>
  <conditionalFormatting sqref="AN11:AO11 AO12:AO34 AN12:AN35">
    <cfRule type="cellIs" dxfId="96" priority="19" operator="greaterThan">
      <formula>1179</formula>
    </cfRule>
  </conditionalFormatting>
  <conditionalFormatting sqref="AN11:AO11 AO12:AO34 AN12:AN35">
    <cfRule type="cellIs" dxfId="95" priority="18" operator="greaterThan">
      <formula>99</formula>
    </cfRule>
  </conditionalFormatting>
  <conditionalFormatting sqref="AN11:AO11 AO12:AO34 AN12:AN35">
    <cfRule type="cellIs" dxfId="94" priority="17" operator="greaterThan">
      <formula>0.99</formula>
    </cfRule>
  </conditionalFormatting>
  <conditionalFormatting sqref="AQ11:AQ34">
    <cfRule type="cellIs" dxfId="93" priority="16" operator="equal">
      <formula>0</formula>
    </cfRule>
  </conditionalFormatting>
  <conditionalFormatting sqref="AQ11:AQ34">
    <cfRule type="cellIs" dxfId="92" priority="15" operator="greaterThan">
      <formula>1179</formula>
    </cfRule>
  </conditionalFormatting>
  <conditionalFormatting sqref="AQ11:AQ34">
    <cfRule type="cellIs" dxfId="91" priority="14" operator="greaterThan">
      <formula>99</formula>
    </cfRule>
  </conditionalFormatting>
  <conditionalFormatting sqref="AQ11:AQ34">
    <cfRule type="cellIs" dxfId="90" priority="13" operator="greaterThan">
      <formula>0.99</formula>
    </cfRule>
  </conditionalFormatting>
  <conditionalFormatting sqref="Z11:Z34">
    <cfRule type="containsText" dxfId="89" priority="9" operator="containsText" text="N/A">
      <formula>NOT(ISERROR(SEARCH("N/A",Z11)))</formula>
    </cfRule>
    <cfRule type="cellIs" dxfId="88" priority="12" operator="equal">
      <formula>0</formula>
    </cfRule>
  </conditionalFormatting>
  <conditionalFormatting sqref="Z11:Z34">
    <cfRule type="cellIs" dxfId="87" priority="11" operator="greaterThanOrEqual">
      <formula>1185</formula>
    </cfRule>
  </conditionalFormatting>
  <conditionalFormatting sqref="Z11:Z34">
    <cfRule type="cellIs" dxfId="86" priority="10" operator="between">
      <formula>0.1</formula>
      <formula>1184</formula>
    </cfRule>
  </conditionalFormatting>
  <conditionalFormatting sqref="AJ11:AN35">
    <cfRule type="cellIs" dxfId="85" priority="8" operator="equal">
      <formula>0</formula>
    </cfRule>
  </conditionalFormatting>
  <conditionalFormatting sqref="AJ11:AN35">
    <cfRule type="cellIs" dxfId="84" priority="7" operator="greaterThan">
      <formula>1179</formula>
    </cfRule>
  </conditionalFormatting>
  <conditionalFormatting sqref="AJ11:AN35">
    <cfRule type="cellIs" dxfId="83" priority="6" operator="greaterThan">
      <formula>99</formula>
    </cfRule>
  </conditionalFormatting>
  <conditionalFormatting sqref="AJ11:AN35">
    <cfRule type="cellIs" dxfId="82" priority="5" operator="greaterThan">
      <formula>0.99</formula>
    </cfRule>
  </conditionalFormatting>
  <conditionalFormatting sqref="AP11:AP34">
    <cfRule type="cellIs" dxfId="81" priority="4" operator="equal">
      <formula>0</formula>
    </cfRule>
  </conditionalFormatting>
  <conditionalFormatting sqref="AP11:AP34">
    <cfRule type="cellIs" dxfId="80" priority="3" operator="greaterThan">
      <formula>1179</formula>
    </cfRule>
  </conditionalFormatting>
  <conditionalFormatting sqref="AP11:AP34">
    <cfRule type="cellIs" dxfId="79" priority="2" operator="greaterThan">
      <formula>99</formula>
    </cfRule>
  </conditionalFormatting>
  <conditionalFormatting sqref="AP11:AP34">
    <cfRule type="cellIs" dxfId="7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W23" zoomScaleNormal="100" workbookViewId="0">
      <selection activeCell="AP35" sqref="AP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45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49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49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42372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26244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47" t="s">
        <v>51</v>
      </c>
      <c r="V9" s="147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44" t="s">
        <v>55</v>
      </c>
      <c r="AG9" s="144" t="s">
        <v>56</v>
      </c>
      <c r="AH9" s="260" t="s">
        <v>57</v>
      </c>
      <c r="AI9" s="276" t="s">
        <v>58</v>
      </c>
      <c r="AJ9" s="147" t="s">
        <v>59</v>
      </c>
      <c r="AK9" s="147" t="s">
        <v>60</v>
      </c>
      <c r="AL9" s="147" t="s">
        <v>61</v>
      </c>
      <c r="AM9" s="147" t="s">
        <v>62</v>
      </c>
      <c r="AN9" s="147" t="s">
        <v>63</v>
      </c>
      <c r="AO9" s="147" t="s">
        <v>64</v>
      </c>
      <c r="AP9" s="147" t="s">
        <v>65</v>
      </c>
      <c r="AQ9" s="258" t="s">
        <v>66</v>
      </c>
      <c r="AR9" s="147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7" t="s">
        <v>72</v>
      </c>
      <c r="C10" s="147" t="s">
        <v>73</v>
      </c>
      <c r="D10" s="147" t="s">
        <v>74</v>
      </c>
      <c r="E10" s="147" t="s">
        <v>75</v>
      </c>
      <c r="F10" s="147" t="s">
        <v>74</v>
      </c>
      <c r="G10" s="147" t="s">
        <v>75</v>
      </c>
      <c r="H10" s="254"/>
      <c r="I10" s="147" t="s">
        <v>75</v>
      </c>
      <c r="J10" s="147" t="s">
        <v>75</v>
      </c>
      <c r="K10" s="147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2'!Q34</f>
        <v>65146435</v>
      </c>
      <c r="R10" s="269"/>
      <c r="S10" s="270"/>
      <c r="T10" s="271"/>
      <c r="U10" s="147" t="s">
        <v>75</v>
      </c>
      <c r="V10" s="147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2'!AG34</f>
        <v>42919524</v>
      </c>
      <c r="AH10" s="260"/>
      <c r="AI10" s="277"/>
      <c r="AJ10" s="147" t="s">
        <v>84</v>
      </c>
      <c r="AK10" s="147" t="s">
        <v>84</v>
      </c>
      <c r="AL10" s="147" t="s">
        <v>84</v>
      </c>
      <c r="AM10" s="147" t="s">
        <v>84</v>
      </c>
      <c r="AN10" s="147" t="s">
        <v>84</v>
      </c>
      <c r="AO10" s="147" t="s">
        <v>84</v>
      </c>
      <c r="AP10" s="1">
        <f>'JAN 2'!AP34</f>
        <v>9974144</v>
      </c>
      <c r="AQ10" s="259"/>
      <c r="AR10" s="148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10</v>
      </c>
      <c r="E11" s="41">
        <f t="shared" ref="E11:E34" si="0">D11/1.42</f>
        <v>7.042253521126761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130</v>
      </c>
      <c r="P11" s="115">
        <v>98</v>
      </c>
      <c r="Q11" s="115">
        <v>65150590</v>
      </c>
      <c r="R11" s="46">
        <f>IF(ISBLANK(Q11),"-",Q11-Q10)</f>
        <v>4155</v>
      </c>
      <c r="S11" s="47">
        <f>R11*24/1000</f>
        <v>99.72</v>
      </c>
      <c r="T11" s="47">
        <f>R11/1000</f>
        <v>4.1550000000000002</v>
      </c>
      <c r="U11" s="116">
        <v>5.8</v>
      </c>
      <c r="V11" s="116">
        <f t="shared" ref="V11:V34" si="1">U11</f>
        <v>5.8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976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42920260</v>
      </c>
      <c r="AH11" s="49">
        <f>IF(ISBLANK(AG11),"-",AG11-AG10)</f>
        <v>736</v>
      </c>
      <c r="AI11" s="50">
        <f>AH11/T11</f>
        <v>177.13598074608905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</v>
      </c>
      <c r="AP11" s="119">
        <v>9975503</v>
      </c>
      <c r="AQ11" s="119">
        <f t="shared" ref="AQ11:AQ34" si="2">AP11-AP10</f>
        <v>1359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127</v>
      </c>
      <c r="P12" s="115">
        <v>93</v>
      </c>
      <c r="Q12" s="115">
        <v>65154466</v>
      </c>
      <c r="R12" s="46">
        <f t="shared" ref="R12:R34" si="5">IF(ISBLANK(Q12),"-",Q12-Q11)</f>
        <v>3876</v>
      </c>
      <c r="S12" s="47">
        <f t="shared" ref="S12:S34" si="6">R12*24/1000</f>
        <v>93.024000000000001</v>
      </c>
      <c r="T12" s="47">
        <f t="shared" ref="T12:T34" si="7">R12/1000</f>
        <v>3.8759999999999999</v>
      </c>
      <c r="U12" s="116">
        <v>7.1</v>
      </c>
      <c r="V12" s="116">
        <f t="shared" si="1"/>
        <v>7.1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946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42920948</v>
      </c>
      <c r="AH12" s="49">
        <f>IF(ISBLANK(AG12),"-",AG12-AG11)</f>
        <v>688</v>
      </c>
      <c r="AI12" s="50">
        <f t="shared" ref="AI12:AI34" si="8">AH12/T12</f>
        <v>177.50257997936018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</v>
      </c>
      <c r="AP12" s="119">
        <v>9976751</v>
      </c>
      <c r="AQ12" s="119">
        <f t="shared" si="2"/>
        <v>1248</v>
      </c>
      <c r="AR12" s="123">
        <v>1.05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126</v>
      </c>
      <c r="P13" s="115">
        <v>93</v>
      </c>
      <c r="Q13" s="115">
        <v>65158374</v>
      </c>
      <c r="R13" s="46">
        <f t="shared" si="5"/>
        <v>3908</v>
      </c>
      <c r="S13" s="47">
        <f t="shared" si="6"/>
        <v>93.792000000000002</v>
      </c>
      <c r="T13" s="47">
        <f t="shared" si="7"/>
        <v>3.9079999999999999</v>
      </c>
      <c r="U13" s="116">
        <v>8.5</v>
      </c>
      <c r="V13" s="116">
        <f t="shared" si="1"/>
        <v>8.5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946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42921632</v>
      </c>
      <c r="AH13" s="49">
        <f>IF(ISBLANK(AG13),"-",AG13-AG12)</f>
        <v>684</v>
      </c>
      <c r="AI13" s="50">
        <f t="shared" si="8"/>
        <v>175.02558853633573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</v>
      </c>
      <c r="AP13" s="119">
        <v>9978043</v>
      </c>
      <c r="AQ13" s="119">
        <f t="shared" si="2"/>
        <v>1292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14</v>
      </c>
      <c r="E14" s="41">
        <f t="shared" si="0"/>
        <v>9.8591549295774659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123</v>
      </c>
      <c r="P14" s="115">
        <v>90</v>
      </c>
      <c r="Q14" s="115">
        <v>65162145</v>
      </c>
      <c r="R14" s="46">
        <f t="shared" si="5"/>
        <v>3771</v>
      </c>
      <c r="S14" s="47">
        <f t="shared" si="6"/>
        <v>90.504000000000005</v>
      </c>
      <c r="T14" s="47">
        <f t="shared" si="7"/>
        <v>3.7709999999999999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896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42922300</v>
      </c>
      <c r="AH14" s="49">
        <f t="shared" ref="AH14:AH34" si="9">IF(ISBLANK(AG14),"-",AG14-AG13)</f>
        <v>668</v>
      </c>
      <c r="AI14" s="50">
        <f t="shared" si="8"/>
        <v>177.14134181914611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</v>
      </c>
      <c r="AP14" s="119">
        <v>9979111</v>
      </c>
      <c r="AQ14" s="119">
        <f t="shared" si="2"/>
        <v>1068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24</v>
      </c>
      <c r="E15" s="41">
        <f t="shared" si="0"/>
        <v>16.901408450704228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101</v>
      </c>
      <c r="P15" s="115">
        <v>103</v>
      </c>
      <c r="Q15" s="115">
        <v>65166231</v>
      </c>
      <c r="R15" s="46">
        <f t="shared" si="5"/>
        <v>4086</v>
      </c>
      <c r="S15" s="47">
        <f t="shared" si="6"/>
        <v>98.063999999999993</v>
      </c>
      <c r="T15" s="47">
        <f t="shared" si="7"/>
        <v>4.0860000000000003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846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42922980</v>
      </c>
      <c r="AH15" s="49">
        <f t="shared" si="9"/>
        <v>680</v>
      </c>
      <c r="AI15" s="50">
        <f t="shared" si="8"/>
        <v>166.42192853646597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9979111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23</v>
      </c>
      <c r="E16" s="41">
        <f t="shared" si="0"/>
        <v>16.197183098591552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113</v>
      </c>
      <c r="P16" s="115">
        <v>1056</v>
      </c>
      <c r="Q16" s="115">
        <v>65170658</v>
      </c>
      <c r="R16" s="46">
        <f t="shared" si="5"/>
        <v>4427</v>
      </c>
      <c r="S16" s="47">
        <f t="shared" si="6"/>
        <v>106.248</v>
      </c>
      <c r="T16" s="47">
        <f t="shared" si="7"/>
        <v>4.4269999999999996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967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42923636</v>
      </c>
      <c r="AH16" s="49">
        <f t="shared" si="9"/>
        <v>656</v>
      </c>
      <c r="AI16" s="50">
        <f t="shared" si="8"/>
        <v>148.18161283035917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9979111</v>
      </c>
      <c r="AQ16" s="119">
        <f t="shared" si="2"/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14</v>
      </c>
      <c r="E17" s="41">
        <f t="shared" si="0"/>
        <v>9.8591549295774659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137</v>
      </c>
      <c r="P17" s="115">
        <v>136</v>
      </c>
      <c r="Q17" s="115">
        <v>65175992</v>
      </c>
      <c r="R17" s="46">
        <f t="shared" si="5"/>
        <v>5334</v>
      </c>
      <c r="S17" s="47">
        <f t="shared" si="6"/>
        <v>128.01599999999999</v>
      </c>
      <c r="T17" s="47">
        <f t="shared" si="7"/>
        <v>5.3339999999999996</v>
      </c>
      <c r="U17" s="116">
        <v>9.5</v>
      </c>
      <c r="V17" s="116">
        <f t="shared" si="1"/>
        <v>9.5</v>
      </c>
      <c r="W17" s="117" t="s">
        <v>141</v>
      </c>
      <c r="X17" s="119">
        <v>0</v>
      </c>
      <c r="Y17" s="119">
        <v>0</v>
      </c>
      <c r="Z17" s="119">
        <v>1046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42924716</v>
      </c>
      <c r="AH17" s="49">
        <f t="shared" si="9"/>
        <v>1080</v>
      </c>
      <c r="AI17" s="50">
        <f t="shared" si="8"/>
        <v>202.47469066366705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9979111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9</v>
      </c>
      <c r="E18" s="41">
        <f t="shared" si="0"/>
        <v>6.3380281690140849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145</v>
      </c>
      <c r="P18" s="115">
        <v>146</v>
      </c>
      <c r="Q18" s="115">
        <v>65181733</v>
      </c>
      <c r="R18" s="46">
        <f t="shared" si="5"/>
        <v>5741</v>
      </c>
      <c r="S18" s="47">
        <f t="shared" si="6"/>
        <v>137.78399999999999</v>
      </c>
      <c r="T18" s="47">
        <f t="shared" si="7"/>
        <v>5.7409999999999997</v>
      </c>
      <c r="U18" s="116">
        <v>9.5</v>
      </c>
      <c r="V18" s="116">
        <f t="shared" si="1"/>
        <v>9.5</v>
      </c>
      <c r="W18" s="117" t="s">
        <v>141</v>
      </c>
      <c r="X18" s="119">
        <v>0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42925920</v>
      </c>
      <c r="AH18" s="49">
        <f t="shared" si="9"/>
        <v>1204</v>
      </c>
      <c r="AI18" s="50">
        <f t="shared" si="8"/>
        <v>209.71956105208153</v>
      </c>
      <c r="AJ18" s="101">
        <v>0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9979111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7</v>
      </c>
      <c r="E19" s="41">
        <f t="shared" si="0"/>
        <v>4.9295774647887329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138</v>
      </c>
      <c r="P19" s="115">
        <v>154</v>
      </c>
      <c r="Q19" s="115">
        <v>65187996</v>
      </c>
      <c r="R19" s="46">
        <f t="shared" si="5"/>
        <v>6263</v>
      </c>
      <c r="S19" s="47">
        <f t="shared" si="6"/>
        <v>150.31200000000001</v>
      </c>
      <c r="T19" s="47">
        <f t="shared" si="7"/>
        <v>6.2629999999999999</v>
      </c>
      <c r="U19" s="116">
        <v>9.4</v>
      </c>
      <c r="V19" s="116">
        <f t="shared" si="1"/>
        <v>9.4</v>
      </c>
      <c r="W19" s="117" t="s">
        <v>130</v>
      </c>
      <c r="X19" s="119">
        <v>0</v>
      </c>
      <c r="Y19" s="119">
        <v>1046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42927308</v>
      </c>
      <c r="AH19" s="49">
        <f t="shared" si="9"/>
        <v>1388</v>
      </c>
      <c r="AI19" s="50">
        <f t="shared" si="8"/>
        <v>221.61903241258184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9979111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7</v>
      </c>
      <c r="E20" s="41">
        <f t="shared" si="0"/>
        <v>4.9295774647887329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132</v>
      </c>
      <c r="P20" s="115">
        <v>149</v>
      </c>
      <c r="Q20" s="115">
        <v>65194337</v>
      </c>
      <c r="R20" s="46">
        <f t="shared" si="5"/>
        <v>6341</v>
      </c>
      <c r="S20" s="47">
        <f t="shared" si="6"/>
        <v>152.184</v>
      </c>
      <c r="T20" s="47">
        <f t="shared" si="7"/>
        <v>6.3410000000000002</v>
      </c>
      <c r="U20" s="116">
        <v>8.6</v>
      </c>
      <c r="V20" s="116">
        <f t="shared" si="1"/>
        <v>8.6</v>
      </c>
      <c r="W20" s="117" t="s">
        <v>130</v>
      </c>
      <c r="X20" s="119">
        <v>0</v>
      </c>
      <c r="Y20" s="119">
        <v>1148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42928724</v>
      </c>
      <c r="AH20" s="49">
        <f t="shared" si="9"/>
        <v>1416</v>
      </c>
      <c r="AI20" s="50">
        <f t="shared" si="8"/>
        <v>223.30862639962152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9979111</v>
      </c>
      <c r="AQ20" s="119">
        <f t="shared" si="2"/>
        <v>0</v>
      </c>
      <c r="AR20" s="53">
        <v>0.96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7</v>
      </c>
      <c r="E21" s="41">
        <f t="shared" si="0"/>
        <v>4.9295774647887329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131</v>
      </c>
      <c r="P21" s="115">
        <v>154</v>
      </c>
      <c r="Q21" s="115">
        <v>65200795</v>
      </c>
      <c r="R21" s="46">
        <f t="shared" si="5"/>
        <v>6458</v>
      </c>
      <c r="S21" s="47">
        <f t="shared" si="6"/>
        <v>154.99199999999999</v>
      </c>
      <c r="T21" s="47">
        <f t="shared" si="7"/>
        <v>6.4580000000000002</v>
      </c>
      <c r="U21" s="116">
        <v>7.7</v>
      </c>
      <c r="V21" s="116">
        <f t="shared" si="1"/>
        <v>7.7</v>
      </c>
      <c r="W21" s="117" t="s">
        <v>130</v>
      </c>
      <c r="X21" s="119">
        <v>0</v>
      </c>
      <c r="Y21" s="119">
        <v>1149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42930196</v>
      </c>
      <c r="AH21" s="49">
        <f t="shared" si="9"/>
        <v>1472</v>
      </c>
      <c r="AI21" s="50">
        <f t="shared" si="8"/>
        <v>227.93434499845154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9979111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8</v>
      </c>
      <c r="E22" s="41">
        <f t="shared" si="0"/>
        <v>5.6338028169014089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132</v>
      </c>
      <c r="P22" s="115">
        <v>152</v>
      </c>
      <c r="Q22" s="115">
        <v>65206783</v>
      </c>
      <c r="R22" s="46">
        <f t="shared" si="5"/>
        <v>5988</v>
      </c>
      <c r="S22" s="47">
        <f t="shared" si="6"/>
        <v>143.71199999999999</v>
      </c>
      <c r="T22" s="47">
        <f t="shared" si="7"/>
        <v>5.9880000000000004</v>
      </c>
      <c r="U22" s="116">
        <v>6.8</v>
      </c>
      <c r="V22" s="116">
        <f t="shared" si="1"/>
        <v>6.8</v>
      </c>
      <c r="W22" s="117" t="s">
        <v>130</v>
      </c>
      <c r="X22" s="119">
        <v>0</v>
      </c>
      <c r="Y22" s="119">
        <v>1147</v>
      </c>
      <c r="Z22" s="119">
        <v>1187</v>
      </c>
      <c r="AA22" s="119">
        <v>1185</v>
      </c>
      <c r="AB22" s="119">
        <v>1186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42931556</v>
      </c>
      <c r="AH22" s="49">
        <f t="shared" si="9"/>
        <v>1360</v>
      </c>
      <c r="AI22" s="50">
        <f t="shared" si="8"/>
        <v>227.12090848363391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9979111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8</v>
      </c>
      <c r="E23" s="41">
        <f t="shared" si="0"/>
        <v>5.6338028169014089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131</v>
      </c>
      <c r="P23" s="115">
        <v>143</v>
      </c>
      <c r="Q23" s="115">
        <v>65212865</v>
      </c>
      <c r="R23" s="46">
        <f t="shared" si="5"/>
        <v>6082</v>
      </c>
      <c r="S23" s="47">
        <f t="shared" si="6"/>
        <v>145.96799999999999</v>
      </c>
      <c r="T23" s="47">
        <f t="shared" si="7"/>
        <v>6.0819999999999999</v>
      </c>
      <c r="U23" s="116">
        <v>6</v>
      </c>
      <c r="V23" s="116">
        <f t="shared" si="1"/>
        <v>6</v>
      </c>
      <c r="W23" s="117" t="s">
        <v>130</v>
      </c>
      <c r="X23" s="119">
        <v>0</v>
      </c>
      <c r="Y23" s="119">
        <v>1098</v>
      </c>
      <c r="Z23" s="119">
        <v>1167</v>
      </c>
      <c r="AA23" s="119">
        <v>1185</v>
      </c>
      <c r="AB23" s="119">
        <v>1167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42932892</v>
      </c>
      <c r="AH23" s="49">
        <f t="shared" si="9"/>
        <v>1336</v>
      </c>
      <c r="AI23" s="50">
        <f t="shared" si="8"/>
        <v>219.66458401841501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9979111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128</v>
      </c>
      <c r="P24" s="115">
        <v>147</v>
      </c>
      <c r="Q24" s="115">
        <v>65218867</v>
      </c>
      <c r="R24" s="46">
        <f t="shared" si="5"/>
        <v>6002</v>
      </c>
      <c r="S24" s="47">
        <f t="shared" si="6"/>
        <v>144.048</v>
      </c>
      <c r="T24" s="47">
        <f t="shared" si="7"/>
        <v>6.0019999999999998</v>
      </c>
      <c r="U24" s="116">
        <v>5.3</v>
      </c>
      <c r="V24" s="116">
        <f t="shared" si="1"/>
        <v>5.3</v>
      </c>
      <c r="W24" s="117" t="s">
        <v>130</v>
      </c>
      <c r="X24" s="119">
        <v>0</v>
      </c>
      <c r="Y24" s="119">
        <v>1097</v>
      </c>
      <c r="Z24" s="119">
        <v>1167</v>
      </c>
      <c r="AA24" s="119">
        <v>1185</v>
      </c>
      <c r="AB24" s="119">
        <v>1167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42934252</v>
      </c>
      <c r="AH24" s="49">
        <f>IF(ISBLANK(AG24),"-",AG24-AG23)</f>
        <v>1360</v>
      </c>
      <c r="AI24" s="50">
        <f t="shared" si="8"/>
        <v>226.59113628790405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9979111</v>
      </c>
      <c r="AQ24" s="119">
        <f t="shared" si="2"/>
        <v>0</v>
      </c>
      <c r="AR24" s="53">
        <v>1.23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132</v>
      </c>
      <c r="P25" s="115">
        <v>139</v>
      </c>
      <c r="Q25" s="115">
        <v>65224805</v>
      </c>
      <c r="R25" s="46">
        <f t="shared" si="5"/>
        <v>5938</v>
      </c>
      <c r="S25" s="47">
        <f t="shared" si="6"/>
        <v>142.512</v>
      </c>
      <c r="T25" s="47">
        <f t="shared" si="7"/>
        <v>5.9379999999999997</v>
      </c>
      <c r="U25" s="116">
        <v>4.8</v>
      </c>
      <c r="V25" s="116">
        <f t="shared" si="1"/>
        <v>4.8</v>
      </c>
      <c r="W25" s="117" t="s">
        <v>130</v>
      </c>
      <c r="X25" s="119">
        <v>0</v>
      </c>
      <c r="Y25" s="119">
        <v>1046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42935612</v>
      </c>
      <c r="AH25" s="49">
        <f t="shared" si="9"/>
        <v>1360</v>
      </c>
      <c r="AI25" s="50">
        <f t="shared" si="8"/>
        <v>229.03334456045809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9979111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133</v>
      </c>
      <c r="P26" s="115">
        <v>138</v>
      </c>
      <c r="Q26" s="115">
        <v>65230528</v>
      </c>
      <c r="R26" s="46">
        <f t="shared" si="5"/>
        <v>5723</v>
      </c>
      <c r="S26" s="47">
        <f t="shared" si="6"/>
        <v>137.352</v>
      </c>
      <c r="T26" s="47">
        <f t="shared" si="7"/>
        <v>5.7229999999999999</v>
      </c>
      <c r="U26" s="116">
        <v>4.5</v>
      </c>
      <c r="V26" s="116">
        <f t="shared" si="1"/>
        <v>4.5</v>
      </c>
      <c r="W26" s="117" t="s">
        <v>130</v>
      </c>
      <c r="X26" s="119">
        <v>0</v>
      </c>
      <c r="Y26" s="119">
        <v>1015</v>
      </c>
      <c r="Z26" s="119">
        <v>1187</v>
      </c>
      <c r="AA26" s="119">
        <v>1158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42936944</v>
      </c>
      <c r="AH26" s="49">
        <f t="shared" si="9"/>
        <v>1332</v>
      </c>
      <c r="AI26" s="50">
        <f t="shared" si="8"/>
        <v>232.74506377773895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9979111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134</v>
      </c>
      <c r="P27" s="115">
        <v>139</v>
      </c>
      <c r="Q27" s="115">
        <v>65236243</v>
      </c>
      <c r="R27" s="46">
        <f t="shared" si="5"/>
        <v>5715</v>
      </c>
      <c r="S27" s="47">
        <f t="shared" si="6"/>
        <v>137.16</v>
      </c>
      <c r="T27" s="47">
        <f t="shared" si="7"/>
        <v>5.7149999999999999</v>
      </c>
      <c r="U27" s="116">
        <v>4.2</v>
      </c>
      <c r="V27" s="116">
        <f t="shared" si="1"/>
        <v>4.2</v>
      </c>
      <c r="W27" s="117" t="s">
        <v>130</v>
      </c>
      <c r="X27" s="119">
        <v>0</v>
      </c>
      <c r="Y27" s="119">
        <v>1015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42938264</v>
      </c>
      <c r="AH27" s="49">
        <f t="shared" si="9"/>
        <v>1320</v>
      </c>
      <c r="AI27" s="50">
        <f t="shared" si="8"/>
        <v>230.97112860892389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9979111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136</v>
      </c>
      <c r="P28" s="115">
        <v>136</v>
      </c>
      <c r="Q28" s="115">
        <v>65241978</v>
      </c>
      <c r="R28" s="46">
        <f t="shared" si="5"/>
        <v>5735</v>
      </c>
      <c r="S28" s="47">
        <f t="shared" si="6"/>
        <v>137.63999999999999</v>
      </c>
      <c r="T28" s="47">
        <f t="shared" si="7"/>
        <v>5.7350000000000003</v>
      </c>
      <c r="U28" s="116">
        <v>4</v>
      </c>
      <c r="V28" s="116">
        <f t="shared" si="1"/>
        <v>4</v>
      </c>
      <c r="W28" s="117" t="s">
        <v>130</v>
      </c>
      <c r="X28" s="119">
        <v>0</v>
      </c>
      <c r="Y28" s="119">
        <v>994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42939592</v>
      </c>
      <c r="AH28" s="49">
        <f t="shared" si="9"/>
        <v>1328</v>
      </c>
      <c r="AI28" s="50">
        <f t="shared" si="8"/>
        <v>231.56059285091541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9979111</v>
      </c>
      <c r="AQ28" s="119">
        <f t="shared" si="2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137</v>
      </c>
      <c r="P29" s="115">
        <v>137</v>
      </c>
      <c r="Q29" s="115">
        <v>65247602</v>
      </c>
      <c r="R29" s="46">
        <f t="shared" si="5"/>
        <v>5624</v>
      </c>
      <c r="S29" s="47">
        <f t="shared" si="6"/>
        <v>134.976</v>
      </c>
      <c r="T29" s="47">
        <f t="shared" si="7"/>
        <v>5.6239999999999997</v>
      </c>
      <c r="U29" s="116">
        <v>4</v>
      </c>
      <c r="V29" s="116">
        <f t="shared" si="1"/>
        <v>4</v>
      </c>
      <c r="W29" s="117" t="s">
        <v>130</v>
      </c>
      <c r="X29" s="119">
        <v>0</v>
      </c>
      <c r="Y29" s="119">
        <v>995</v>
      </c>
      <c r="Z29" s="119">
        <v>1187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42940908</v>
      </c>
      <c r="AH29" s="49">
        <f t="shared" si="9"/>
        <v>1316</v>
      </c>
      <c r="AI29" s="50">
        <f t="shared" si="8"/>
        <v>233.99715504978664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9979111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116</v>
      </c>
      <c r="P30" s="115">
        <v>129</v>
      </c>
      <c r="Q30" s="115">
        <v>65253083</v>
      </c>
      <c r="R30" s="46">
        <f t="shared" si="5"/>
        <v>5481</v>
      </c>
      <c r="S30" s="47">
        <f t="shared" si="6"/>
        <v>131.54400000000001</v>
      </c>
      <c r="T30" s="47">
        <f t="shared" si="7"/>
        <v>5.4809999999999999</v>
      </c>
      <c r="U30" s="116">
        <v>3.4</v>
      </c>
      <c r="V30" s="116">
        <f t="shared" si="1"/>
        <v>3.4</v>
      </c>
      <c r="W30" s="117" t="s">
        <v>139</v>
      </c>
      <c r="X30" s="119">
        <v>0</v>
      </c>
      <c r="Y30" s="119">
        <v>1077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42942032</v>
      </c>
      <c r="AH30" s="49">
        <f t="shared" si="9"/>
        <v>1124</v>
      </c>
      <c r="AI30" s="50">
        <f t="shared" si="8"/>
        <v>205.07206714103268</v>
      </c>
      <c r="AJ30" s="101">
        <v>0</v>
      </c>
      <c r="AK30" s="101">
        <v>1</v>
      </c>
      <c r="AL30" s="101">
        <v>0</v>
      </c>
      <c r="AM30" s="101">
        <v>1</v>
      </c>
      <c r="AN30" s="101">
        <v>1</v>
      </c>
      <c r="AO30" s="101">
        <v>0</v>
      </c>
      <c r="AP30" s="119">
        <v>9979111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11</v>
      </c>
      <c r="E31" s="41">
        <f t="shared" si="0"/>
        <v>7.746478873239437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116</v>
      </c>
      <c r="P31" s="115">
        <v>128</v>
      </c>
      <c r="Q31" s="115">
        <v>65258618</v>
      </c>
      <c r="R31" s="46">
        <f t="shared" si="5"/>
        <v>5535</v>
      </c>
      <c r="S31" s="47">
        <f t="shared" si="6"/>
        <v>132.84</v>
      </c>
      <c r="T31" s="47">
        <f t="shared" si="7"/>
        <v>5.5350000000000001</v>
      </c>
      <c r="U31" s="116">
        <v>2.8</v>
      </c>
      <c r="V31" s="116">
        <f t="shared" si="1"/>
        <v>2.8</v>
      </c>
      <c r="W31" s="117" t="s">
        <v>139</v>
      </c>
      <c r="X31" s="119">
        <v>0</v>
      </c>
      <c r="Y31" s="119">
        <v>1077</v>
      </c>
      <c r="Z31" s="119">
        <v>0</v>
      </c>
      <c r="AA31" s="119">
        <v>1185</v>
      </c>
      <c r="AB31" s="119">
        <v>1187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42943116</v>
      </c>
      <c r="AH31" s="49">
        <f t="shared" si="9"/>
        <v>1084</v>
      </c>
      <c r="AI31" s="50">
        <f t="shared" si="8"/>
        <v>195.84462511291778</v>
      </c>
      <c r="AJ31" s="101">
        <v>0</v>
      </c>
      <c r="AK31" s="101">
        <v>1</v>
      </c>
      <c r="AL31" s="101">
        <v>0</v>
      </c>
      <c r="AM31" s="101">
        <v>1</v>
      </c>
      <c r="AN31" s="101">
        <v>1</v>
      </c>
      <c r="AO31" s="101">
        <v>0</v>
      </c>
      <c r="AP31" s="119">
        <v>9979111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116</v>
      </c>
      <c r="P32" s="115">
        <v>121</v>
      </c>
      <c r="Q32" s="115">
        <v>65263696</v>
      </c>
      <c r="R32" s="46">
        <f t="shared" si="5"/>
        <v>5078</v>
      </c>
      <c r="S32" s="47">
        <f t="shared" si="6"/>
        <v>121.872</v>
      </c>
      <c r="T32" s="47">
        <f t="shared" si="7"/>
        <v>5.0780000000000003</v>
      </c>
      <c r="U32" s="116">
        <v>2.4</v>
      </c>
      <c r="V32" s="116">
        <f t="shared" si="1"/>
        <v>2.4</v>
      </c>
      <c r="W32" s="117" t="s">
        <v>139</v>
      </c>
      <c r="X32" s="119">
        <v>0</v>
      </c>
      <c r="Y32" s="119">
        <v>1045</v>
      </c>
      <c r="Z32" s="119">
        <v>0</v>
      </c>
      <c r="AA32" s="119">
        <v>1185</v>
      </c>
      <c r="AB32" s="119">
        <v>1187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42944132</v>
      </c>
      <c r="AH32" s="49">
        <f t="shared" si="9"/>
        <v>1016</v>
      </c>
      <c r="AI32" s="50">
        <f t="shared" si="8"/>
        <v>200.07877116975186</v>
      </c>
      <c r="AJ32" s="101">
        <v>0</v>
      </c>
      <c r="AK32" s="101">
        <v>1</v>
      </c>
      <c r="AL32" s="101">
        <v>0</v>
      </c>
      <c r="AM32" s="101">
        <v>1</v>
      </c>
      <c r="AN32" s="101">
        <v>1</v>
      </c>
      <c r="AO32" s="101">
        <v>0</v>
      </c>
      <c r="AP32" s="119">
        <v>9979111</v>
      </c>
      <c r="AQ32" s="119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135</v>
      </c>
      <c r="P33" s="115">
        <v>108</v>
      </c>
      <c r="Q33" s="115">
        <v>65268282</v>
      </c>
      <c r="R33" s="46">
        <f t="shared" si="5"/>
        <v>4586</v>
      </c>
      <c r="S33" s="47">
        <f t="shared" si="6"/>
        <v>110.06399999999999</v>
      </c>
      <c r="T33" s="47">
        <f t="shared" si="7"/>
        <v>4.5860000000000003</v>
      </c>
      <c r="U33" s="116">
        <v>3.3</v>
      </c>
      <c r="V33" s="116">
        <f t="shared" si="1"/>
        <v>3.3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1147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42945020</v>
      </c>
      <c r="AH33" s="49">
        <f t="shared" si="9"/>
        <v>888</v>
      </c>
      <c r="AI33" s="50">
        <f t="shared" si="8"/>
        <v>193.63279546445702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9980149</v>
      </c>
      <c r="AQ33" s="119">
        <f t="shared" si="2"/>
        <v>1038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11</v>
      </c>
      <c r="E34" s="41">
        <f t="shared" si="0"/>
        <v>7.746478873239437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131</v>
      </c>
      <c r="P34" s="115">
        <v>95</v>
      </c>
      <c r="Q34" s="115">
        <v>65272446</v>
      </c>
      <c r="R34" s="46">
        <f t="shared" si="5"/>
        <v>4164</v>
      </c>
      <c r="S34" s="47">
        <f t="shared" si="6"/>
        <v>99.936000000000007</v>
      </c>
      <c r="T34" s="47">
        <f t="shared" si="7"/>
        <v>4.1639999999999997</v>
      </c>
      <c r="U34" s="116">
        <v>4.8</v>
      </c>
      <c r="V34" s="116">
        <f t="shared" si="1"/>
        <v>4.8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987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42945768</v>
      </c>
      <c r="AH34" s="49">
        <f t="shared" si="9"/>
        <v>748</v>
      </c>
      <c r="AI34" s="50">
        <f t="shared" si="8"/>
        <v>179.63496637848223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9981491</v>
      </c>
      <c r="AQ34" s="119">
        <f t="shared" si="2"/>
        <v>1342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126011</v>
      </c>
      <c r="S35" s="65">
        <f>AVERAGE(S11:S34)</f>
        <v>126.01100000000001</v>
      </c>
      <c r="T35" s="65">
        <f>SUM(T11:T34)</f>
        <v>126.01099999999998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26244</v>
      </c>
      <c r="AH35" s="67">
        <f>SUM(AH11:AH34)</f>
        <v>26244</v>
      </c>
      <c r="AI35" s="68">
        <f>$AH$35/$T35</f>
        <v>208.2675321995699</v>
      </c>
      <c r="AJ35" s="92"/>
      <c r="AK35" s="93"/>
      <c r="AL35" s="93"/>
      <c r="AM35" s="93"/>
      <c r="AN35" s="94"/>
      <c r="AO35" s="69"/>
      <c r="AP35" s="70">
        <f>AP34-AP10</f>
        <v>7347</v>
      </c>
      <c r="AQ35" s="71">
        <f>SUM(AQ11:AQ34)</f>
        <v>7347</v>
      </c>
      <c r="AR35" s="72">
        <f>AVERAGE(AR11:AR34)</f>
        <v>1.115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46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158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159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46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46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152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161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154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46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46" t="s">
        <v>136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155</v>
      </c>
      <c r="C49" s="146"/>
      <c r="D49" s="143"/>
      <c r="E49" s="146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46" t="s">
        <v>137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145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46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160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87"/>
      <c r="C54" s="128"/>
      <c r="D54" s="128"/>
      <c r="E54" s="127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46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46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46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29 V30:W34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D54" name="Range2_2_12_1_3_1_2_1_1_1_2_1_1_1_1_3_1_1_1_1_1_2_1_2_1_3"/>
    <protectedRange sqref="E54" name="Range2_12_5_1_1_1_1_1_2_1_1_1_1_1_1_1_1_1_1_1_1_1_1_1_1_1_1_1_1_2_1_1_1_1_1_1_1_1_1_1_1_1_1_3_1_1_1_2_1_1_1_1_1_1_1_1_1_1_1_1_2_1_1_1_2_3"/>
    <protectedRange sqref="B54" name="Range2_12_5_1_1_1_2_2_1_1_1_1_1_1_1_1_1_1_1_1_1_1_1_1_1_1_1_1_1_1_1_1_1_1_1_1_1_1_1_1_1_1_1_1_1_1_1_1_1_1_1_1_1_1_1_1_1_2_1_1_1_1_1_1_1_1_1_1_1_2_1_1_1_1_1_2_1_1_1_1_1_1_1_1_1_1_1_1_1_1_2_1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B43" name="Range2_12_5_1_1_1_2_1_1_1_1_1_1_1_1_1_1_1_2_1_1_1_1_1_1_1_1_1_1_1_1_1_1_1_1_1_1_1_1_1_1_2_1_1_1_1_1_1_1_1_1_1_1_2_1_1_1_1_2_1_1_1_1_1_1_1_1_1_1_1_2_1_1_1_1_1_1_1"/>
    <protectedRange sqref="B44" name="Range2_12_5_1_1_1_2_2_1_1_1_1_1_1_1_1_1_1_1_1_1_1_1_1_1_1_1_1_1_1_1_1_1_1_1_1_1_1_1_1_1_1_1_1_1_1_1_1_1_1_1_1_1_1_1_1_1_2_1_1_1_1_1_1_1_1_1_1_1_2_1_1_1_1_1_2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S47:T47" name="Range2_12_5_1_1_2_1_1_1_1"/>
    <protectedRange sqref="N47:R47" name="Range2_12_1_6_1_1_2_1_1_1_1"/>
    <protectedRange sqref="L47:M47" name="Range2_2_12_1_7_1_1_3_1_1_1_1"/>
    <protectedRange sqref="J47:K47" name="Range2_2_12_1_4_1_1_1_1_1_1_1_1_1_1_1_1_1_1_1_2_1_1_1_1"/>
    <protectedRange sqref="I47" name="Range2_2_12_1_7_1_1_2_2_1_2_2_1_1_1_1"/>
    <protectedRange sqref="G47:H47" name="Range2_2_12_1_3_1_2_1_1_1_1_2_1_1_1_1_1_1_1_1_1_1_1_2_1_1_1_1"/>
    <protectedRange sqref="T46" name="Range2_12_5_1_1_2_2_1_1_1_1_1_1_1_1_1_1_1_1_2_1_1_1_1_1_1"/>
    <protectedRange sqref="S46" name="Range2_12_4_1_1_1_4_2_2_2_2_1_1_1_1_1_1_1_1_1_1_1_2_1_1_1_1_1_1"/>
    <protectedRange sqref="Q46:R46" name="Range2_12_1_6_1_1_1_2_3_2_1_1_3_1_1_1_1_1_1_1_1_1_1_1_1_1_2_1_1_1_1_1_1"/>
    <protectedRange sqref="N46:P46" name="Range2_12_1_2_3_1_1_1_2_3_2_1_1_3_1_1_1_1_1_1_1_1_1_1_1_1_1_2_1_1_1_1_1_1"/>
    <protectedRange sqref="K46:M46" name="Range2_2_12_1_4_3_1_1_1_3_3_2_1_1_3_1_1_1_1_1_1_1_1_1_1_1_1_1_2_1_1_1_1_1_1"/>
    <protectedRange sqref="J46" name="Range2_2_12_1_4_3_1_1_1_3_2_1_2_2_1_1_1_1_1_1_1_1_1_1_1_1_1_2_1_1_1_1_1_1"/>
    <protectedRange sqref="E46:H46" name="Range2_2_12_1_3_1_2_1_1_1_1_2_1_1_1_1_1_1_1_1_1_1_2_1_1_1_1_1_1_1_1_2_1_1_1_1_1_1"/>
    <protectedRange sqref="D46" name="Range2_2_12_1_3_1_2_1_1_1_2_1_2_3_1_1_1_1_1_1_2_1_1_1_1_1_1_1_1_1_1_2_1_1_1_1_1_1"/>
    <protectedRange sqref="I46" name="Range2_2_12_1_4_2_1_1_1_4_1_2_1_1_1_2_2_1_1_1_1_1_1_1_1_1_1_1_1_1_1_2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"/>
    <protectedRange sqref="F47" name="Range2_2_12_1_3_1_2_1_1_1_1_2_1_1_1_1_1_1_1_1_1_1_1_2_2_1_1_1"/>
    <protectedRange sqref="E47" name="Range2_2_12_1_3_1_2_1_1_1_2_1_1_1_1_3_1_1_1_1_1_1_1_1_1_2_2_1_1_1"/>
    <protectedRange sqref="B47" name="Range2_12_5_1_1_1_2_1_1_1_1_1_1_1_1_1_1_1_2_1_2_1_1_1_1_1_1_1_1_1_2_1_1_1_1_1_1_1_1_1_1_1_1_1_1_1_1_1_1_1_1_1_1_1_1_1_1_1_1_1_1_1_1_1_1_1_1_1_1_1_1_1_1_1_2_1_1_1_1_1_1_1_1_1_2_1_2_1_1_1_1_1_2_1_1_1_1_1_1_1_1_2_1_1_1"/>
    <protectedRange sqref="O11:P34" name="Range1_16_3_1_1_2_1"/>
    <protectedRange sqref="Q11:Q34" name="Range1_16_3_1_1_1_1_1_2_1"/>
    <protectedRange sqref="U11:U34" name="Range1_16_3_1_1_3_1"/>
    <protectedRange sqref="W11:W29" name="Range1_16_3_1_1_3_2"/>
    <protectedRange sqref="AG11:AG34" name="Range1_16_3_1_1_1_1_1_1"/>
    <protectedRange sqref="AR12:AR24" name="Range1_16_3_1_1_5_1"/>
    <protectedRange sqref="B48" name="Range2_12_5_1_1_1_1_1_2_1_1_1_1_1_1_1_1_1_1_1_1_1_1_1_1_1_1_1_1_2_1_1_1_1_1_1_1_1_1_1_1_1_1_3_1_1_1_2_1_1_1_1_1_1_1_1_1_1_1_1_2_1_1_1_1_1_1_1_1_1_1_1_1_1_1_1_1_1_1_1_1_1_1_1_1_1_1_1_1_3_1_2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"/>
    <protectedRange sqref="B50" name="Range2_12_5_1_1_1_1_1_2_1_1_2_1_1_1_1_1_1_1_1_1_1_1_1_1_1_1_1_1_2_1_1_1_1_1_1_1_1_1_1_1_1_1_1_3_1_1_1_2_1_1_1_1_1_1_1_1_1_2_1_1_1_1_1_1_1_1_1_1_1_1_1_1_1_1_1_1_1_1_1_1_1_1_1_1_2_1_1_1"/>
    <protectedRange sqref="B51" name="Range2_12_5_1_1_1_2_2_1_1_1_1_1_1_1_1_1_1_1_2_1_1_1_2_1_1_1_1_1_1_1_1_1_1_1_1_1_1_1_1_2_1_1_1_1_1_1_1_1_1_2_1_1_3_1_1_1_3_1_1_1_1_1_1_1_1_1_1_1_1_1_1_1_1_1_1_1_1_1_1_2_1_1_1_1_1_1_1_1_1_2_2_1_1_1"/>
    <protectedRange sqref="B52" name="Range2_12_5_1_1_1_1_1_2_1_2_1_1_1_2_1_1_1_1_1_1_1_1_1_1_2_1_1_1_1_1_2_1_1_1_1_1_1_1_2_1_1_3_1_1_1_2_1_1_1_1_1_1_1_1_1_1_1_1_1_1_1_1_1_1_1_1_1_1_1_1_1_1_1_1_1_1_1_1_2_2_1_1_1"/>
  </protectedRanges>
  <mergeCells count="43"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130" priority="29" operator="containsText" text="N/A">
      <formula>NOT(ISERROR(SEARCH("N/A",X11)))</formula>
    </cfRule>
    <cfRule type="cellIs" dxfId="1129" priority="43" operator="equal">
      <formula>0</formula>
    </cfRule>
  </conditionalFormatting>
  <conditionalFormatting sqref="AC11:AE34 X11:Y34 AA11:AA34">
    <cfRule type="cellIs" dxfId="1128" priority="42" operator="greaterThanOrEqual">
      <formula>1185</formula>
    </cfRule>
  </conditionalFormatting>
  <conditionalFormatting sqref="AC11:AE34 X11:Y34 AA11:AA34">
    <cfRule type="cellIs" dxfId="1127" priority="41" operator="between">
      <formula>0.1</formula>
      <formula>1184</formula>
    </cfRule>
  </conditionalFormatting>
  <conditionalFormatting sqref="X8">
    <cfRule type="cellIs" dxfId="1126" priority="40" operator="equal">
      <formula>0</formula>
    </cfRule>
  </conditionalFormatting>
  <conditionalFormatting sqref="X8">
    <cfRule type="cellIs" dxfId="1125" priority="39" operator="greaterThan">
      <formula>1179</formula>
    </cfRule>
  </conditionalFormatting>
  <conditionalFormatting sqref="X8">
    <cfRule type="cellIs" dxfId="1124" priority="38" operator="greaterThan">
      <formula>99</formula>
    </cfRule>
  </conditionalFormatting>
  <conditionalFormatting sqref="X8">
    <cfRule type="cellIs" dxfId="1123" priority="37" operator="greaterThan">
      <formula>0.99</formula>
    </cfRule>
  </conditionalFormatting>
  <conditionalFormatting sqref="AB8">
    <cfRule type="cellIs" dxfId="1122" priority="36" operator="equal">
      <formula>0</formula>
    </cfRule>
  </conditionalFormatting>
  <conditionalFormatting sqref="AB8">
    <cfRule type="cellIs" dxfId="1121" priority="35" operator="greaterThan">
      <formula>1179</formula>
    </cfRule>
  </conditionalFormatting>
  <conditionalFormatting sqref="AB8">
    <cfRule type="cellIs" dxfId="1120" priority="34" operator="greaterThan">
      <formula>99</formula>
    </cfRule>
  </conditionalFormatting>
  <conditionalFormatting sqref="AB8">
    <cfRule type="cellIs" dxfId="1119" priority="33" operator="greaterThan">
      <formula>0.99</formula>
    </cfRule>
  </conditionalFormatting>
  <conditionalFormatting sqref="AI11:AI34">
    <cfRule type="cellIs" dxfId="1118" priority="32" operator="greaterThan">
      <formula>$AI$8</formula>
    </cfRule>
  </conditionalFormatting>
  <conditionalFormatting sqref="AH11:AH34">
    <cfRule type="cellIs" dxfId="1117" priority="30" operator="greaterThan">
      <formula>$AH$8</formula>
    </cfRule>
    <cfRule type="cellIs" dxfId="1116" priority="31" operator="greaterThan">
      <formula>$AH$8</formula>
    </cfRule>
  </conditionalFormatting>
  <conditionalFormatting sqref="AB11:AB34">
    <cfRule type="containsText" dxfId="1115" priority="25" operator="containsText" text="N/A">
      <formula>NOT(ISERROR(SEARCH("N/A",AB11)))</formula>
    </cfRule>
    <cfRule type="cellIs" dxfId="1114" priority="28" operator="equal">
      <formula>0</formula>
    </cfRule>
  </conditionalFormatting>
  <conditionalFormatting sqref="AB11:AB34">
    <cfRule type="cellIs" dxfId="1113" priority="27" operator="greaterThanOrEqual">
      <formula>1185</formula>
    </cfRule>
  </conditionalFormatting>
  <conditionalFormatting sqref="AB11:AB34">
    <cfRule type="cellIs" dxfId="1112" priority="26" operator="between">
      <formula>0.1</formula>
      <formula>1184</formula>
    </cfRule>
  </conditionalFormatting>
  <conditionalFormatting sqref="AN11:AO34">
    <cfRule type="cellIs" dxfId="1111" priority="24" operator="equal">
      <formula>0</formula>
    </cfRule>
  </conditionalFormatting>
  <conditionalFormatting sqref="AN11:AO34">
    <cfRule type="cellIs" dxfId="1110" priority="23" operator="greaterThan">
      <formula>1179</formula>
    </cfRule>
  </conditionalFormatting>
  <conditionalFormatting sqref="AN11:AO34">
    <cfRule type="cellIs" dxfId="1109" priority="22" operator="greaterThan">
      <formula>99</formula>
    </cfRule>
  </conditionalFormatting>
  <conditionalFormatting sqref="AN11:AO34">
    <cfRule type="cellIs" dxfId="1108" priority="21" operator="greaterThan">
      <formula>0.99</formula>
    </cfRule>
  </conditionalFormatting>
  <conditionalFormatting sqref="AQ11:AQ34">
    <cfRule type="cellIs" dxfId="1107" priority="16" operator="equal">
      <formula>0</formula>
    </cfRule>
  </conditionalFormatting>
  <conditionalFormatting sqref="AQ11:AQ34">
    <cfRule type="cellIs" dxfId="1106" priority="15" operator="greaterThan">
      <formula>1179</formula>
    </cfRule>
  </conditionalFormatting>
  <conditionalFormatting sqref="AQ11:AQ34">
    <cfRule type="cellIs" dxfId="1105" priority="14" operator="greaterThan">
      <formula>99</formula>
    </cfRule>
  </conditionalFormatting>
  <conditionalFormatting sqref="AQ11:AQ34">
    <cfRule type="cellIs" dxfId="1104" priority="13" operator="greaterThan">
      <formula>0.99</formula>
    </cfRule>
  </conditionalFormatting>
  <conditionalFormatting sqref="Z11:Z34">
    <cfRule type="containsText" dxfId="1103" priority="9" operator="containsText" text="N/A">
      <formula>NOT(ISERROR(SEARCH("N/A",Z11)))</formula>
    </cfRule>
    <cfRule type="cellIs" dxfId="1102" priority="12" operator="equal">
      <formula>0</formula>
    </cfRule>
  </conditionalFormatting>
  <conditionalFormatting sqref="Z11:Z34">
    <cfRule type="cellIs" dxfId="1101" priority="11" operator="greaterThanOrEqual">
      <formula>1185</formula>
    </cfRule>
  </conditionalFormatting>
  <conditionalFormatting sqref="Z11:Z34">
    <cfRule type="cellIs" dxfId="1100" priority="10" operator="between">
      <formula>0.1</formula>
      <formula>1184</formula>
    </cfRule>
  </conditionalFormatting>
  <conditionalFormatting sqref="AJ11:AN34">
    <cfRule type="cellIs" dxfId="1099" priority="8" operator="equal">
      <formula>0</formula>
    </cfRule>
  </conditionalFormatting>
  <conditionalFormatting sqref="AJ11:AN34">
    <cfRule type="cellIs" dxfId="1098" priority="7" operator="greaterThan">
      <formula>1179</formula>
    </cfRule>
  </conditionalFormatting>
  <conditionalFormatting sqref="AJ11:AN34">
    <cfRule type="cellIs" dxfId="1097" priority="6" operator="greaterThan">
      <formula>99</formula>
    </cfRule>
  </conditionalFormatting>
  <conditionalFormatting sqref="AJ11:AN34">
    <cfRule type="cellIs" dxfId="1096" priority="5" operator="greaterThan">
      <formula>0.99</formula>
    </cfRule>
  </conditionalFormatting>
  <conditionalFormatting sqref="AP11:AP34">
    <cfRule type="cellIs" dxfId="1095" priority="4" operator="equal">
      <formula>0</formula>
    </cfRule>
  </conditionalFormatting>
  <conditionalFormatting sqref="AP11:AP34">
    <cfRule type="cellIs" dxfId="1094" priority="3" operator="greaterThan">
      <formula>1179</formula>
    </cfRule>
  </conditionalFormatting>
  <conditionalFormatting sqref="AP11:AP34">
    <cfRule type="cellIs" dxfId="1093" priority="2" operator="greaterThan">
      <formula>99</formula>
    </cfRule>
  </conditionalFormatting>
  <conditionalFormatting sqref="AP11:AP34">
    <cfRule type="cellIs" dxfId="109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opLeftCell="A40" zoomScaleNormal="100" workbookViewId="0">
      <selection activeCell="B51" sqref="B51:U53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128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42399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26596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29'!Q34</f>
        <v>68566840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29'!AG34</f>
        <v>43633712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29'!AP34</f>
        <v>10159458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10</v>
      </c>
      <c r="E11" s="41">
        <f t="shared" ref="E11:E34" si="0">D11/1.42</f>
        <v>7.042253521126761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131</v>
      </c>
      <c r="P11" s="115">
        <v>96</v>
      </c>
      <c r="Q11" s="115">
        <v>68570944</v>
      </c>
      <c r="R11" s="46">
        <f>IF(ISBLANK(Q11),"-",Q11-Q10)</f>
        <v>4104</v>
      </c>
      <c r="S11" s="47">
        <f>R11*24/1000</f>
        <v>98.495999999999995</v>
      </c>
      <c r="T11" s="47">
        <f>R11/1000</f>
        <v>4.1040000000000001</v>
      </c>
      <c r="U11" s="116">
        <v>6</v>
      </c>
      <c r="V11" s="116">
        <f t="shared" ref="V11:V34" si="1">U11</f>
        <v>6</v>
      </c>
      <c r="W11" s="117" t="s">
        <v>124</v>
      </c>
      <c r="X11" s="119">
        <v>0</v>
      </c>
      <c r="Y11" s="119">
        <v>0</v>
      </c>
      <c r="Z11" s="119">
        <v>996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43634452</v>
      </c>
      <c r="AH11" s="49">
        <f>IF(ISBLANK(AG11),"-",AG11-AG10)</f>
        <v>740</v>
      </c>
      <c r="AI11" s="50">
        <f>AH11/T11</f>
        <v>180.31189083820664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0.45</v>
      </c>
      <c r="AP11" s="119">
        <v>10160736</v>
      </c>
      <c r="AQ11" s="119">
        <f t="shared" ref="AQ11:AQ34" si="2">AP11-AP10</f>
        <v>1278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126</v>
      </c>
      <c r="P12" s="115">
        <v>92</v>
      </c>
      <c r="Q12" s="115">
        <v>68574929</v>
      </c>
      <c r="R12" s="46">
        <f t="shared" ref="R12:R34" si="5">IF(ISBLANK(Q12),"-",Q12-Q11)</f>
        <v>3985</v>
      </c>
      <c r="S12" s="47">
        <f t="shared" ref="S12:S34" si="6">R12*24/1000</f>
        <v>95.64</v>
      </c>
      <c r="T12" s="47">
        <f t="shared" ref="T12:T34" si="7">R12/1000</f>
        <v>3.9849999999999999</v>
      </c>
      <c r="U12" s="116">
        <v>7.3</v>
      </c>
      <c r="V12" s="116">
        <f t="shared" si="1"/>
        <v>7.3</v>
      </c>
      <c r="W12" s="117" t="s">
        <v>124</v>
      </c>
      <c r="X12" s="119">
        <v>0</v>
      </c>
      <c r="Y12" s="119">
        <v>0</v>
      </c>
      <c r="Z12" s="119">
        <v>947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43635168</v>
      </c>
      <c r="AH12" s="49">
        <f>IF(ISBLANK(AG12),"-",AG12-AG11)</f>
        <v>716</v>
      </c>
      <c r="AI12" s="50">
        <f t="shared" ref="AI12:AI34" si="8">AH12/T12</f>
        <v>179.67377666248433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0.45</v>
      </c>
      <c r="AP12" s="119">
        <v>10162044</v>
      </c>
      <c r="AQ12" s="119">
        <f t="shared" si="2"/>
        <v>1308</v>
      </c>
      <c r="AR12" s="123">
        <v>1.05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125</v>
      </c>
      <c r="P13" s="115">
        <v>91</v>
      </c>
      <c r="Q13" s="115">
        <v>68578760</v>
      </c>
      <c r="R13" s="46">
        <f t="shared" si="5"/>
        <v>3831</v>
      </c>
      <c r="S13" s="47">
        <f t="shared" si="6"/>
        <v>91.944000000000003</v>
      </c>
      <c r="T13" s="47">
        <f t="shared" si="7"/>
        <v>3.831</v>
      </c>
      <c r="U13" s="116">
        <v>8.6</v>
      </c>
      <c r="V13" s="116">
        <f t="shared" si="1"/>
        <v>8.6</v>
      </c>
      <c r="W13" s="117" t="s">
        <v>124</v>
      </c>
      <c r="X13" s="119">
        <v>0</v>
      </c>
      <c r="Y13" s="119">
        <v>0</v>
      </c>
      <c r="Z13" s="119">
        <v>916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43635844</v>
      </c>
      <c r="AH13" s="49">
        <f>IF(ISBLANK(AG13),"-",AG13-AG12)</f>
        <v>676</v>
      </c>
      <c r="AI13" s="50">
        <f t="shared" si="8"/>
        <v>176.45523362046464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0.45</v>
      </c>
      <c r="AP13" s="119">
        <v>10163357</v>
      </c>
      <c r="AQ13" s="119">
        <f t="shared" si="2"/>
        <v>1313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15</v>
      </c>
      <c r="E14" s="41">
        <f t="shared" si="0"/>
        <v>10.563380281690142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96</v>
      </c>
      <c r="P14" s="115">
        <v>95</v>
      </c>
      <c r="Q14" s="115">
        <v>68582619</v>
      </c>
      <c r="R14" s="46">
        <f t="shared" si="5"/>
        <v>3859</v>
      </c>
      <c r="S14" s="47">
        <f t="shared" si="6"/>
        <v>92.616</v>
      </c>
      <c r="T14" s="47">
        <f t="shared" si="7"/>
        <v>3.859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896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43636512</v>
      </c>
      <c r="AH14" s="49">
        <f t="shared" ref="AH14:AH34" si="9">IF(ISBLANK(AG14),"-",AG14-AG13)</f>
        <v>668</v>
      </c>
      <c r="AI14" s="50">
        <f t="shared" si="8"/>
        <v>173.10183985488467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0.45</v>
      </c>
      <c r="AP14" s="119">
        <v>10164104</v>
      </c>
      <c r="AQ14" s="119">
        <f t="shared" si="2"/>
        <v>747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16</v>
      </c>
      <c r="E15" s="41">
        <f t="shared" si="0"/>
        <v>11.267605633802818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104</v>
      </c>
      <c r="P15" s="115">
        <v>103</v>
      </c>
      <c r="Q15" s="115">
        <v>68586735</v>
      </c>
      <c r="R15" s="46">
        <f t="shared" si="5"/>
        <v>4116</v>
      </c>
      <c r="S15" s="47">
        <f t="shared" si="6"/>
        <v>98.784000000000006</v>
      </c>
      <c r="T15" s="47">
        <f t="shared" si="7"/>
        <v>4.1159999999999997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897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43637176</v>
      </c>
      <c r="AH15" s="49">
        <f t="shared" si="9"/>
        <v>664</v>
      </c>
      <c r="AI15" s="50">
        <f t="shared" si="8"/>
        <v>161.32167152575317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10164104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20</v>
      </c>
      <c r="E16" s="41">
        <f t="shared" si="0"/>
        <v>14.084507042253522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125</v>
      </c>
      <c r="P16" s="115">
        <v>123</v>
      </c>
      <c r="Q16" s="115">
        <v>68591542</v>
      </c>
      <c r="R16" s="46">
        <f t="shared" si="5"/>
        <v>4807</v>
      </c>
      <c r="S16" s="47">
        <f t="shared" si="6"/>
        <v>115.36799999999999</v>
      </c>
      <c r="T16" s="47">
        <f t="shared" si="7"/>
        <v>4.8070000000000004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1129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43637932</v>
      </c>
      <c r="AH16" s="49">
        <f t="shared" si="9"/>
        <v>756</v>
      </c>
      <c r="AI16" s="50">
        <f t="shared" si="8"/>
        <v>157.27064697316413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10164104</v>
      </c>
      <c r="AQ16" s="119">
        <f t="shared" si="2"/>
        <v>0</v>
      </c>
      <c r="AR16" s="53">
        <v>1.28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8</v>
      </c>
      <c r="E17" s="41">
        <f t="shared" si="0"/>
        <v>5.6338028169014089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138</v>
      </c>
      <c r="P17" s="115">
        <v>147</v>
      </c>
      <c r="Q17" s="115">
        <v>68597213</v>
      </c>
      <c r="R17" s="46">
        <f t="shared" si="5"/>
        <v>5671</v>
      </c>
      <c r="S17" s="47">
        <f t="shared" si="6"/>
        <v>136.10400000000001</v>
      </c>
      <c r="T17" s="47">
        <f t="shared" si="7"/>
        <v>5.6710000000000003</v>
      </c>
      <c r="U17" s="116">
        <v>9.5</v>
      </c>
      <c r="V17" s="116">
        <f t="shared" si="1"/>
        <v>9.5</v>
      </c>
      <c r="W17" s="117" t="s">
        <v>130</v>
      </c>
      <c r="X17" s="119">
        <v>996</v>
      </c>
      <c r="Y17" s="119">
        <v>0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43639124</v>
      </c>
      <c r="AH17" s="49">
        <f t="shared" si="9"/>
        <v>1192</v>
      </c>
      <c r="AI17" s="50">
        <f t="shared" si="8"/>
        <v>210.1922059601481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10164104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7</v>
      </c>
      <c r="E18" s="41">
        <f t="shared" si="0"/>
        <v>4.9295774647887329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141</v>
      </c>
      <c r="P18" s="115">
        <v>144</v>
      </c>
      <c r="Q18" s="115">
        <v>68603386</v>
      </c>
      <c r="R18" s="46">
        <f t="shared" si="5"/>
        <v>6173</v>
      </c>
      <c r="S18" s="47">
        <f t="shared" si="6"/>
        <v>148.15199999999999</v>
      </c>
      <c r="T18" s="47">
        <f t="shared" si="7"/>
        <v>6.173</v>
      </c>
      <c r="U18" s="116">
        <v>9.1</v>
      </c>
      <c r="V18" s="116">
        <f t="shared" si="1"/>
        <v>9.1</v>
      </c>
      <c r="W18" s="117" t="s">
        <v>130</v>
      </c>
      <c r="X18" s="119">
        <v>996</v>
      </c>
      <c r="Y18" s="119">
        <v>0</v>
      </c>
      <c r="Z18" s="119">
        <v>1186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43640492</v>
      </c>
      <c r="AH18" s="49">
        <f t="shared" si="9"/>
        <v>1368</v>
      </c>
      <c r="AI18" s="50">
        <f t="shared" si="8"/>
        <v>221.61023813380851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10164104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138</v>
      </c>
      <c r="P19" s="115">
        <v>150</v>
      </c>
      <c r="Q19" s="115">
        <v>68609447</v>
      </c>
      <c r="R19" s="46">
        <f t="shared" si="5"/>
        <v>6061</v>
      </c>
      <c r="S19" s="47">
        <f t="shared" si="6"/>
        <v>145.464</v>
      </c>
      <c r="T19" s="47">
        <f t="shared" si="7"/>
        <v>6.0609999999999999</v>
      </c>
      <c r="U19" s="116">
        <v>8.6999999999999993</v>
      </c>
      <c r="V19" s="116">
        <f t="shared" si="1"/>
        <v>8.6999999999999993</v>
      </c>
      <c r="W19" s="117" t="s">
        <v>130</v>
      </c>
      <c r="X19" s="119">
        <v>1017</v>
      </c>
      <c r="Y19" s="119">
        <v>0</v>
      </c>
      <c r="Z19" s="119">
        <v>1188</v>
      </c>
      <c r="AA19" s="119">
        <v>1185</v>
      </c>
      <c r="AB19" s="119">
        <v>1188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43641828</v>
      </c>
      <c r="AH19" s="49">
        <f t="shared" si="9"/>
        <v>1336</v>
      </c>
      <c r="AI19" s="50">
        <f t="shared" si="8"/>
        <v>220.42567233129847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10164104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140</v>
      </c>
      <c r="P20" s="115">
        <v>147</v>
      </c>
      <c r="Q20" s="115">
        <v>68615885</v>
      </c>
      <c r="R20" s="46">
        <f t="shared" si="5"/>
        <v>6438</v>
      </c>
      <c r="S20" s="47">
        <f t="shared" si="6"/>
        <v>154.512</v>
      </c>
      <c r="T20" s="47">
        <f t="shared" si="7"/>
        <v>6.4379999999999997</v>
      </c>
      <c r="U20" s="116">
        <v>8.1999999999999993</v>
      </c>
      <c r="V20" s="116">
        <f t="shared" si="1"/>
        <v>8.1999999999999993</v>
      </c>
      <c r="W20" s="117" t="s">
        <v>130</v>
      </c>
      <c r="X20" s="119">
        <v>1016</v>
      </c>
      <c r="Y20" s="119">
        <v>0</v>
      </c>
      <c r="Z20" s="119">
        <v>1187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43643232</v>
      </c>
      <c r="AH20" s="49">
        <f t="shared" si="9"/>
        <v>1404</v>
      </c>
      <c r="AI20" s="50">
        <f t="shared" si="8"/>
        <v>218.08014911463189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10164104</v>
      </c>
      <c r="AQ20" s="119">
        <f t="shared" si="2"/>
        <v>0</v>
      </c>
      <c r="AR20" s="53">
        <v>1.0900000000000001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141</v>
      </c>
      <c r="P21" s="115">
        <v>150</v>
      </c>
      <c r="Q21" s="115">
        <v>68621953</v>
      </c>
      <c r="R21" s="46">
        <f t="shared" si="5"/>
        <v>6068</v>
      </c>
      <c r="S21" s="47">
        <f t="shared" si="6"/>
        <v>145.63200000000001</v>
      </c>
      <c r="T21" s="47">
        <f t="shared" si="7"/>
        <v>6.0679999999999996</v>
      </c>
      <c r="U21" s="116">
        <v>7.7</v>
      </c>
      <c r="V21" s="116">
        <f t="shared" si="1"/>
        <v>7.7</v>
      </c>
      <c r="W21" s="117" t="s">
        <v>130</v>
      </c>
      <c r="X21" s="119">
        <v>1017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43644592</v>
      </c>
      <c r="AH21" s="49">
        <f t="shared" si="9"/>
        <v>1360</v>
      </c>
      <c r="AI21" s="50">
        <f t="shared" si="8"/>
        <v>224.12656558998023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10164104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6</v>
      </c>
      <c r="E22" s="41">
        <f t="shared" si="0"/>
        <v>4.2253521126760569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142</v>
      </c>
      <c r="P22" s="115">
        <v>146</v>
      </c>
      <c r="Q22" s="115">
        <v>68628307</v>
      </c>
      <c r="R22" s="46">
        <f t="shared" si="5"/>
        <v>6354</v>
      </c>
      <c r="S22" s="47">
        <f t="shared" si="6"/>
        <v>152.49600000000001</v>
      </c>
      <c r="T22" s="47">
        <f t="shared" si="7"/>
        <v>6.3540000000000001</v>
      </c>
      <c r="U22" s="116">
        <v>7.2</v>
      </c>
      <c r="V22" s="116">
        <f t="shared" si="1"/>
        <v>7.2</v>
      </c>
      <c r="W22" s="117" t="s">
        <v>130</v>
      </c>
      <c r="X22" s="119">
        <v>1015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43645986</v>
      </c>
      <c r="AH22" s="49">
        <f t="shared" si="9"/>
        <v>1394</v>
      </c>
      <c r="AI22" s="50">
        <f t="shared" si="8"/>
        <v>219.38936103242051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10164104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5</v>
      </c>
      <c r="E23" s="41">
        <f t="shared" si="0"/>
        <v>3.5211267605633805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134</v>
      </c>
      <c r="P23" s="115">
        <v>142</v>
      </c>
      <c r="Q23" s="115">
        <v>68634512</v>
      </c>
      <c r="R23" s="46">
        <f t="shared" si="5"/>
        <v>6205</v>
      </c>
      <c r="S23" s="47">
        <f t="shared" si="6"/>
        <v>148.91999999999999</v>
      </c>
      <c r="T23" s="47">
        <f t="shared" si="7"/>
        <v>6.2050000000000001</v>
      </c>
      <c r="U23" s="116">
        <v>6.8</v>
      </c>
      <c r="V23" s="116">
        <f t="shared" si="1"/>
        <v>6.8</v>
      </c>
      <c r="W23" s="117" t="s">
        <v>130</v>
      </c>
      <c r="X23" s="119">
        <v>1017</v>
      </c>
      <c r="Y23" s="119">
        <v>0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43647382</v>
      </c>
      <c r="AH23" s="49">
        <f t="shared" si="9"/>
        <v>1396</v>
      </c>
      <c r="AI23" s="50">
        <f t="shared" si="8"/>
        <v>224.97985495568091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10164104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4</v>
      </c>
      <c r="E24" s="41">
        <f t="shared" si="0"/>
        <v>2.8169014084507045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133</v>
      </c>
      <c r="P24" s="115">
        <v>139</v>
      </c>
      <c r="Q24" s="115">
        <v>68640269</v>
      </c>
      <c r="R24" s="46">
        <f t="shared" si="5"/>
        <v>5757</v>
      </c>
      <c r="S24" s="47">
        <f t="shared" si="6"/>
        <v>138.16800000000001</v>
      </c>
      <c r="T24" s="47">
        <f t="shared" si="7"/>
        <v>5.7569999999999997</v>
      </c>
      <c r="U24" s="116">
        <v>6.4</v>
      </c>
      <c r="V24" s="116">
        <f t="shared" si="1"/>
        <v>6.4</v>
      </c>
      <c r="W24" s="117" t="s">
        <v>130</v>
      </c>
      <c r="X24" s="119">
        <v>1016</v>
      </c>
      <c r="Y24" s="119">
        <v>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43648714</v>
      </c>
      <c r="AH24" s="49">
        <f>IF(ISBLANK(AG24),"-",AG24-AG23)</f>
        <v>1332</v>
      </c>
      <c r="AI24" s="50">
        <f t="shared" si="8"/>
        <v>231.37050547159981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10164104</v>
      </c>
      <c r="AQ24" s="119">
        <f t="shared" si="2"/>
        <v>0</v>
      </c>
      <c r="AR24" s="53">
        <v>1.1399999999999999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5</v>
      </c>
      <c r="E25" s="41">
        <f t="shared" si="0"/>
        <v>3.5211267605633805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135</v>
      </c>
      <c r="P25" s="115">
        <v>142</v>
      </c>
      <c r="Q25" s="115">
        <v>68646210</v>
      </c>
      <c r="R25" s="46">
        <f t="shared" si="5"/>
        <v>5941</v>
      </c>
      <c r="S25" s="47">
        <f t="shared" si="6"/>
        <v>142.584</v>
      </c>
      <c r="T25" s="47">
        <f t="shared" si="7"/>
        <v>5.9409999999999998</v>
      </c>
      <c r="U25" s="116">
        <v>6</v>
      </c>
      <c r="V25" s="116">
        <f t="shared" si="1"/>
        <v>6</v>
      </c>
      <c r="W25" s="117" t="s">
        <v>130</v>
      </c>
      <c r="X25" s="119">
        <v>1016</v>
      </c>
      <c r="Y25" s="119">
        <v>0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43650054</v>
      </c>
      <c r="AH25" s="49">
        <f t="shared" si="9"/>
        <v>1340</v>
      </c>
      <c r="AI25" s="50">
        <f t="shared" si="8"/>
        <v>225.5512539976435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10164104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5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132</v>
      </c>
      <c r="P26" s="115">
        <v>142</v>
      </c>
      <c r="Q26" s="115">
        <v>68652063</v>
      </c>
      <c r="R26" s="46">
        <f t="shared" si="5"/>
        <v>5853</v>
      </c>
      <c r="S26" s="47">
        <f t="shared" si="6"/>
        <v>140.47200000000001</v>
      </c>
      <c r="T26" s="47">
        <f t="shared" si="7"/>
        <v>5.8529999999999998</v>
      </c>
      <c r="U26" s="116">
        <v>5.7</v>
      </c>
      <c r="V26" s="116">
        <f t="shared" si="1"/>
        <v>5.7</v>
      </c>
      <c r="W26" s="117" t="s">
        <v>130</v>
      </c>
      <c r="X26" s="119">
        <v>1011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43651412</v>
      </c>
      <c r="AH26" s="49">
        <f t="shared" si="9"/>
        <v>1358</v>
      </c>
      <c r="AI26" s="50">
        <f t="shared" si="8"/>
        <v>232.01776866564157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10164104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4</v>
      </c>
      <c r="E27" s="41">
        <f t="shared" si="0"/>
        <v>2.8169014084507045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134</v>
      </c>
      <c r="P27" s="115">
        <v>143</v>
      </c>
      <c r="Q27" s="115">
        <v>68657858</v>
      </c>
      <c r="R27" s="46">
        <f t="shared" si="5"/>
        <v>5795</v>
      </c>
      <c r="S27" s="47">
        <f t="shared" si="6"/>
        <v>139.08000000000001</v>
      </c>
      <c r="T27" s="47">
        <f t="shared" si="7"/>
        <v>5.7949999999999999</v>
      </c>
      <c r="U27" s="116">
        <v>5.3</v>
      </c>
      <c r="V27" s="116">
        <f t="shared" si="1"/>
        <v>5.3</v>
      </c>
      <c r="W27" s="117" t="s">
        <v>130</v>
      </c>
      <c r="X27" s="119">
        <v>1016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43652740</v>
      </c>
      <c r="AH27" s="49">
        <f t="shared" si="9"/>
        <v>1328</v>
      </c>
      <c r="AI27" s="50">
        <f t="shared" si="8"/>
        <v>229.16307161345989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10164104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3</v>
      </c>
      <c r="E28" s="41">
        <f t="shared" si="0"/>
        <v>2.1126760563380285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134</v>
      </c>
      <c r="P28" s="115">
        <v>138</v>
      </c>
      <c r="Q28" s="115">
        <v>68663652</v>
      </c>
      <c r="R28" s="46">
        <f t="shared" si="5"/>
        <v>5794</v>
      </c>
      <c r="S28" s="47">
        <f t="shared" si="6"/>
        <v>139.05600000000001</v>
      </c>
      <c r="T28" s="47">
        <f t="shared" si="7"/>
        <v>5.7939999999999996</v>
      </c>
      <c r="U28" s="116">
        <v>4.9000000000000004</v>
      </c>
      <c r="V28" s="116">
        <f t="shared" si="1"/>
        <v>4.9000000000000004</v>
      </c>
      <c r="W28" s="117" t="s">
        <v>130</v>
      </c>
      <c r="X28" s="119">
        <v>1004</v>
      </c>
      <c r="Y28" s="119">
        <v>0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43654076</v>
      </c>
      <c r="AH28" s="49">
        <f t="shared" si="9"/>
        <v>1336</v>
      </c>
      <c r="AI28" s="50">
        <f t="shared" si="8"/>
        <v>230.58336209872283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10164104</v>
      </c>
      <c r="AQ28" s="119">
        <f t="shared" si="2"/>
        <v>0</v>
      </c>
      <c r="AR28" s="53">
        <v>1.24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4</v>
      </c>
      <c r="E29" s="41">
        <f t="shared" si="0"/>
        <v>2.8169014084507045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133</v>
      </c>
      <c r="P29" s="115">
        <v>132</v>
      </c>
      <c r="Q29" s="115">
        <v>68669429</v>
      </c>
      <c r="R29" s="46">
        <f t="shared" si="5"/>
        <v>5777</v>
      </c>
      <c r="S29" s="47">
        <f t="shared" si="6"/>
        <v>138.648</v>
      </c>
      <c r="T29" s="47">
        <f t="shared" si="7"/>
        <v>5.7770000000000001</v>
      </c>
      <c r="U29" s="116">
        <v>4.5999999999999996</v>
      </c>
      <c r="V29" s="116">
        <f t="shared" si="1"/>
        <v>4.5999999999999996</v>
      </c>
      <c r="W29" s="117" t="s">
        <v>130</v>
      </c>
      <c r="X29" s="119">
        <v>1006</v>
      </c>
      <c r="Y29" s="119">
        <v>0</v>
      </c>
      <c r="Z29" s="119">
        <v>1187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43655404</v>
      </c>
      <c r="AH29" s="49">
        <f t="shared" si="9"/>
        <v>1328</v>
      </c>
      <c r="AI29" s="50">
        <f t="shared" si="8"/>
        <v>229.87709884022848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10164104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6</v>
      </c>
      <c r="E30" s="41">
        <f t="shared" si="0"/>
        <v>4.2253521126760569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110</v>
      </c>
      <c r="P30" s="115">
        <v>133</v>
      </c>
      <c r="Q30" s="115">
        <v>68674926</v>
      </c>
      <c r="R30" s="46">
        <f t="shared" si="5"/>
        <v>5497</v>
      </c>
      <c r="S30" s="47">
        <f t="shared" si="6"/>
        <v>131.928</v>
      </c>
      <c r="T30" s="47">
        <f t="shared" si="7"/>
        <v>5.4969999999999999</v>
      </c>
      <c r="U30" s="116">
        <v>3.7</v>
      </c>
      <c r="V30" s="116">
        <f t="shared" si="1"/>
        <v>3.7</v>
      </c>
      <c r="W30" s="117" t="s">
        <v>139</v>
      </c>
      <c r="X30" s="119">
        <v>1098</v>
      </c>
      <c r="Y30" s="119">
        <v>0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43656508</v>
      </c>
      <c r="AH30" s="49">
        <f t="shared" si="9"/>
        <v>1104</v>
      </c>
      <c r="AI30" s="50">
        <f t="shared" si="8"/>
        <v>200.836820083682</v>
      </c>
      <c r="AJ30" s="101">
        <v>1</v>
      </c>
      <c r="AK30" s="101">
        <v>0</v>
      </c>
      <c r="AL30" s="101">
        <v>0</v>
      </c>
      <c r="AM30" s="101">
        <v>1</v>
      </c>
      <c r="AN30" s="101">
        <v>1</v>
      </c>
      <c r="AO30" s="101">
        <v>0</v>
      </c>
      <c r="AP30" s="119">
        <v>10164104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7</v>
      </c>
      <c r="E31" s="41">
        <f t="shared" si="0"/>
        <v>4.9295774647887329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116</v>
      </c>
      <c r="P31" s="115">
        <v>126</v>
      </c>
      <c r="Q31" s="115">
        <v>68680235</v>
      </c>
      <c r="R31" s="46">
        <f t="shared" si="5"/>
        <v>5309</v>
      </c>
      <c r="S31" s="47">
        <f t="shared" si="6"/>
        <v>127.416</v>
      </c>
      <c r="T31" s="47">
        <f t="shared" si="7"/>
        <v>5.3090000000000002</v>
      </c>
      <c r="U31" s="116">
        <v>3</v>
      </c>
      <c r="V31" s="116">
        <f t="shared" si="1"/>
        <v>3</v>
      </c>
      <c r="W31" s="117" t="s">
        <v>139</v>
      </c>
      <c r="X31" s="119">
        <v>1087</v>
      </c>
      <c r="Y31" s="119">
        <v>0</v>
      </c>
      <c r="Z31" s="119">
        <v>0</v>
      </c>
      <c r="AA31" s="119">
        <v>1185</v>
      </c>
      <c r="AB31" s="119">
        <v>1187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43657572</v>
      </c>
      <c r="AH31" s="49">
        <f t="shared" si="9"/>
        <v>1064</v>
      </c>
      <c r="AI31" s="50">
        <f t="shared" si="8"/>
        <v>200.41439065737427</v>
      </c>
      <c r="AJ31" s="101">
        <v>1</v>
      </c>
      <c r="AK31" s="101">
        <v>0</v>
      </c>
      <c r="AL31" s="101">
        <v>0</v>
      </c>
      <c r="AM31" s="101">
        <v>1</v>
      </c>
      <c r="AN31" s="101">
        <v>1</v>
      </c>
      <c r="AO31" s="101">
        <v>0</v>
      </c>
      <c r="AP31" s="119">
        <v>10164104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9</v>
      </c>
      <c r="E32" s="41">
        <f t="shared" si="0"/>
        <v>6.3380281690140849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116</v>
      </c>
      <c r="P32" s="115">
        <v>129</v>
      </c>
      <c r="Q32" s="115">
        <v>68685656</v>
      </c>
      <c r="R32" s="46">
        <f t="shared" si="5"/>
        <v>5421</v>
      </c>
      <c r="S32" s="47">
        <f t="shared" si="6"/>
        <v>130.10400000000001</v>
      </c>
      <c r="T32" s="47">
        <f t="shared" si="7"/>
        <v>5.4210000000000003</v>
      </c>
      <c r="U32" s="116">
        <v>2.2999999999999998</v>
      </c>
      <c r="V32" s="116">
        <f t="shared" si="1"/>
        <v>2.2999999999999998</v>
      </c>
      <c r="W32" s="117" t="s">
        <v>139</v>
      </c>
      <c r="X32" s="119">
        <v>1087</v>
      </c>
      <c r="Y32" s="119">
        <v>0</v>
      </c>
      <c r="Z32" s="119">
        <v>0</v>
      </c>
      <c r="AA32" s="119">
        <v>1185</v>
      </c>
      <c r="AB32" s="119">
        <v>1188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43658652</v>
      </c>
      <c r="AH32" s="49">
        <f t="shared" si="9"/>
        <v>1080</v>
      </c>
      <c r="AI32" s="50">
        <f t="shared" si="8"/>
        <v>199.22523519645821</v>
      </c>
      <c r="AJ32" s="101">
        <v>1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19">
        <v>10164104</v>
      </c>
      <c r="AQ32" s="119">
        <f t="shared" si="2"/>
        <v>0</v>
      </c>
      <c r="AR32" s="53">
        <v>1.17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6</v>
      </c>
      <c r="E33" s="41">
        <f t="shared" si="0"/>
        <v>4.2253521126760569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132</v>
      </c>
      <c r="P33" s="115">
        <v>110</v>
      </c>
      <c r="Q33" s="115">
        <v>68690270</v>
      </c>
      <c r="R33" s="46">
        <f t="shared" si="5"/>
        <v>4614</v>
      </c>
      <c r="S33" s="47">
        <f t="shared" si="6"/>
        <v>110.736</v>
      </c>
      <c r="T33" s="47">
        <f t="shared" si="7"/>
        <v>4.6139999999999999</v>
      </c>
      <c r="U33" s="116">
        <v>3</v>
      </c>
      <c r="V33" s="116">
        <f t="shared" si="1"/>
        <v>3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1098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43659492</v>
      </c>
      <c r="AH33" s="49">
        <f t="shared" si="9"/>
        <v>840</v>
      </c>
      <c r="AI33" s="50">
        <f t="shared" si="8"/>
        <v>182.05461638491548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10164943</v>
      </c>
      <c r="AQ33" s="119">
        <f t="shared" si="2"/>
        <v>839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7</v>
      </c>
      <c r="E34" s="41">
        <f t="shared" si="0"/>
        <v>4.9295774647887329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138</v>
      </c>
      <c r="P34" s="115">
        <v>105</v>
      </c>
      <c r="Q34" s="115">
        <v>68694749</v>
      </c>
      <c r="R34" s="46">
        <f t="shared" si="5"/>
        <v>4479</v>
      </c>
      <c r="S34" s="47">
        <f t="shared" si="6"/>
        <v>107.496</v>
      </c>
      <c r="T34" s="47">
        <f t="shared" si="7"/>
        <v>4.4790000000000001</v>
      </c>
      <c r="U34" s="116">
        <v>4</v>
      </c>
      <c r="V34" s="116">
        <f t="shared" si="1"/>
        <v>4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1047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43660308</v>
      </c>
      <c r="AH34" s="49">
        <f t="shared" si="9"/>
        <v>816</v>
      </c>
      <c r="AI34" s="50">
        <f t="shared" si="8"/>
        <v>182.18352310783658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10165839</v>
      </c>
      <c r="AQ34" s="119">
        <f t="shared" si="2"/>
        <v>896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127909</v>
      </c>
      <c r="S35" s="65">
        <f>AVERAGE(S11:S34)</f>
        <v>127.90900000000001</v>
      </c>
      <c r="T35" s="65">
        <f>SUM(T11:T34)</f>
        <v>127.90900000000001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26596</v>
      </c>
      <c r="AH35" s="67">
        <f>SUM(AH11:AH34)</f>
        <v>26596</v>
      </c>
      <c r="AI35" s="68">
        <f>$AH$35/$T35</f>
        <v>207.92907457645669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69"/>
      <c r="AP35" s="70">
        <f>AP34-AP10</f>
        <v>6381</v>
      </c>
      <c r="AQ35" s="71">
        <f>SUM(AQ11:AQ34)</f>
        <v>6381</v>
      </c>
      <c r="AR35" s="72">
        <f>AVERAGE(AR11:AR34)</f>
        <v>1.1616666666666666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220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272</v>
      </c>
      <c r="C41" s="109"/>
      <c r="D41" s="109"/>
      <c r="E41" s="109"/>
      <c r="F41" s="85"/>
      <c r="G41" s="85"/>
      <c r="H41" s="85"/>
      <c r="I41" s="109"/>
      <c r="J41" s="109"/>
      <c r="K41" s="109"/>
      <c r="L41" s="85"/>
      <c r="M41" s="85"/>
      <c r="N41" s="85"/>
      <c r="O41" s="109"/>
      <c r="P41" s="109"/>
      <c r="Q41" s="109"/>
      <c r="R41" s="109"/>
      <c r="S41" s="85"/>
      <c r="T41" s="85"/>
      <c r="U41" s="85"/>
      <c r="V41" s="85"/>
      <c r="W41" s="105"/>
      <c r="X41" s="105"/>
      <c r="Y41" s="105"/>
      <c r="Z41" s="105"/>
      <c r="AA41" s="105"/>
      <c r="AB41" s="105"/>
      <c r="AC41" s="105"/>
      <c r="AD41" s="105"/>
      <c r="AE41" s="105"/>
      <c r="AM41" s="20"/>
      <c r="AN41" s="102"/>
      <c r="AO41" s="102"/>
      <c r="AP41" s="102"/>
      <c r="AQ41" s="102"/>
      <c r="AR41" s="105"/>
      <c r="AV41" s="213"/>
      <c r="AW41" s="213"/>
      <c r="AY41" s="104"/>
    </row>
    <row r="42" spans="1:51" x14ac:dyDescent="0.25">
      <c r="B42" s="199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1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B43" s="199" t="s">
        <v>131</v>
      </c>
      <c r="C43" s="195"/>
      <c r="D43" s="195"/>
      <c r="E43" s="195"/>
      <c r="F43" s="195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A44" s="134"/>
      <c r="B44" s="204" t="s">
        <v>164</v>
      </c>
      <c r="C44" s="221"/>
      <c r="D44" s="222"/>
      <c r="E44" s="221"/>
      <c r="F44" s="221"/>
      <c r="G44" s="221"/>
      <c r="H44" s="221"/>
      <c r="I44" s="221"/>
      <c r="J44" s="223"/>
      <c r="K44" s="223"/>
      <c r="L44" s="177"/>
      <c r="M44" s="177"/>
      <c r="N44" s="177"/>
      <c r="O44" s="177"/>
      <c r="P44" s="177"/>
      <c r="Q44" s="177"/>
      <c r="R44" s="177"/>
      <c r="S44" s="177"/>
      <c r="T44" s="178"/>
      <c r="U44" s="178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273</v>
      </c>
      <c r="C45" s="224"/>
      <c r="D45" s="225"/>
      <c r="E45" s="224"/>
      <c r="F45" s="224"/>
      <c r="G45" s="224"/>
      <c r="H45" s="224"/>
      <c r="I45" s="224"/>
      <c r="J45" s="226"/>
      <c r="K45" s="226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11"/>
      <c r="W45" s="105"/>
      <c r="X45" s="105"/>
      <c r="Y45" s="105"/>
      <c r="Z45" s="105"/>
      <c r="AA45" s="105"/>
      <c r="AB45" s="105"/>
      <c r="AC45" s="105"/>
      <c r="AD45" s="105"/>
      <c r="AE45" s="105"/>
      <c r="AM45" s="106"/>
      <c r="AN45" s="106"/>
      <c r="AO45" s="106"/>
      <c r="AP45" s="106"/>
      <c r="AQ45" s="106"/>
      <c r="AR45" s="106"/>
      <c r="AS45" s="107"/>
      <c r="AV45" s="104"/>
      <c r="AW45" s="100"/>
      <c r="AX45" s="100"/>
      <c r="AY45" s="100"/>
    </row>
    <row r="46" spans="1:51" x14ac:dyDescent="0.25">
      <c r="B46" s="227" t="s">
        <v>278</v>
      </c>
      <c r="C46" s="226"/>
      <c r="D46" s="228"/>
      <c r="E46" s="226"/>
      <c r="F46" s="226"/>
      <c r="G46" s="226"/>
      <c r="H46" s="226"/>
      <c r="I46" s="226"/>
      <c r="J46" s="226"/>
      <c r="K46" s="226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05"/>
      <c r="W46" s="105"/>
      <c r="X46" s="105"/>
      <c r="Y46" s="105"/>
      <c r="Z46" s="105"/>
      <c r="AA46" s="105"/>
      <c r="AB46" s="105"/>
      <c r="AJ46" s="106"/>
      <c r="AK46" s="106"/>
      <c r="AL46" s="106"/>
      <c r="AM46" s="106"/>
      <c r="AN46" s="106"/>
      <c r="AO46" s="106"/>
      <c r="AP46" s="107"/>
      <c r="AQ46" s="102"/>
      <c r="AR46" s="102"/>
      <c r="AS46" s="104"/>
      <c r="AT46" s="100"/>
      <c r="AU46" s="100"/>
      <c r="AV46" s="100"/>
      <c r="AW46" s="100"/>
      <c r="AX46" s="100"/>
      <c r="AY46" s="100"/>
    </row>
    <row r="47" spans="1:51" x14ac:dyDescent="0.25">
      <c r="B47" s="199" t="s">
        <v>132</v>
      </c>
      <c r="C47" s="221"/>
      <c r="D47" s="222"/>
      <c r="E47" s="221"/>
      <c r="F47" s="221"/>
      <c r="G47" s="221"/>
      <c r="H47" s="221"/>
      <c r="I47" s="221"/>
      <c r="J47" s="221"/>
      <c r="K47" s="221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05"/>
      <c r="W47" s="105"/>
      <c r="X47" s="105"/>
      <c r="Y47" s="105"/>
      <c r="Z47" s="105"/>
      <c r="AA47" s="105"/>
      <c r="AB47" s="105"/>
      <c r="AJ47" s="106"/>
      <c r="AK47" s="106"/>
      <c r="AL47" s="106"/>
      <c r="AM47" s="106"/>
      <c r="AN47" s="106"/>
      <c r="AO47" s="106"/>
      <c r="AP47" s="107"/>
      <c r="AQ47" s="102"/>
      <c r="AR47" s="102"/>
      <c r="AS47" s="104"/>
      <c r="AT47" s="100"/>
      <c r="AU47" s="100"/>
      <c r="AV47" s="100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155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11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B53" s="279" t="s">
        <v>275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B54" s="199"/>
      <c r="C54" s="175"/>
      <c r="D54" s="176"/>
      <c r="E54" s="175"/>
      <c r="F54" s="175"/>
      <c r="G54" s="175"/>
      <c r="H54" s="175"/>
      <c r="I54" s="175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  <c r="U54" s="178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B55" s="205"/>
      <c r="C55" s="203"/>
      <c r="D55" s="179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9"/>
      <c r="C56" s="203"/>
      <c r="D56" s="179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99"/>
      <c r="C58" s="108"/>
      <c r="D58" s="121"/>
      <c r="E58" s="108"/>
      <c r="F58" s="108"/>
      <c r="G58" s="108"/>
      <c r="H58" s="108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2"/>
      <c r="U58" s="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04"/>
      <c r="C60" s="205"/>
      <c r="D60" s="122"/>
      <c r="E60" s="205"/>
      <c r="F60" s="205"/>
      <c r="G60" s="108"/>
      <c r="H60" s="108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04"/>
      <c r="C61" s="205"/>
      <c r="D61" s="122"/>
      <c r="E61" s="205"/>
      <c r="F61" s="205"/>
      <c r="G61" s="108"/>
      <c r="H61" s="108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04"/>
      <c r="C62" s="205"/>
      <c r="D62" s="122"/>
      <c r="E62" s="205"/>
      <c r="F62" s="205"/>
      <c r="G62" s="108"/>
      <c r="H62" s="108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04"/>
      <c r="C63" s="205"/>
      <c r="D63" s="122"/>
      <c r="E63" s="205"/>
      <c r="F63" s="205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A64" s="105"/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AS64" s="100"/>
      <c r="AT64" s="100"/>
      <c r="AU64" s="100"/>
      <c r="AV64" s="100"/>
      <c r="AW64" s="100"/>
      <c r="AX64" s="100"/>
      <c r="AY64" s="100"/>
    </row>
    <row r="65" spans="1:51" x14ac:dyDescent="0.25">
      <c r="A65" s="105"/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AS65" s="100"/>
      <c r="AT65" s="100"/>
      <c r="AU65" s="100"/>
      <c r="AV65" s="100"/>
      <c r="AW65" s="100"/>
      <c r="AX65" s="100"/>
      <c r="AY65" s="100"/>
    </row>
    <row r="66" spans="1:51" x14ac:dyDescent="0.25">
      <c r="A66" s="105"/>
      <c r="B66" s="205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2"/>
      <c r="U66" s="79"/>
      <c r="V66" s="79"/>
      <c r="AS66" s="100"/>
      <c r="AT66" s="100"/>
      <c r="AU66" s="100"/>
      <c r="AV66" s="100"/>
      <c r="AW66" s="100"/>
      <c r="AX66" s="100"/>
      <c r="AY66" s="100"/>
    </row>
    <row r="67" spans="1:51" x14ac:dyDescent="0.25">
      <c r="O67" s="12"/>
      <c r="P67" s="102"/>
      <c r="Q67" s="102"/>
      <c r="AS67" s="100"/>
      <c r="AT67" s="100"/>
      <c r="AU67" s="100"/>
      <c r="AV67" s="100"/>
      <c r="AW67" s="100"/>
      <c r="AX67" s="100"/>
      <c r="AY67" s="100"/>
    </row>
    <row r="68" spans="1:51" x14ac:dyDescent="0.25">
      <c r="O68" s="12"/>
      <c r="P68" s="102"/>
      <c r="Q68" s="102"/>
      <c r="AS68" s="100"/>
      <c r="AT68" s="100"/>
      <c r="AU68" s="100"/>
      <c r="AV68" s="100"/>
      <c r="AW68" s="100"/>
      <c r="AX68" s="100"/>
      <c r="AY68" s="100"/>
    </row>
    <row r="69" spans="1:51" x14ac:dyDescent="0.25">
      <c r="O69" s="12"/>
      <c r="P69" s="102"/>
      <c r="Q69" s="102"/>
      <c r="AS69" s="100"/>
      <c r="AT69" s="100"/>
      <c r="AU69" s="100"/>
      <c r="AV69" s="100"/>
      <c r="AW69" s="100"/>
      <c r="AX69" s="100"/>
      <c r="AY69" s="100"/>
    </row>
    <row r="70" spans="1:51" x14ac:dyDescent="0.25">
      <c r="O70" s="12"/>
      <c r="P70" s="102"/>
      <c r="Q70" s="102"/>
      <c r="AS70" s="100"/>
      <c r="AT70" s="100"/>
      <c r="AU70" s="100"/>
      <c r="AV70" s="100"/>
      <c r="AW70" s="100"/>
      <c r="AX70" s="100"/>
      <c r="AY70" s="100"/>
    </row>
    <row r="71" spans="1:51" x14ac:dyDescent="0.25">
      <c r="O71" s="12"/>
      <c r="P71" s="102"/>
      <c r="Q71" s="102"/>
      <c r="R71" s="102"/>
      <c r="S71" s="102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R72" s="102"/>
      <c r="S72" s="102"/>
      <c r="T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R73" s="102"/>
      <c r="S73" s="102"/>
      <c r="T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T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02"/>
      <c r="Q75" s="102"/>
      <c r="R75" s="102"/>
      <c r="S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T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U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T78" s="102"/>
      <c r="U78" s="102"/>
      <c r="AS78" s="100"/>
      <c r="AT78" s="100"/>
      <c r="AU78" s="100"/>
      <c r="AV78" s="100"/>
      <c r="AW78" s="100"/>
      <c r="AX78" s="100"/>
      <c r="AY78" s="100"/>
    </row>
    <row r="90" spans="45:51" x14ac:dyDescent="0.25">
      <c r="AS90" s="100"/>
      <c r="AT90" s="100"/>
      <c r="AU90" s="100"/>
      <c r="AV90" s="100"/>
      <c r="AW90" s="100"/>
      <c r="AX90" s="100"/>
      <c r="AY90" s="100"/>
    </row>
  </sheetData>
  <protectedRanges>
    <protectedRange sqref="S60:T66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63" name="Range2_2_1_10_1_1_1_2"/>
    <protectedRange sqref="N60:R66" name="Range2_12_1_6_1_1"/>
    <protectedRange sqref="L60:M66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2 V33:W34 X11:AB34" name="Range1_16_3_1_1_3"/>
    <protectedRange sqref="AR11 AR25:AR34" name="Range1_16_3_1_1_5"/>
    <protectedRange sqref="L6 D6 D8 O8:U8" name="Range1_16_3_1_1_7"/>
    <protectedRange sqref="P3:U3" name="Range1_16_1_1_1_1_2"/>
    <protectedRange sqref="J60:K66" name="Range2_2_12_1_4_1_1_1_1_1_1_1_1_1_1_1_1_1_1_1"/>
    <protectedRange sqref="I60:I66" name="Range2_2_12_1_7_1_1_2_2_1_2"/>
    <protectedRange sqref="F60:H66" name="Range2_2_12_1_3_1_2_1_1_1_1_2_1_1_1_1_1_1_1_1_1_1_1"/>
    <protectedRange sqref="E60:E66" name="Range2_2_12_1_3_1_2_1_1_1_2_1_1_1_1_3_1_1_1_1_1_1_1_1_1"/>
    <protectedRange sqref="T43" name="Range2_12_5_1_1_2_1_1_1_1_1_1_1_1"/>
    <protectedRange sqref="S43" name="Range2_12_4_1_1_1_4_2_2_1_1_1_1_1_1_1_1"/>
    <protectedRange sqref="P4:U4" name="Range1_16_1_1_1_1_1"/>
    <protectedRange sqref="B60:B62 B64" name="Range2_12_5_1_1_1_2_2_1_1_1_1_1_1_1_1_1_1_1_2_1_1_1_2_1_1_1_1_1_1_1_1_1_1_1_1_1_1_1_1_2_1_1_1_1_1_1_1_1_1_2_1_1_3_1_1_1_3_1_1_1_1_1_1_1_1_1_1_1_1_1_1_1_1_1_1_1_1_1_1_2_1_1_1_1_1_1_1_1_1_1_1_2_2"/>
    <protectedRange sqref="B63" name="Range2_12_5_1_1_1_1_1_2_1_2_1_1_1_2_1_1_1_1_1_1_1_1_1_1_2_1_1_1_1_1_2_1_1_1_1_1_1_1_2_1_1_3_1_1_1_2_1_1_1_1_1_1_1_1_1_1_1_1_1_1_1_1_1_1_1_1_1_1_1_1_1_1_1_1_1_1_1_1_1_1_2_2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2" name="Range2_12_5_1_1_1_1_1_2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5:U55 F56:G56" name="Range2_12_5_1_1_1_2_2_1_1_1_1_1_1_1_1_1_1_1_2_1_1_1_2_1_1_1_1_1_1_1_1_1_1_1_1_1_1_1_1_2_1_1_1_1_1_1_1_1_1_2_1_1_3_1_1_1_3_1_1_1_1_1_1_1_1_1_1_1_1_1_1_1_1_1_1_1_1_1_1_2_1_1_1_1_1_1_1_1_1_1_1_2_2_1_2_1_1_1_1_1_1_1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6" name="Range2_12_5_1_1_1_1_1_2_1_1_2_1_1_1_1_1_1_1_1_1_1_1_1_1_1_1_1_1_2_1_1_1_1_1_1_1_1_1_1_1_1_1_1_3_1_1_1_2_1_1_1_1_1_1_1_1_1_2_1_1_1_1_1_1_1_1_1_1_1_1_1_1_1_1_1_1_1_1_1_1_1_1_1_1_2_1_1_1_2_2_1_1_2_1_1_1_1_1_1_1_1_1_1_1_1_1_1"/>
    <protectedRange sqref="T57" name="Range2_12_5_1_1_2_2_1_1_1_1_1_1_1_1_1_1_1_1_2_1_1_1_1_1_1_1_1_1_1_1_2_3_1_1_1_1_1_1_1_1_1"/>
    <protectedRange sqref="S57" name="Range2_12_4_1_1_1_4_2_2_2_2_1_1_1_1_1_1_1_1_1_1_1_2_1_1_1_1_1_1_1_1_1_1_1_2_3_1_1_1_1_1_1_1_1_1"/>
    <protectedRange sqref="Q57:R57" name="Range2_12_1_6_1_1_1_2_3_2_1_1_3_1_1_1_1_1_1_1_1_1_1_1_1_1_2_1_1_1_1_1_1_1_1_1_1_1_2_3_1_1_1_1_1_1_1_1_1"/>
    <protectedRange sqref="N57:P57" name="Range2_12_1_2_3_1_1_1_2_3_2_1_1_3_1_1_1_1_1_1_1_1_1_1_1_1_1_2_1_1_1_1_1_1_1_1_1_1_1_2_3_1_1_1_1_1_1_1_1_1"/>
    <protectedRange sqref="K57:M57" name="Range2_2_12_1_4_3_1_1_1_3_3_2_1_1_3_1_1_1_1_1_1_1_1_1_1_1_1_1_2_1_1_1_1_1_1_1_1_1_1_1_2_3_1_1_1_1_1_1_1_1_1"/>
    <protectedRange sqref="J57" name="Range2_2_12_1_4_3_1_1_1_3_2_1_2_2_1_1_1_1_1_1_1_1_1_1_1_1_1_2_1_1_1_1_1_1_1_1_1_1_1_2_3_1_1_1_1_1_1_1_1_1"/>
    <protectedRange sqref="E57:H57" name="Range2_2_12_1_3_1_2_1_1_1_1_2_1_1_1_1_1_1_1_1_1_1_2_1_1_1_1_1_1_1_1_2_1_1_1_1_1_1_1_1_1_1_1_2_3_1_1_1_1_1_1_1_1_1"/>
    <protectedRange sqref="D57" name="Range2_2_12_1_3_1_2_1_1_1_2_1_2_3_1_1_1_1_1_1_2_1_1_1_1_1_1_1_1_1_1_2_1_1_1_1_1_1_1_1_1_1_1_2_3_1_1_1_1_1_1_1_1_1"/>
    <protectedRange sqref="I57" name="Range2_2_12_1_4_2_1_1_1_4_1_2_1_1_1_2_2_1_1_1_1_1_1_1_1_1_1_1_1_1_1_2_1_1_1_1_1_1_1_1_1_1_1_2_3_1_1_1_1_1_1_1_1_1"/>
    <protectedRange sqref="B57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S58:T58" name="Range2_12_5_1_1_2_1_1_1_1_1_1_1_2_1_2_3_1_1_1_1_2_1_1_1_2"/>
    <protectedRange sqref="N58:R58" name="Range2_12_1_6_1_1_2_1_1_1_1_1_1_1_1_1_2_3_1_1_1_1_2_1_1_1_2"/>
    <protectedRange sqref="L58:M58" name="Range2_2_12_1_7_1_1_3_1_1_1_1_1_1_1_1_1_2_3_1_1_1_1_2_1_1_1_2"/>
    <protectedRange sqref="J58:K58" name="Range2_2_12_1_4_1_1_1_1_1_1_1_1_1_1_1_1_1_1_1_2_1_1_1_1_1_1_1_1_1_2_3_1_1_1_1_2_1_1_1_2"/>
    <protectedRange sqref="I58" name="Range2_2_12_1_7_1_1_2_2_1_2_2_1_1_1_1_1_1_1_1_1_2_3_1_1_1_1_2_1_1_1_2"/>
    <protectedRange sqref="G58:H58" name="Range2_2_12_1_3_1_2_1_1_1_1_2_1_1_1_1_1_1_1_1_1_1_1_2_1_1_1_1_1_1_1_1_1_2_3_1_1_1_1_2_1_1_1_2"/>
    <protectedRange sqref="F58" name="Range2_2_12_1_3_1_2_1_1_1_1_2_1_1_1_1_1_1_1_1_1_1_1_2_2_1_1_1_1_1_1_1_1_2_3_1_1_1_1_2_1_1_1_2"/>
    <protectedRange sqref="E58" name="Range2_2_12_1_3_1_2_1_1_1_2_1_1_1_1_3_1_1_1_1_1_1_1_1_1_2_2_1_1_1_1_1_1_1_1_2_3_1_1_1_1_2_1_1_1_2"/>
    <protectedRange sqref="B58" name="Range2_12_5_1_1_1_2_2_1_1_1_1_1_1_1_1_1_1_1_2_1_1_1_2_1_1_1_2_1_1_1_3_1_1_1_1_1_1_1_1_1_1_1_1_1_1_1_1_1_1_1_1_1_1_1_1_1_1_1_1_1_1_1_1_1_1_1_1_1_1_1_1_1_1_1_1_1_1_1_1_1_1_1_1_1_1_1_1_1_1_2_1_1_1_1_1_1_1_1_1_1_1_1_1_1_1_2_1_1_1_1_1_1_1_1_1_2_1_1_2_1_1_1__3"/>
    <protectedRange sqref="T59" name="Range2_12_5_1_1_2_2_1_1_1_1_1_1_1_1_1_1_1_1_2_1_1_1_1_1_1_1_1_1_2_1_2_2_1_1_1_1_2_1_1_1_2"/>
    <protectedRange sqref="S59" name="Range2_12_4_1_1_1_4_2_2_2_2_1_1_1_1_1_1_1_1_1_1_1_2_1_1_1_1_1_1_1_1_1_2_1_2_2_1_1_1_1_2_1_1_1_2"/>
    <protectedRange sqref="Q59:R59" name="Range2_12_1_6_1_1_1_2_3_2_1_1_3_1_1_1_1_1_1_1_1_1_1_1_1_1_2_1_1_1_1_1_1_1_1_1_2_1_2_2_1_1_1_1_2_1_1_1_2"/>
    <protectedRange sqref="N59:P59" name="Range2_12_1_2_3_1_1_1_2_3_2_1_1_3_1_1_1_1_1_1_1_1_1_1_1_1_1_2_1_1_1_1_1_1_1_1_1_2_1_2_2_1_1_1_1_2_1_1_1_2"/>
    <protectedRange sqref="K59:M59" name="Range2_2_12_1_4_3_1_1_1_3_3_2_1_1_3_1_1_1_1_1_1_1_1_1_1_1_1_1_2_1_1_1_1_1_1_1_1_1_2_1_2_2_1_1_1_1_2_1_1_1_2"/>
    <protectedRange sqref="J59" name="Range2_2_12_1_4_3_1_1_1_3_2_1_2_2_1_1_1_1_1_1_1_1_1_1_1_1_1_2_1_1_1_1_1_1_1_1_1_2_1_2_2_1_1_1_1_2_1_1_1_2"/>
    <protectedRange sqref="E59:H59" name="Range2_2_12_1_3_1_2_1_1_1_1_2_1_1_1_1_1_1_1_1_1_1_2_1_1_1_1_1_1_1_1_2_1_1_1_1_1_1_1_1_1_2_1_2_2_1_1_1_1_2_1_1_1_2"/>
    <protectedRange sqref="D59" name="Range2_2_12_1_3_1_2_1_1_1_2_1_2_3_1_1_1_1_1_1_2_1_1_1_1_1_1_1_1_1_1_2_1_1_1_1_1_1_1_1_1_2_1_2_2_1_1_1_1_2_1_1_1_2"/>
    <protectedRange sqref="I59" name="Range2_2_12_1_4_2_1_1_1_4_1_2_1_1_1_2_2_1_1_1_1_1_1_1_1_1_1_1_1_1_1_2_1_1_1_1_1_1_1_1_1_2_1_2_2_1_1_1_1_2_1_1_1_2"/>
    <protectedRange sqref="B59" name="Range2_12_5_1_1_1_2_2_1_1_1_1_1_1_1_1_1_1_1_2_1_1_1_2_1_1_1_2_1_1_1_3_1_1_1_1_1_1_1_1_1_1_1_1_1_1_1_1_1_1_1_1_1_1_1_1_1_1_1_1_1_1_1_1_1_1_1_1_1_1_1_1_1_1_1_1_1_1_1_1_1_1_1_1_1_1_1_1_1_1_2_1_1_1_1_1_1_1_1_1_1_1_1_1_1_1_2_1_1_1_1_1_1_1_1_1_2_1_3_2_1_1_1__3"/>
    <protectedRange sqref="W17:W32" name="Range1_16_3_1_1_3_2_1_1_1_1_1"/>
    <protectedRange sqref="S54:T54" name="Range2_12_5_1_1_2_1_1_1_2_1_1_1_1_1_1_1_1"/>
    <protectedRange sqref="N54:R54" name="Range2_12_1_6_1_1_2_1_1_1_2_1_1_1_1_1_1_1_1"/>
    <protectedRange sqref="L54:M54" name="Range2_2_12_1_7_1_1_3_1_1_1_2_1_1_1_1_1_1_1_1"/>
    <protectedRange sqref="J54:K54" name="Range2_2_12_1_4_1_1_1_1_1_1_1_1_1_1_1_1_1_1_1_2_1_1_1_2_1_1_1_1_1_1_1_1"/>
    <protectedRange sqref="I54" name="Range2_2_12_1_7_1_1_2_2_1_2_2_1_1_1_2_1_1_1_1_1_1_1_1"/>
    <protectedRange sqref="G54:H54" name="Range2_2_12_1_3_1_2_1_1_1_1_2_1_1_1_1_1_1_1_1_1_1_1_2_1_1_1_2_1_1_1_1_1_1_1_1"/>
    <protectedRange sqref="F54" name="Range2_2_12_1_3_1_2_1_1_1_1_2_1_1_1_1_1_1_1_1_1_1_1_2_2_1_1_2_1_1_1_1_1_1_1_1"/>
    <protectedRange sqref="E54" name="Range2_2_12_1_3_1_2_1_1_1_2_1_1_1_1_3_1_1_1_1_1_1_1_1_1_2_2_1_1_2_1_1_1_1_1_1_1_1"/>
    <protectedRange sqref="B54" name="Range2_12_5_1_1_1_1_1_2_1_1_1_1_1_1_1_1_1_1_1_1_1_1_1_1_1_1_1_1_2_1_1_1_1_1_1_1_1_1_1_1_1_1_3_1_1_1_2_1_1_1_1_1_1_1_1_1_1_1_1_2_1_1_1_1_1_1_1_1_1_1_1_1_1_1_1_1_1_1_1_1_1_1_1_1_1_1_1_1_3_1_2_1_1_1_2_2_1_2_1_1_1_1_1_1_1_1_1_1_1_1_1_1_1"/>
    <protectedRange sqref="F49:U49 F50:G50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B43" name="Range2_12_5_1_1_1_2_1_1_1_1_1_1_1_1_1_1_1_2_1_1_1_1_1_1_1_1_1_1_1_1_1_1_1_1_1_1_1_1_1_1_2_1_1_1_1_1_1_1_1_1_1_1_2_1_1_1_1_2_1_1_1_1_1_1_1_1_1_1_1_2_1_1_1_1_1_1_1_1_1_1_1_1_1_1_3_1_1_1"/>
    <protectedRange sqref="B44" name="Range2_12_5_1_1_1_2_2_1_1_1_1_1_1_1_1_1_1_1_1_1_1_1_1_1_1_1_1_1_1_1_1_1_1_1_1_1_1_1_1_1_1_1_1_1_1_1_1_1_1_1_1_1_1_1_1_1_2_1_1_1_1_1_1_1_1_1_1_1_2_1_1_1_1_1_2_1_1_1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"/>
    <protectedRange sqref="B46" name="Range2_12_5_1_1_1_2_1_1_1_1_1_1_1_1_1_1_1_2_1_1_1_1_1_1_1_1_1_1_1_1_1_1_1_1_1_1_1_1_1_1_2_1_1_1_1_1_1_1_1_1_1_1_2_1_1_1_1_2_1_1_1_1_1_1_1_1_1_1_1_2_1_1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"/>
    <protectedRange sqref="B48" name="Range2_12_5_1_1_1_1_1_2_1_1_1_1_1_1_1_1_1_1_1_1_1_1_1_1_1_1_1_1_2_1_1_1_1_1_1_1_1_1_1_1_1_1_3_1_1_1_2_1_1_1_1_1_1_1_1_1_1_1_1_2_1_1_1_1_1_1_1_1_1_1_1_1_1_1_1_1_1_1_1_1_1_1_1_1_1_1_1_1_3_1_2_1_1_1_2_2_1_2_1_1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0" name="Range2_12_5_1_1_1_1_1_2_1_1_2_1_1_1_1_1_1_1_1_1_1_1_1_1_1_1_1_1_2_1_1_1_1_1_1_1_1_1_1_1_1_1_1_3_1_1_1_2_1_1_1_1_1_1_1_1_1_2_1_1_1_1_1_1_1_1_1_1_1_1_1_1_1_1_1_1_1_1_1_1_1_1_1_1_2_1_1_1_2_2_1_1_2_1_1_1_1_1_1_1_1_1_1_1_1_1_1_1_1_1_1_1_1"/>
    <protectedRange sqref="P5:U5" name="Range1_16_1_1_1_1_1_1_2_2_2_2_2_2_2_2_2_2_2_2_2_2_2_2_2_2_2_2_2_2_2_1_2_2_2_2_2_2_2_2_2_2_3_2_2_2_2_2_2_2_2_2"/>
    <protectedRange sqref="T51" name="Range2_12_5_1_1_2_2_1_1_1_1_1_1_1_1_1_1_1_1_2_1_1_1_1_1_1_1_1_1_1_1_2_3_1_1_1_1_1_1_1_1_1_1_1_1_1_1_2"/>
    <protectedRange sqref="S51" name="Range2_12_4_1_1_1_4_2_2_2_2_1_1_1_1_1_1_1_1_1_1_1_2_1_1_1_1_1_1_1_1_1_1_1_2_3_1_1_1_1_1_1_1_1_1_1_1_1_1_1_2"/>
    <protectedRange sqref="Q51:R51" name="Range2_12_1_6_1_1_1_2_3_2_1_1_3_1_1_1_1_1_1_1_1_1_1_1_1_1_2_1_1_1_1_1_1_1_1_1_1_1_2_3_1_1_1_1_1_1_1_1_1_1_1_1_1_1_2"/>
    <protectedRange sqref="N51:P51" name="Range2_12_1_2_3_1_1_1_2_3_2_1_1_3_1_1_1_1_1_1_1_1_1_1_1_1_1_2_1_1_1_1_1_1_1_1_1_1_1_2_3_1_1_1_1_1_1_1_1_1_1_1_1_1_1_2"/>
    <protectedRange sqref="K51:M51" name="Range2_2_12_1_4_3_1_1_1_3_3_2_1_1_3_1_1_1_1_1_1_1_1_1_1_1_1_1_2_1_1_1_1_1_1_1_1_1_1_1_2_3_1_1_1_1_1_1_1_1_1_1_1_1_1_1_2"/>
    <protectedRange sqref="J51" name="Range2_2_12_1_4_3_1_1_1_3_2_1_2_2_1_1_1_1_1_1_1_1_1_1_1_1_1_2_1_1_1_1_1_1_1_1_1_1_1_2_3_1_1_1_1_1_1_1_1_1_1_1_1_1_1_2"/>
    <protectedRange sqref="E51:H51" name="Range2_2_12_1_3_1_2_1_1_1_1_2_1_1_1_1_1_1_1_1_1_1_2_1_1_1_1_1_1_1_1_2_1_1_1_1_1_1_1_1_1_1_1_2_3_1_1_1_1_1_1_1_1_1_1_1_1_1_1_2"/>
    <protectedRange sqref="D51" name="Range2_2_12_1_3_1_2_1_1_1_2_1_2_3_1_1_1_1_1_1_2_1_1_1_1_1_1_1_1_1_1_2_1_1_1_1_1_1_1_1_1_1_1_2_3_1_1_1_1_1_1_1_1_1_1_1_1_1_1_2"/>
    <protectedRange sqref="I51" name="Range2_2_12_1_4_2_1_1_1_4_1_2_1_1_1_2_2_1_1_1_1_1_1_1_1_1_1_1_1_1_1_2_1_1_1_1_1_1_1_1_1_1_1_2_3_1_1_1_1_1_1_1_1_1_1_1_1_1_1_2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4"/>
    <protectedRange sqref="S52:T52" name="Range2_12_5_1_1_2_1_1_1_1_1_1_1_2_1_2_3_1_1_1_1_2_1_1_1_2_1_1_1_1_1_2"/>
    <protectedRange sqref="N52:R52" name="Range2_12_1_6_1_1_2_1_1_1_1_1_1_1_1_1_2_3_1_1_1_1_2_1_1_1_2_1_1_1_1_1_2"/>
    <protectedRange sqref="L52:M52" name="Range2_2_12_1_7_1_1_3_1_1_1_1_1_1_1_1_1_2_3_1_1_1_1_2_1_1_1_2_1_1_1_1_1_2"/>
    <protectedRange sqref="J52:K52" name="Range2_2_12_1_4_1_1_1_1_1_1_1_1_1_1_1_1_1_1_1_2_1_1_1_1_1_1_1_1_1_2_3_1_1_1_1_2_1_1_1_2_1_1_1_1_1_2"/>
    <protectedRange sqref="I52" name="Range2_2_12_1_7_1_1_2_2_1_2_2_1_1_1_1_1_1_1_1_1_2_3_1_1_1_1_2_1_1_1_2_1_1_1_1_1_2"/>
    <protectedRange sqref="G52:H52" name="Range2_2_12_1_3_1_2_1_1_1_1_2_1_1_1_1_1_1_1_1_1_1_1_2_1_1_1_1_1_1_1_1_1_2_3_1_1_1_1_2_1_1_1_2_1_1_1_1_1_2"/>
    <protectedRange sqref="F52" name="Range2_2_12_1_3_1_2_1_1_1_1_2_1_1_1_1_1_1_1_1_1_1_1_2_2_1_1_1_1_1_1_1_1_2_3_1_1_1_1_2_1_1_1_2_1_1_1_1_1_2"/>
    <protectedRange sqref="E52" name="Range2_2_12_1_3_1_2_1_1_1_2_1_1_1_1_3_1_1_1_1_1_1_1_1_1_2_2_1_1_1_1_1_1_1_1_2_3_1_1_1_1_2_1_1_1_2_1_1_1_1_1_2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4"/>
    <protectedRange sqref="T53" name="Range2_12_5_1_1_2_2_1_1_1_1_1_1_1_1_1_1_1_1_2_1_1_1_1_1_1_1_1_1_2_1_2_2_1_1_1_1_2_1_1_1_2_1_1_1_1_1_2"/>
    <protectedRange sqref="S53" name="Range2_12_4_1_1_1_4_2_2_2_2_1_1_1_1_1_1_1_1_1_1_1_2_1_1_1_1_1_1_1_1_1_2_1_2_2_1_1_1_1_2_1_1_1_2_1_1_1_1_1_2"/>
    <protectedRange sqref="Q53:R53" name="Range2_12_1_6_1_1_1_2_3_2_1_1_3_1_1_1_1_1_1_1_1_1_1_1_1_1_2_1_1_1_1_1_1_1_1_1_2_1_2_2_1_1_1_1_2_1_1_1_2_1_1_1_1_1_2"/>
    <protectedRange sqref="N53:P53" name="Range2_12_1_2_3_1_1_1_2_3_2_1_1_3_1_1_1_1_1_1_1_1_1_1_1_1_1_2_1_1_1_1_1_1_1_1_1_2_1_2_2_1_1_1_1_2_1_1_1_2_1_1_1_1_1_2"/>
    <protectedRange sqref="K53:M53" name="Range2_2_12_1_4_3_1_1_1_3_3_2_1_1_3_1_1_1_1_1_1_1_1_1_1_1_1_1_2_1_1_1_1_1_1_1_1_1_2_1_2_2_1_1_1_1_2_1_1_1_2_1_1_1_1_1_2"/>
    <protectedRange sqref="J53" name="Range2_2_12_1_4_3_1_1_1_3_2_1_2_2_1_1_1_1_1_1_1_1_1_1_1_1_1_2_1_1_1_1_1_1_1_1_1_2_1_2_2_1_1_1_1_2_1_1_1_2_1_1_1_1_1_2"/>
    <protectedRange sqref="E53:H53" name="Range2_2_12_1_3_1_2_1_1_1_1_2_1_1_1_1_1_1_1_1_1_1_2_1_1_1_1_1_1_1_1_2_1_1_1_1_1_1_1_1_1_2_1_2_2_1_1_1_1_2_1_1_1_2_1_1_1_1_1_2"/>
    <protectedRange sqref="D53" name="Range2_2_12_1_3_1_2_1_1_1_2_1_2_3_1_1_1_1_1_1_2_1_1_1_1_1_1_1_1_1_1_2_1_1_1_1_1_1_1_1_1_2_1_2_2_1_1_1_1_2_1_1_1_2_1_1_1_1_1_2"/>
    <protectedRange sqref="I53" name="Range2_2_12_1_4_2_1_1_1_4_1_2_1_1_1_2_2_1_1_1_1_1_1_1_1_1_1_1_1_1_1_2_1_1_1_1_1_1_1_1_1_2_1_2_2_1_1_1_1_2_1_1_1_2_1_1_1_1_1_2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4"/>
  </protectedRanges>
  <mergeCells count="45">
    <mergeCell ref="B59:U59"/>
    <mergeCell ref="AS9:AS10"/>
    <mergeCell ref="AV30:AW30"/>
    <mergeCell ref="L35:N35"/>
    <mergeCell ref="B51:U51"/>
    <mergeCell ref="B53:U53"/>
    <mergeCell ref="B57:U57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77" priority="25" operator="containsText" text="N/A">
      <formula>NOT(ISERROR(SEARCH("N/A",X11)))</formula>
    </cfRule>
    <cfRule type="cellIs" dxfId="76" priority="39" operator="equal">
      <formula>0</formula>
    </cfRule>
  </conditionalFormatting>
  <conditionalFormatting sqref="AC11:AE34 X11:Y34 AA11:AA34">
    <cfRule type="cellIs" dxfId="75" priority="38" operator="greaterThanOrEqual">
      <formula>1185</formula>
    </cfRule>
  </conditionalFormatting>
  <conditionalFormatting sqref="AC11:AE34 X11:Y34 AA11:AA34">
    <cfRule type="cellIs" dxfId="74" priority="37" operator="between">
      <formula>0.1</formula>
      <formula>1184</formula>
    </cfRule>
  </conditionalFormatting>
  <conditionalFormatting sqref="X8">
    <cfRule type="cellIs" dxfId="73" priority="36" operator="equal">
      <formula>0</formula>
    </cfRule>
  </conditionalFormatting>
  <conditionalFormatting sqref="X8">
    <cfRule type="cellIs" dxfId="72" priority="35" operator="greaterThan">
      <formula>1179</formula>
    </cfRule>
  </conditionalFormatting>
  <conditionalFormatting sqref="X8">
    <cfRule type="cellIs" dxfId="71" priority="34" operator="greaterThan">
      <formula>99</formula>
    </cfRule>
  </conditionalFormatting>
  <conditionalFormatting sqref="X8">
    <cfRule type="cellIs" dxfId="70" priority="33" operator="greaterThan">
      <formula>0.99</formula>
    </cfRule>
  </conditionalFormatting>
  <conditionalFormatting sqref="AB8">
    <cfRule type="cellIs" dxfId="69" priority="32" operator="equal">
      <formula>0</formula>
    </cfRule>
  </conditionalFormatting>
  <conditionalFormatting sqref="AB8">
    <cfRule type="cellIs" dxfId="68" priority="31" operator="greaterThan">
      <formula>1179</formula>
    </cfRule>
  </conditionalFormatting>
  <conditionalFormatting sqref="AB8">
    <cfRule type="cellIs" dxfId="67" priority="30" operator="greaterThan">
      <formula>99</formula>
    </cfRule>
  </conditionalFormatting>
  <conditionalFormatting sqref="AB8">
    <cfRule type="cellIs" dxfId="66" priority="29" operator="greaterThan">
      <formula>0.99</formula>
    </cfRule>
  </conditionalFormatting>
  <conditionalFormatting sqref="AI11:AI34">
    <cfRule type="cellIs" dxfId="65" priority="28" operator="greaterThan">
      <formula>$AI$8</formula>
    </cfRule>
  </conditionalFormatting>
  <conditionalFormatting sqref="AH11:AH34">
    <cfRule type="cellIs" dxfId="64" priority="26" operator="greaterThan">
      <formula>$AH$8</formula>
    </cfRule>
    <cfRule type="cellIs" dxfId="63" priority="27" operator="greaterThan">
      <formula>$AH$8</formula>
    </cfRule>
  </conditionalFormatting>
  <conditionalFormatting sqref="AB11:AB34">
    <cfRule type="containsText" dxfId="62" priority="21" operator="containsText" text="N/A">
      <formula>NOT(ISERROR(SEARCH("N/A",AB11)))</formula>
    </cfRule>
    <cfRule type="cellIs" dxfId="61" priority="24" operator="equal">
      <formula>0</formula>
    </cfRule>
  </conditionalFormatting>
  <conditionalFormatting sqref="AB11:AB34">
    <cfRule type="cellIs" dxfId="60" priority="23" operator="greaterThanOrEqual">
      <formula>1185</formula>
    </cfRule>
  </conditionalFormatting>
  <conditionalFormatting sqref="AB11:AB34">
    <cfRule type="cellIs" dxfId="59" priority="22" operator="between">
      <formula>0.1</formula>
      <formula>1184</formula>
    </cfRule>
  </conditionalFormatting>
  <conditionalFormatting sqref="AN11:AO11 AO12:AO34 AN12:AN35">
    <cfRule type="cellIs" dxfId="58" priority="20" operator="equal">
      <formula>0</formula>
    </cfRule>
  </conditionalFormatting>
  <conditionalFormatting sqref="AN11:AO11 AO12:AO34 AN12:AN35">
    <cfRule type="cellIs" dxfId="57" priority="19" operator="greaterThan">
      <formula>1179</formula>
    </cfRule>
  </conditionalFormatting>
  <conditionalFormatting sqref="AN11:AO11 AO12:AO34 AN12:AN35">
    <cfRule type="cellIs" dxfId="56" priority="18" operator="greaterThan">
      <formula>99</formula>
    </cfRule>
  </conditionalFormatting>
  <conditionalFormatting sqref="AN11:AO11 AO12:AO34 AN12:AN35">
    <cfRule type="cellIs" dxfId="55" priority="17" operator="greaterThan">
      <formula>0.99</formula>
    </cfRule>
  </conditionalFormatting>
  <conditionalFormatting sqref="AQ11:AQ34">
    <cfRule type="cellIs" dxfId="54" priority="16" operator="equal">
      <formula>0</formula>
    </cfRule>
  </conditionalFormatting>
  <conditionalFormatting sqref="AQ11:AQ34">
    <cfRule type="cellIs" dxfId="53" priority="15" operator="greaterThan">
      <formula>1179</formula>
    </cfRule>
  </conditionalFormatting>
  <conditionalFormatting sqref="AQ11:AQ34">
    <cfRule type="cellIs" dxfId="52" priority="14" operator="greaterThan">
      <formula>99</formula>
    </cfRule>
  </conditionalFormatting>
  <conditionalFormatting sqref="AQ11:AQ34">
    <cfRule type="cellIs" dxfId="51" priority="13" operator="greaterThan">
      <formula>0.99</formula>
    </cfRule>
  </conditionalFormatting>
  <conditionalFormatting sqref="Z11:Z34">
    <cfRule type="containsText" dxfId="50" priority="9" operator="containsText" text="N/A">
      <formula>NOT(ISERROR(SEARCH("N/A",Z11)))</formula>
    </cfRule>
    <cfRule type="cellIs" dxfId="49" priority="12" operator="equal">
      <formula>0</formula>
    </cfRule>
  </conditionalFormatting>
  <conditionalFormatting sqref="Z11:Z34">
    <cfRule type="cellIs" dxfId="48" priority="11" operator="greaterThanOrEqual">
      <formula>1185</formula>
    </cfRule>
  </conditionalFormatting>
  <conditionalFormatting sqref="Z11:Z34">
    <cfRule type="cellIs" dxfId="47" priority="10" operator="between">
      <formula>0.1</formula>
      <formula>1184</formula>
    </cfRule>
  </conditionalFormatting>
  <conditionalFormatting sqref="AJ11:AN35">
    <cfRule type="cellIs" dxfId="46" priority="8" operator="equal">
      <formula>0</formula>
    </cfRule>
  </conditionalFormatting>
  <conditionalFormatting sqref="AJ11:AN35">
    <cfRule type="cellIs" dxfId="45" priority="7" operator="greaterThan">
      <formula>1179</formula>
    </cfRule>
  </conditionalFormatting>
  <conditionalFormatting sqref="AJ11:AN35">
    <cfRule type="cellIs" dxfId="44" priority="6" operator="greaterThan">
      <formula>99</formula>
    </cfRule>
  </conditionalFormatting>
  <conditionalFormatting sqref="AJ11:AN35">
    <cfRule type="cellIs" dxfId="43" priority="5" operator="greaterThan">
      <formula>0.99</formula>
    </cfRule>
  </conditionalFormatting>
  <conditionalFormatting sqref="AP11:AP34">
    <cfRule type="cellIs" dxfId="42" priority="4" operator="equal">
      <formula>0</formula>
    </cfRule>
  </conditionalFormatting>
  <conditionalFormatting sqref="AP11:AP34">
    <cfRule type="cellIs" dxfId="41" priority="3" operator="greaterThan">
      <formula>1179</formula>
    </cfRule>
  </conditionalFormatting>
  <conditionalFormatting sqref="AP11:AP34">
    <cfRule type="cellIs" dxfId="40" priority="2" operator="greaterThan">
      <formula>99</formula>
    </cfRule>
  </conditionalFormatting>
  <conditionalFormatting sqref="AP11:AP34">
    <cfRule type="cellIs" dxfId="3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0"/>
  <sheetViews>
    <sheetView tabSelected="1" topLeftCell="B10" zoomScaleNormal="100" workbookViewId="0">
      <selection activeCell="B34" sqref="B34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126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98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202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202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42400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26024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200" t="s">
        <v>51</v>
      </c>
      <c r="V9" s="200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97" t="s">
        <v>55</v>
      </c>
      <c r="AG9" s="197" t="s">
        <v>56</v>
      </c>
      <c r="AH9" s="260" t="s">
        <v>57</v>
      </c>
      <c r="AI9" s="276" t="s">
        <v>58</v>
      </c>
      <c r="AJ9" s="200" t="s">
        <v>59</v>
      </c>
      <c r="AK9" s="200" t="s">
        <v>60</v>
      </c>
      <c r="AL9" s="200" t="s">
        <v>61</v>
      </c>
      <c r="AM9" s="200" t="s">
        <v>62</v>
      </c>
      <c r="AN9" s="200" t="s">
        <v>63</v>
      </c>
      <c r="AO9" s="200" t="s">
        <v>64</v>
      </c>
      <c r="AP9" s="200" t="s">
        <v>65</v>
      </c>
      <c r="AQ9" s="258" t="s">
        <v>66</v>
      </c>
      <c r="AR9" s="200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0" t="s">
        <v>72</v>
      </c>
      <c r="C10" s="200" t="s">
        <v>73</v>
      </c>
      <c r="D10" s="200" t="s">
        <v>74</v>
      </c>
      <c r="E10" s="200" t="s">
        <v>75</v>
      </c>
      <c r="F10" s="200" t="s">
        <v>74</v>
      </c>
      <c r="G10" s="200" t="s">
        <v>75</v>
      </c>
      <c r="H10" s="254"/>
      <c r="I10" s="200" t="s">
        <v>75</v>
      </c>
      <c r="J10" s="200" t="s">
        <v>75</v>
      </c>
      <c r="K10" s="200" t="s">
        <v>75</v>
      </c>
      <c r="L10" s="28" t="s">
        <v>29</v>
      </c>
      <c r="M10" s="257"/>
      <c r="N10" s="28" t="s">
        <v>29</v>
      </c>
      <c r="O10" s="259"/>
      <c r="P10" s="259"/>
      <c r="Q10" s="1">
        <f>'JAN 30'!Q34</f>
        <v>68694749</v>
      </c>
      <c r="R10" s="269"/>
      <c r="S10" s="270"/>
      <c r="T10" s="271"/>
      <c r="U10" s="200" t="s">
        <v>75</v>
      </c>
      <c r="V10" s="200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30'!AG34</f>
        <v>43660308</v>
      </c>
      <c r="AH10" s="260"/>
      <c r="AI10" s="277"/>
      <c r="AJ10" s="200" t="s">
        <v>84</v>
      </c>
      <c r="AK10" s="200" t="s">
        <v>84</v>
      </c>
      <c r="AL10" s="200" t="s">
        <v>84</v>
      </c>
      <c r="AM10" s="200" t="s">
        <v>84</v>
      </c>
      <c r="AN10" s="200" t="s">
        <v>84</v>
      </c>
      <c r="AO10" s="200" t="s">
        <v>84</v>
      </c>
      <c r="AP10" s="1">
        <f>'JAN 30'!AP34</f>
        <v>10165839</v>
      </c>
      <c r="AQ10" s="259"/>
      <c r="AR10" s="201" t="s">
        <v>85</v>
      </c>
      <c r="AS10" s="260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4">
        <v>9</v>
      </c>
      <c r="E11" s="41">
        <f t="shared" ref="E11:E34" si="0">D11/1.42</f>
        <v>6.3380281690140849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135</v>
      </c>
      <c r="P11" s="115">
        <v>101</v>
      </c>
      <c r="Q11" s="115">
        <v>68698995</v>
      </c>
      <c r="R11" s="46">
        <f>IF(ISBLANK(Q11),"-",Q11-Q10)</f>
        <v>4246</v>
      </c>
      <c r="S11" s="47">
        <f>R11*24/1000</f>
        <v>101.904</v>
      </c>
      <c r="T11" s="47">
        <f>R11/1000</f>
        <v>4.2460000000000004</v>
      </c>
      <c r="U11" s="116">
        <v>5.3</v>
      </c>
      <c r="V11" s="116">
        <f t="shared" ref="V11:V34" si="1">U11</f>
        <v>5.3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996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43661068</v>
      </c>
      <c r="AH11" s="49">
        <f>IF(ISBLANK(AG11),"-",AG11-AG10)</f>
        <v>760</v>
      </c>
      <c r="AI11" s="50">
        <f>AH11/T11</f>
        <v>178.99199246349502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0.45</v>
      </c>
      <c r="AP11" s="119">
        <v>10167129</v>
      </c>
      <c r="AQ11" s="119">
        <f t="shared" ref="AQ11:AQ34" si="2">AP11-AP10</f>
        <v>1290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11</v>
      </c>
      <c r="E12" s="41">
        <f t="shared" si="0"/>
        <v>7.746478873239437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132</v>
      </c>
      <c r="P12" s="115">
        <v>92</v>
      </c>
      <c r="Q12" s="115">
        <v>68702989</v>
      </c>
      <c r="R12" s="46">
        <f t="shared" ref="R12:R34" si="5">IF(ISBLANK(Q12),"-",Q12-Q11)</f>
        <v>3994</v>
      </c>
      <c r="S12" s="47">
        <f t="shared" ref="S12:S34" si="6">R12*24/1000</f>
        <v>95.855999999999995</v>
      </c>
      <c r="T12" s="47">
        <f t="shared" ref="T12:T34" si="7">R12/1000</f>
        <v>3.9940000000000002</v>
      </c>
      <c r="U12" s="116">
        <v>7</v>
      </c>
      <c r="V12" s="116">
        <f t="shared" si="1"/>
        <v>7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947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43661776</v>
      </c>
      <c r="AH12" s="49">
        <f>IF(ISBLANK(AG12),"-",AG12-AG11)</f>
        <v>708</v>
      </c>
      <c r="AI12" s="50">
        <f t="shared" ref="AI12:AI34" si="8">AH12/T12</f>
        <v>177.2658988482724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0.45</v>
      </c>
      <c r="AP12" s="119">
        <v>10168585</v>
      </c>
      <c r="AQ12" s="119">
        <f t="shared" si="2"/>
        <v>1456</v>
      </c>
      <c r="AR12" s="123">
        <v>1.1200000000000001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128</v>
      </c>
      <c r="P13" s="115">
        <v>91</v>
      </c>
      <c r="Q13" s="115">
        <v>68706933</v>
      </c>
      <c r="R13" s="46">
        <f t="shared" si="5"/>
        <v>3944</v>
      </c>
      <c r="S13" s="47">
        <f t="shared" si="6"/>
        <v>94.656000000000006</v>
      </c>
      <c r="T13" s="47">
        <f t="shared" si="7"/>
        <v>3.944</v>
      </c>
      <c r="U13" s="116">
        <v>8.3000000000000007</v>
      </c>
      <c r="V13" s="116">
        <f t="shared" si="1"/>
        <v>8.3000000000000007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916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43662464</v>
      </c>
      <c r="AH13" s="49">
        <f>IF(ISBLANK(AG13),"-",AG13-AG12)</f>
        <v>688</v>
      </c>
      <c r="AI13" s="50">
        <f t="shared" si="8"/>
        <v>174.4421906693712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0.45</v>
      </c>
      <c r="AP13" s="119">
        <v>10170021</v>
      </c>
      <c r="AQ13" s="119">
        <f t="shared" si="2"/>
        <v>1436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15</v>
      </c>
      <c r="E14" s="41">
        <f t="shared" si="0"/>
        <v>10.563380281690142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99</v>
      </c>
      <c r="P14" s="115">
        <v>95</v>
      </c>
      <c r="Q14" s="115">
        <v>68710814</v>
      </c>
      <c r="R14" s="46">
        <f t="shared" si="5"/>
        <v>3881</v>
      </c>
      <c r="S14" s="47">
        <f t="shared" si="6"/>
        <v>93.144000000000005</v>
      </c>
      <c r="T14" s="47">
        <f t="shared" si="7"/>
        <v>3.8809999999999998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896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43663132</v>
      </c>
      <c r="AH14" s="49">
        <f t="shared" ref="AH14:AH34" si="9">IF(ISBLANK(AG14),"-",AG14-AG13)</f>
        <v>668</v>
      </c>
      <c r="AI14" s="50">
        <f t="shared" si="8"/>
        <v>172.12058747745428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0.45</v>
      </c>
      <c r="AP14" s="119">
        <v>10170989</v>
      </c>
      <c r="AQ14" s="119">
        <f t="shared" si="2"/>
        <v>968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4">
        <v>18</v>
      </c>
      <c r="E15" s="41">
        <f t="shared" si="0"/>
        <v>12.67605633802817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107</v>
      </c>
      <c r="P15" s="115">
        <v>100</v>
      </c>
      <c r="Q15" s="115">
        <v>68714947</v>
      </c>
      <c r="R15" s="46">
        <f t="shared" si="5"/>
        <v>4133</v>
      </c>
      <c r="S15" s="47">
        <f t="shared" si="6"/>
        <v>99.191999999999993</v>
      </c>
      <c r="T15" s="47">
        <f t="shared" si="7"/>
        <v>4.133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896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43663800</v>
      </c>
      <c r="AH15" s="49">
        <f t="shared" si="9"/>
        <v>668</v>
      </c>
      <c r="AI15" s="50">
        <f t="shared" si="8"/>
        <v>161.62593757561095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10170989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23</v>
      </c>
      <c r="E16" s="41">
        <f t="shared" si="0"/>
        <v>16.197183098591552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120</v>
      </c>
      <c r="P16" s="115">
        <v>119</v>
      </c>
      <c r="Q16" s="115">
        <v>68719674</v>
      </c>
      <c r="R16" s="46">
        <f t="shared" si="5"/>
        <v>4727</v>
      </c>
      <c r="S16" s="47">
        <f t="shared" si="6"/>
        <v>113.44799999999999</v>
      </c>
      <c r="T16" s="47">
        <f t="shared" si="7"/>
        <v>4.7270000000000003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1007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43664528</v>
      </c>
      <c r="AH16" s="49">
        <f t="shared" si="9"/>
        <v>728</v>
      </c>
      <c r="AI16" s="50">
        <f t="shared" si="8"/>
        <v>154.00888512798815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10170989</v>
      </c>
      <c r="AQ16" s="119">
        <f t="shared" si="2"/>
        <v>0</v>
      </c>
      <c r="AR16" s="53">
        <v>1.19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12</v>
      </c>
      <c r="E17" s="41">
        <f t="shared" si="0"/>
        <v>8.4507042253521139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143</v>
      </c>
      <c r="P17" s="115">
        <v>127</v>
      </c>
      <c r="Q17" s="115">
        <v>68725082</v>
      </c>
      <c r="R17" s="46">
        <f t="shared" si="5"/>
        <v>5408</v>
      </c>
      <c r="S17" s="47">
        <f t="shared" si="6"/>
        <v>129.792</v>
      </c>
      <c r="T17" s="47">
        <f t="shared" si="7"/>
        <v>5.4080000000000004</v>
      </c>
      <c r="U17" s="116">
        <v>9.5</v>
      </c>
      <c r="V17" s="116">
        <f t="shared" si="1"/>
        <v>9.5</v>
      </c>
      <c r="W17" s="117" t="s">
        <v>141</v>
      </c>
      <c r="X17" s="119">
        <v>0</v>
      </c>
      <c r="Y17" s="119">
        <v>0</v>
      </c>
      <c r="Z17" s="119">
        <v>1056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43665532</v>
      </c>
      <c r="AH17" s="49">
        <f t="shared" si="9"/>
        <v>1004</v>
      </c>
      <c r="AI17" s="50">
        <f t="shared" si="8"/>
        <v>185.6508875739645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10170989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9</v>
      </c>
      <c r="E18" s="41">
        <f t="shared" si="0"/>
        <v>6.3380281690140849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148</v>
      </c>
      <c r="P18" s="115">
        <v>148</v>
      </c>
      <c r="Q18" s="115">
        <v>68730936</v>
      </c>
      <c r="R18" s="46">
        <f t="shared" si="5"/>
        <v>5854</v>
      </c>
      <c r="S18" s="47">
        <f t="shared" si="6"/>
        <v>140.49600000000001</v>
      </c>
      <c r="T18" s="47">
        <f t="shared" si="7"/>
        <v>5.8540000000000001</v>
      </c>
      <c r="U18" s="116">
        <v>9.5</v>
      </c>
      <c r="V18" s="116">
        <f t="shared" si="1"/>
        <v>9.5</v>
      </c>
      <c r="W18" s="117" t="s">
        <v>141</v>
      </c>
      <c r="X18" s="119">
        <v>0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43666756</v>
      </c>
      <c r="AH18" s="49">
        <f t="shared" si="9"/>
        <v>1224</v>
      </c>
      <c r="AI18" s="50">
        <f t="shared" si="8"/>
        <v>209.08780321147933</v>
      </c>
      <c r="AJ18" s="101">
        <v>0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10170989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7</v>
      </c>
      <c r="E19" s="41">
        <f t="shared" si="0"/>
        <v>4.9295774647887329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139</v>
      </c>
      <c r="P19" s="115">
        <v>147</v>
      </c>
      <c r="Q19" s="115">
        <v>68737084</v>
      </c>
      <c r="R19" s="46">
        <f t="shared" si="5"/>
        <v>6148</v>
      </c>
      <c r="S19" s="47">
        <f t="shared" si="6"/>
        <v>147.55199999999999</v>
      </c>
      <c r="T19" s="47">
        <f t="shared" si="7"/>
        <v>6.1479999999999997</v>
      </c>
      <c r="U19" s="116">
        <v>9.1</v>
      </c>
      <c r="V19" s="116">
        <f t="shared" si="1"/>
        <v>9.1</v>
      </c>
      <c r="W19" s="117" t="s">
        <v>130</v>
      </c>
      <c r="X19" s="119">
        <v>1016</v>
      </c>
      <c r="Y19" s="119">
        <v>0</v>
      </c>
      <c r="Z19" s="119">
        <v>1187</v>
      </c>
      <c r="AA19" s="119">
        <v>1185</v>
      </c>
      <c r="AB19" s="119">
        <v>1188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43668100</v>
      </c>
      <c r="AH19" s="49">
        <f t="shared" si="9"/>
        <v>1344</v>
      </c>
      <c r="AI19" s="50">
        <f t="shared" si="8"/>
        <v>218.60767729342876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10170989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139</v>
      </c>
      <c r="P20" s="115">
        <v>151</v>
      </c>
      <c r="Q20" s="115">
        <v>68743382</v>
      </c>
      <c r="R20" s="46">
        <f t="shared" si="5"/>
        <v>6298</v>
      </c>
      <c r="S20" s="47">
        <f t="shared" si="6"/>
        <v>151.15199999999999</v>
      </c>
      <c r="T20" s="47">
        <f t="shared" si="7"/>
        <v>6.298</v>
      </c>
      <c r="U20" s="116">
        <v>8.6</v>
      </c>
      <c r="V20" s="116">
        <f t="shared" si="1"/>
        <v>8.6</v>
      </c>
      <c r="W20" s="117" t="s">
        <v>130</v>
      </c>
      <c r="X20" s="119">
        <v>1016</v>
      </c>
      <c r="Y20" s="119">
        <v>0</v>
      </c>
      <c r="Z20" s="119">
        <v>1188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43669492</v>
      </c>
      <c r="AH20" s="49">
        <f t="shared" si="9"/>
        <v>1392</v>
      </c>
      <c r="AI20" s="50">
        <f t="shared" si="8"/>
        <v>221.02254684026676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10170989</v>
      </c>
      <c r="AQ20" s="119">
        <f t="shared" si="2"/>
        <v>0</v>
      </c>
      <c r="AR20" s="53">
        <v>1.34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141</v>
      </c>
      <c r="P21" s="115">
        <v>152</v>
      </c>
      <c r="Q21" s="115">
        <v>68749557</v>
      </c>
      <c r="R21" s="46">
        <f t="shared" si="5"/>
        <v>6175</v>
      </c>
      <c r="S21" s="47">
        <f t="shared" si="6"/>
        <v>148.19999999999999</v>
      </c>
      <c r="T21" s="47">
        <f t="shared" si="7"/>
        <v>6.1749999999999998</v>
      </c>
      <c r="U21" s="116">
        <v>8.1</v>
      </c>
      <c r="V21" s="116">
        <f t="shared" si="1"/>
        <v>8.1</v>
      </c>
      <c r="W21" s="117" t="s">
        <v>130</v>
      </c>
      <c r="X21" s="119">
        <v>1016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43670848</v>
      </c>
      <c r="AH21" s="49">
        <f t="shared" si="9"/>
        <v>1356</v>
      </c>
      <c r="AI21" s="50">
        <f t="shared" si="8"/>
        <v>219.59514170040487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10170989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7</v>
      </c>
      <c r="E22" s="41">
        <f t="shared" si="0"/>
        <v>4.9295774647887329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140</v>
      </c>
      <c r="P22" s="115">
        <v>150</v>
      </c>
      <c r="Q22" s="115">
        <v>68755713</v>
      </c>
      <c r="R22" s="46">
        <f t="shared" si="5"/>
        <v>6156</v>
      </c>
      <c r="S22" s="47">
        <f t="shared" si="6"/>
        <v>147.744</v>
      </c>
      <c r="T22" s="47">
        <f t="shared" si="7"/>
        <v>6.1559999999999997</v>
      </c>
      <c r="U22" s="116">
        <v>7.7</v>
      </c>
      <c r="V22" s="116">
        <f t="shared" si="1"/>
        <v>7.7</v>
      </c>
      <c r="W22" s="117" t="s">
        <v>130</v>
      </c>
      <c r="X22" s="119">
        <v>1015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43672220</v>
      </c>
      <c r="AH22" s="49">
        <f t="shared" si="9"/>
        <v>1372</v>
      </c>
      <c r="AI22" s="50">
        <f t="shared" si="8"/>
        <v>222.87199480181937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10170989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5</v>
      </c>
      <c r="E23" s="41">
        <f t="shared" si="0"/>
        <v>3.5211267605633805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135</v>
      </c>
      <c r="P23" s="115">
        <v>145</v>
      </c>
      <c r="Q23" s="115">
        <v>68761824</v>
      </c>
      <c r="R23" s="46">
        <f t="shared" si="5"/>
        <v>6111</v>
      </c>
      <c r="S23" s="47">
        <f t="shared" si="6"/>
        <v>146.66399999999999</v>
      </c>
      <c r="T23" s="47">
        <f t="shared" si="7"/>
        <v>6.1109999999999998</v>
      </c>
      <c r="U23" s="116">
        <v>7.3</v>
      </c>
      <c r="V23" s="116">
        <f t="shared" si="1"/>
        <v>7.3</v>
      </c>
      <c r="W23" s="117" t="s">
        <v>130</v>
      </c>
      <c r="X23" s="119">
        <v>1016</v>
      </c>
      <c r="Y23" s="119">
        <v>0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43673596</v>
      </c>
      <c r="AH23" s="49">
        <f t="shared" si="9"/>
        <v>1376</v>
      </c>
      <c r="AI23" s="50">
        <f t="shared" si="8"/>
        <v>225.16773032236949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10170989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5</v>
      </c>
      <c r="E24" s="41">
        <f t="shared" si="0"/>
        <v>3.5211267605633805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135</v>
      </c>
      <c r="P24" s="115">
        <v>142</v>
      </c>
      <c r="Q24" s="115">
        <v>68767575</v>
      </c>
      <c r="R24" s="46">
        <f t="shared" si="5"/>
        <v>5751</v>
      </c>
      <c r="S24" s="47">
        <f t="shared" si="6"/>
        <v>138.024</v>
      </c>
      <c r="T24" s="47">
        <f t="shared" si="7"/>
        <v>5.7510000000000003</v>
      </c>
      <c r="U24" s="116">
        <v>6.8</v>
      </c>
      <c r="V24" s="116">
        <f t="shared" si="1"/>
        <v>6.8</v>
      </c>
      <c r="W24" s="117" t="s">
        <v>130</v>
      </c>
      <c r="X24" s="119">
        <v>1016</v>
      </c>
      <c r="Y24" s="119">
        <v>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43674908</v>
      </c>
      <c r="AH24" s="49">
        <f>IF(ISBLANK(AG24),"-",AG24-AG23)</f>
        <v>1312</v>
      </c>
      <c r="AI24" s="50">
        <f t="shared" si="8"/>
        <v>228.13423752390887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10170989</v>
      </c>
      <c r="AQ24" s="119">
        <f t="shared" si="2"/>
        <v>0</v>
      </c>
      <c r="AR24" s="53">
        <v>1.43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137</v>
      </c>
      <c r="P25" s="115">
        <v>144</v>
      </c>
      <c r="Q25" s="115">
        <v>68773714</v>
      </c>
      <c r="R25" s="46">
        <f t="shared" si="5"/>
        <v>6139</v>
      </c>
      <c r="S25" s="47">
        <f t="shared" si="6"/>
        <v>147.33600000000001</v>
      </c>
      <c r="T25" s="47">
        <f t="shared" si="7"/>
        <v>6.1390000000000002</v>
      </c>
      <c r="U25" s="116">
        <v>6.5</v>
      </c>
      <c r="V25" s="116">
        <f t="shared" si="1"/>
        <v>6.5</v>
      </c>
      <c r="W25" s="117" t="s">
        <v>130</v>
      </c>
      <c r="X25" s="119">
        <v>1005</v>
      </c>
      <c r="Y25" s="119">
        <v>0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43676302</v>
      </c>
      <c r="AH25" s="49">
        <f t="shared" si="9"/>
        <v>1394</v>
      </c>
      <c r="AI25" s="50">
        <f t="shared" si="8"/>
        <v>227.07281316175272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10170989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137</v>
      </c>
      <c r="P26" s="115">
        <v>139</v>
      </c>
      <c r="Q26" s="115">
        <v>68779436</v>
      </c>
      <c r="R26" s="46">
        <f t="shared" si="5"/>
        <v>5722</v>
      </c>
      <c r="S26" s="47">
        <f t="shared" si="6"/>
        <v>137.328</v>
      </c>
      <c r="T26" s="47">
        <f t="shared" si="7"/>
        <v>5.7220000000000004</v>
      </c>
      <c r="U26" s="116">
        <v>6.2</v>
      </c>
      <c r="V26" s="116">
        <f t="shared" si="1"/>
        <v>6.2</v>
      </c>
      <c r="W26" s="117" t="s">
        <v>130</v>
      </c>
      <c r="X26" s="119">
        <v>1006</v>
      </c>
      <c r="Y26" s="119">
        <v>0</v>
      </c>
      <c r="Z26" s="119">
        <v>1186</v>
      </c>
      <c r="AA26" s="119">
        <v>1185</v>
      </c>
      <c r="AB26" s="119">
        <v>1186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43677612</v>
      </c>
      <c r="AH26" s="49">
        <f t="shared" si="9"/>
        <v>1310</v>
      </c>
      <c r="AI26" s="50">
        <f t="shared" si="8"/>
        <v>228.94092974484445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10170989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136</v>
      </c>
      <c r="P27" s="115">
        <v>138</v>
      </c>
      <c r="Q27" s="115">
        <v>68785286</v>
      </c>
      <c r="R27" s="46">
        <f t="shared" si="5"/>
        <v>5850</v>
      </c>
      <c r="S27" s="47">
        <f t="shared" si="6"/>
        <v>140.4</v>
      </c>
      <c r="T27" s="47">
        <f t="shared" si="7"/>
        <v>5.85</v>
      </c>
      <c r="U27" s="116">
        <v>5.9</v>
      </c>
      <c r="V27" s="116">
        <f t="shared" si="1"/>
        <v>5.9</v>
      </c>
      <c r="W27" s="117" t="s">
        <v>130</v>
      </c>
      <c r="X27" s="119">
        <v>1005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43678964</v>
      </c>
      <c r="AH27" s="49">
        <f t="shared" si="9"/>
        <v>1352</v>
      </c>
      <c r="AI27" s="50">
        <f t="shared" si="8"/>
        <v>231.11111111111111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10170989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134</v>
      </c>
      <c r="P28" s="115">
        <v>139</v>
      </c>
      <c r="Q28" s="115">
        <v>68790988</v>
      </c>
      <c r="R28" s="46">
        <f t="shared" si="5"/>
        <v>5702</v>
      </c>
      <c r="S28" s="47">
        <f t="shared" si="6"/>
        <v>136.84800000000001</v>
      </c>
      <c r="T28" s="47">
        <f t="shared" si="7"/>
        <v>5.702</v>
      </c>
      <c r="U28" s="116">
        <v>5.6</v>
      </c>
      <c r="V28" s="116">
        <f t="shared" si="1"/>
        <v>5.6</v>
      </c>
      <c r="W28" s="117" t="s">
        <v>130</v>
      </c>
      <c r="X28" s="119">
        <v>1006</v>
      </c>
      <c r="Y28" s="119">
        <v>0</v>
      </c>
      <c r="Z28" s="119">
        <v>1187</v>
      </c>
      <c r="AA28" s="119">
        <v>1185</v>
      </c>
      <c r="AB28" s="119">
        <v>1167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43680260</v>
      </c>
      <c r="AH28" s="49">
        <f t="shared" si="9"/>
        <v>1296</v>
      </c>
      <c r="AI28" s="50">
        <f t="shared" si="8"/>
        <v>227.28867064188003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10170989</v>
      </c>
      <c r="AQ28" s="119">
        <f t="shared" si="2"/>
        <v>0</v>
      </c>
      <c r="AR28" s="53">
        <v>0.74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133</v>
      </c>
      <c r="P29" s="115">
        <v>140</v>
      </c>
      <c r="Q29" s="115">
        <v>68796793</v>
      </c>
      <c r="R29" s="46">
        <f t="shared" si="5"/>
        <v>5805</v>
      </c>
      <c r="S29" s="47">
        <f t="shared" si="6"/>
        <v>139.32</v>
      </c>
      <c r="T29" s="47">
        <f t="shared" si="7"/>
        <v>5.8049999999999997</v>
      </c>
      <c r="U29" s="116">
        <v>5.4</v>
      </c>
      <c r="V29" s="116">
        <f t="shared" si="1"/>
        <v>5.4</v>
      </c>
      <c r="W29" s="117" t="s">
        <v>130</v>
      </c>
      <c r="X29" s="119">
        <v>1005</v>
      </c>
      <c r="Y29" s="119">
        <v>0</v>
      </c>
      <c r="Z29" s="119">
        <v>1177</v>
      </c>
      <c r="AA29" s="119">
        <v>1185</v>
      </c>
      <c r="AB29" s="119">
        <v>1168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43681576</v>
      </c>
      <c r="AH29" s="49">
        <f t="shared" si="9"/>
        <v>1316</v>
      </c>
      <c r="AI29" s="50">
        <f t="shared" si="8"/>
        <v>226.70111972437556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10170989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116</v>
      </c>
      <c r="P30" s="115">
        <v>133</v>
      </c>
      <c r="Q30" s="115">
        <v>68802334</v>
      </c>
      <c r="R30" s="46">
        <f t="shared" si="5"/>
        <v>5541</v>
      </c>
      <c r="S30" s="47">
        <f t="shared" si="6"/>
        <v>132.98400000000001</v>
      </c>
      <c r="T30" s="47">
        <f t="shared" si="7"/>
        <v>5.5410000000000004</v>
      </c>
      <c r="U30" s="116">
        <v>4.7</v>
      </c>
      <c r="V30" s="116">
        <f t="shared" si="1"/>
        <v>4.7</v>
      </c>
      <c r="W30" s="117" t="s">
        <v>139</v>
      </c>
      <c r="X30" s="119">
        <v>1117</v>
      </c>
      <c r="Y30" s="119">
        <v>0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43682704</v>
      </c>
      <c r="AH30" s="49">
        <f t="shared" si="9"/>
        <v>1128</v>
      </c>
      <c r="AI30" s="50">
        <f t="shared" si="8"/>
        <v>203.57336220898753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10170989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11</v>
      </c>
      <c r="E31" s="41">
        <f t="shared" si="0"/>
        <v>7.746478873239437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117</v>
      </c>
      <c r="P31" s="115">
        <v>134</v>
      </c>
      <c r="Q31" s="115">
        <v>68807658</v>
      </c>
      <c r="R31" s="46">
        <f t="shared" si="5"/>
        <v>5324</v>
      </c>
      <c r="S31" s="47">
        <f t="shared" si="6"/>
        <v>127.776</v>
      </c>
      <c r="T31" s="47">
        <f t="shared" si="7"/>
        <v>5.3239999999999998</v>
      </c>
      <c r="U31" s="116">
        <v>3.7</v>
      </c>
      <c r="V31" s="116">
        <f t="shared" si="1"/>
        <v>3.7</v>
      </c>
      <c r="W31" s="117" t="s">
        <v>139</v>
      </c>
      <c r="X31" s="119">
        <v>1066</v>
      </c>
      <c r="Y31" s="119">
        <v>0</v>
      </c>
      <c r="Z31" s="119">
        <v>1188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43683760</v>
      </c>
      <c r="AH31" s="49">
        <f t="shared" si="9"/>
        <v>1056</v>
      </c>
      <c r="AI31" s="50">
        <f t="shared" si="8"/>
        <v>198.34710743801654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10170989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119</v>
      </c>
      <c r="P32" s="115">
        <v>134</v>
      </c>
      <c r="Q32" s="115">
        <v>68813026</v>
      </c>
      <c r="R32" s="46">
        <f t="shared" si="5"/>
        <v>5368</v>
      </c>
      <c r="S32" s="47">
        <f t="shared" si="6"/>
        <v>128.83199999999999</v>
      </c>
      <c r="T32" s="47">
        <f t="shared" si="7"/>
        <v>5.3680000000000003</v>
      </c>
      <c r="U32" s="116">
        <v>3.2</v>
      </c>
      <c r="V32" s="116">
        <f t="shared" si="1"/>
        <v>3.2</v>
      </c>
      <c r="W32" s="117" t="s">
        <v>139</v>
      </c>
      <c r="X32" s="119">
        <v>995</v>
      </c>
      <c r="Y32" s="119">
        <v>0</v>
      </c>
      <c r="Z32" s="119">
        <v>1188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43684812</v>
      </c>
      <c r="AH32" s="49">
        <f t="shared" si="9"/>
        <v>1052</v>
      </c>
      <c r="AI32" s="50">
        <f t="shared" si="8"/>
        <v>195.97615499254843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10170989</v>
      </c>
      <c r="AQ32" s="119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129</v>
      </c>
      <c r="P33" s="115">
        <v>103</v>
      </c>
      <c r="Q33" s="115">
        <v>68817447</v>
      </c>
      <c r="R33" s="46">
        <f t="shared" si="5"/>
        <v>4421</v>
      </c>
      <c r="S33" s="47">
        <f t="shared" si="6"/>
        <v>106.104</v>
      </c>
      <c r="T33" s="47">
        <f t="shared" si="7"/>
        <v>4.4210000000000003</v>
      </c>
      <c r="U33" s="116">
        <v>4.0999999999999996</v>
      </c>
      <c r="V33" s="116">
        <f t="shared" si="1"/>
        <v>4.0999999999999996</v>
      </c>
      <c r="W33" s="117" t="s">
        <v>124</v>
      </c>
      <c r="X33" s="119">
        <v>0</v>
      </c>
      <c r="Y33" s="119">
        <v>0</v>
      </c>
      <c r="Z33" s="119">
        <v>1047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43685596</v>
      </c>
      <c r="AH33" s="49">
        <f t="shared" si="9"/>
        <v>784</v>
      </c>
      <c r="AI33" s="50">
        <f t="shared" si="8"/>
        <v>177.335444469577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10171870</v>
      </c>
      <c r="AQ33" s="119">
        <f t="shared" si="2"/>
        <v>881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11</v>
      </c>
      <c r="E34" s="41">
        <f t="shared" si="0"/>
        <v>7.746478873239437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134</v>
      </c>
      <c r="P34" s="115">
        <v>104</v>
      </c>
      <c r="Q34" s="115">
        <v>68821673</v>
      </c>
      <c r="R34" s="46">
        <f t="shared" si="5"/>
        <v>4226</v>
      </c>
      <c r="S34" s="47">
        <f t="shared" si="6"/>
        <v>101.42400000000001</v>
      </c>
      <c r="T34" s="47">
        <f t="shared" si="7"/>
        <v>4.226</v>
      </c>
      <c r="U34" s="116">
        <v>5.3</v>
      </c>
      <c r="V34" s="116">
        <f t="shared" si="1"/>
        <v>5.3</v>
      </c>
      <c r="W34" s="117" t="s">
        <v>124</v>
      </c>
      <c r="X34" s="119">
        <v>0</v>
      </c>
      <c r="Y34" s="119">
        <v>0</v>
      </c>
      <c r="Z34" s="119">
        <v>976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43686332</v>
      </c>
      <c r="AH34" s="49">
        <f t="shared" si="9"/>
        <v>736</v>
      </c>
      <c r="AI34" s="50">
        <f t="shared" si="8"/>
        <v>174.15996213913866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10173010</v>
      </c>
      <c r="AQ34" s="119">
        <f t="shared" si="2"/>
        <v>1140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126924</v>
      </c>
      <c r="S35" s="65">
        <f>AVERAGE(S11:S34)</f>
        <v>126.92399999999998</v>
      </c>
      <c r="T35" s="65">
        <f>SUM(T11:T34)</f>
        <v>126.92399999999998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26024</v>
      </c>
      <c r="AH35" s="67">
        <f>SUM(AH11:AH34)</f>
        <v>26024</v>
      </c>
      <c r="AI35" s="68">
        <f>$AH$35/$T35</f>
        <v>205.03608458605154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69"/>
      <c r="AP35" s="70">
        <f>AP34-AP10</f>
        <v>7171</v>
      </c>
      <c r="AQ35" s="71">
        <f>SUM(AQ11:AQ34)</f>
        <v>7171</v>
      </c>
      <c r="AR35" s="72">
        <f>AVERAGE(AR11:AR34)</f>
        <v>1.1533333333333333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99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223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279</v>
      </c>
      <c r="C41" s="109"/>
      <c r="D41" s="109"/>
      <c r="E41" s="109"/>
      <c r="F41" s="85"/>
      <c r="G41" s="85"/>
      <c r="H41" s="85"/>
      <c r="I41" s="109"/>
      <c r="J41" s="109"/>
      <c r="K41" s="109"/>
      <c r="L41" s="85"/>
      <c r="M41" s="85"/>
      <c r="N41" s="85"/>
      <c r="O41" s="109"/>
      <c r="P41" s="109"/>
      <c r="Q41" s="109"/>
      <c r="R41" s="109"/>
      <c r="S41" s="85"/>
      <c r="T41" s="85"/>
      <c r="U41" s="85"/>
      <c r="V41" s="85"/>
      <c r="W41" s="105"/>
      <c r="X41" s="105"/>
      <c r="Y41" s="105"/>
      <c r="Z41" s="105"/>
      <c r="AA41" s="105"/>
      <c r="AB41" s="105"/>
      <c r="AC41" s="105"/>
      <c r="AD41" s="105"/>
      <c r="AE41" s="105"/>
      <c r="AM41" s="20"/>
      <c r="AN41" s="102"/>
      <c r="AO41" s="102"/>
      <c r="AP41" s="102"/>
      <c r="AQ41" s="102"/>
      <c r="AR41" s="105"/>
      <c r="AV41" s="213"/>
      <c r="AW41" s="213"/>
      <c r="AY41" s="104"/>
    </row>
    <row r="42" spans="1:51" x14ac:dyDescent="0.25">
      <c r="B42" s="199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1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B43" s="199" t="s">
        <v>131</v>
      </c>
      <c r="C43" s="195"/>
      <c r="D43" s="195"/>
      <c r="E43" s="195"/>
      <c r="F43" s="195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A44" s="134"/>
      <c r="B44" s="204" t="s">
        <v>280</v>
      </c>
      <c r="C44" s="221"/>
      <c r="D44" s="222"/>
      <c r="E44" s="221"/>
      <c r="F44" s="221"/>
      <c r="G44" s="221"/>
      <c r="H44" s="221"/>
      <c r="I44" s="221"/>
      <c r="J44" s="223"/>
      <c r="K44" s="223"/>
      <c r="L44" s="177"/>
      <c r="M44" s="177"/>
      <c r="N44" s="177"/>
      <c r="O44" s="177"/>
      <c r="P44" s="177"/>
      <c r="Q44" s="177"/>
      <c r="R44" s="177"/>
      <c r="S44" s="177"/>
      <c r="T44" s="178"/>
      <c r="U44" s="178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204" t="s">
        <v>151</v>
      </c>
      <c r="C45" s="224"/>
      <c r="D45" s="225"/>
      <c r="E45" s="224"/>
      <c r="F45" s="224"/>
      <c r="G45" s="224"/>
      <c r="H45" s="224"/>
      <c r="I45" s="224"/>
      <c r="J45" s="226"/>
      <c r="K45" s="226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111"/>
      <c r="W45" s="105"/>
      <c r="X45" s="105"/>
      <c r="Y45" s="105"/>
      <c r="Z45" s="105"/>
      <c r="AA45" s="105"/>
      <c r="AB45" s="105"/>
      <c r="AC45" s="105"/>
      <c r="AD45" s="105"/>
      <c r="AE45" s="105"/>
      <c r="AM45" s="106"/>
      <c r="AN45" s="106"/>
      <c r="AO45" s="106"/>
      <c r="AP45" s="106"/>
      <c r="AQ45" s="106"/>
      <c r="AR45" s="106"/>
      <c r="AS45" s="107"/>
      <c r="AV45" s="104"/>
      <c r="AW45" s="100"/>
      <c r="AX45" s="100"/>
      <c r="AY45" s="100"/>
    </row>
    <row r="46" spans="1:51" x14ac:dyDescent="0.25">
      <c r="B46" s="227" t="s">
        <v>281</v>
      </c>
      <c r="C46" s="226"/>
      <c r="D46" s="228"/>
      <c r="E46" s="226"/>
      <c r="F46" s="226"/>
      <c r="G46" s="226"/>
      <c r="H46" s="226"/>
      <c r="I46" s="226"/>
      <c r="J46" s="226"/>
      <c r="K46" s="226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105"/>
      <c r="W46" s="105"/>
      <c r="X46" s="105"/>
      <c r="Y46" s="105"/>
      <c r="Z46" s="105"/>
      <c r="AA46" s="105"/>
      <c r="AB46" s="105"/>
      <c r="AJ46" s="106"/>
      <c r="AK46" s="106"/>
      <c r="AL46" s="106"/>
      <c r="AM46" s="106"/>
      <c r="AN46" s="106"/>
      <c r="AO46" s="106"/>
      <c r="AP46" s="107"/>
      <c r="AQ46" s="102"/>
      <c r="AR46" s="102"/>
      <c r="AS46" s="104"/>
      <c r="AT46" s="100"/>
      <c r="AU46" s="100"/>
      <c r="AV46" s="100"/>
      <c r="AW46" s="100"/>
      <c r="AX46" s="100"/>
      <c r="AY46" s="100"/>
    </row>
    <row r="47" spans="1:51" x14ac:dyDescent="0.25">
      <c r="B47" s="199" t="s">
        <v>132</v>
      </c>
      <c r="C47" s="221"/>
      <c r="D47" s="222"/>
      <c r="E47" s="221"/>
      <c r="F47" s="221"/>
      <c r="G47" s="221"/>
      <c r="H47" s="221"/>
      <c r="I47" s="221"/>
      <c r="J47" s="221"/>
      <c r="K47" s="221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05"/>
      <c r="W47" s="105"/>
      <c r="X47" s="105"/>
      <c r="Y47" s="105"/>
      <c r="Z47" s="105"/>
      <c r="AA47" s="105"/>
      <c r="AB47" s="105"/>
      <c r="AJ47" s="106"/>
      <c r="AK47" s="106"/>
      <c r="AL47" s="106"/>
      <c r="AM47" s="106"/>
      <c r="AN47" s="106"/>
      <c r="AO47" s="106"/>
      <c r="AP47" s="107"/>
      <c r="AQ47" s="102"/>
      <c r="AR47" s="102"/>
      <c r="AS47" s="104"/>
      <c r="AT47" s="100"/>
      <c r="AU47" s="100"/>
      <c r="AV47" s="100"/>
      <c r="AW47" s="100"/>
      <c r="AX47" s="100"/>
      <c r="AY47" s="100"/>
    </row>
    <row r="48" spans="1:51" x14ac:dyDescent="0.25">
      <c r="B48" s="199" t="s">
        <v>136</v>
      </c>
      <c r="C48" s="175"/>
      <c r="D48" s="176"/>
      <c r="E48" s="175"/>
      <c r="F48" s="175"/>
      <c r="G48" s="175"/>
      <c r="H48" s="175"/>
      <c r="I48" s="175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8"/>
      <c r="U48" s="178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205" t="s">
        <v>172</v>
      </c>
      <c r="C49" s="203"/>
      <c r="D49" s="179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99" t="s">
        <v>137</v>
      </c>
      <c r="C50" s="203"/>
      <c r="D50" s="179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111"/>
      <c r="W50" s="105"/>
      <c r="X50" s="105"/>
      <c r="Y50" s="105"/>
      <c r="Z50" s="105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B51" s="280" t="s">
        <v>156</v>
      </c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B52" s="199" t="s">
        <v>138</v>
      </c>
      <c r="C52" s="108"/>
      <c r="D52" s="121"/>
      <c r="E52" s="108"/>
      <c r="F52" s="108"/>
      <c r="G52" s="108"/>
      <c r="H52" s="108"/>
      <c r="I52" s="108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2"/>
      <c r="U52" s="79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B53" s="279" t="s">
        <v>277</v>
      </c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B54" s="199"/>
      <c r="C54" s="175"/>
      <c r="D54" s="176"/>
      <c r="E54" s="175"/>
      <c r="F54" s="175"/>
      <c r="G54" s="175"/>
      <c r="H54" s="175"/>
      <c r="I54" s="175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8"/>
      <c r="U54" s="178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B55" s="205"/>
      <c r="C55" s="203"/>
      <c r="D55" s="179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199"/>
      <c r="C56" s="203"/>
      <c r="D56" s="179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99"/>
      <c r="C58" s="108"/>
      <c r="D58" s="121"/>
      <c r="E58" s="108"/>
      <c r="F58" s="108"/>
      <c r="G58" s="108"/>
      <c r="H58" s="108"/>
      <c r="I58" s="108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2"/>
      <c r="U58" s="79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204"/>
      <c r="C60" s="205"/>
      <c r="D60" s="122"/>
      <c r="E60" s="205"/>
      <c r="F60" s="205"/>
      <c r="G60" s="108"/>
      <c r="H60" s="108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204"/>
      <c r="C61" s="205"/>
      <c r="D61" s="122"/>
      <c r="E61" s="205"/>
      <c r="F61" s="205"/>
      <c r="G61" s="108"/>
      <c r="H61" s="108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204"/>
      <c r="C62" s="205"/>
      <c r="D62" s="122"/>
      <c r="E62" s="205"/>
      <c r="F62" s="205"/>
      <c r="G62" s="108"/>
      <c r="H62" s="108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204"/>
      <c r="C63" s="205"/>
      <c r="D63" s="122"/>
      <c r="E63" s="205"/>
      <c r="F63" s="205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A64" s="105"/>
      <c r="B64" s="204"/>
      <c r="C64" s="205"/>
      <c r="D64" s="122"/>
      <c r="E64" s="205"/>
      <c r="F64" s="205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AS64" s="100"/>
      <c r="AT64" s="100"/>
      <c r="AU64" s="100"/>
      <c r="AV64" s="100"/>
      <c r="AW64" s="100"/>
      <c r="AX64" s="100"/>
      <c r="AY64" s="100"/>
    </row>
    <row r="65" spans="1:51" x14ac:dyDescent="0.25">
      <c r="A65" s="105"/>
      <c r="B65" s="204"/>
      <c r="C65" s="205"/>
      <c r="D65" s="122"/>
      <c r="E65" s="205"/>
      <c r="F65" s="205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AS65" s="100"/>
      <c r="AT65" s="100"/>
      <c r="AU65" s="100"/>
      <c r="AV65" s="100"/>
      <c r="AW65" s="100"/>
      <c r="AX65" s="100"/>
      <c r="AY65" s="100"/>
    </row>
    <row r="66" spans="1:51" x14ac:dyDescent="0.25">
      <c r="A66" s="105"/>
      <c r="B66" s="205"/>
      <c r="C66" s="205"/>
      <c r="D66" s="122"/>
      <c r="E66" s="205"/>
      <c r="F66" s="205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2"/>
      <c r="U66" s="79"/>
      <c r="V66" s="79"/>
      <c r="AS66" s="100"/>
      <c r="AT66" s="100"/>
      <c r="AU66" s="100"/>
      <c r="AV66" s="100"/>
      <c r="AW66" s="100"/>
      <c r="AX66" s="100"/>
      <c r="AY66" s="100"/>
    </row>
    <row r="67" spans="1:51" x14ac:dyDescent="0.25">
      <c r="O67" s="12"/>
      <c r="P67" s="102"/>
      <c r="Q67" s="102"/>
      <c r="AS67" s="100"/>
      <c r="AT67" s="100"/>
      <c r="AU67" s="100"/>
      <c r="AV67" s="100"/>
      <c r="AW67" s="100"/>
      <c r="AX67" s="100"/>
      <c r="AY67" s="100"/>
    </row>
    <row r="68" spans="1:51" x14ac:dyDescent="0.25">
      <c r="O68" s="12"/>
      <c r="P68" s="102"/>
      <c r="Q68" s="102"/>
      <c r="AS68" s="100"/>
      <c r="AT68" s="100"/>
      <c r="AU68" s="100"/>
      <c r="AV68" s="100"/>
      <c r="AW68" s="100"/>
      <c r="AX68" s="100"/>
      <c r="AY68" s="100"/>
    </row>
    <row r="69" spans="1:51" x14ac:dyDescent="0.25">
      <c r="O69" s="12"/>
      <c r="P69" s="102"/>
      <c r="Q69" s="102"/>
      <c r="AS69" s="100"/>
      <c r="AT69" s="100"/>
      <c r="AU69" s="100"/>
      <c r="AV69" s="100"/>
      <c r="AW69" s="100"/>
      <c r="AX69" s="100"/>
      <c r="AY69" s="100"/>
    </row>
    <row r="70" spans="1:51" x14ac:dyDescent="0.25">
      <c r="O70" s="12"/>
      <c r="P70" s="102"/>
      <c r="Q70" s="102"/>
      <c r="AS70" s="100"/>
      <c r="AT70" s="100"/>
      <c r="AU70" s="100"/>
      <c r="AV70" s="100"/>
      <c r="AW70" s="100"/>
      <c r="AX70" s="100"/>
      <c r="AY70" s="100"/>
    </row>
    <row r="71" spans="1:51" x14ac:dyDescent="0.25">
      <c r="O71" s="12"/>
      <c r="P71" s="102"/>
      <c r="Q71" s="102"/>
      <c r="R71" s="102"/>
      <c r="S71" s="102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R72" s="102"/>
      <c r="S72" s="102"/>
      <c r="T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R73" s="102"/>
      <c r="S73" s="102"/>
      <c r="T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T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02"/>
      <c r="Q75" s="102"/>
      <c r="R75" s="102"/>
      <c r="S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T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U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T78" s="102"/>
      <c r="U78" s="102"/>
      <c r="AS78" s="100"/>
      <c r="AT78" s="100"/>
      <c r="AU78" s="100"/>
      <c r="AV78" s="100"/>
      <c r="AW78" s="100"/>
      <c r="AX78" s="100"/>
      <c r="AY78" s="100"/>
    </row>
    <row r="90" spans="45:51" x14ac:dyDescent="0.25">
      <c r="AS90" s="100"/>
      <c r="AT90" s="100"/>
      <c r="AU90" s="100"/>
      <c r="AV90" s="100"/>
      <c r="AW90" s="100"/>
      <c r="AX90" s="100"/>
      <c r="AY90" s="100"/>
    </row>
  </sheetData>
  <protectedRanges>
    <protectedRange sqref="S60:T66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1:Z63" name="Range2_2_1_10_1_1_1_2"/>
    <protectedRange sqref="N60:R66" name="Range2_12_1_6_1_1"/>
    <protectedRange sqref="L60:M66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2 V33:W34 X11:AB34" name="Range1_16_3_1_1_3"/>
    <protectedRange sqref="AR11 AR25:AR34" name="Range1_16_3_1_1_5"/>
    <protectedRange sqref="L6 D6 D8 O8:U8" name="Range1_16_3_1_1_7"/>
    <protectedRange sqref="P3:U3" name="Range1_16_1_1_1_1_2"/>
    <protectedRange sqref="J60:K66" name="Range2_2_12_1_4_1_1_1_1_1_1_1_1_1_1_1_1_1_1_1"/>
    <protectedRange sqref="I60:I66" name="Range2_2_12_1_7_1_1_2_2_1_2"/>
    <protectedRange sqref="F60:H66" name="Range2_2_12_1_3_1_2_1_1_1_1_2_1_1_1_1_1_1_1_1_1_1_1"/>
    <protectedRange sqref="E60:E66" name="Range2_2_12_1_3_1_2_1_1_1_2_1_1_1_1_3_1_1_1_1_1_1_1_1_1"/>
    <protectedRange sqref="T43" name="Range2_12_5_1_1_2_1_1_1_1_1_1_1_1"/>
    <protectedRange sqref="S43" name="Range2_12_4_1_1_1_4_2_2_1_1_1_1_1_1_1_1"/>
    <protectedRange sqref="P4:U4" name="Range1_16_1_1_1_1_1"/>
    <protectedRange sqref="B60:B62 B64" name="Range2_12_5_1_1_1_2_2_1_1_1_1_1_1_1_1_1_1_1_2_1_1_1_2_1_1_1_1_1_1_1_1_1_1_1_1_1_1_1_1_2_1_1_1_1_1_1_1_1_1_2_1_1_3_1_1_1_3_1_1_1_1_1_1_1_1_1_1_1_1_1_1_1_1_1_1_1_1_1_1_2_1_1_1_1_1_1_1_1_1_1_1_2_2"/>
    <protectedRange sqref="B63" name="Range2_12_5_1_1_1_1_1_2_1_2_1_1_1_2_1_1_1_1_1_1_1_1_1_1_2_1_1_1_1_1_2_1_1_1_1_1_1_1_2_1_1_3_1_1_1_2_1_1_1_1_1_1_1_1_1_1_1_1_1_1_1_1_1_1_1_1_1_1_1_1_1_1_1_1_1_1_1_1_1_1_2_2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2" name="Range2_12_5_1_1_1_1_1_2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5:U55 F56:G56" name="Range2_12_5_1_1_1_2_2_1_1_1_1_1_1_1_1_1_1_1_2_1_1_1_2_1_1_1_1_1_1_1_1_1_1_1_1_1_1_1_1_2_1_1_1_1_1_1_1_1_1_2_1_1_3_1_1_1_3_1_1_1_1_1_1_1_1_1_1_1_1_1_1_1_1_1_1_1_1_1_1_2_1_1_1_1_1_1_1_1_1_1_1_2_2_1_2_1_1_1_1_1_1_1"/>
    <protectedRange sqref="B55" name="Range2_12_5_1_1_1_2_2_1_1_1_1_1_1_1_1_1_1_1_2_1_1_1_1_1_1_1_1_1_3_1_3_1_2_1_1_1_1_1_1_1_1_1_1_1_1_1_2_1_1_1_1_1_2_1_1_1_1_1_1_1_1_2_1_1_3_1_1_1_2_1_1_1_1_1_1_1_1_1_1_1_1_1_1_1_1_1_2_1_1_1_1_1_1_1_1_1_1_1_1_1_1_1_1_1_1_1_2_3_1_2_1_1_1_2_2_1_1_2_1_1_1_1__1"/>
    <protectedRange sqref="B56" name="Range2_12_5_1_1_1_1_1_2_1_1_2_1_1_1_1_1_1_1_1_1_1_1_1_1_1_1_1_1_2_1_1_1_1_1_1_1_1_1_1_1_1_1_1_3_1_1_1_2_1_1_1_1_1_1_1_1_1_2_1_1_1_1_1_1_1_1_1_1_1_1_1_1_1_1_1_1_1_1_1_1_1_1_1_1_2_1_1_1_2_2_1_1_2_1_1_1_1_1_1_1_1_1_1_1_1_1_1"/>
    <protectedRange sqref="T57" name="Range2_12_5_1_1_2_2_1_1_1_1_1_1_1_1_1_1_1_1_2_1_1_1_1_1_1_1_1_1_1_1_2_3_1_1_1_1_1_1_1_1_1"/>
    <protectedRange sqref="S57" name="Range2_12_4_1_1_1_4_2_2_2_2_1_1_1_1_1_1_1_1_1_1_1_2_1_1_1_1_1_1_1_1_1_1_1_2_3_1_1_1_1_1_1_1_1_1"/>
    <protectedRange sqref="Q57:R57" name="Range2_12_1_6_1_1_1_2_3_2_1_1_3_1_1_1_1_1_1_1_1_1_1_1_1_1_2_1_1_1_1_1_1_1_1_1_1_1_2_3_1_1_1_1_1_1_1_1_1"/>
    <protectedRange sqref="N57:P57" name="Range2_12_1_2_3_1_1_1_2_3_2_1_1_3_1_1_1_1_1_1_1_1_1_1_1_1_1_2_1_1_1_1_1_1_1_1_1_1_1_2_3_1_1_1_1_1_1_1_1_1"/>
    <protectedRange sqref="K57:M57" name="Range2_2_12_1_4_3_1_1_1_3_3_2_1_1_3_1_1_1_1_1_1_1_1_1_1_1_1_1_2_1_1_1_1_1_1_1_1_1_1_1_2_3_1_1_1_1_1_1_1_1_1"/>
    <protectedRange sqref="J57" name="Range2_2_12_1_4_3_1_1_1_3_2_1_2_2_1_1_1_1_1_1_1_1_1_1_1_1_1_2_1_1_1_1_1_1_1_1_1_1_1_2_3_1_1_1_1_1_1_1_1_1"/>
    <protectedRange sqref="E57:H57" name="Range2_2_12_1_3_1_2_1_1_1_1_2_1_1_1_1_1_1_1_1_1_1_2_1_1_1_1_1_1_1_1_2_1_1_1_1_1_1_1_1_1_1_1_2_3_1_1_1_1_1_1_1_1_1"/>
    <protectedRange sqref="D57" name="Range2_2_12_1_3_1_2_1_1_1_2_1_2_3_1_1_1_1_1_1_2_1_1_1_1_1_1_1_1_1_1_2_1_1_1_1_1_1_1_1_1_1_1_2_3_1_1_1_1_1_1_1_1_1"/>
    <protectedRange sqref="I57" name="Range2_2_12_1_4_2_1_1_1_4_1_2_1_1_1_2_2_1_1_1_1_1_1_1_1_1_1_1_1_1_1_2_1_1_1_1_1_1_1_1_1_1_1_2_3_1_1_1_1_1_1_1_1_1"/>
    <protectedRange sqref="B57" name="Range2_12_5_1_1_1_2_2_1_1_1_1_1_1_1_1_1_1_1_2_1_1_1_2_1_1_1_2_1_1_1_3_1_1_1_1_1_1_1_1_1_1_1_1_1_1_1_1_1_1_1_1_1_1_1_1_1_1_1_1_1_1_1_1_1_1_1_1_1_1_1_1_1_1_1_1_1_1_1_1_1_1_1_1_1_1_1_1_1_1_2_1_1_1_1_1_1_1_1_1_1_1_1_1_1_1_2_1_1_1_1_1_1_1_1_1_1_1_2_3_1_1_1__1"/>
    <protectedRange sqref="S58:T58" name="Range2_12_5_1_1_2_1_1_1_1_1_1_1_2_1_2_3_1_1_1_1_2_1_1_1_2"/>
    <protectedRange sqref="N58:R58" name="Range2_12_1_6_1_1_2_1_1_1_1_1_1_1_1_1_2_3_1_1_1_1_2_1_1_1_2"/>
    <protectedRange sqref="L58:M58" name="Range2_2_12_1_7_1_1_3_1_1_1_1_1_1_1_1_1_2_3_1_1_1_1_2_1_1_1_2"/>
    <protectedRange sqref="J58:K58" name="Range2_2_12_1_4_1_1_1_1_1_1_1_1_1_1_1_1_1_1_1_2_1_1_1_1_1_1_1_1_1_2_3_1_1_1_1_2_1_1_1_2"/>
    <protectedRange sqref="I58" name="Range2_2_12_1_7_1_1_2_2_1_2_2_1_1_1_1_1_1_1_1_1_2_3_1_1_1_1_2_1_1_1_2"/>
    <protectedRange sqref="G58:H58" name="Range2_2_12_1_3_1_2_1_1_1_1_2_1_1_1_1_1_1_1_1_1_1_1_2_1_1_1_1_1_1_1_1_1_2_3_1_1_1_1_2_1_1_1_2"/>
    <protectedRange sqref="F58" name="Range2_2_12_1_3_1_2_1_1_1_1_2_1_1_1_1_1_1_1_1_1_1_1_2_2_1_1_1_1_1_1_1_1_2_3_1_1_1_1_2_1_1_1_2"/>
    <protectedRange sqref="E58" name="Range2_2_12_1_3_1_2_1_1_1_2_1_1_1_1_3_1_1_1_1_1_1_1_1_1_2_2_1_1_1_1_1_1_1_1_2_3_1_1_1_1_2_1_1_1_2"/>
    <protectedRange sqref="B58" name="Range2_12_5_1_1_1_2_2_1_1_1_1_1_1_1_1_1_1_1_2_1_1_1_2_1_1_1_2_1_1_1_3_1_1_1_1_1_1_1_1_1_1_1_1_1_1_1_1_1_1_1_1_1_1_1_1_1_1_1_1_1_1_1_1_1_1_1_1_1_1_1_1_1_1_1_1_1_1_1_1_1_1_1_1_1_1_1_1_1_1_2_1_1_1_1_1_1_1_1_1_1_1_1_1_1_1_2_1_1_1_1_1_1_1_1_1_2_1_1_2_1_1_1__3"/>
    <protectedRange sqref="T59" name="Range2_12_5_1_1_2_2_1_1_1_1_1_1_1_1_1_1_1_1_2_1_1_1_1_1_1_1_1_1_2_1_2_2_1_1_1_1_2_1_1_1_2"/>
    <protectedRange sqref="S59" name="Range2_12_4_1_1_1_4_2_2_2_2_1_1_1_1_1_1_1_1_1_1_1_2_1_1_1_1_1_1_1_1_1_2_1_2_2_1_1_1_1_2_1_1_1_2"/>
    <protectedRange sqref="Q59:R59" name="Range2_12_1_6_1_1_1_2_3_2_1_1_3_1_1_1_1_1_1_1_1_1_1_1_1_1_2_1_1_1_1_1_1_1_1_1_2_1_2_2_1_1_1_1_2_1_1_1_2"/>
    <protectedRange sqref="N59:P59" name="Range2_12_1_2_3_1_1_1_2_3_2_1_1_3_1_1_1_1_1_1_1_1_1_1_1_1_1_2_1_1_1_1_1_1_1_1_1_2_1_2_2_1_1_1_1_2_1_1_1_2"/>
    <protectedRange sqref="K59:M59" name="Range2_2_12_1_4_3_1_1_1_3_3_2_1_1_3_1_1_1_1_1_1_1_1_1_1_1_1_1_2_1_1_1_1_1_1_1_1_1_2_1_2_2_1_1_1_1_2_1_1_1_2"/>
    <protectedRange sqref="J59" name="Range2_2_12_1_4_3_1_1_1_3_2_1_2_2_1_1_1_1_1_1_1_1_1_1_1_1_1_2_1_1_1_1_1_1_1_1_1_2_1_2_2_1_1_1_1_2_1_1_1_2"/>
    <protectedRange sqref="E59:H59" name="Range2_2_12_1_3_1_2_1_1_1_1_2_1_1_1_1_1_1_1_1_1_1_2_1_1_1_1_1_1_1_1_2_1_1_1_1_1_1_1_1_1_2_1_2_2_1_1_1_1_2_1_1_1_2"/>
    <protectedRange sqref="D59" name="Range2_2_12_1_3_1_2_1_1_1_2_1_2_3_1_1_1_1_1_1_2_1_1_1_1_1_1_1_1_1_1_2_1_1_1_1_1_1_1_1_1_2_1_2_2_1_1_1_1_2_1_1_1_2"/>
    <protectedRange sqref="I59" name="Range2_2_12_1_4_2_1_1_1_4_1_2_1_1_1_2_2_1_1_1_1_1_1_1_1_1_1_1_1_1_1_2_1_1_1_1_1_1_1_1_1_2_1_2_2_1_1_1_1_2_1_1_1_2"/>
    <protectedRange sqref="B59" name="Range2_12_5_1_1_1_2_2_1_1_1_1_1_1_1_1_1_1_1_2_1_1_1_2_1_1_1_2_1_1_1_3_1_1_1_1_1_1_1_1_1_1_1_1_1_1_1_1_1_1_1_1_1_1_1_1_1_1_1_1_1_1_1_1_1_1_1_1_1_1_1_1_1_1_1_1_1_1_1_1_1_1_1_1_1_1_1_1_1_1_2_1_1_1_1_1_1_1_1_1_1_1_1_1_1_1_2_1_1_1_1_1_1_1_1_1_2_1_3_2_1_1_1__3"/>
    <protectedRange sqref="W17:W32" name="Range1_16_3_1_1_3_2_1_1_1_1_1"/>
    <protectedRange sqref="S54:T54" name="Range2_12_5_1_1_2_1_1_1_2_1_1_1_1_1_1_1_1"/>
    <protectedRange sqref="N54:R54" name="Range2_12_1_6_1_1_2_1_1_1_2_1_1_1_1_1_1_1_1"/>
    <protectedRange sqref="L54:M54" name="Range2_2_12_1_7_1_1_3_1_1_1_2_1_1_1_1_1_1_1_1"/>
    <protectedRange sqref="J54:K54" name="Range2_2_12_1_4_1_1_1_1_1_1_1_1_1_1_1_1_1_1_1_2_1_1_1_2_1_1_1_1_1_1_1_1"/>
    <protectedRange sqref="I54" name="Range2_2_12_1_7_1_1_2_2_1_2_2_1_1_1_2_1_1_1_1_1_1_1_1"/>
    <protectedRange sqref="G54:H54" name="Range2_2_12_1_3_1_2_1_1_1_1_2_1_1_1_1_1_1_1_1_1_1_1_2_1_1_1_2_1_1_1_1_1_1_1_1"/>
    <protectedRange sqref="F54" name="Range2_2_12_1_3_1_2_1_1_1_1_2_1_1_1_1_1_1_1_1_1_1_1_2_2_1_1_2_1_1_1_1_1_1_1_1"/>
    <protectedRange sqref="E54" name="Range2_2_12_1_3_1_2_1_1_1_2_1_1_1_1_3_1_1_1_1_1_1_1_1_1_2_2_1_1_2_1_1_1_1_1_1_1_1"/>
    <protectedRange sqref="B54" name="Range2_12_5_1_1_1_1_1_2_1_1_1_1_1_1_1_1_1_1_1_1_1_1_1_1_1_1_1_1_2_1_1_1_1_1_1_1_1_1_1_1_1_1_3_1_1_1_2_1_1_1_1_1_1_1_1_1_1_1_1_2_1_1_1_1_1_1_1_1_1_1_1_1_1_1_1_1_1_1_1_1_1_1_1_1_1_1_1_1_3_1_2_1_1_1_2_2_1_2_1_1_1_1_1_1_1_1_1_1_1_1_1_1_1"/>
    <protectedRange sqref="F49:U49 F50:G50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B43" name="Range2_12_5_1_1_1_2_1_1_1_1_1_1_1_1_1_1_1_2_1_1_1_1_1_1_1_1_1_1_1_1_1_1_1_1_1_1_1_1_1_1_2_1_1_1_1_1_1_1_1_1_1_1_2_1_1_1_1_2_1_1_1_1_1_1_1_1_1_1_1_2_1_1_1_1_1_1_1_1_1_1_1_1_1_1_3_1_1"/>
    <protectedRange sqref="B44" name="Range2_12_5_1_1_1_2_2_1_1_1_1_1_1_1_1_1_1_1_1_1_1_1_1_1_1_1_1_1_1_1_1_1_1_1_1_1_1_1_1_1_1_1_1_1_1_1_1_1_1_1_1_1_1_1_1_1_2_1_1_1_1_1_1_1_1_1_1_1_2_1_1_1_1_1_2_1_1_1_1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"/>
    <protectedRange sqref="B46" name="Range2_12_5_1_1_1_2_1_1_1_1_1_1_1_1_1_1_1_2_1_1_1_1_1_1_1_1_1_1_1_1_1_1_1_1_1_1_1_1_1_1_2_1_1_1_1_1_1_1_1_1_1_1_2_1_1_1_1_2_1_1_1_1_1_1_1_1_1_1_1_2_1_1_1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1"/>
    <protectedRange sqref="B48" name="Range2_12_5_1_1_1_1_1_2_1_1_1_1_1_1_1_1_1_1_1_1_1_1_1_1_1_1_1_1_2_1_1_1_1_1_1_1_1_1_1_1_1_1_3_1_1_1_2_1_1_1_1_1_1_1_1_1_1_1_1_2_1_1_1_1_1_1_1_1_1_1_1_1_1_1_1_1_1_1_1_1_1_1_1_1_1_1_1_1_3_1_2_1_1_1_2_2_1_2_1_1_1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_2_1_1_1_1__2"/>
    <protectedRange sqref="B50" name="Range2_12_5_1_1_1_1_1_2_1_1_2_1_1_1_1_1_1_1_1_1_1_1_1_1_1_1_1_1_2_1_1_1_1_1_1_1_1_1_1_1_1_1_1_3_1_1_1_2_1_1_1_1_1_1_1_1_1_2_1_1_1_1_1_1_1_1_1_1_1_1_1_1_1_1_1_1_1_1_1_1_1_1_1_1_2_1_1_1_2_2_1_1_2_1_1_1_1_1_1_1_1_1_1_1_1_1_1_1_1_1_1_1"/>
    <protectedRange sqref="P5:U5" name="Range1_16_1_1_1_1_1_1_2_2_2_2_2_2_2_2_2_2_2_2_2_2_2_2_2_2_2_2_2_2_2_1_2_2_2_2_2_2_2_2_2_2_3_2_2_2_2_2_2_2_2_2_2"/>
    <protectedRange sqref="T51" name="Range2_12_5_1_1_2_2_1_1_1_1_1_1_1_1_1_1_1_1_2_1_1_1_1_1_1_1_1_1_1_1_2_3_1_1_1_1_1_1_1_1_1_1_1_1_1_1_2_1"/>
    <protectedRange sqref="S51" name="Range2_12_4_1_1_1_4_2_2_2_2_1_1_1_1_1_1_1_1_1_1_1_2_1_1_1_1_1_1_1_1_1_1_1_2_3_1_1_1_1_1_1_1_1_1_1_1_1_1_1_2_1"/>
    <protectedRange sqref="Q51:R51" name="Range2_12_1_6_1_1_1_2_3_2_1_1_3_1_1_1_1_1_1_1_1_1_1_1_1_1_2_1_1_1_1_1_1_1_1_1_1_1_2_3_1_1_1_1_1_1_1_1_1_1_1_1_1_1_2_1"/>
    <protectedRange sqref="N51:P51" name="Range2_12_1_2_3_1_1_1_2_3_2_1_1_3_1_1_1_1_1_1_1_1_1_1_1_1_1_2_1_1_1_1_1_1_1_1_1_1_1_2_3_1_1_1_1_1_1_1_1_1_1_1_1_1_1_2_1"/>
    <protectedRange sqref="K51:M51" name="Range2_2_12_1_4_3_1_1_1_3_3_2_1_1_3_1_1_1_1_1_1_1_1_1_1_1_1_1_2_1_1_1_1_1_1_1_1_1_1_1_2_3_1_1_1_1_1_1_1_1_1_1_1_1_1_1_2_1"/>
    <protectedRange sqref="J51" name="Range2_2_12_1_4_3_1_1_1_3_2_1_2_2_1_1_1_1_1_1_1_1_1_1_1_1_1_2_1_1_1_1_1_1_1_1_1_1_1_2_3_1_1_1_1_1_1_1_1_1_1_1_1_1_1_2_1"/>
    <protectedRange sqref="E51:H51" name="Range2_2_12_1_3_1_2_1_1_1_1_2_1_1_1_1_1_1_1_1_1_1_2_1_1_1_1_1_1_1_1_2_1_1_1_1_1_1_1_1_1_1_1_2_3_1_1_1_1_1_1_1_1_1_1_1_1_1_1_2_1"/>
    <protectedRange sqref="D51" name="Range2_2_12_1_3_1_2_1_1_1_2_1_2_3_1_1_1_1_1_1_2_1_1_1_1_1_1_1_1_1_1_2_1_1_1_1_1_1_1_1_1_1_1_2_3_1_1_1_1_1_1_1_1_1_1_1_1_1_1_2_1"/>
    <protectedRange sqref="I51" name="Range2_2_12_1_4_2_1_1_1_4_1_2_1_1_1_2_2_1_1_1_1_1_1_1_1_1_1_1_1_1_1_2_1_1_1_1_1_1_1_1_1_1_1_2_3_1_1_1_1_1_1_1_1_1_1_1_1_1_1_2_1"/>
    <protectedRange sqref="B51" name="Range2_12_5_1_1_1_2_2_1_1_1_1_1_1_1_1_1_1_1_2_1_1_1_2_1_1_1_2_1_1_1_3_1_1_1_1_1_1_1_1_1_1_1_1_1_1_1_1_1_1_1_1_1_1_1_1_1_1_1_1_1_1_1_1_1_1_1_1_1_1_1_1_1_1_1_1_1_1_1_1_1_1_1_1_1_1_1_1_1_1_2_1_1_1_1_1_1_1_1_1_1_1_1_1_1_1_2_1_1_1_1_1_1_1_1_1_1_1_2_3_1_1_1__2"/>
    <protectedRange sqref="S52:T52" name="Range2_12_5_1_1_2_1_1_1_1_1_1_1_2_1_2_3_1_1_1_1_2_1_1_1_2_1_1_1_1_1_2_1"/>
    <protectedRange sqref="N52:R52" name="Range2_12_1_6_1_1_2_1_1_1_1_1_1_1_1_1_2_3_1_1_1_1_2_1_1_1_2_1_1_1_1_1_2_1"/>
    <protectedRange sqref="L52:M52" name="Range2_2_12_1_7_1_1_3_1_1_1_1_1_1_1_1_1_2_3_1_1_1_1_2_1_1_1_2_1_1_1_1_1_2_1"/>
    <protectedRange sqref="J52:K52" name="Range2_2_12_1_4_1_1_1_1_1_1_1_1_1_1_1_1_1_1_1_2_1_1_1_1_1_1_1_1_1_2_3_1_1_1_1_2_1_1_1_2_1_1_1_1_1_2_1"/>
    <protectedRange sqref="I52" name="Range2_2_12_1_7_1_1_2_2_1_2_2_1_1_1_1_1_1_1_1_1_2_3_1_1_1_1_2_1_1_1_2_1_1_1_1_1_2_1"/>
    <protectedRange sqref="G52:H52" name="Range2_2_12_1_3_1_2_1_1_1_1_2_1_1_1_1_1_1_1_1_1_1_1_2_1_1_1_1_1_1_1_1_1_2_3_1_1_1_1_2_1_1_1_2_1_1_1_1_1_2_1"/>
    <protectedRange sqref="F52" name="Range2_2_12_1_3_1_2_1_1_1_1_2_1_1_1_1_1_1_1_1_1_1_1_2_2_1_1_1_1_1_1_1_1_2_3_1_1_1_1_2_1_1_1_2_1_1_1_1_1_2_1"/>
    <protectedRange sqref="E52" name="Range2_2_12_1_3_1_2_1_1_1_2_1_1_1_1_3_1_1_1_1_1_1_1_1_1_2_2_1_1_1_1_1_1_1_1_2_3_1_1_1_1_2_1_1_1_2_1_1_1_1_1_2_1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2_1_1_2_1_1_1__1"/>
    <protectedRange sqref="T53" name="Range2_12_5_1_1_2_2_1_1_1_1_1_1_1_1_1_1_1_1_2_1_1_1_1_1_1_1_1_1_2_1_2_2_1_1_1_1_2_1_1_1_2_1_1_1_1_1_2_1"/>
    <protectedRange sqref="S53" name="Range2_12_4_1_1_1_4_2_2_2_2_1_1_1_1_1_1_1_1_1_1_1_2_1_1_1_1_1_1_1_1_1_2_1_2_2_1_1_1_1_2_1_1_1_2_1_1_1_1_1_2_1"/>
    <protectedRange sqref="Q53:R53" name="Range2_12_1_6_1_1_1_2_3_2_1_1_3_1_1_1_1_1_1_1_1_1_1_1_1_1_2_1_1_1_1_1_1_1_1_1_2_1_2_2_1_1_1_1_2_1_1_1_2_1_1_1_1_1_2_1"/>
    <protectedRange sqref="N53:P53" name="Range2_12_1_2_3_1_1_1_2_3_2_1_1_3_1_1_1_1_1_1_1_1_1_1_1_1_1_2_1_1_1_1_1_1_1_1_1_2_1_2_2_1_1_1_1_2_1_1_1_2_1_1_1_1_1_2_1"/>
    <protectedRange sqref="K53:M53" name="Range2_2_12_1_4_3_1_1_1_3_3_2_1_1_3_1_1_1_1_1_1_1_1_1_1_1_1_1_2_1_1_1_1_1_1_1_1_1_2_1_2_2_1_1_1_1_2_1_1_1_2_1_1_1_1_1_2_1"/>
    <protectedRange sqref="J53" name="Range2_2_12_1_4_3_1_1_1_3_2_1_2_2_1_1_1_1_1_1_1_1_1_1_1_1_1_2_1_1_1_1_1_1_1_1_1_2_1_2_2_1_1_1_1_2_1_1_1_2_1_1_1_1_1_2_1"/>
    <protectedRange sqref="E53:H53" name="Range2_2_12_1_3_1_2_1_1_1_1_2_1_1_1_1_1_1_1_1_1_1_2_1_1_1_1_1_1_1_1_2_1_1_1_1_1_1_1_1_1_2_1_2_2_1_1_1_1_2_1_1_1_2_1_1_1_1_1_2_1"/>
    <protectedRange sqref="D53" name="Range2_2_12_1_3_1_2_1_1_1_2_1_2_3_1_1_1_1_1_1_2_1_1_1_1_1_1_1_1_1_1_2_1_1_1_1_1_1_1_1_1_2_1_2_2_1_1_1_1_2_1_1_1_2_1_1_1_1_1_2_1"/>
    <protectedRange sqref="I53" name="Range2_2_12_1_4_2_1_1_1_4_1_2_1_1_1_2_2_1_1_1_1_1_1_1_1_1_1_1_1_1_1_2_1_1_1_1_1_1_1_1_1_2_1_2_2_1_1_1_1_2_1_1_1_2_1_1_1_1_1_2_1"/>
    <protectedRange sqref="B53" name="Range2_12_5_1_1_1_2_2_1_1_1_1_1_1_1_1_1_1_1_2_1_1_1_2_1_1_1_2_1_1_1_3_1_1_1_1_1_1_1_1_1_1_1_1_1_1_1_1_1_1_1_1_1_1_1_1_1_1_1_1_1_1_1_1_1_1_1_1_1_1_1_1_1_1_1_1_1_1_1_1_1_1_1_1_1_1_1_1_1_1_2_1_1_1_1_1_1_1_1_1_1_1_1_1_1_1_2_1_1_1_1_1_1_1_1_1_2_1_3_2_1_1_1__1"/>
  </protectedRanges>
  <mergeCells count="45">
    <mergeCell ref="B59:U59"/>
    <mergeCell ref="AS9:AS10"/>
    <mergeCell ref="AV30:AW30"/>
    <mergeCell ref="L35:N35"/>
    <mergeCell ref="B51:U51"/>
    <mergeCell ref="B53:U53"/>
    <mergeCell ref="B57:U57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38" priority="25" operator="containsText" text="N/A">
      <formula>NOT(ISERROR(SEARCH("N/A",X11)))</formula>
    </cfRule>
    <cfRule type="cellIs" dxfId="37" priority="39" operator="equal">
      <formula>0</formula>
    </cfRule>
  </conditionalFormatting>
  <conditionalFormatting sqref="AC11:AE34 X11:Y34 AA11:AA34">
    <cfRule type="cellIs" dxfId="36" priority="38" operator="greaterThanOrEqual">
      <formula>1185</formula>
    </cfRule>
  </conditionalFormatting>
  <conditionalFormatting sqref="AC11:AE34 X11:Y34 AA11:AA34">
    <cfRule type="cellIs" dxfId="35" priority="37" operator="between">
      <formula>0.1</formula>
      <formula>1184</formula>
    </cfRule>
  </conditionalFormatting>
  <conditionalFormatting sqref="X8">
    <cfRule type="cellIs" dxfId="34" priority="36" operator="equal">
      <formula>0</formula>
    </cfRule>
  </conditionalFormatting>
  <conditionalFormatting sqref="X8">
    <cfRule type="cellIs" dxfId="33" priority="35" operator="greaterThan">
      <formula>1179</formula>
    </cfRule>
  </conditionalFormatting>
  <conditionalFormatting sqref="X8">
    <cfRule type="cellIs" dxfId="32" priority="34" operator="greaterThan">
      <formula>99</formula>
    </cfRule>
  </conditionalFormatting>
  <conditionalFormatting sqref="X8">
    <cfRule type="cellIs" dxfId="31" priority="33" operator="greaterThan">
      <formula>0.99</formula>
    </cfRule>
  </conditionalFormatting>
  <conditionalFormatting sqref="AB8">
    <cfRule type="cellIs" dxfId="30" priority="32" operator="equal">
      <formula>0</formula>
    </cfRule>
  </conditionalFormatting>
  <conditionalFormatting sqref="AB8">
    <cfRule type="cellIs" dxfId="29" priority="31" operator="greaterThan">
      <formula>1179</formula>
    </cfRule>
  </conditionalFormatting>
  <conditionalFormatting sqref="AB8">
    <cfRule type="cellIs" dxfId="28" priority="30" operator="greaterThan">
      <formula>99</formula>
    </cfRule>
  </conditionalFormatting>
  <conditionalFormatting sqref="AB8">
    <cfRule type="cellIs" dxfId="27" priority="29" operator="greaterThan">
      <formula>0.99</formula>
    </cfRule>
  </conditionalFormatting>
  <conditionalFormatting sqref="AI11:AI34">
    <cfRule type="cellIs" dxfId="26" priority="28" operator="greaterThan">
      <formula>$AI$8</formula>
    </cfRule>
  </conditionalFormatting>
  <conditionalFormatting sqref="AH11:AH34">
    <cfRule type="cellIs" dxfId="25" priority="26" operator="greaterThan">
      <formula>$AH$8</formula>
    </cfRule>
    <cfRule type="cellIs" dxfId="24" priority="27" operator="greaterThan">
      <formula>$AH$8</formula>
    </cfRule>
  </conditionalFormatting>
  <conditionalFormatting sqref="AB11:AB34">
    <cfRule type="containsText" dxfId="23" priority="21" operator="containsText" text="N/A">
      <formula>NOT(ISERROR(SEARCH("N/A",AB11)))</formula>
    </cfRule>
    <cfRule type="cellIs" dxfId="22" priority="24" operator="equal">
      <formula>0</formula>
    </cfRule>
  </conditionalFormatting>
  <conditionalFormatting sqref="AB11:AB34">
    <cfRule type="cellIs" dxfId="21" priority="23" operator="greaterThanOrEqual">
      <formula>1185</formula>
    </cfRule>
  </conditionalFormatting>
  <conditionalFormatting sqref="AB11:AB34">
    <cfRule type="cellIs" dxfId="20" priority="22" operator="between">
      <formula>0.1</formula>
      <formula>1184</formula>
    </cfRule>
  </conditionalFormatting>
  <conditionalFormatting sqref="AN11:AO11 AO12:AO34 AN12:AN35">
    <cfRule type="cellIs" dxfId="19" priority="20" operator="equal">
      <formula>0</formula>
    </cfRule>
  </conditionalFormatting>
  <conditionalFormatting sqref="AN11:AO11 AO12:AO34 AN12:AN35">
    <cfRule type="cellIs" dxfId="18" priority="19" operator="greaterThan">
      <formula>1179</formula>
    </cfRule>
  </conditionalFormatting>
  <conditionalFormatting sqref="AN11:AO11 AO12:AO34 AN12:AN35">
    <cfRule type="cellIs" dxfId="17" priority="18" operator="greaterThan">
      <formula>99</formula>
    </cfRule>
  </conditionalFormatting>
  <conditionalFormatting sqref="AN11:AO11 AO12:AO34 AN12:AN35">
    <cfRule type="cellIs" dxfId="16" priority="17" operator="greaterThan">
      <formula>0.99</formula>
    </cfRule>
  </conditionalFormatting>
  <conditionalFormatting sqref="AQ11:AQ34">
    <cfRule type="cellIs" dxfId="15" priority="16" operator="equal">
      <formula>0</formula>
    </cfRule>
  </conditionalFormatting>
  <conditionalFormatting sqref="AQ11:AQ34">
    <cfRule type="cellIs" dxfId="14" priority="15" operator="greaterThan">
      <formula>1179</formula>
    </cfRule>
  </conditionalFormatting>
  <conditionalFormatting sqref="AQ11:AQ34">
    <cfRule type="cellIs" dxfId="13" priority="14" operator="greaterThan">
      <formula>99</formula>
    </cfRule>
  </conditionalFormatting>
  <conditionalFormatting sqref="AQ11:AQ34">
    <cfRule type="cellIs" dxfId="12" priority="13" operator="greaterThan">
      <formula>0.99</formula>
    </cfRule>
  </conditionalFormatting>
  <conditionalFormatting sqref="Z11:Z34">
    <cfRule type="containsText" dxfId="11" priority="9" operator="containsText" text="N/A">
      <formula>NOT(ISERROR(SEARCH("N/A",Z11)))</formula>
    </cfRule>
    <cfRule type="cellIs" dxfId="10" priority="12" operator="equal">
      <formula>0</formula>
    </cfRule>
  </conditionalFormatting>
  <conditionalFormatting sqref="Z11:Z34">
    <cfRule type="cellIs" dxfId="9" priority="11" operator="greaterThanOrEqual">
      <formula>1185</formula>
    </cfRule>
  </conditionalFormatting>
  <conditionalFormatting sqref="Z11:Z34">
    <cfRule type="cellIs" dxfId="8" priority="10" operator="between">
      <formula>0.1</formula>
      <formula>1184</formula>
    </cfRule>
  </conditionalFormatting>
  <conditionalFormatting sqref="AJ11:AN35">
    <cfRule type="cellIs" dxfId="7" priority="8" operator="equal">
      <formula>0</formula>
    </cfRule>
  </conditionalFormatting>
  <conditionalFormatting sqref="AJ11:AN35">
    <cfRule type="cellIs" dxfId="6" priority="7" operator="greaterThan">
      <formula>1179</formula>
    </cfRule>
  </conditionalFormatting>
  <conditionalFormatting sqref="AJ11:AN35">
    <cfRule type="cellIs" dxfId="5" priority="6" operator="greaterThan">
      <formula>99</formula>
    </cfRule>
  </conditionalFormatting>
  <conditionalFormatting sqref="AJ11:AN35">
    <cfRule type="cellIs" dxfId="4" priority="5" operator="greaterThan">
      <formula>0.99</formula>
    </cfRule>
  </conditionalFormatting>
  <conditionalFormatting sqref="AP11:AP34">
    <cfRule type="cellIs" dxfId="3" priority="4" operator="equal">
      <formula>0</formula>
    </cfRule>
  </conditionalFormatting>
  <conditionalFormatting sqref="AP11:AP34">
    <cfRule type="cellIs" dxfId="2" priority="3" operator="greaterThan">
      <formula>1179</formula>
    </cfRule>
  </conditionalFormatting>
  <conditionalFormatting sqref="AP11:AP34">
    <cfRule type="cellIs" dxfId="1" priority="2" operator="greaterThan">
      <formula>99</formula>
    </cfRule>
  </conditionalFormatting>
  <conditionalFormatting sqref="AP11:AP34">
    <cfRule type="cellIs" dxfId="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U19" zoomScaleNormal="100" workbookViewId="0">
      <selection activeCell="AN35" sqref="AN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128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53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50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50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42373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26748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55" t="s">
        <v>51</v>
      </c>
      <c r="V9" s="155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52" t="s">
        <v>55</v>
      </c>
      <c r="AG9" s="152" t="s">
        <v>56</v>
      </c>
      <c r="AH9" s="260" t="s">
        <v>57</v>
      </c>
      <c r="AI9" s="276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58" t="s">
        <v>66</v>
      </c>
      <c r="AR9" s="155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54"/>
      <c r="I10" s="155" t="s">
        <v>75</v>
      </c>
      <c r="J10" s="155" t="s">
        <v>75</v>
      </c>
      <c r="K10" s="155" t="s">
        <v>75</v>
      </c>
      <c r="L10" s="28" t="s">
        <v>29</v>
      </c>
      <c r="M10" s="257"/>
      <c r="N10" s="28" t="s">
        <v>29</v>
      </c>
      <c r="O10" s="259"/>
      <c r="P10" s="259"/>
      <c r="Q10" s="1">
        <f>'JAN 3'!Q34</f>
        <v>65272446</v>
      </c>
      <c r="R10" s="269"/>
      <c r="S10" s="270"/>
      <c r="T10" s="271"/>
      <c r="U10" s="155" t="s">
        <v>75</v>
      </c>
      <c r="V10" s="155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3'!AG34</f>
        <v>42945768</v>
      </c>
      <c r="AH10" s="260"/>
      <c r="AI10" s="277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'JAN 3'!AP34</f>
        <v>9981491</v>
      </c>
      <c r="AQ10" s="259"/>
      <c r="AR10" s="151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13</v>
      </c>
      <c r="E11" s="41">
        <f t="shared" ref="E11:E34" si="0">D11/1.42</f>
        <v>9.1549295774647899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134</v>
      </c>
      <c r="P11" s="115">
        <v>94</v>
      </c>
      <c r="Q11" s="115">
        <v>65276369</v>
      </c>
      <c r="R11" s="46">
        <f>IF(ISBLANK(Q11),"-",Q11-Q10)</f>
        <v>3923</v>
      </c>
      <c r="S11" s="47">
        <f>R11*24/1000</f>
        <v>94.152000000000001</v>
      </c>
      <c r="T11" s="47">
        <f>R11/1000</f>
        <v>3.923</v>
      </c>
      <c r="U11" s="116">
        <v>6.5</v>
      </c>
      <c r="V11" s="116">
        <f t="shared" ref="V11:V34" si="1">U11</f>
        <v>6.5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966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42946464</v>
      </c>
      <c r="AH11" s="49">
        <f>IF(ISBLANK(AG11),"-",AG11-AG10)</f>
        <v>696</v>
      </c>
      <c r="AI11" s="50">
        <f>AH11/T11</f>
        <v>177.4152434361458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0.45</v>
      </c>
      <c r="AP11" s="119">
        <v>9983037</v>
      </c>
      <c r="AQ11" s="119">
        <f t="shared" ref="AQ11:AQ34" si="2">AP11-AP10</f>
        <v>1546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13</v>
      </c>
      <c r="E12" s="41">
        <f t="shared" si="0"/>
        <v>9.1549295774647899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132</v>
      </c>
      <c r="P12" s="115">
        <v>93</v>
      </c>
      <c r="Q12" s="115">
        <v>65280293</v>
      </c>
      <c r="R12" s="46">
        <f t="shared" ref="R12:R34" si="5">IF(ISBLANK(Q12),"-",Q12-Q11)</f>
        <v>3924</v>
      </c>
      <c r="S12" s="47">
        <f t="shared" ref="S12:S34" si="6">R12*24/1000</f>
        <v>94.176000000000002</v>
      </c>
      <c r="T12" s="47">
        <f t="shared" ref="T12:T34" si="7">R12/1000</f>
        <v>3.9239999999999999</v>
      </c>
      <c r="U12" s="116">
        <v>8.1</v>
      </c>
      <c r="V12" s="116">
        <f t="shared" si="1"/>
        <v>8.1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917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42947160</v>
      </c>
      <c r="AH12" s="49">
        <f>IF(ISBLANK(AG12),"-",AG12-AG11)</f>
        <v>696</v>
      </c>
      <c r="AI12" s="50">
        <f t="shared" ref="AI12:AI34" si="8">AH12/T12</f>
        <v>177.37003058103977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0.45</v>
      </c>
      <c r="AP12" s="119">
        <v>9984584</v>
      </c>
      <c r="AQ12" s="119">
        <f t="shared" si="2"/>
        <v>1547</v>
      </c>
      <c r="AR12" s="123">
        <v>1.07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16</v>
      </c>
      <c r="E13" s="41">
        <f t="shared" si="0"/>
        <v>11.267605633802818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100</v>
      </c>
      <c r="P13" s="115">
        <v>95</v>
      </c>
      <c r="Q13" s="115">
        <v>65284136</v>
      </c>
      <c r="R13" s="46">
        <f t="shared" si="5"/>
        <v>3843</v>
      </c>
      <c r="S13" s="47">
        <f t="shared" si="6"/>
        <v>92.231999999999999</v>
      </c>
      <c r="T13" s="47">
        <f t="shared" si="7"/>
        <v>3.843</v>
      </c>
      <c r="U13" s="116">
        <v>9.5</v>
      </c>
      <c r="V13" s="116">
        <f t="shared" si="1"/>
        <v>9.5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916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42947828</v>
      </c>
      <c r="AH13" s="49">
        <f>IF(ISBLANK(AG13),"-",AG13-AG12)</f>
        <v>668</v>
      </c>
      <c r="AI13" s="50">
        <f t="shared" si="8"/>
        <v>173.82253447827219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0.45</v>
      </c>
      <c r="AP13" s="119">
        <v>9985995</v>
      </c>
      <c r="AQ13" s="119">
        <f t="shared" si="2"/>
        <v>1411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18</v>
      </c>
      <c r="E14" s="41">
        <f t="shared" si="0"/>
        <v>12.67605633802817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99</v>
      </c>
      <c r="P14" s="115">
        <v>98</v>
      </c>
      <c r="Q14" s="115">
        <v>65288255</v>
      </c>
      <c r="R14" s="46">
        <f t="shared" si="5"/>
        <v>4119</v>
      </c>
      <c r="S14" s="47">
        <f t="shared" si="6"/>
        <v>98.855999999999995</v>
      </c>
      <c r="T14" s="47">
        <f t="shared" si="7"/>
        <v>4.1189999999999998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916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42948508</v>
      </c>
      <c r="AH14" s="49">
        <f t="shared" ref="AH14:AH34" si="9">IF(ISBLANK(AG14),"-",AG14-AG13)</f>
        <v>680</v>
      </c>
      <c r="AI14" s="50">
        <f t="shared" si="8"/>
        <v>165.08861374119934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</v>
      </c>
      <c r="AP14" s="119">
        <v>9985995</v>
      </c>
      <c r="AQ14" s="119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16</v>
      </c>
      <c r="E15" s="41">
        <f t="shared" si="0"/>
        <v>11.267605633802818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113</v>
      </c>
      <c r="P15" s="115">
        <v>100</v>
      </c>
      <c r="Q15" s="115">
        <v>65292517</v>
      </c>
      <c r="R15" s="46">
        <f t="shared" si="5"/>
        <v>4262</v>
      </c>
      <c r="S15" s="47">
        <f t="shared" si="6"/>
        <v>102.288</v>
      </c>
      <c r="T15" s="47">
        <f t="shared" si="7"/>
        <v>4.2619999999999996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916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42949176</v>
      </c>
      <c r="AH15" s="49">
        <f t="shared" si="9"/>
        <v>668</v>
      </c>
      <c r="AI15" s="50">
        <f t="shared" si="8"/>
        <v>156.73392773345847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9985995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16</v>
      </c>
      <c r="E16" s="41">
        <f t="shared" si="0"/>
        <v>11.267605633802818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113</v>
      </c>
      <c r="P16" s="115">
        <v>111</v>
      </c>
      <c r="Q16" s="115">
        <v>65296885</v>
      </c>
      <c r="R16" s="46">
        <f t="shared" si="5"/>
        <v>4368</v>
      </c>
      <c r="S16" s="47">
        <f t="shared" si="6"/>
        <v>104.83199999999999</v>
      </c>
      <c r="T16" s="47">
        <f t="shared" si="7"/>
        <v>4.3680000000000003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916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42949886</v>
      </c>
      <c r="AH16" s="49">
        <f t="shared" si="9"/>
        <v>710</v>
      </c>
      <c r="AI16" s="50">
        <f t="shared" si="8"/>
        <v>162.54578754578753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9985995</v>
      </c>
      <c r="AQ16" s="119">
        <f t="shared" si="2"/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7</v>
      </c>
      <c r="E17" s="41">
        <f t="shared" si="0"/>
        <v>4.9295774647887329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134</v>
      </c>
      <c r="P17" s="115">
        <v>152</v>
      </c>
      <c r="Q17" s="115">
        <v>65303246</v>
      </c>
      <c r="R17" s="46">
        <f t="shared" si="5"/>
        <v>6361</v>
      </c>
      <c r="S17" s="47">
        <f t="shared" si="6"/>
        <v>152.66399999999999</v>
      </c>
      <c r="T17" s="47">
        <f t="shared" si="7"/>
        <v>6.3609999999999998</v>
      </c>
      <c r="U17" s="116">
        <v>9.3000000000000007</v>
      </c>
      <c r="V17" s="116">
        <f t="shared" si="1"/>
        <v>9.3000000000000007</v>
      </c>
      <c r="W17" s="117" t="s">
        <v>141</v>
      </c>
      <c r="X17" s="119">
        <v>1056</v>
      </c>
      <c r="Y17" s="119">
        <v>0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42951248</v>
      </c>
      <c r="AH17" s="49">
        <f t="shared" si="9"/>
        <v>1362</v>
      </c>
      <c r="AI17" s="50">
        <f t="shared" si="8"/>
        <v>214.11727715767961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9985995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135</v>
      </c>
      <c r="P18" s="115">
        <v>149</v>
      </c>
      <c r="Q18" s="115">
        <v>65309155</v>
      </c>
      <c r="R18" s="46">
        <f t="shared" si="5"/>
        <v>5909</v>
      </c>
      <c r="S18" s="47">
        <f t="shared" si="6"/>
        <v>141.816</v>
      </c>
      <c r="T18" s="47">
        <f t="shared" si="7"/>
        <v>5.9089999999999998</v>
      </c>
      <c r="U18" s="116">
        <v>8.6999999999999993</v>
      </c>
      <c r="V18" s="116">
        <f t="shared" si="1"/>
        <v>8.6999999999999993</v>
      </c>
      <c r="W18" s="117" t="s">
        <v>141</v>
      </c>
      <c r="X18" s="119">
        <v>1057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42952604</v>
      </c>
      <c r="AH18" s="49">
        <f t="shared" si="9"/>
        <v>1356</v>
      </c>
      <c r="AI18" s="50">
        <f t="shared" si="8"/>
        <v>229.48045354543916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9985995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135</v>
      </c>
      <c r="P19" s="115">
        <v>147</v>
      </c>
      <c r="Q19" s="115">
        <v>65315526</v>
      </c>
      <c r="R19" s="46">
        <f t="shared" si="5"/>
        <v>6371</v>
      </c>
      <c r="S19" s="47">
        <f t="shared" si="6"/>
        <v>152.904</v>
      </c>
      <c r="T19" s="47">
        <f t="shared" si="7"/>
        <v>6.3710000000000004</v>
      </c>
      <c r="U19" s="116">
        <v>8</v>
      </c>
      <c r="V19" s="116">
        <f t="shared" si="1"/>
        <v>8</v>
      </c>
      <c r="W19" s="117" t="s">
        <v>130</v>
      </c>
      <c r="X19" s="119">
        <v>1058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42954004</v>
      </c>
      <c r="AH19" s="49">
        <f t="shared" si="9"/>
        <v>1400</v>
      </c>
      <c r="AI19" s="50">
        <f t="shared" si="8"/>
        <v>219.7457228064668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9985995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5</v>
      </c>
      <c r="E20" s="41">
        <f t="shared" si="0"/>
        <v>3.5211267605633805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136</v>
      </c>
      <c r="P20" s="115">
        <v>149</v>
      </c>
      <c r="Q20" s="115">
        <v>65321665</v>
      </c>
      <c r="R20" s="46">
        <f t="shared" si="5"/>
        <v>6139</v>
      </c>
      <c r="S20" s="47">
        <f t="shared" si="6"/>
        <v>147.33600000000001</v>
      </c>
      <c r="T20" s="47">
        <f t="shared" si="7"/>
        <v>6.1390000000000002</v>
      </c>
      <c r="U20" s="116">
        <v>7.3</v>
      </c>
      <c r="V20" s="116">
        <f t="shared" si="1"/>
        <v>7.3</v>
      </c>
      <c r="W20" s="117" t="s">
        <v>130</v>
      </c>
      <c r="X20" s="119">
        <v>1058</v>
      </c>
      <c r="Y20" s="119">
        <v>0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42955376</v>
      </c>
      <c r="AH20" s="49">
        <f t="shared" si="9"/>
        <v>1372</v>
      </c>
      <c r="AI20" s="50">
        <f t="shared" si="8"/>
        <v>223.4891676168757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9985995</v>
      </c>
      <c r="AQ20" s="119">
        <f t="shared" si="2"/>
        <v>0</v>
      </c>
      <c r="AR20" s="53">
        <v>1.41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5</v>
      </c>
      <c r="E21" s="41">
        <f t="shared" si="0"/>
        <v>3.5211267605633805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136</v>
      </c>
      <c r="P21" s="115">
        <v>147</v>
      </c>
      <c r="Q21" s="115">
        <v>65327728</v>
      </c>
      <c r="R21" s="46">
        <f t="shared" si="5"/>
        <v>6063</v>
      </c>
      <c r="S21" s="47">
        <f t="shared" si="6"/>
        <v>145.512</v>
      </c>
      <c r="T21" s="47">
        <f t="shared" si="7"/>
        <v>6.0629999999999997</v>
      </c>
      <c r="U21" s="116">
        <v>6.7</v>
      </c>
      <c r="V21" s="116">
        <f t="shared" si="1"/>
        <v>6.7</v>
      </c>
      <c r="W21" s="117" t="s">
        <v>130</v>
      </c>
      <c r="X21" s="119">
        <v>1058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42956732</v>
      </c>
      <c r="AH21" s="49">
        <f t="shared" si="9"/>
        <v>1356</v>
      </c>
      <c r="AI21" s="50">
        <f t="shared" si="8"/>
        <v>223.65165759524987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9985995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6</v>
      </c>
      <c r="E22" s="41">
        <f t="shared" si="0"/>
        <v>4.2253521126760569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137</v>
      </c>
      <c r="P22" s="115">
        <v>143</v>
      </c>
      <c r="Q22" s="115">
        <v>65333912</v>
      </c>
      <c r="R22" s="46">
        <f t="shared" si="5"/>
        <v>6184</v>
      </c>
      <c r="S22" s="47">
        <f t="shared" si="6"/>
        <v>148.416</v>
      </c>
      <c r="T22" s="47">
        <f t="shared" si="7"/>
        <v>6.1840000000000002</v>
      </c>
      <c r="U22" s="116">
        <v>6.1</v>
      </c>
      <c r="V22" s="116">
        <f t="shared" si="1"/>
        <v>6.1</v>
      </c>
      <c r="W22" s="117" t="s">
        <v>130</v>
      </c>
      <c r="X22" s="119">
        <v>1057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42958108</v>
      </c>
      <c r="AH22" s="49">
        <f t="shared" si="9"/>
        <v>1376</v>
      </c>
      <c r="AI22" s="50">
        <f t="shared" si="8"/>
        <v>222.509702457956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9985995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7</v>
      </c>
      <c r="E23" s="41">
        <f t="shared" si="0"/>
        <v>4.9295774647887329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138</v>
      </c>
      <c r="P23" s="115">
        <v>147</v>
      </c>
      <c r="Q23" s="115">
        <v>65340024</v>
      </c>
      <c r="R23" s="46">
        <f t="shared" si="5"/>
        <v>6112</v>
      </c>
      <c r="S23" s="47">
        <f t="shared" si="6"/>
        <v>146.68799999999999</v>
      </c>
      <c r="T23" s="47">
        <f t="shared" si="7"/>
        <v>6.1120000000000001</v>
      </c>
      <c r="U23" s="116">
        <v>5.6</v>
      </c>
      <c r="V23" s="116">
        <f t="shared" si="1"/>
        <v>5.6</v>
      </c>
      <c r="W23" s="117" t="s">
        <v>130</v>
      </c>
      <c r="X23" s="119">
        <v>1057</v>
      </c>
      <c r="Y23" s="119">
        <v>0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42959494</v>
      </c>
      <c r="AH23" s="49">
        <f t="shared" si="9"/>
        <v>1386</v>
      </c>
      <c r="AI23" s="50">
        <f t="shared" si="8"/>
        <v>226.76701570680629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9985995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134</v>
      </c>
      <c r="P24" s="115">
        <v>139</v>
      </c>
      <c r="Q24" s="115">
        <v>65346090</v>
      </c>
      <c r="R24" s="46">
        <f t="shared" si="5"/>
        <v>6066</v>
      </c>
      <c r="S24" s="47">
        <f t="shared" si="6"/>
        <v>145.584</v>
      </c>
      <c r="T24" s="47">
        <f t="shared" si="7"/>
        <v>6.0659999999999998</v>
      </c>
      <c r="U24" s="116">
        <v>5.0999999999999996</v>
      </c>
      <c r="V24" s="116">
        <f t="shared" si="1"/>
        <v>5.0999999999999996</v>
      </c>
      <c r="W24" s="117" t="s">
        <v>130</v>
      </c>
      <c r="X24" s="119">
        <v>1046</v>
      </c>
      <c r="Y24" s="119">
        <v>0</v>
      </c>
      <c r="Z24" s="119">
        <v>1186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42960860</v>
      </c>
      <c r="AH24" s="49">
        <f>IF(ISBLANK(AG24),"-",AG24-AG23)</f>
        <v>1366</v>
      </c>
      <c r="AI24" s="50">
        <f t="shared" si="8"/>
        <v>225.18958127266734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9985995</v>
      </c>
      <c r="AQ24" s="119">
        <f t="shared" si="2"/>
        <v>0</v>
      </c>
      <c r="AR24" s="53">
        <v>1.26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136</v>
      </c>
      <c r="P25" s="115">
        <v>146</v>
      </c>
      <c r="Q25" s="115">
        <v>65352007</v>
      </c>
      <c r="R25" s="46">
        <f t="shared" si="5"/>
        <v>5917</v>
      </c>
      <c r="S25" s="47">
        <f t="shared" si="6"/>
        <v>142.00800000000001</v>
      </c>
      <c r="T25" s="47">
        <f t="shared" si="7"/>
        <v>5.9169999999999998</v>
      </c>
      <c r="U25" s="116">
        <v>4.7</v>
      </c>
      <c r="V25" s="116">
        <f t="shared" si="1"/>
        <v>4.7</v>
      </c>
      <c r="W25" s="117" t="s">
        <v>130</v>
      </c>
      <c r="X25" s="119">
        <v>1025</v>
      </c>
      <c r="Y25" s="119">
        <v>0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42962212</v>
      </c>
      <c r="AH25" s="49">
        <f t="shared" si="9"/>
        <v>1352</v>
      </c>
      <c r="AI25" s="50">
        <f t="shared" si="8"/>
        <v>228.49416934257226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9985995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134</v>
      </c>
      <c r="P26" s="115">
        <v>138</v>
      </c>
      <c r="Q26" s="115">
        <v>65357846</v>
      </c>
      <c r="R26" s="46">
        <f t="shared" si="5"/>
        <v>5839</v>
      </c>
      <c r="S26" s="47">
        <f t="shared" si="6"/>
        <v>140.136</v>
      </c>
      <c r="T26" s="47">
        <f t="shared" si="7"/>
        <v>5.8390000000000004</v>
      </c>
      <c r="U26" s="116">
        <v>4.5</v>
      </c>
      <c r="V26" s="116">
        <f t="shared" si="1"/>
        <v>4.5</v>
      </c>
      <c r="W26" s="117" t="s">
        <v>130</v>
      </c>
      <c r="X26" s="119">
        <v>1026</v>
      </c>
      <c r="Y26" s="119">
        <v>0</v>
      </c>
      <c r="Z26" s="119">
        <v>1187</v>
      </c>
      <c r="AA26" s="119">
        <v>1185</v>
      </c>
      <c r="AB26" s="119">
        <v>1186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42963552</v>
      </c>
      <c r="AH26" s="49">
        <f t="shared" si="9"/>
        <v>1340</v>
      </c>
      <c r="AI26" s="50">
        <f t="shared" si="8"/>
        <v>229.49135125877717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9985995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135</v>
      </c>
      <c r="P27" s="115">
        <v>139</v>
      </c>
      <c r="Q27" s="115">
        <v>65363596</v>
      </c>
      <c r="R27" s="46">
        <f t="shared" si="5"/>
        <v>5750</v>
      </c>
      <c r="S27" s="47">
        <f t="shared" si="6"/>
        <v>138</v>
      </c>
      <c r="T27" s="47">
        <f t="shared" si="7"/>
        <v>5.75</v>
      </c>
      <c r="U27" s="116">
        <v>4.2</v>
      </c>
      <c r="V27" s="116">
        <f t="shared" si="1"/>
        <v>4.2</v>
      </c>
      <c r="W27" s="117" t="s">
        <v>130</v>
      </c>
      <c r="X27" s="119">
        <v>1005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42964884</v>
      </c>
      <c r="AH27" s="49">
        <f t="shared" si="9"/>
        <v>1332</v>
      </c>
      <c r="AI27" s="50">
        <f t="shared" si="8"/>
        <v>231.65217391304347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9985995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4</v>
      </c>
      <c r="E28" s="41">
        <f t="shared" si="0"/>
        <v>2.8169014084507045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133</v>
      </c>
      <c r="P28" s="115">
        <v>134</v>
      </c>
      <c r="Q28" s="115">
        <v>65369293</v>
      </c>
      <c r="R28" s="46">
        <f t="shared" si="5"/>
        <v>5697</v>
      </c>
      <c r="S28" s="47">
        <f t="shared" si="6"/>
        <v>136.72800000000001</v>
      </c>
      <c r="T28" s="47">
        <f t="shared" si="7"/>
        <v>5.6970000000000001</v>
      </c>
      <c r="U28" s="116">
        <v>3.9</v>
      </c>
      <c r="V28" s="116">
        <f t="shared" si="1"/>
        <v>3.9</v>
      </c>
      <c r="W28" s="117" t="s">
        <v>130</v>
      </c>
      <c r="X28" s="119">
        <v>1006</v>
      </c>
      <c r="Y28" s="119">
        <v>0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42966204</v>
      </c>
      <c r="AH28" s="49">
        <f t="shared" si="9"/>
        <v>1320</v>
      </c>
      <c r="AI28" s="50">
        <f t="shared" si="8"/>
        <v>231.7008952080042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9985995</v>
      </c>
      <c r="AQ28" s="119">
        <f t="shared" si="2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4</v>
      </c>
      <c r="E29" s="41">
        <f t="shared" si="0"/>
        <v>2.8169014084507045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134</v>
      </c>
      <c r="P29" s="115">
        <v>131</v>
      </c>
      <c r="Q29" s="115">
        <v>65374953</v>
      </c>
      <c r="R29" s="46">
        <f t="shared" si="5"/>
        <v>5660</v>
      </c>
      <c r="S29" s="47">
        <f t="shared" si="6"/>
        <v>135.84</v>
      </c>
      <c r="T29" s="47">
        <f t="shared" si="7"/>
        <v>5.66</v>
      </c>
      <c r="U29" s="116">
        <v>3.7</v>
      </c>
      <c r="V29" s="116">
        <f t="shared" si="1"/>
        <v>3.7</v>
      </c>
      <c r="W29" s="117" t="s">
        <v>130</v>
      </c>
      <c r="X29" s="119">
        <v>1006</v>
      </c>
      <c r="Y29" s="119">
        <v>0</v>
      </c>
      <c r="Z29" s="119">
        <v>1187</v>
      </c>
      <c r="AA29" s="119">
        <v>1185</v>
      </c>
      <c r="AB29" s="119">
        <v>1188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42967532</v>
      </c>
      <c r="AH29" s="49">
        <f t="shared" si="9"/>
        <v>1328</v>
      </c>
      <c r="AI29" s="50">
        <f t="shared" si="8"/>
        <v>234.62897526501766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9985995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5</v>
      </c>
      <c r="E30" s="41">
        <f t="shared" si="0"/>
        <v>3.5211267605633805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126</v>
      </c>
      <c r="P30" s="115">
        <v>131</v>
      </c>
      <c r="Q30" s="115">
        <v>65380539</v>
      </c>
      <c r="R30" s="46">
        <f t="shared" si="5"/>
        <v>5586</v>
      </c>
      <c r="S30" s="47">
        <f t="shared" si="6"/>
        <v>134.06399999999999</v>
      </c>
      <c r="T30" s="47">
        <f t="shared" si="7"/>
        <v>5.5860000000000003</v>
      </c>
      <c r="U30" s="116">
        <v>3.5</v>
      </c>
      <c r="V30" s="116">
        <f t="shared" si="1"/>
        <v>3.5</v>
      </c>
      <c r="W30" s="117" t="s">
        <v>130</v>
      </c>
      <c r="X30" s="119">
        <v>1005</v>
      </c>
      <c r="Y30" s="119">
        <v>0</v>
      </c>
      <c r="Z30" s="119">
        <v>1127</v>
      </c>
      <c r="AA30" s="119">
        <v>1185</v>
      </c>
      <c r="AB30" s="119">
        <v>1127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42968820</v>
      </c>
      <c r="AH30" s="49">
        <f t="shared" si="9"/>
        <v>1288</v>
      </c>
      <c r="AI30" s="50">
        <f t="shared" si="8"/>
        <v>230.57644110275689</v>
      </c>
      <c r="AJ30" s="101">
        <v>1</v>
      </c>
      <c r="AK30" s="101">
        <v>0</v>
      </c>
      <c r="AL30" s="101">
        <v>1</v>
      </c>
      <c r="AM30" s="101">
        <v>1</v>
      </c>
      <c r="AN30" s="101">
        <v>1</v>
      </c>
      <c r="AO30" s="101">
        <v>0</v>
      </c>
      <c r="AP30" s="119">
        <v>9985995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114</v>
      </c>
      <c r="P31" s="115">
        <v>129</v>
      </c>
      <c r="Q31" s="115">
        <v>65385928</v>
      </c>
      <c r="R31" s="46">
        <f t="shared" si="5"/>
        <v>5389</v>
      </c>
      <c r="S31" s="47">
        <f t="shared" si="6"/>
        <v>129.33600000000001</v>
      </c>
      <c r="T31" s="47">
        <f t="shared" si="7"/>
        <v>5.3890000000000002</v>
      </c>
      <c r="U31" s="116">
        <v>2.9</v>
      </c>
      <c r="V31" s="116">
        <f t="shared" si="1"/>
        <v>2.9</v>
      </c>
      <c r="W31" s="117" t="s">
        <v>139</v>
      </c>
      <c r="X31" s="119">
        <v>1077</v>
      </c>
      <c r="Y31" s="119">
        <v>0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42969900</v>
      </c>
      <c r="AH31" s="49">
        <f t="shared" si="9"/>
        <v>1080</v>
      </c>
      <c r="AI31" s="50">
        <f t="shared" si="8"/>
        <v>200.40823900538132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9985995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10</v>
      </c>
      <c r="E32" s="41">
        <f t="shared" si="0"/>
        <v>7.042253521126761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117</v>
      </c>
      <c r="P32" s="115">
        <v>121</v>
      </c>
      <c r="Q32" s="115">
        <v>65391207</v>
      </c>
      <c r="R32" s="46">
        <f t="shared" si="5"/>
        <v>5279</v>
      </c>
      <c r="S32" s="47">
        <f t="shared" si="6"/>
        <v>126.696</v>
      </c>
      <c r="T32" s="47">
        <f t="shared" si="7"/>
        <v>5.2789999999999999</v>
      </c>
      <c r="U32" s="116">
        <v>2.2999999999999998</v>
      </c>
      <c r="V32" s="116">
        <f t="shared" si="1"/>
        <v>2.2999999999999998</v>
      </c>
      <c r="W32" s="117" t="s">
        <v>139</v>
      </c>
      <c r="X32" s="119">
        <v>1077</v>
      </c>
      <c r="Y32" s="119">
        <v>0</v>
      </c>
      <c r="Z32" s="119">
        <v>1188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42970960</v>
      </c>
      <c r="AH32" s="49">
        <f t="shared" si="9"/>
        <v>1060</v>
      </c>
      <c r="AI32" s="50">
        <f t="shared" si="8"/>
        <v>200.79560522826293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9985995</v>
      </c>
      <c r="AQ32" s="119">
        <f t="shared" si="2"/>
        <v>0</v>
      </c>
      <c r="AR32" s="53">
        <v>1.08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130</v>
      </c>
      <c r="P33" s="115">
        <v>102</v>
      </c>
      <c r="Q33" s="115">
        <v>65395571</v>
      </c>
      <c r="R33" s="46">
        <f t="shared" si="5"/>
        <v>4364</v>
      </c>
      <c r="S33" s="47">
        <f t="shared" si="6"/>
        <v>104.736</v>
      </c>
      <c r="T33" s="47">
        <f t="shared" si="7"/>
        <v>4.3639999999999999</v>
      </c>
      <c r="U33" s="116">
        <v>3.2</v>
      </c>
      <c r="V33" s="116">
        <f t="shared" si="1"/>
        <v>3.2</v>
      </c>
      <c r="W33" s="117" t="s">
        <v>124</v>
      </c>
      <c r="X33" s="119">
        <v>0</v>
      </c>
      <c r="Y33" s="119">
        <v>0</v>
      </c>
      <c r="Z33" s="119">
        <v>1047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42971748</v>
      </c>
      <c r="AH33" s="49">
        <f t="shared" si="9"/>
        <v>788</v>
      </c>
      <c r="AI33" s="50">
        <f t="shared" si="8"/>
        <v>180.56828597616865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0.38</v>
      </c>
      <c r="AP33" s="119">
        <v>9986945</v>
      </c>
      <c r="AQ33" s="119">
        <f t="shared" si="2"/>
        <v>950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133</v>
      </c>
      <c r="P34" s="115">
        <v>99</v>
      </c>
      <c r="Q34" s="115">
        <v>65399800</v>
      </c>
      <c r="R34" s="46">
        <f t="shared" si="5"/>
        <v>4229</v>
      </c>
      <c r="S34" s="47">
        <f t="shared" si="6"/>
        <v>101.496</v>
      </c>
      <c r="T34" s="47">
        <f t="shared" si="7"/>
        <v>4.2290000000000001</v>
      </c>
      <c r="U34" s="116">
        <v>4.4000000000000004</v>
      </c>
      <c r="V34" s="116">
        <f t="shared" si="1"/>
        <v>4.4000000000000004</v>
      </c>
      <c r="W34" s="117" t="s">
        <v>124</v>
      </c>
      <c r="X34" s="119">
        <v>0</v>
      </c>
      <c r="Y34" s="119">
        <v>0</v>
      </c>
      <c r="Z34" s="119">
        <v>956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42972516</v>
      </c>
      <c r="AH34" s="49">
        <f t="shared" si="9"/>
        <v>768</v>
      </c>
      <c r="AI34" s="50">
        <f t="shared" si="8"/>
        <v>181.60321589028138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0.38</v>
      </c>
      <c r="AP34" s="119">
        <v>9988152</v>
      </c>
      <c r="AQ34" s="119">
        <f t="shared" si="2"/>
        <v>1207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127354</v>
      </c>
      <c r="S35" s="65">
        <f>AVERAGE(S11:S34)</f>
        <v>127.354</v>
      </c>
      <c r="T35" s="65">
        <f>SUM(T11:T34)</f>
        <v>127.354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26748</v>
      </c>
      <c r="AH35" s="67">
        <f>SUM(AH11:AH34)</f>
        <v>26748</v>
      </c>
      <c r="AI35" s="68">
        <f>$AH$35/$T35</f>
        <v>210.02873879108625</v>
      </c>
      <c r="AJ35" s="92"/>
      <c r="AK35" s="93"/>
      <c r="AL35" s="93"/>
      <c r="AM35" s="93"/>
      <c r="AN35" s="94"/>
      <c r="AO35" s="69"/>
      <c r="AP35" s="70">
        <f>AP34-AP10</f>
        <v>6661</v>
      </c>
      <c r="AQ35" s="71">
        <f>SUM(AQ11:AQ34)</f>
        <v>6661</v>
      </c>
      <c r="AR35" s="72">
        <f>AVERAGE(AR11:AR34)</f>
        <v>1.1900000000000002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54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162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163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54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54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164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165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166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54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54" t="s">
        <v>136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54" t="s">
        <v>137</v>
      </c>
      <c r="C49" s="154"/>
      <c r="D49" s="143"/>
      <c r="E49" s="154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10" t="s">
        <v>167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156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54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168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/>
      <c r="C54" s="154"/>
      <c r="D54" s="143"/>
      <c r="E54" s="154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54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54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54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29 V30:W34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B43" name="Range2_12_5_1_1_1_2_1_1_1_1_1_1_1_1_1_1_1_2_1_1_1_1_1_1_1_1_1_1_1_1_1_1_1_1_1_1_1_1_1_1_2_1_1_1_1_1_1_1_1_1_1_1_2_1_1_1_1_2_1_1_1_1_1_1_1_1_1_1_1_2_1_1_1_1_1_1_1"/>
    <protectedRange sqref="B44" name="Range2_12_5_1_1_1_2_2_1_1_1_1_1_1_1_1_1_1_1_1_1_1_1_1_1_1_1_1_1_1_1_1_1_1_1_1_1_1_1_1_1_1_1_1_1_1_1_1_1_1_1_1_1_1_1_1_1_2_1_1_1_1_1_1_1_1_1_1_1_2_1_1_1_1_1_2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S47:T47" name="Range2_12_5_1_1_2_1_1_1_1"/>
    <protectedRange sqref="N47:R47" name="Range2_12_1_6_1_1_2_1_1_1_1"/>
    <protectedRange sqref="L47:M47" name="Range2_2_12_1_7_1_1_3_1_1_1_1"/>
    <protectedRange sqref="J47:K47" name="Range2_2_12_1_4_1_1_1_1_1_1_1_1_1_1_1_1_1_1_1_2_1_1_1_1"/>
    <protectedRange sqref="I47" name="Range2_2_12_1_7_1_1_2_2_1_2_2_1_1_1_1"/>
    <protectedRange sqref="G47:H47" name="Range2_2_12_1_3_1_2_1_1_1_1_2_1_1_1_1_1_1_1_1_1_1_1_2_1_1_1_1"/>
    <protectedRange sqref="T46" name="Range2_12_5_1_1_2_2_1_1_1_1_1_1_1_1_1_1_1_1_2_1_1_1_1_1_1"/>
    <protectedRange sqref="S46" name="Range2_12_4_1_1_1_4_2_2_2_2_1_1_1_1_1_1_1_1_1_1_1_2_1_1_1_1_1_1"/>
    <protectedRange sqref="Q46:R46" name="Range2_12_1_6_1_1_1_2_3_2_1_1_3_1_1_1_1_1_1_1_1_1_1_1_1_1_2_1_1_1_1_1_1"/>
    <protectedRange sqref="N46:P46" name="Range2_12_1_2_3_1_1_1_2_3_2_1_1_3_1_1_1_1_1_1_1_1_1_1_1_1_1_2_1_1_1_1_1_1"/>
    <protectedRange sqref="K46:M46" name="Range2_2_12_1_4_3_1_1_1_3_3_2_1_1_3_1_1_1_1_1_1_1_1_1_1_1_1_1_2_1_1_1_1_1_1"/>
    <protectedRange sqref="J46" name="Range2_2_12_1_4_3_1_1_1_3_2_1_2_2_1_1_1_1_1_1_1_1_1_1_1_1_1_2_1_1_1_1_1_1"/>
    <protectedRange sqref="E46:H46" name="Range2_2_12_1_3_1_2_1_1_1_1_2_1_1_1_1_1_1_1_1_1_1_2_1_1_1_1_1_1_1_1_2_1_1_1_1_1_1"/>
    <protectedRange sqref="D46" name="Range2_2_12_1_3_1_2_1_1_1_2_1_2_3_1_1_1_1_1_1_2_1_1_1_1_1_1_1_1_1_1_2_1_1_1_1_1_1"/>
    <protectedRange sqref="I46" name="Range2_2_12_1_4_2_1_1_1_4_1_2_1_1_1_2_2_1_1_1_1_1_1_1_1_1_1_1_1_1_1_2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"/>
    <protectedRange sqref="F47" name="Range2_2_12_1_3_1_2_1_1_1_1_2_1_1_1_1_1_1_1_1_1_1_1_2_2_1_1_1"/>
    <protectedRange sqref="E47" name="Range2_2_12_1_3_1_2_1_1_1_2_1_1_1_1_3_1_1_1_1_1_1_1_1_1_2_2_1_1_1"/>
    <protectedRange sqref="B47" name="Range2_12_5_1_1_1_2_1_1_1_1_1_1_1_1_1_1_1_2_1_2_1_1_1_1_1_1_1_1_1_2_1_1_1_1_1_1_1_1_1_1_1_1_1_1_1_1_1_1_1_1_1_1_1_1_1_1_1_1_1_1_1_1_1_1_1_1_1_1_1_1_1_1_1_2_1_1_1_1_1_1_1_1_1_2_1_2_1_1_1_1_1_2_1_1_1_1_1_1_1_1_2_1_1_1"/>
    <protectedRange sqref="O11:P34" name="Range1_16_3_1_1_2_1"/>
    <protectedRange sqref="Q11:Q34" name="Range1_16_3_1_1_1_1_1_2_1"/>
    <protectedRange sqref="U11:U34" name="Range1_16_3_1_1_3_1"/>
    <protectedRange sqref="W11:W29" name="Range1_16_3_1_1_3_2"/>
    <protectedRange sqref="AG11:AG34" name="Range1_16_3_1_1_1_1_1_1"/>
    <protectedRange sqref="AR12:AR24" name="Range1_16_3_1_1_5_1"/>
    <protectedRange sqref="B48" name="Range2_12_5_1_1_1_1_1_2_1_1_1_1_1_1_1_1_1_1_1_1_1_1_1_1_1_1_1_1_2_1_1_1_1_1_1_1_1_1_1_1_1_1_3_1_1_1_2_1_1_1_1_1_1_1_1_1_1_1_1_2_1_1_1_1_1_1_1_1_1_1_1_1_1_1_1_1_1_1_1_1_1_1_1_1_1_1_1_1_3_1_2_1_1_1"/>
    <protectedRange sqref="B54 B50" name="Range2_12_5_1_1_1_2_2_1_1_1_1_1_1_1_1_1_1_1_2_1_1_1_1_1_1_1_1_1_3_1_3_1_2_1_1_1_1_1_1_1_1_1_1_1_1_1_2_1_1_1_1_1_2_1_1_1_1_1_1_1_1_2_1_1_3_1_1_1_2_1_1_1_1_1_1_1_1_1_1_1_1_1_1_1_1_1_2_1_1_1_1_1_1_1_1_1_1_1_1_1_1_1_1_1_1_1_2_3_1_2_1_1_1"/>
    <protectedRange sqref="B49" name="Range2_12_5_1_1_1_1_1_2_1_1_2_1_1_1_1_1_1_1_1_1_1_1_1_1_1_1_1_1_2_1_1_1_1_1_1_1_1_1_1_1_1_1_1_3_1_1_1_2_1_1_1_1_1_1_1_1_1_2_1_1_1_1_1_1_1_1_1_1_1_1_1_1_1_1_1_1_1_1_1_1_1_1_1_1_2_1_1_1"/>
    <protectedRange sqref="B51" name="Range2_12_5_1_1_1_2_2_1_1_1_1_1_1_1_1_1_1_1_2_1_1_1_2_1_1_1_1_1_1_1_1_1_1_1_1_1_1_1_1_2_1_1_1_1_1_1_1_1_1_2_1_1_3_1_1_1_3_1_1_1_1_1_1_1_1_1_1_1_1_1_1_1_1_1_1_1_1_1_1_2_1_1_1_1_1_1_1_1_1_2_2_1_1_1"/>
    <protectedRange sqref="B52" name="Range2_12_5_1_1_1_1_1_2_1_2_1_1_1_2_1_1_1_1_1_1_1_1_1_1_2_1_1_1_1_1_2_1_1_1_1_1_1_1_2_1_1_3_1_1_1_2_1_1_1_1_1_1_1_1_1_1_1_1_1_1_1_1_1_1_1_1_1_1_1_1_1_1_1_1_1_1_1_1_2_2_1_1_1"/>
  </protectedRanges>
  <mergeCells count="43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1091" priority="25" operator="containsText" text="N/A">
      <formula>NOT(ISERROR(SEARCH("N/A",X11)))</formula>
    </cfRule>
    <cfRule type="cellIs" dxfId="1090" priority="39" operator="equal">
      <formula>0</formula>
    </cfRule>
  </conditionalFormatting>
  <conditionalFormatting sqref="AC11:AE34 X11:Y34 AA11:AA34">
    <cfRule type="cellIs" dxfId="1089" priority="38" operator="greaterThanOrEqual">
      <formula>1185</formula>
    </cfRule>
  </conditionalFormatting>
  <conditionalFormatting sqref="AC11:AE34 X11:Y34 AA11:AA34">
    <cfRule type="cellIs" dxfId="1088" priority="37" operator="between">
      <formula>0.1</formula>
      <formula>1184</formula>
    </cfRule>
  </conditionalFormatting>
  <conditionalFormatting sqref="X8">
    <cfRule type="cellIs" dxfId="1087" priority="36" operator="equal">
      <formula>0</formula>
    </cfRule>
  </conditionalFormatting>
  <conditionalFormatting sqref="X8">
    <cfRule type="cellIs" dxfId="1086" priority="35" operator="greaterThan">
      <formula>1179</formula>
    </cfRule>
  </conditionalFormatting>
  <conditionalFormatting sqref="X8">
    <cfRule type="cellIs" dxfId="1085" priority="34" operator="greaterThan">
      <formula>99</formula>
    </cfRule>
  </conditionalFormatting>
  <conditionalFormatting sqref="X8">
    <cfRule type="cellIs" dxfId="1084" priority="33" operator="greaterThan">
      <formula>0.99</formula>
    </cfRule>
  </conditionalFormatting>
  <conditionalFormatting sqref="AB8">
    <cfRule type="cellIs" dxfId="1083" priority="32" operator="equal">
      <formula>0</formula>
    </cfRule>
  </conditionalFormatting>
  <conditionalFormatting sqref="AB8">
    <cfRule type="cellIs" dxfId="1082" priority="31" operator="greaterThan">
      <formula>1179</formula>
    </cfRule>
  </conditionalFormatting>
  <conditionalFormatting sqref="AB8">
    <cfRule type="cellIs" dxfId="1081" priority="30" operator="greaterThan">
      <formula>99</formula>
    </cfRule>
  </conditionalFormatting>
  <conditionalFormatting sqref="AB8">
    <cfRule type="cellIs" dxfId="1080" priority="29" operator="greaterThan">
      <formula>0.99</formula>
    </cfRule>
  </conditionalFormatting>
  <conditionalFormatting sqref="AI11:AI34">
    <cfRule type="cellIs" dxfId="1079" priority="28" operator="greaterThan">
      <formula>$AI$8</formula>
    </cfRule>
  </conditionalFormatting>
  <conditionalFormatting sqref="AH11:AH34">
    <cfRule type="cellIs" dxfId="1078" priority="26" operator="greaterThan">
      <formula>$AH$8</formula>
    </cfRule>
    <cfRule type="cellIs" dxfId="1077" priority="27" operator="greaterThan">
      <formula>$AH$8</formula>
    </cfRule>
  </conditionalFormatting>
  <conditionalFormatting sqref="AB11:AB34">
    <cfRule type="containsText" dxfId="1076" priority="21" operator="containsText" text="N/A">
      <formula>NOT(ISERROR(SEARCH("N/A",AB11)))</formula>
    </cfRule>
    <cfRule type="cellIs" dxfId="1075" priority="24" operator="equal">
      <formula>0</formula>
    </cfRule>
  </conditionalFormatting>
  <conditionalFormatting sqref="AB11:AB34">
    <cfRule type="cellIs" dxfId="1074" priority="23" operator="greaterThanOrEqual">
      <formula>1185</formula>
    </cfRule>
  </conditionalFormatting>
  <conditionalFormatting sqref="AB11:AB34">
    <cfRule type="cellIs" dxfId="1073" priority="22" operator="between">
      <formula>0.1</formula>
      <formula>1184</formula>
    </cfRule>
  </conditionalFormatting>
  <conditionalFormatting sqref="AN11:AO34">
    <cfRule type="cellIs" dxfId="1072" priority="20" operator="equal">
      <formula>0</formula>
    </cfRule>
  </conditionalFormatting>
  <conditionalFormatting sqref="AN11:AO34">
    <cfRule type="cellIs" dxfId="1071" priority="19" operator="greaterThan">
      <formula>1179</formula>
    </cfRule>
  </conditionalFormatting>
  <conditionalFormatting sqref="AN11:AO34">
    <cfRule type="cellIs" dxfId="1070" priority="18" operator="greaterThan">
      <formula>99</formula>
    </cfRule>
  </conditionalFormatting>
  <conditionalFormatting sqref="AN11:AO34">
    <cfRule type="cellIs" dxfId="1069" priority="17" operator="greaterThan">
      <formula>0.99</formula>
    </cfRule>
  </conditionalFormatting>
  <conditionalFormatting sqref="AQ11:AQ34">
    <cfRule type="cellIs" dxfId="1068" priority="16" operator="equal">
      <formula>0</formula>
    </cfRule>
  </conditionalFormatting>
  <conditionalFormatting sqref="AQ11:AQ34">
    <cfRule type="cellIs" dxfId="1067" priority="15" operator="greaterThan">
      <formula>1179</formula>
    </cfRule>
  </conditionalFormatting>
  <conditionalFormatting sqref="AQ11:AQ34">
    <cfRule type="cellIs" dxfId="1066" priority="14" operator="greaterThan">
      <formula>99</formula>
    </cfRule>
  </conditionalFormatting>
  <conditionalFormatting sqref="AQ11:AQ34">
    <cfRule type="cellIs" dxfId="1065" priority="13" operator="greaterThan">
      <formula>0.99</formula>
    </cfRule>
  </conditionalFormatting>
  <conditionalFormatting sqref="Z11:Z34">
    <cfRule type="containsText" dxfId="1064" priority="9" operator="containsText" text="N/A">
      <formula>NOT(ISERROR(SEARCH("N/A",Z11)))</formula>
    </cfRule>
    <cfRule type="cellIs" dxfId="1063" priority="12" operator="equal">
      <formula>0</formula>
    </cfRule>
  </conditionalFormatting>
  <conditionalFormatting sqref="Z11:Z34">
    <cfRule type="cellIs" dxfId="1062" priority="11" operator="greaterThanOrEqual">
      <formula>1185</formula>
    </cfRule>
  </conditionalFormatting>
  <conditionalFormatting sqref="Z11:Z34">
    <cfRule type="cellIs" dxfId="1061" priority="10" operator="between">
      <formula>0.1</formula>
      <formula>1184</formula>
    </cfRule>
  </conditionalFormatting>
  <conditionalFormatting sqref="AJ11:AN34">
    <cfRule type="cellIs" dxfId="1060" priority="8" operator="equal">
      <formula>0</formula>
    </cfRule>
  </conditionalFormatting>
  <conditionalFormatting sqref="AJ11:AN34">
    <cfRule type="cellIs" dxfId="1059" priority="7" operator="greaterThan">
      <formula>1179</formula>
    </cfRule>
  </conditionalFormatting>
  <conditionalFormatting sqref="AJ11:AN34">
    <cfRule type="cellIs" dxfId="1058" priority="6" operator="greaterThan">
      <formula>99</formula>
    </cfRule>
  </conditionalFormatting>
  <conditionalFormatting sqref="AJ11:AN34">
    <cfRule type="cellIs" dxfId="1057" priority="5" operator="greaterThan">
      <formula>0.99</formula>
    </cfRule>
  </conditionalFormatting>
  <conditionalFormatting sqref="AP11:AP34">
    <cfRule type="cellIs" dxfId="1056" priority="4" operator="equal">
      <formula>0</formula>
    </cfRule>
  </conditionalFormatting>
  <conditionalFormatting sqref="AP11:AP34">
    <cfRule type="cellIs" dxfId="1055" priority="3" operator="greaterThan">
      <formula>1179</formula>
    </cfRule>
  </conditionalFormatting>
  <conditionalFormatting sqref="AP11:AP34">
    <cfRule type="cellIs" dxfId="1054" priority="2" operator="greaterThan">
      <formula>99</formula>
    </cfRule>
  </conditionalFormatting>
  <conditionalFormatting sqref="AP11:AP34">
    <cfRule type="cellIs" dxfId="105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V19" zoomScaleNormal="100" workbookViewId="0">
      <selection activeCell="AO35" sqref="AO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5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1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1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42374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27152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59" t="s">
        <v>51</v>
      </c>
      <c r="V9" s="15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56" t="s">
        <v>55</v>
      </c>
      <c r="AG9" s="156" t="s">
        <v>56</v>
      </c>
      <c r="AH9" s="260" t="s">
        <v>57</v>
      </c>
      <c r="AI9" s="276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58" t="s">
        <v>66</v>
      </c>
      <c r="AR9" s="15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4"/>
      <c r="I10" s="159" t="s">
        <v>75</v>
      </c>
      <c r="J10" s="159" t="s">
        <v>75</v>
      </c>
      <c r="K10" s="15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4'!Q34</f>
        <v>65399800</v>
      </c>
      <c r="R10" s="269"/>
      <c r="S10" s="270"/>
      <c r="T10" s="271"/>
      <c r="U10" s="159" t="s">
        <v>75</v>
      </c>
      <c r="V10" s="15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4'!AG34</f>
        <v>42972516</v>
      </c>
      <c r="AH10" s="260"/>
      <c r="AI10" s="277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1">
        <f>'JAN 4'!AP34</f>
        <v>9988152</v>
      </c>
      <c r="AQ10" s="259"/>
      <c r="AR10" s="160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11</v>
      </c>
      <c r="E11" s="41">
        <f t="shared" ref="E11:E34" si="0">D11/1.42</f>
        <v>7.746478873239437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131</v>
      </c>
      <c r="P11" s="115">
        <v>93</v>
      </c>
      <c r="Q11" s="115">
        <v>65403670</v>
      </c>
      <c r="R11" s="46">
        <f>IF(ISBLANK(Q11),"-",Q11-Q10)</f>
        <v>3870</v>
      </c>
      <c r="S11" s="47">
        <f>R11*24/1000</f>
        <v>92.88</v>
      </c>
      <c r="T11" s="47">
        <f>R11/1000</f>
        <v>3.87</v>
      </c>
      <c r="U11" s="116">
        <v>6</v>
      </c>
      <c r="V11" s="116">
        <f t="shared" ref="V11:V34" si="1">U11</f>
        <v>6</v>
      </c>
      <c r="W11" s="117" t="s">
        <v>124</v>
      </c>
      <c r="X11" s="119">
        <v>0</v>
      </c>
      <c r="Y11" s="119">
        <v>0</v>
      </c>
      <c r="Z11" s="119">
        <v>957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42973196</v>
      </c>
      <c r="AH11" s="49">
        <f>IF(ISBLANK(AG11),"-",AG11-AG10)</f>
        <v>680</v>
      </c>
      <c r="AI11" s="50">
        <f>AH11/T11</f>
        <v>175.71059431524549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</v>
      </c>
      <c r="AP11" s="119">
        <v>9989552</v>
      </c>
      <c r="AQ11" s="119">
        <f t="shared" ref="AQ11:AQ34" si="2">AP11-AP10</f>
        <v>1400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130</v>
      </c>
      <c r="P12" s="115">
        <v>95</v>
      </c>
      <c r="Q12" s="115">
        <v>65407546</v>
      </c>
      <c r="R12" s="46">
        <f t="shared" ref="R12:R34" si="5">IF(ISBLANK(Q12),"-",Q12-Q11)</f>
        <v>3876</v>
      </c>
      <c r="S12" s="47">
        <f t="shared" ref="S12:S34" si="6">R12*24/1000</f>
        <v>93.024000000000001</v>
      </c>
      <c r="T12" s="47">
        <f t="shared" ref="T12:T34" si="7">R12/1000</f>
        <v>3.8759999999999999</v>
      </c>
      <c r="U12" s="116">
        <v>7.5</v>
      </c>
      <c r="V12" s="116">
        <f t="shared" si="1"/>
        <v>7.5</v>
      </c>
      <c r="W12" s="117" t="s">
        <v>124</v>
      </c>
      <c r="X12" s="119">
        <v>0</v>
      </c>
      <c r="Y12" s="119">
        <v>0</v>
      </c>
      <c r="Z12" s="119">
        <v>957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42973885</v>
      </c>
      <c r="AH12" s="49">
        <f>IF(ISBLANK(AG12),"-",AG12-AG11)</f>
        <v>689</v>
      </c>
      <c r="AI12" s="50">
        <f t="shared" ref="AI12:AI34" si="8">AH12/T12</f>
        <v>177.76057791537667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</v>
      </c>
      <c r="AP12" s="119">
        <v>9990960</v>
      </c>
      <c r="AQ12" s="119">
        <f t="shared" si="2"/>
        <v>1408</v>
      </c>
      <c r="AR12" s="123">
        <v>1.1000000000000001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13</v>
      </c>
      <c r="E13" s="41">
        <f t="shared" si="0"/>
        <v>9.1549295774647899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128</v>
      </c>
      <c r="P13" s="115">
        <v>94</v>
      </c>
      <c r="Q13" s="115">
        <v>65411430</v>
      </c>
      <c r="R13" s="46">
        <f t="shared" si="5"/>
        <v>3884</v>
      </c>
      <c r="S13" s="47">
        <f t="shared" si="6"/>
        <v>93.215999999999994</v>
      </c>
      <c r="T13" s="47">
        <f t="shared" si="7"/>
        <v>3.8839999999999999</v>
      </c>
      <c r="U13" s="116">
        <v>8.9</v>
      </c>
      <c r="V13" s="116">
        <f t="shared" si="1"/>
        <v>8.9</v>
      </c>
      <c r="W13" s="117" t="s">
        <v>124</v>
      </c>
      <c r="X13" s="119">
        <v>0</v>
      </c>
      <c r="Y13" s="119">
        <v>0</v>
      </c>
      <c r="Z13" s="119">
        <v>957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42974584</v>
      </c>
      <c r="AH13" s="49">
        <f>IF(ISBLANK(AG13),"-",AG13-AG12)</f>
        <v>699</v>
      </c>
      <c r="AI13" s="50">
        <f t="shared" si="8"/>
        <v>179.96910401647787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</v>
      </c>
      <c r="AP13" s="119">
        <v>9992370</v>
      </c>
      <c r="AQ13" s="119">
        <f t="shared" si="2"/>
        <v>1410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17</v>
      </c>
      <c r="E14" s="41">
        <f t="shared" si="0"/>
        <v>11.971830985915494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120</v>
      </c>
      <c r="P14" s="115">
        <v>103</v>
      </c>
      <c r="Q14" s="115">
        <v>65415690</v>
      </c>
      <c r="R14" s="46">
        <f t="shared" si="5"/>
        <v>4260</v>
      </c>
      <c r="S14" s="47">
        <f t="shared" si="6"/>
        <v>102.24</v>
      </c>
      <c r="T14" s="47">
        <f t="shared" si="7"/>
        <v>4.26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947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42975284</v>
      </c>
      <c r="AH14" s="49">
        <f t="shared" ref="AH14:AH34" si="9">IF(ISBLANK(AG14),"-",AG14-AG13)</f>
        <v>700</v>
      </c>
      <c r="AI14" s="50">
        <f t="shared" si="8"/>
        <v>164.3192488262911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</v>
      </c>
      <c r="AP14" s="119">
        <v>9992851</v>
      </c>
      <c r="AQ14" s="119">
        <f t="shared" si="2"/>
        <v>481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23</v>
      </c>
      <c r="E15" s="41">
        <f t="shared" si="0"/>
        <v>16.197183098591552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117</v>
      </c>
      <c r="P15" s="115">
        <v>111</v>
      </c>
      <c r="Q15" s="115">
        <v>65419957</v>
      </c>
      <c r="R15" s="46">
        <f t="shared" si="5"/>
        <v>4267</v>
      </c>
      <c r="S15" s="47">
        <f t="shared" si="6"/>
        <v>102.408</v>
      </c>
      <c r="T15" s="47">
        <f t="shared" si="7"/>
        <v>4.2670000000000003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957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42976000</v>
      </c>
      <c r="AH15" s="49">
        <f t="shared" si="9"/>
        <v>716</v>
      </c>
      <c r="AI15" s="50">
        <f t="shared" si="8"/>
        <v>167.79939067260369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9992851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13</v>
      </c>
      <c r="E16" s="41">
        <f t="shared" si="0"/>
        <v>9.1549295774647899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127</v>
      </c>
      <c r="P16" s="115">
        <v>126</v>
      </c>
      <c r="Q16" s="115">
        <v>65424985</v>
      </c>
      <c r="R16" s="46">
        <f t="shared" si="5"/>
        <v>5028</v>
      </c>
      <c r="S16" s="47">
        <f t="shared" si="6"/>
        <v>120.672</v>
      </c>
      <c r="T16" s="47">
        <f t="shared" si="7"/>
        <v>5.0279999999999996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42976900</v>
      </c>
      <c r="AH16" s="49">
        <f t="shared" si="9"/>
        <v>900</v>
      </c>
      <c r="AI16" s="50">
        <f t="shared" si="8"/>
        <v>178.99761336515513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9992851</v>
      </c>
      <c r="AQ16" s="119">
        <f t="shared" si="2"/>
        <v>0</v>
      </c>
      <c r="AR16" s="53">
        <v>1.1100000000000001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7</v>
      </c>
      <c r="E17" s="41">
        <f t="shared" si="0"/>
        <v>4.9295774647887329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139</v>
      </c>
      <c r="P17" s="115">
        <v>144</v>
      </c>
      <c r="Q17" s="115">
        <v>65431293</v>
      </c>
      <c r="R17" s="46">
        <f t="shared" si="5"/>
        <v>6308</v>
      </c>
      <c r="S17" s="47">
        <f t="shared" si="6"/>
        <v>151.392</v>
      </c>
      <c r="T17" s="47">
        <f t="shared" si="7"/>
        <v>6.3079999999999998</v>
      </c>
      <c r="U17" s="116">
        <v>9.4</v>
      </c>
      <c r="V17" s="116">
        <f t="shared" si="1"/>
        <v>9.4</v>
      </c>
      <c r="W17" s="117" t="s">
        <v>130</v>
      </c>
      <c r="X17" s="119">
        <v>0</v>
      </c>
      <c r="Y17" s="119">
        <v>996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42978260</v>
      </c>
      <c r="AH17" s="49">
        <f t="shared" si="9"/>
        <v>1360</v>
      </c>
      <c r="AI17" s="50">
        <f t="shared" si="8"/>
        <v>215.59923906150919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19">
        <v>9992851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7</v>
      </c>
      <c r="E18" s="41">
        <f t="shared" si="0"/>
        <v>4.9295774647887329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133</v>
      </c>
      <c r="P18" s="115">
        <v>154</v>
      </c>
      <c r="Q18" s="115">
        <v>65437246</v>
      </c>
      <c r="R18" s="46">
        <f t="shared" si="5"/>
        <v>5953</v>
      </c>
      <c r="S18" s="47">
        <f t="shared" si="6"/>
        <v>142.87200000000001</v>
      </c>
      <c r="T18" s="47">
        <f t="shared" si="7"/>
        <v>5.9530000000000003</v>
      </c>
      <c r="U18" s="116">
        <v>9</v>
      </c>
      <c r="V18" s="116">
        <f t="shared" si="1"/>
        <v>9</v>
      </c>
      <c r="W18" s="117" t="s">
        <v>130</v>
      </c>
      <c r="X18" s="119">
        <v>0</v>
      </c>
      <c r="Y18" s="119">
        <v>1148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42979580</v>
      </c>
      <c r="AH18" s="49">
        <f t="shared" si="9"/>
        <v>1320</v>
      </c>
      <c r="AI18" s="50">
        <f t="shared" si="8"/>
        <v>221.73693935830673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9992851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6</v>
      </c>
      <c r="E19" s="41">
        <f t="shared" si="0"/>
        <v>4.2253521126760569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132</v>
      </c>
      <c r="P19" s="115">
        <v>150</v>
      </c>
      <c r="Q19" s="115">
        <v>65443394</v>
      </c>
      <c r="R19" s="46">
        <f t="shared" si="5"/>
        <v>6148</v>
      </c>
      <c r="S19" s="47">
        <f t="shared" si="6"/>
        <v>147.55199999999999</v>
      </c>
      <c r="T19" s="47">
        <f t="shared" si="7"/>
        <v>6.1479999999999997</v>
      </c>
      <c r="U19" s="116">
        <v>8.1</v>
      </c>
      <c r="V19" s="116">
        <f t="shared" si="1"/>
        <v>8.1</v>
      </c>
      <c r="W19" s="117" t="s">
        <v>130</v>
      </c>
      <c r="X19" s="119">
        <v>0</v>
      </c>
      <c r="Y19" s="119">
        <v>1148</v>
      </c>
      <c r="Z19" s="119">
        <v>1187</v>
      </c>
      <c r="AA19" s="119">
        <v>1185</v>
      </c>
      <c r="AB19" s="119">
        <v>1186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42980988</v>
      </c>
      <c r="AH19" s="49">
        <f t="shared" si="9"/>
        <v>1408</v>
      </c>
      <c r="AI19" s="50">
        <f t="shared" si="8"/>
        <v>229.01756668835395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9992851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131</v>
      </c>
      <c r="P20" s="115">
        <v>146</v>
      </c>
      <c r="Q20" s="115">
        <v>65450230</v>
      </c>
      <c r="R20" s="46">
        <f t="shared" si="5"/>
        <v>6836</v>
      </c>
      <c r="S20" s="47">
        <f t="shared" si="6"/>
        <v>164.06399999999999</v>
      </c>
      <c r="T20" s="47">
        <f t="shared" si="7"/>
        <v>6.8360000000000003</v>
      </c>
      <c r="U20" s="116">
        <v>7.1</v>
      </c>
      <c r="V20" s="116">
        <f t="shared" si="1"/>
        <v>7.1</v>
      </c>
      <c r="W20" s="117" t="s">
        <v>130</v>
      </c>
      <c r="X20" s="119">
        <v>0</v>
      </c>
      <c r="Y20" s="119">
        <v>1149</v>
      </c>
      <c r="Z20" s="119">
        <v>1187</v>
      </c>
      <c r="AA20" s="119">
        <v>1185</v>
      </c>
      <c r="AB20" s="119">
        <v>1186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42982395</v>
      </c>
      <c r="AH20" s="49">
        <f t="shared" si="9"/>
        <v>1407</v>
      </c>
      <c r="AI20" s="50">
        <f t="shared" si="8"/>
        <v>205.82211819777646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9992851</v>
      </c>
      <c r="AQ20" s="119">
        <f t="shared" si="2"/>
        <v>0</v>
      </c>
      <c r="AR20" s="53">
        <v>1.25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131</v>
      </c>
      <c r="P21" s="115">
        <v>147</v>
      </c>
      <c r="Q21" s="115">
        <v>65455886</v>
      </c>
      <c r="R21" s="46">
        <f t="shared" si="5"/>
        <v>5656</v>
      </c>
      <c r="S21" s="47">
        <f t="shared" si="6"/>
        <v>135.744</v>
      </c>
      <c r="T21" s="47">
        <f t="shared" si="7"/>
        <v>5.6559999999999997</v>
      </c>
      <c r="U21" s="116">
        <v>6.2</v>
      </c>
      <c r="V21" s="116">
        <f t="shared" si="1"/>
        <v>6.2</v>
      </c>
      <c r="W21" s="117" t="s">
        <v>130</v>
      </c>
      <c r="X21" s="119">
        <v>0</v>
      </c>
      <c r="Y21" s="119">
        <v>1148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42983810</v>
      </c>
      <c r="AH21" s="49">
        <f t="shared" si="9"/>
        <v>1415</v>
      </c>
      <c r="AI21" s="50">
        <f t="shared" si="8"/>
        <v>250.17680339462518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9992851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7</v>
      </c>
      <c r="E22" s="41">
        <f t="shared" si="0"/>
        <v>4.9295774647887329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132</v>
      </c>
      <c r="P22" s="115">
        <v>151</v>
      </c>
      <c r="Q22" s="115">
        <v>65462381</v>
      </c>
      <c r="R22" s="46">
        <f t="shared" si="5"/>
        <v>6495</v>
      </c>
      <c r="S22" s="47">
        <f t="shared" si="6"/>
        <v>155.88</v>
      </c>
      <c r="T22" s="47">
        <f t="shared" si="7"/>
        <v>6.4950000000000001</v>
      </c>
      <c r="U22" s="116">
        <v>5.4</v>
      </c>
      <c r="V22" s="116">
        <f t="shared" si="1"/>
        <v>5.4</v>
      </c>
      <c r="W22" s="117" t="s">
        <v>130</v>
      </c>
      <c r="X22" s="119">
        <v>0</v>
      </c>
      <c r="Y22" s="119">
        <v>1149</v>
      </c>
      <c r="Z22" s="119">
        <v>1188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42985340</v>
      </c>
      <c r="AH22" s="49">
        <f t="shared" si="9"/>
        <v>1530</v>
      </c>
      <c r="AI22" s="50">
        <f t="shared" si="8"/>
        <v>235.56581986143186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9992851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131</v>
      </c>
      <c r="P23" s="115">
        <v>143</v>
      </c>
      <c r="Q23" s="115">
        <v>65468364</v>
      </c>
      <c r="R23" s="46">
        <f t="shared" si="5"/>
        <v>5983</v>
      </c>
      <c r="S23" s="47">
        <f t="shared" si="6"/>
        <v>143.59200000000001</v>
      </c>
      <c r="T23" s="47">
        <f t="shared" si="7"/>
        <v>5.9829999999999997</v>
      </c>
      <c r="U23" s="116">
        <v>4.5999999999999996</v>
      </c>
      <c r="V23" s="116">
        <f t="shared" si="1"/>
        <v>4.5999999999999996</v>
      </c>
      <c r="W23" s="117" t="s">
        <v>130</v>
      </c>
      <c r="X23" s="119">
        <v>0</v>
      </c>
      <c r="Y23" s="119">
        <v>1077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42986724</v>
      </c>
      <c r="AH23" s="49">
        <f t="shared" si="9"/>
        <v>1384</v>
      </c>
      <c r="AI23" s="50">
        <f t="shared" si="8"/>
        <v>231.32207922446935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9992851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137</v>
      </c>
      <c r="P24" s="115">
        <v>142</v>
      </c>
      <c r="Q24" s="115">
        <v>65474302</v>
      </c>
      <c r="R24" s="46">
        <f t="shared" si="5"/>
        <v>5938</v>
      </c>
      <c r="S24" s="47">
        <f t="shared" si="6"/>
        <v>142.512</v>
      </c>
      <c r="T24" s="47">
        <f t="shared" si="7"/>
        <v>5.9379999999999997</v>
      </c>
      <c r="U24" s="116">
        <v>4.2</v>
      </c>
      <c r="V24" s="116">
        <f t="shared" si="1"/>
        <v>4.2</v>
      </c>
      <c r="W24" s="117" t="s">
        <v>130</v>
      </c>
      <c r="X24" s="119">
        <v>0</v>
      </c>
      <c r="Y24" s="119">
        <v>1020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42988100</v>
      </c>
      <c r="AH24" s="49">
        <f>IF(ISBLANK(AG24),"-",AG24-AG23)</f>
        <v>1376</v>
      </c>
      <c r="AI24" s="50">
        <f t="shared" si="8"/>
        <v>231.72785449646346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9992851</v>
      </c>
      <c r="AQ24" s="119">
        <f t="shared" si="2"/>
        <v>0</v>
      </c>
      <c r="AR24" s="53">
        <v>1.23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6</v>
      </c>
      <c r="E25" s="41">
        <f t="shared" si="0"/>
        <v>4.2253521126760569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138</v>
      </c>
      <c r="P25" s="115">
        <v>140</v>
      </c>
      <c r="Q25" s="115">
        <v>65480096</v>
      </c>
      <c r="R25" s="46">
        <f t="shared" si="5"/>
        <v>5794</v>
      </c>
      <c r="S25" s="47">
        <f t="shared" si="6"/>
        <v>139.05600000000001</v>
      </c>
      <c r="T25" s="47">
        <f t="shared" si="7"/>
        <v>5.7939999999999996</v>
      </c>
      <c r="U25" s="116">
        <v>3.9</v>
      </c>
      <c r="V25" s="116">
        <f t="shared" si="1"/>
        <v>3.9</v>
      </c>
      <c r="W25" s="117" t="s">
        <v>130</v>
      </c>
      <c r="X25" s="119">
        <v>0</v>
      </c>
      <c r="Y25" s="119">
        <v>1015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42989436</v>
      </c>
      <c r="AH25" s="49">
        <f t="shared" si="9"/>
        <v>1336</v>
      </c>
      <c r="AI25" s="50">
        <f t="shared" si="8"/>
        <v>230.58336209872283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9992851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6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135</v>
      </c>
      <c r="P26" s="115">
        <v>141</v>
      </c>
      <c r="Q26" s="115">
        <v>65485903</v>
      </c>
      <c r="R26" s="46">
        <f t="shared" si="5"/>
        <v>5807</v>
      </c>
      <c r="S26" s="47">
        <f t="shared" si="6"/>
        <v>139.36799999999999</v>
      </c>
      <c r="T26" s="47">
        <f t="shared" si="7"/>
        <v>5.8070000000000004</v>
      </c>
      <c r="U26" s="116">
        <v>3.8</v>
      </c>
      <c r="V26" s="116">
        <f t="shared" si="1"/>
        <v>3.8</v>
      </c>
      <c r="W26" s="117" t="s">
        <v>130</v>
      </c>
      <c r="X26" s="119">
        <v>0</v>
      </c>
      <c r="Y26" s="119">
        <v>1014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42990784</v>
      </c>
      <c r="AH26" s="49">
        <f t="shared" si="9"/>
        <v>1348</v>
      </c>
      <c r="AI26" s="50">
        <f t="shared" si="8"/>
        <v>232.13363182366109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9992851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5</v>
      </c>
      <c r="E27" s="41">
        <f t="shared" si="0"/>
        <v>3.5211267605633805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137</v>
      </c>
      <c r="P27" s="115">
        <v>136</v>
      </c>
      <c r="Q27" s="115">
        <v>65491613</v>
      </c>
      <c r="R27" s="46">
        <f t="shared" si="5"/>
        <v>5710</v>
      </c>
      <c r="S27" s="47">
        <f t="shared" si="6"/>
        <v>137.04</v>
      </c>
      <c r="T27" s="47">
        <f t="shared" si="7"/>
        <v>5.71</v>
      </c>
      <c r="U27" s="116">
        <v>3.6</v>
      </c>
      <c r="V27" s="116">
        <f t="shared" si="1"/>
        <v>3.6</v>
      </c>
      <c r="W27" s="117" t="s">
        <v>130</v>
      </c>
      <c r="X27" s="119">
        <v>0</v>
      </c>
      <c r="Y27" s="119">
        <v>1014</v>
      </c>
      <c r="Z27" s="119">
        <v>1187</v>
      </c>
      <c r="AA27" s="119">
        <v>1185</v>
      </c>
      <c r="AB27" s="119">
        <v>1186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42992108</v>
      </c>
      <c r="AH27" s="49">
        <f t="shared" si="9"/>
        <v>1324</v>
      </c>
      <c r="AI27" s="50">
        <f t="shared" si="8"/>
        <v>231.87390542907181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9992851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5</v>
      </c>
      <c r="E28" s="41">
        <f t="shared" si="0"/>
        <v>3.5211267605633805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137</v>
      </c>
      <c r="P28" s="115">
        <v>137</v>
      </c>
      <c r="Q28" s="115">
        <v>65497412</v>
      </c>
      <c r="R28" s="46">
        <f t="shared" si="5"/>
        <v>5799</v>
      </c>
      <c r="S28" s="47">
        <f t="shared" si="6"/>
        <v>139.17599999999999</v>
      </c>
      <c r="T28" s="47">
        <f t="shared" si="7"/>
        <v>5.7990000000000004</v>
      </c>
      <c r="U28" s="116">
        <v>3.4</v>
      </c>
      <c r="V28" s="116">
        <f t="shared" si="1"/>
        <v>3.4</v>
      </c>
      <c r="W28" s="117" t="s">
        <v>130</v>
      </c>
      <c r="X28" s="119">
        <v>0</v>
      </c>
      <c r="Y28" s="119">
        <v>1015</v>
      </c>
      <c r="Z28" s="119">
        <v>1187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42993440</v>
      </c>
      <c r="AH28" s="49">
        <f t="shared" si="9"/>
        <v>1332</v>
      </c>
      <c r="AI28" s="50">
        <f t="shared" si="8"/>
        <v>229.69477496120018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9992851</v>
      </c>
      <c r="AQ28" s="119">
        <f t="shared" si="2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5</v>
      </c>
      <c r="E29" s="41">
        <f t="shared" si="0"/>
        <v>3.5211267605633805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137</v>
      </c>
      <c r="P29" s="115">
        <v>138</v>
      </c>
      <c r="Q29" s="115">
        <v>65503185</v>
      </c>
      <c r="R29" s="46">
        <f t="shared" si="5"/>
        <v>5773</v>
      </c>
      <c r="S29" s="47">
        <f t="shared" si="6"/>
        <v>138.55199999999999</v>
      </c>
      <c r="T29" s="47">
        <f t="shared" si="7"/>
        <v>5.7729999999999997</v>
      </c>
      <c r="U29" s="116">
        <v>3.2</v>
      </c>
      <c r="V29" s="116">
        <f t="shared" si="1"/>
        <v>3.2</v>
      </c>
      <c r="W29" s="117" t="s">
        <v>130</v>
      </c>
      <c r="X29" s="119">
        <v>0</v>
      </c>
      <c r="Y29" s="119">
        <v>1006</v>
      </c>
      <c r="Z29" s="119">
        <v>1187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42994776</v>
      </c>
      <c r="AH29" s="49">
        <f t="shared" si="9"/>
        <v>1336</v>
      </c>
      <c r="AI29" s="50">
        <f t="shared" si="8"/>
        <v>231.42213753680929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9992851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8</v>
      </c>
      <c r="E30" s="41">
        <f t="shared" si="0"/>
        <v>5.6338028169014089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117</v>
      </c>
      <c r="P30" s="115">
        <v>128</v>
      </c>
      <c r="Q30" s="115">
        <v>65508706</v>
      </c>
      <c r="R30" s="46">
        <f t="shared" si="5"/>
        <v>5521</v>
      </c>
      <c r="S30" s="47">
        <f t="shared" si="6"/>
        <v>132.50399999999999</v>
      </c>
      <c r="T30" s="47">
        <f t="shared" si="7"/>
        <v>5.5209999999999999</v>
      </c>
      <c r="U30" s="116">
        <v>2.7</v>
      </c>
      <c r="V30" s="116">
        <f t="shared" si="1"/>
        <v>2.7</v>
      </c>
      <c r="W30" s="117" t="s">
        <v>139</v>
      </c>
      <c r="X30" s="119">
        <v>0</v>
      </c>
      <c r="Y30" s="119">
        <v>1066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42995908</v>
      </c>
      <c r="AH30" s="49">
        <f t="shared" si="9"/>
        <v>1132</v>
      </c>
      <c r="AI30" s="50">
        <f t="shared" si="8"/>
        <v>205.03531968846224</v>
      </c>
      <c r="AJ30" s="101">
        <v>0</v>
      </c>
      <c r="AK30" s="101">
        <v>1</v>
      </c>
      <c r="AL30" s="101">
        <v>1</v>
      </c>
      <c r="AM30" s="101">
        <v>1</v>
      </c>
      <c r="AN30" s="101">
        <v>0</v>
      </c>
      <c r="AO30" s="101">
        <v>0</v>
      </c>
      <c r="AP30" s="119">
        <v>9992851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115</v>
      </c>
      <c r="P31" s="115">
        <v>129</v>
      </c>
      <c r="Q31" s="115">
        <v>65513988</v>
      </c>
      <c r="R31" s="46">
        <f t="shared" si="5"/>
        <v>5282</v>
      </c>
      <c r="S31" s="47">
        <f t="shared" si="6"/>
        <v>126.768</v>
      </c>
      <c r="T31" s="47">
        <f t="shared" si="7"/>
        <v>5.282</v>
      </c>
      <c r="U31" s="116">
        <v>2</v>
      </c>
      <c r="V31" s="116">
        <f t="shared" si="1"/>
        <v>2</v>
      </c>
      <c r="W31" s="117" t="s">
        <v>139</v>
      </c>
      <c r="X31" s="119">
        <v>0</v>
      </c>
      <c r="Y31" s="119">
        <v>1067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42996956</v>
      </c>
      <c r="AH31" s="49">
        <f t="shared" si="9"/>
        <v>1048</v>
      </c>
      <c r="AI31" s="50">
        <f t="shared" si="8"/>
        <v>198.40969329799319</v>
      </c>
      <c r="AJ31" s="101">
        <v>0</v>
      </c>
      <c r="AK31" s="101">
        <v>1</v>
      </c>
      <c r="AL31" s="101">
        <v>1</v>
      </c>
      <c r="AM31" s="101">
        <v>1</v>
      </c>
      <c r="AN31" s="101">
        <v>0</v>
      </c>
      <c r="AO31" s="101">
        <v>0</v>
      </c>
      <c r="AP31" s="119">
        <v>9992851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11</v>
      </c>
      <c r="E32" s="41">
        <f t="shared" si="0"/>
        <v>7.746478873239437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117</v>
      </c>
      <c r="P32" s="115">
        <v>119</v>
      </c>
      <c r="Q32" s="115">
        <v>65519187</v>
      </c>
      <c r="R32" s="46">
        <f t="shared" si="5"/>
        <v>5199</v>
      </c>
      <c r="S32" s="47">
        <f t="shared" si="6"/>
        <v>124.776</v>
      </c>
      <c r="T32" s="47">
        <f t="shared" si="7"/>
        <v>5.1989999999999998</v>
      </c>
      <c r="U32" s="116">
        <v>1.6</v>
      </c>
      <c r="V32" s="116">
        <f t="shared" si="1"/>
        <v>1.6</v>
      </c>
      <c r="W32" s="117" t="s">
        <v>139</v>
      </c>
      <c r="X32" s="119">
        <v>0</v>
      </c>
      <c r="Y32" s="119">
        <v>1046</v>
      </c>
      <c r="Z32" s="119">
        <v>1188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42997988</v>
      </c>
      <c r="AH32" s="49">
        <f t="shared" si="9"/>
        <v>1032</v>
      </c>
      <c r="AI32" s="50">
        <f t="shared" si="8"/>
        <v>198.49971148297749</v>
      </c>
      <c r="AJ32" s="101">
        <v>0</v>
      </c>
      <c r="AK32" s="101">
        <v>1</v>
      </c>
      <c r="AL32" s="101">
        <v>1</v>
      </c>
      <c r="AM32" s="101">
        <v>1</v>
      </c>
      <c r="AN32" s="101">
        <v>0</v>
      </c>
      <c r="AO32" s="101">
        <v>0</v>
      </c>
      <c r="AP32" s="119">
        <v>9992851</v>
      </c>
      <c r="AQ32" s="119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133</v>
      </c>
      <c r="P33" s="115">
        <v>105</v>
      </c>
      <c r="Q33" s="115">
        <v>65523735</v>
      </c>
      <c r="R33" s="46">
        <f t="shared" si="5"/>
        <v>4548</v>
      </c>
      <c r="S33" s="47">
        <f t="shared" si="6"/>
        <v>109.152</v>
      </c>
      <c r="T33" s="47">
        <f t="shared" si="7"/>
        <v>4.548</v>
      </c>
      <c r="U33" s="116">
        <v>2.5</v>
      </c>
      <c r="V33" s="116">
        <f t="shared" si="1"/>
        <v>2.5</v>
      </c>
      <c r="W33" s="117" t="s">
        <v>124</v>
      </c>
      <c r="X33" s="119">
        <v>0</v>
      </c>
      <c r="Y33" s="119">
        <v>0</v>
      </c>
      <c r="Z33" s="119">
        <v>1098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42998852</v>
      </c>
      <c r="AH33" s="49">
        <f t="shared" si="9"/>
        <v>864</v>
      </c>
      <c r="AI33" s="50">
        <f t="shared" si="8"/>
        <v>189.97361477572559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0.35</v>
      </c>
      <c r="AP33" s="119">
        <v>9993812</v>
      </c>
      <c r="AQ33" s="119">
        <f t="shared" si="2"/>
        <v>961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131</v>
      </c>
      <c r="P34" s="115">
        <v>102</v>
      </c>
      <c r="Q34" s="115">
        <v>65528136</v>
      </c>
      <c r="R34" s="46">
        <f t="shared" si="5"/>
        <v>4401</v>
      </c>
      <c r="S34" s="47">
        <f t="shared" si="6"/>
        <v>105.624</v>
      </c>
      <c r="T34" s="47">
        <f t="shared" si="7"/>
        <v>4.4009999999999998</v>
      </c>
      <c r="U34" s="116">
        <v>3.7</v>
      </c>
      <c r="V34" s="116">
        <f t="shared" si="1"/>
        <v>3.7</v>
      </c>
      <c r="W34" s="117" t="s">
        <v>124</v>
      </c>
      <c r="X34" s="119">
        <v>0</v>
      </c>
      <c r="Y34" s="119">
        <v>0</v>
      </c>
      <c r="Z34" s="119">
        <v>1047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42999668</v>
      </c>
      <c r="AH34" s="49">
        <f t="shared" si="9"/>
        <v>816</v>
      </c>
      <c r="AI34" s="50">
        <f t="shared" si="8"/>
        <v>185.41240627130199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0.35</v>
      </c>
      <c r="AP34" s="119">
        <v>9995003</v>
      </c>
      <c r="AQ34" s="119">
        <f t="shared" si="2"/>
        <v>1191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128336</v>
      </c>
      <c r="S35" s="65">
        <f>AVERAGE(S11:S34)</f>
        <v>128.33599999999998</v>
      </c>
      <c r="T35" s="65">
        <f>SUM(T11:T34)</f>
        <v>128.33599999999998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27152</v>
      </c>
      <c r="AH35" s="67">
        <f>SUM(AH11:AH34)</f>
        <v>27152</v>
      </c>
      <c r="AI35" s="68">
        <f>$AH$35/$T35</f>
        <v>211.56962972197982</v>
      </c>
      <c r="AJ35" s="92"/>
      <c r="AK35" s="93"/>
      <c r="AL35" s="93"/>
      <c r="AM35" s="93"/>
      <c r="AN35" s="94"/>
      <c r="AO35" s="69"/>
      <c r="AP35" s="70">
        <f>AP34-AP10</f>
        <v>6851</v>
      </c>
      <c r="AQ35" s="71">
        <f>SUM(AQ11:AQ34)</f>
        <v>6851</v>
      </c>
      <c r="AR35" s="72">
        <f>AVERAGE(AR11:AR34)</f>
        <v>1.1633333333333333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5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158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169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58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58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164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170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171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5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58" t="s">
        <v>136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172</v>
      </c>
      <c r="C49" s="158"/>
      <c r="D49" s="143"/>
      <c r="E49" s="158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58" t="s">
        <v>137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145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58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173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/>
      <c r="C54" s="158"/>
      <c r="D54" s="143"/>
      <c r="E54" s="158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58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58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58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29 X11:AB34 V30:W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29" name="Range1_16_3_1_1_3_2"/>
    <protectedRange sqref="AG11:AG34" name="Range1_16_3_1_1_1_1_1_1"/>
    <protectedRange sqref="AR12:AR24" name="Range1_16_3_1_1_5_1"/>
    <protectedRange sqref="B54" name="Range2_12_5_1_1_1_2_2_1_1_1_1_1_1_1_1_1_1_1_2_1_1_1_1_1_1_1_1_1_3_1_3_1_2_1_1_1_1_1_1_1_1_1_1_1_1_1_2_1_1_1_1_1_2_1_1_1_1_1_1_1_1_2_1_1_3_1_1_1_2_1_1_1_1_1_1_1_1_1_1_1_1_1_1_1_1_1_2_1_1_1_1_1_1_1_1_1_1_1_1_1_1_1_1_1_1_1_2_3_1_2_1_1_1"/>
    <protectedRange sqref="B43" name="Range2_12_5_1_1_1_2_1_1_1_1_1_1_1_1_1_1_1_2_1_1_1_1_1_1_1_1_1_1_1_1_1_1_1_1_1_1_1_1_1_1_2_1_1_1_1_1_1_1_1_1_1_1_2_1_1_1_1_2_1_1_1_1_1_1_1_1_1_1_1_2_1_1_1_1_1_1_1_1"/>
    <protectedRange sqref="B44" name="Range2_12_5_1_1_1_2_2_1_1_1_1_1_1_1_1_1_1_1_1_1_1_1_1_1_1_1_1_1_1_1_1_1_1_1_1_1_1_1_1_1_1_1_1_1_1_1_1_1_1_1_1_1_1_1_1_1_2_1_1_1_1_1_1_1_1_1_1_1_2_1_1_1_1_1_2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"/>
    <protectedRange sqref="S47:T47" name="Range2_12_5_1_1_2_1_1_1_1_1"/>
    <protectedRange sqref="N47:R47" name="Range2_12_1_6_1_1_2_1_1_1_1_1"/>
    <protectedRange sqref="L47:M47" name="Range2_2_12_1_7_1_1_3_1_1_1_1_1"/>
    <protectedRange sqref="J47:K47" name="Range2_2_12_1_4_1_1_1_1_1_1_1_1_1_1_1_1_1_1_1_2_1_1_1_1_1"/>
    <protectedRange sqref="I47" name="Range2_2_12_1_7_1_1_2_2_1_2_2_1_1_1_1_1"/>
    <protectedRange sqref="G47:H47" name="Range2_2_12_1_3_1_2_1_1_1_1_2_1_1_1_1_1_1_1_1_1_1_1_2_1_1_1_1_1"/>
    <protectedRange sqref="T46" name="Range2_12_5_1_1_2_2_1_1_1_1_1_1_1_1_1_1_1_1_2_1_1_1_1_1_1_1"/>
    <protectedRange sqref="S46" name="Range2_12_4_1_1_1_4_2_2_2_2_1_1_1_1_1_1_1_1_1_1_1_2_1_1_1_1_1_1_1"/>
    <protectedRange sqref="Q46:R46" name="Range2_12_1_6_1_1_1_2_3_2_1_1_3_1_1_1_1_1_1_1_1_1_1_1_1_1_2_1_1_1_1_1_1_1"/>
    <protectedRange sqref="N46:P46" name="Range2_12_1_2_3_1_1_1_2_3_2_1_1_3_1_1_1_1_1_1_1_1_1_1_1_1_1_2_1_1_1_1_1_1_1"/>
    <protectedRange sqref="K46:M46" name="Range2_2_12_1_4_3_1_1_1_3_3_2_1_1_3_1_1_1_1_1_1_1_1_1_1_1_1_1_2_1_1_1_1_1_1_1"/>
    <protectedRange sqref="J46" name="Range2_2_12_1_4_3_1_1_1_3_2_1_2_2_1_1_1_1_1_1_1_1_1_1_1_1_1_2_1_1_1_1_1_1_1"/>
    <protectedRange sqref="E46:H46" name="Range2_2_12_1_3_1_2_1_1_1_1_2_1_1_1_1_1_1_1_1_1_1_2_1_1_1_1_1_1_1_1_2_1_1_1_1_1_1_1"/>
    <protectedRange sqref="D46" name="Range2_2_12_1_3_1_2_1_1_1_2_1_2_3_1_1_1_1_1_1_2_1_1_1_1_1_1_1_1_1_1_2_1_1_1_1_1_1_1"/>
    <protectedRange sqref="I46" name="Range2_2_12_1_4_2_1_1_1_4_1_2_1_1_1_2_2_1_1_1_1_1_1_1_1_1_1_1_1_1_1_2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"/>
    <protectedRange sqref="F47" name="Range2_2_12_1_3_1_2_1_1_1_1_2_1_1_1_1_1_1_1_1_1_1_1_2_2_1_1_1_1"/>
    <protectedRange sqref="E47" name="Range2_2_12_1_3_1_2_1_1_1_2_1_1_1_1_3_1_1_1_1_1_1_1_1_1_2_2_1_1_1_1"/>
    <protectedRange sqref="B47" name="Range2_12_5_1_1_1_2_1_1_1_1_1_1_1_1_1_1_1_2_1_2_1_1_1_1_1_1_1_1_1_2_1_1_1_1_1_1_1_1_1_1_1_1_1_1_1_1_1_1_1_1_1_1_1_1_1_1_1_1_1_1_1_1_1_1_1_1_1_1_1_1_1_1_1_2_1_1_1_1_1_1_1_1_1_2_1_2_1_1_1_1_1_2_1_1_1_1_1_1_1_1_2_1_1_1_1"/>
    <protectedRange sqref="B48" name="Range2_12_5_1_1_1_1_1_2_1_1_1_1_1_1_1_1_1_1_1_1_1_1_1_1_1_1_1_1_2_1_1_1_1_1_1_1_1_1_1_1_1_1_3_1_1_1_2_1_1_1_1_1_1_1_1_1_1_1_1_2_1_1_1_1_1_1_1_1_1_1_1_1_1_1_1_1_1_1_1_1_1_1_1_1_1_1_1_1_3_1_2_1_1_1_2"/>
    <protectedRange sqref="B49" name="Range2_12_5_1_1_1_2_2_1_1_1_1_1_1_1_1_1_1_1_2_1_1_1_1_1_1_1_1_1_3_1_3_1_2_1_1_1_1_1_1_1_1_1_1_1_1_1_2_1_1_1_1_1_2_1_1_1_1_1_1_1_1_2_1_1_3_1_1_1_2_1_1_1_1_1_1_1_1_1_1_1_1_1_1_1_1_1_2_1_1_1_1_1_1_1_1_1_1_1_1_1_1_1_1_1_1_1_2_3_1_2_1_1_1_2"/>
    <protectedRange sqref="B50" name="Range2_12_5_1_1_1_1_1_2_1_1_2_1_1_1_1_1_1_1_1_1_1_1_1_1_1_1_1_1_2_1_1_1_1_1_1_1_1_1_1_1_1_1_1_3_1_1_1_2_1_1_1_1_1_1_1_1_1_2_1_1_1_1_1_1_1_1_1_1_1_1_1_1_1_1_1_1_1_1_1_1_1_1_1_1_2_1_1_1_2"/>
    <protectedRange sqref="B51" name="Range2_12_5_1_1_1_2_2_1_1_1_1_1_1_1_1_1_1_1_2_1_1_1_2_1_1_1_1_1_1_1_1_1_1_1_1_1_1_1_1_2_1_1_1_1_1_1_1_1_1_2_1_1_3_1_1_1_3_1_1_1_1_1_1_1_1_1_1_1_1_1_1_1_1_1_1_1_1_1_1_2_1_1_1_1_1_1_1_1_1_2_2_1_1_1_2"/>
    <protectedRange sqref="B52" name="Range2_12_5_1_1_1_1_1_2_1_2_1_1_1_2_1_1_1_1_1_1_1_1_1_1_2_1_1_1_1_1_2_1_1_1_1_1_1_1_2_1_1_3_1_1_1_2_1_1_1_1_1_1_1_1_1_1_1_1_1_1_1_1_1_1_1_1_1_1_1_1_1_1_1_1_1_1_1_1_2_2_1_1_1_1"/>
  </protectedRanges>
  <mergeCells count="43"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1052" priority="25" operator="containsText" text="N/A">
      <formula>NOT(ISERROR(SEARCH("N/A",X11)))</formula>
    </cfRule>
    <cfRule type="cellIs" dxfId="1051" priority="39" operator="equal">
      <formula>0</formula>
    </cfRule>
  </conditionalFormatting>
  <conditionalFormatting sqref="AC11:AE34 AA11:AA34 X11:Y34">
    <cfRule type="cellIs" dxfId="1050" priority="38" operator="greaterThanOrEqual">
      <formula>1185</formula>
    </cfRule>
  </conditionalFormatting>
  <conditionalFormatting sqref="AC11:AE34 AA11:AA34 X11:Y34">
    <cfRule type="cellIs" dxfId="1049" priority="37" operator="between">
      <formula>0.1</formula>
      <formula>1184</formula>
    </cfRule>
  </conditionalFormatting>
  <conditionalFormatting sqref="X8">
    <cfRule type="cellIs" dxfId="1048" priority="36" operator="equal">
      <formula>0</formula>
    </cfRule>
  </conditionalFormatting>
  <conditionalFormatting sqref="X8">
    <cfRule type="cellIs" dxfId="1047" priority="35" operator="greaterThan">
      <formula>1179</formula>
    </cfRule>
  </conditionalFormatting>
  <conditionalFormatting sqref="X8">
    <cfRule type="cellIs" dxfId="1046" priority="34" operator="greaterThan">
      <formula>99</formula>
    </cfRule>
  </conditionalFormatting>
  <conditionalFormatting sqref="X8">
    <cfRule type="cellIs" dxfId="1045" priority="33" operator="greaterThan">
      <formula>0.99</formula>
    </cfRule>
  </conditionalFormatting>
  <conditionalFormatting sqref="AB8">
    <cfRule type="cellIs" dxfId="1044" priority="32" operator="equal">
      <formula>0</formula>
    </cfRule>
  </conditionalFormatting>
  <conditionalFormatting sqref="AB8">
    <cfRule type="cellIs" dxfId="1043" priority="31" operator="greaterThan">
      <formula>1179</formula>
    </cfRule>
  </conditionalFormatting>
  <conditionalFormatting sqref="AB8">
    <cfRule type="cellIs" dxfId="1042" priority="30" operator="greaterThan">
      <formula>99</formula>
    </cfRule>
  </conditionalFormatting>
  <conditionalFormatting sqref="AB8">
    <cfRule type="cellIs" dxfId="1041" priority="29" operator="greaterThan">
      <formula>0.99</formula>
    </cfRule>
  </conditionalFormatting>
  <conditionalFormatting sqref="AI11:AI34">
    <cfRule type="cellIs" dxfId="1040" priority="28" operator="greaterThan">
      <formula>$AI$8</formula>
    </cfRule>
  </conditionalFormatting>
  <conditionalFormatting sqref="AH11:AH34">
    <cfRule type="cellIs" dxfId="1039" priority="26" operator="greaterThan">
      <formula>$AH$8</formula>
    </cfRule>
    <cfRule type="cellIs" dxfId="1038" priority="27" operator="greaterThan">
      <formula>$AH$8</formula>
    </cfRule>
  </conditionalFormatting>
  <conditionalFormatting sqref="AB11:AB34">
    <cfRule type="containsText" dxfId="1037" priority="21" operator="containsText" text="N/A">
      <formula>NOT(ISERROR(SEARCH("N/A",AB11)))</formula>
    </cfRule>
    <cfRule type="cellIs" dxfId="1036" priority="24" operator="equal">
      <formula>0</formula>
    </cfRule>
  </conditionalFormatting>
  <conditionalFormatting sqref="AB11:AB34">
    <cfRule type="cellIs" dxfId="1035" priority="23" operator="greaterThanOrEqual">
      <formula>1185</formula>
    </cfRule>
  </conditionalFormatting>
  <conditionalFormatting sqref="AB11:AB34">
    <cfRule type="cellIs" dxfId="1034" priority="22" operator="between">
      <formula>0.1</formula>
      <formula>1184</formula>
    </cfRule>
  </conditionalFormatting>
  <conditionalFormatting sqref="AN11:AO34">
    <cfRule type="cellIs" dxfId="1033" priority="20" operator="equal">
      <formula>0</formula>
    </cfRule>
  </conditionalFormatting>
  <conditionalFormatting sqref="AN11:AO34">
    <cfRule type="cellIs" dxfId="1032" priority="19" operator="greaterThan">
      <formula>1179</formula>
    </cfRule>
  </conditionalFormatting>
  <conditionalFormatting sqref="AN11:AO34">
    <cfRule type="cellIs" dxfId="1031" priority="18" operator="greaterThan">
      <formula>99</formula>
    </cfRule>
  </conditionalFormatting>
  <conditionalFormatting sqref="AN11:AO34">
    <cfRule type="cellIs" dxfId="1030" priority="17" operator="greaterThan">
      <formula>0.99</formula>
    </cfRule>
  </conditionalFormatting>
  <conditionalFormatting sqref="AQ11:AQ34">
    <cfRule type="cellIs" dxfId="1029" priority="16" operator="equal">
      <formula>0</formula>
    </cfRule>
  </conditionalFormatting>
  <conditionalFormatting sqref="AQ11:AQ34">
    <cfRule type="cellIs" dxfId="1028" priority="15" operator="greaterThan">
      <formula>1179</formula>
    </cfRule>
  </conditionalFormatting>
  <conditionalFormatting sqref="AQ11:AQ34">
    <cfRule type="cellIs" dxfId="1027" priority="14" operator="greaterThan">
      <formula>99</formula>
    </cfRule>
  </conditionalFormatting>
  <conditionalFormatting sqref="AQ11:AQ34">
    <cfRule type="cellIs" dxfId="1026" priority="13" operator="greaterThan">
      <formula>0.99</formula>
    </cfRule>
  </conditionalFormatting>
  <conditionalFormatting sqref="Z11:Z34">
    <cfRule type="containsText" dxfId="1025" priority="9" operator="containsText" text="N/A">
      <formula>NOT(ISERROR(SEARCH("N/A",Z11)))</formula>
    </cfRule>
    <cfRule type="cellIs" dxfId="1024" priority="12" operator="equal">
      <formula>0</formula>
    </cfRule>
  </conditionalFormatting>
  <conditionalFormatting sqref="Z11:Z34">
    <cfRule type="cellIs" dxfId="1023" priority="11" operator="greaterThanOrEqual">
      <formula>1185</formula>
    </cfRule>
  </conditionalFormatting>
  <conditionalFormatting sqref="Z11:Z34">
    <cfRule type="cellIs" dxfId="1022" priority="10" operator="between">
      <formula>0.1</formula>
      <formula>1184</formula>
    </cfRule>
  </conditionalFormatting>
  <conditionalFormatting sqref="AJ11:AN34">
    <cfRule type="cellIs" dxfId="1021" priority="8" operator="equal">
      <formula>0</formula>
    </cfRule>
  </conditionalFormatting>
  <conditionalFormatting sqref="AJ11:AN34">
    <cfRule type="cellIs" dxfId="1020" priority="7" operator="greaterThan">
      <formula>1179</formula>
    </cfRule>
  </conditionalFormatting>
  <conditionalFormatting sqref="AJ11:AN34">
    <cfRule type="cellIs" dxfId="1019" priority="6" operator="greaterThan">
      <formula>99</formula>
    </cfRule>
  </conditionalFormatting>
  <conditionalFormatting sqref="AJ11:AN34">
    <cfRule type="cellIs" dxfId="1018" priority="5" operator="greaterThan">
      <formula>0.99</formula>
    </cfRule>
  </conditionalFormatting>
  <conditionalFormatting sqref="AP11:AP34">
    <cfRule type="cellIs" dxfId="1017" priority="4" operator="equal">
      <formula>0</formula>
    </cfRule>
  </conditionalFormatting>
  <conditionalFormatting sqref="AP11:AP34">
    <cfRule type="cellIs" dxfId="1016" priority="3" operator="greaterThan">
      <formula>1179</formula>
    </cfRule>
  </conditionalFormatting>
  <conditionalFormatting sqref="AP11:AP34">
    <cfRule type="cellIs" dxfId="1015" priority="2" operator="greaterThan">
      <formula>99</formula>
    </cfRule>
  </conditionalFormatting>
  <conditionalFormatting sqref="AP11:AP34">
    <cfRule type="cellIs" dxfId="101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W25" zoomScaleNormal="100" workbookViewId="0">
      <selection activeCell="AP35" sqref="AP3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5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1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1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42375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26640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59" t="s">
        <v>51</v>
      </c>
      <c r="V9" s="15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56" t="s">
        <v>55</v>
      </c>
      <c r="AG9" s="156" t="s">
        <v>56</v>
      </c>
      <c r="AH9" s="260" t="s">
        <v>57</v>
      </c>
      <c r="AI9" s="276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58" t="s">
        <v>66</v>
      </c>
      <c r="AR9" s="15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4"/>
      <c r="I10" s="159" t="s">
        <v>75</v>
      </c>
      <c r="J10" s="159" t="s">
        <v>75</v>
      </c>
      <c r="K10" s="15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5'!Q34</f>
        <v>65528136</v>
      </c>
      <c r="R10" s="269"/>
      <c r="S10" s="270"/>
      <c r="T10" s="271"/>
      <c r="U10" s="159" t="s">
        <v>75</v>
      </c>
      <c r="V10" s="15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5'!AG34</f>
        <v>42999668</v>
      </c>
      <c r="AH10" s="260"/>
      <c r="AI10" s="277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1">
        <f>'JAN 5'!AP34</f>
        <v>9995003</v>
      </c>
      <c r="AQ10" s="259"/>
      <c r="AR10" s="160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10</v>
      </c>
      <c r="E11" s="41">
        <f t="shared" ref="E11:E34" si="0">D11/1.42</f>
        <v>7.042253521126761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130</v>
      </c>
      <c r="P11" s="115">
        <v>96</v>
      </c>
      <c r="Q11" s="115">
        <v>65532181</v>
      </c>
      <c r="R11" s="46">
        <f>IF(ISBLANK(Q11),"-",Q11-Q10)</f>
        <v>4045</v>
      </c>
      <c r="S11" s="47">
        <f>R11*24/1000</f>
        <v>97.08</v>
      </c>
      <c r="T11" s="47">
        <f>R11/1000</f>
        <v>4.0449999999999999</v>
      </c>
      <c r="U11" s="116">
        <v>5.4</v>
      </c>
      <c r="V11" s="116">
        <f t="shared" ref="V11:V34" si="1">U11</f>
        <v>5.4</v>
      </c>
      <c r="W11" s="117" t="s">
        <v>124</v>
      </c>
      <c r="X11" s="119">
        <v>0</v>
      </c>
      <c r="Y11" s="119">
        <v>0</v>
      </c>
      <c r="Z11" s="119">
        <v>976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43000420</v>
      </c>
      <c r="AH11" s="49">
        <f>IF(ISBLANK(AG11),"-",AG11-AG10)</f>
        <v>752</v>
      </c>
      <c r="AI11" s="50">
        <f>AH11/T11</f>
        <v>185.90852904820767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</v>
      </c>
      <c r="AP11" s="119">
        <v>9996290</v>
      </c>
      <c r="AQ11" s="119">
        <f t="shared" ref="AQ11:AQ34" si="2">AP11-AP10</f>
        <v>1287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13</v>
      </c>
      <c r="E12" s="41">
        <f t="shared" si="0"/>
        <v>9.1549295774647899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126</v>
      </c>
      <c r="P12" s="115">
        <v>88</v>
      </c>
      <c r="Q12" s="115">
        <v>65536126</v>
      </c>
      <c r="R12" s="46">
        <f t="shared" ref="R12:R34" si="5">IF(ISBLANK(Q12),"-",Q12-Q11)</f>
        <v>3945</v>
      </c>
      <c r="S12" s="47">
        <f t="shared" ref="S12:S34" si="6">R12*24/1000</f>
        <v>94.68</v>
      </c>
      <c r="T12" s="47">
        <f t="shared" ref="T12:T34" si="7">R12/1000</f>
        <v>3.9449999999999998</v>
      </c>
      <c r="U12" s="116">
        <v>6.7</v>
      </c>
      <c r="V12" s="116">
        <f t="shared" si="1"/>
        <v>6.7</v>
      </c>
      <c r="W12" s="117" t="s">
        <v>124</v>
      </c>
      <c r="X12" s="119">
        <v>0</v>
      </c>
      <c r="Y12" s="119">
        <v>0</v>
      </c>
      <c r="Z12" s="119">
        <v>946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43001132</v>
      </c>
      <c r="AH12" s="49">
        <f>IF(ISBLANK(AG12),"-",AG12-AG11)</f>
        <v>712</v>
      </c>
      <c r="AI12" s="50">
        <f t="shared" ref="AI12:AI34" si="8">AH12/T12</f>
        <v>180.48162230671738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</v>
      </c>
      <c r="AP12" s="119">
        <v>9997696</v>
      </c>
      <c r="AQ12" s="119">
        <f t="shared" si="2"/>
        <v>1406</v>
      </c>
      <c r="AR12" s="123">
        <v>1.1000000000000001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14</v>
      </c>
      <c r="E13" s="41">
        <f t="shared" si="0"/>
        <v>9.8591549295774659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122</v>
      </c>
      <c r="P13" s="115">
        <v>88</v>
      </c>
      <c r="Q13" s="115">
        <v>65539839</v>
      </c>
      <c r="R13" s="46">
        <f t="shared" si="5"/>
        <v>3713</v>
      </c>
      <c r="S13" s="47">
        <f t="shared" si="6"/>
        <v>89.111999999999995</v>
      </c>
      <c r="T13" s="47">
        <f t="shared" si="7"/>
        <v>3.7130000000000001</v>
      </c>
      <c r="U13" s="116">
        <v>8.1</v>
      </c>
      <c r="V13" s="116">
        <f t="shared" si="1"/>
        <v>8.1</v>
      </c>
      <c r="W13" s="117" t="s">
        <v>124</v>
      </c>
      <c r="X13" s="119">
        <v>0</v>
      </c>
      <c r="Y13" s="119">
        <v>0</v>
      </c>
      <c r="Z13" s="119">
        <v>896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43001792</v>
      </c>
      <c r="AH13" s="49">
        <f>IF(ISBLANK(AG13),"-",AG13-AG12)</f>
        <v>660</v>
      </c>
      <c r="AI13" s="50">
        <f t="shared" si="8"/>
        <v>177.75383786695394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</v>
      </c>
      <c r="AP13" s="119">
        <v>9999059</v>
      </c>
      <c r="AQ13" s="119">
        <f t="shared" si="2"/>
        <v>1363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14</v>
      </c>
      <c r="E14" s="41">
        <f t="shared" si="0"/>
        <v>9.8591549295774659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116</v>
      </c>
      <c r="P14" s="115">
        <v>92</v>
      </c>
      <c r="Q14" s="115">
        <v>65543603</v>
      </c>
      <c r="R14" s="46">
        <f t="shared" si="5"/>
        <v>3764</v>
      </c>
      <c r="S14" s="47">
        <f t="shared" si="6"/>
        <v>90.335999999999999</v>
      </c>
      <c r="T14" s="47">
        <f t="shared" si="7"/>
        <v>3.7639999999999998</v>
      </c>
      <c r="U14" s="116">
        <v>9.3000000000000007</v>
      </c>
      <c r="V14" s="116">
        <f t="shared" si="1"/>
        <v>9.3000000000000007</v>
      </c>
      <c r="W14" s="117" t="s">
        <v>124</v>
      </c>
      <c r="X14" s="119">
        <v>0</v>
      </c>
      <c r="Y14" s="119">
        <v>0</v>
      </c>
      <c r="Z14" s="119">
        <v>896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43002452</v>
      </c>
      <c r="AH14" s="49">
        <f t="shared" ref="AH14:AH34" si="9">IF(ISBLANK(AG14),"-",AG14-AG13)</f>
        <v>660</v>
      </c>
      <c r="AI14" s="50">
        <f t="shared" si="8"/>
        <v>175.34537725823594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</v>
      </c>
      <c r="AP14" s="119">
        <v>10000239</v>
      </c>
      <c r="AQ14" s="119">
        <f t="shared" si="2"/>
        <v>1180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15</v>
      </c>
      <c r="E15" s="41">
        <f t="shared" si="0"/>
        <v>10.563380281690142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108</v>
      </c>
      <c r="P15" s="115">
        <v>106</v>
      </c>
      <c r="Q15" s="115">
        <v>65547707</v>
      </c>
      <c r="R15" s="46">
        <f t="shared" si="5"/>
        <v>4104</v>
      </c>
      <c r="S15" s="47">
        <f t="shared" si="6"/>
        <v>98.495999999999995</v>
      </c>
      <c r="T15" s="47">
        <f t="shared" si="7"/>
        <v>4.1040000000000001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947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43003128</v>
      </c>
      <c r="AH15" s="49">
        <f t="shared" si="9"/>
        <v>676</v>
      </c>
      <c r="AI15" s="50">
        <f t="shared" si="8"/>
        <v>164.71734892787524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10000746</v>
      </c>
      <c r="AQ15" s="119">
        <f t="shared" si="2"/>
        <v>507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11</v>
      </c>
      <c r="E16" s="41">
        <f t="shared" si="0"/>
        <v>7.746478873239437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127</v>
      </c>
      <c r="P16" s="115">
        <v>124</v>
      </c>
      <c r="Q16" s="115">
        <v>65553342</v>
      </c>
      <c r="R16" s="46">
        <f t="shared" si="5"/>
        <v>5635</v>
      </c>
      <c r="S16" s="47">
        <f t="shared" si="6"/>
        <v>135.24</v>
      </c>
      <c r="T16" s="47">
        <f t="shared" si="7"/>
        <v>5.6349999999999998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43004132</v>
      </c>
      <c r="AH16" s="49">
        <f t="shared" si="9"/>
        <v>1004</v>
      </c>
      <c r="AI16" s="50">
        <f t="shared" si="8"/>
        <v>178.17213842058564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10000746</v>
      </c>
      <c r="AQ16" s="119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5</v>
      </c>
      <c r="E17" s="41">
        <f t="shared" si="0"/>
        <v>3.5211267605633805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133</v>
      </c>
      <c r="P17" s="115">
        <v>148</v>
      </c>
      <c r="Q17" s="115">
        <v>65558712</v>
      </c>
      <c r="R17" s="46">
        <f t="shared" si="5"/>
        <v>5370</v>
      </c>
      <c r="S17" s="47">
        <f t="shared" si="6"/>
        <v>128.88</v>
      </c>
      <c r="T17" s="47">
        <f t="shared" si="7"/>
        <v>5.37</v>
      </c>
      <c r="U17" s="116">
        <v>9.5</v>
      </c>
      <c r="V17" s="116">
        <f t="shared" si="1"/>
        <v>9.5</v>
      </c>
      <c r="W17" s="117" t="s">
        <v>130</v>
      </c>
      <c r="X17" s="119">
        <v>1047</v>
      </c>
      <c r="Y17" s="119">
        <v>0</v>
      </c>
      <c r="Z17" s="119">
        <v>1187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43005300</v>
      </c>
      <c r="AH17" s="49">
        <f t="shared" si="9"/>
        <v>1168</v>
      </c>
      <c r="AI17" s="50">
        <f t="shared" si="8"/>
        <v>217.50465549348232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10000746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5</v>
      </c>
      <c r="E18" s="41">
        <f t="shared" si="0"/>
        <v>3.5211267605633805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132</v>
      </c>
      <c r="P18" s="115">
        <v>145</v>
      </c>
      <c r="Q18" s="115">
        <v>65564706</v>
      </c>
      <c r="R18" s="46">
        <f t="shared" si="5"/>
        <v>5994</v>
      </c>
      <c r="S18" s="47">
        <f t="shared" si="6"/>
        <v>143.85599999999999</v>
      </c>
      <c r="T18" s="47">
        <f t="shared" si="7"/>
        <v>5.9939999999999998</v>
      </c>
      <c r="U18" s="116">
        <v>9.1999999999999993</v>
      </c>
      <c r="V18" s="116">
        <f t="shared" si="1"/>
        <v>9.1999999999999993</v>
      </c>
      <c r="W18" s="117" t="s">
        <v>130</v>
      </c>
      <c r="X18" s="119">
        <v>1077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43006652</v>
      </c>
      <c r="AH18" s="49">
        <f t="shared" si="9"/>
        <v>1352</v>
      </c>
      <c r="AI18" s="50">
        <f t="shared" si="8"/>
        <v>225.55889222555891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10000746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134</v>
      </c>
      <c r="P19" s="115">
        <v>151</v>
      </c>
      <c r="Q19" s="115">
        <v>65571133</v>
      </c>
      <c r="R19" s="46">
        <f t="shared" si="5"/>
        <v>6427</v>
      </c>
      <c r="S19" s="47">
        <f t="shared" si="6"/>
        <v>154.24799999999999</v>
      </c>
      <c r="T19" s="47">
        <f t="shared" si="7"/>
        <v>6.4269999999999996</v>
      </c>
      <c r="U19" s="116">
        <v>8.3000000000000007</v>
      </c>
      <c r="V19" s="116">
        <f t="shared" si="1"/>
        <v>8.3000000000000007</v>
      </c>
      <c r="W19" s="117" t="s">
        <v>130</v>
      </c>
      <c r="X19" s="119">
        <v>1078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43008112</v>
      </c>
      <c r="AH19" s="49">
        <f t="shared" si="9"/>
        <v>1460</v>
      </c>
      <c r="AI19" s="50">
        <f t="shared" si="8"/>
        <v>227.16664073440177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10000746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5</v>
      </c>
      <c r="E20" s="41">
        <f t="shared" si="0"/>
        <v>3.5211267605633805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133</v>
      </c>
      <c r="P20" s="115">
        <v>148</v>
      </c>
      <c r="Q20" s="115">
        <v>65577243</v>
      </c>
      <c r="R20" s="46">
        <f t="shared" si="5"/>
        <v>6110</v>
      </c>
      <c r="S20" s="47">
        <f t="shared" si="6"/>
        <v>146.63999999999999</v>
      </c>
      <c r="T20" s="47">
        <f t="shared" si="7"/>
        <v>6.11</v>
      </c>
      <c r="U20" s="116">
        <v>7.6</v>
      </c>
      <c r="V20" s="116">
        <f t="shared" si="1"/>
        <v>7.6</v>
      </c>
      <c r="W20" s="117" t="s">
        <v>130</v>
      </c>
      <c r="X20" s="119">
        <v>1078</v>
      </c>
      <c r="Y20" s="119">
        <v>0</v>
      </c>
      <c r="Z20" s="119">
        <v>1187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43009484</v>
      </c>
      <c r="AH20" s="49">
        <f t="shared" si="9"/>
        <v>1372</v>
      </c>
      <c r="AI20" s="50">
        <f t="shared" si="8"/>
        <v>224.54991816693942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10000746</v>
      </c>
      <c r="AQ20" s="119">
        <f t="shared" si="2"/>
        <v>0</v>
      </c>
      <c r="AR20" s="53">
        <v>1.06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135</v>
      </c>
      <c r="P21" s="115">
        <v>149</v>
      </c>
      <c r="Q21" s="115">
        <v>65583584</v>
      </c>
      <c r="R21" s="46">
        <f t="shared" si="5"/>
        <v>6341</v>
      </c>
      <c r="S21" s="47">
        <f t="shared" si="6"/>
        <v>152.184</v>
      </c>
      <c r="T21" s="47">
        <f t="shared" si="7"/>
        <v>6.3410000000000002</v>
      </c>
      <c r="U21" s="116">
        <v>6.9</v>
      </c>
      <c r="V21" s="116">
        <f t="shared" si="1"/>
        <v>6.9</v>
      </c>
      <c r="W21" s="117" t="s">
        <v>130</v>
      </c>
      <c r="X21" s="119">
        <v>1078</v>
      </c>
      <c r="Y21" s="119">
        <v>0</v>
      </c>
      <c r="Z21" s="119">
        <v>1188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43010924</v>
      </c>
      <c r="AH21" s="49">
        <f t="shared" si="9"/>
        <v>1440</v>
      </c>
      <c r="AI21" s="50">
        <f t="shared" si="8"/>
        <v>227.09351837249645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10000746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6</v>
      </c>
      <c r="E22" s="41">
        <f t="shared" si="0"/>
        <v>4.2253521126760569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134</v>
      </c>
      <c r="P22" s="115">
        <v>139</v>
      </c>
      <c r="Q22" s="115">
        <v>65589527</v>
      </c>
      <c r="R22" s="46">
        <f t="shared" si="5"/>
        <v>5943</v>
      </c>
      <c r="S22" s="47">
        <f t="shared" si="6"/>
        <v>142.63200000000001</v>
      </c>
      <c r="T22" s="47">
        <f t="shared" si="7"/>
        <v>5.9429999999999996</v>
      </c>
      <c r="U22" s="116">
        <v>6.4</v>
      </c>
      <c r="V22" s="116">
        <f t="shared" si="1"/>
        <v>6.4</v>
      </c>
      <c r="W22" s="117" t="s">
        <v>130</v>
      </c>
      <c r="X22" s="119">
        <v>1026</v>
      </c>
      <c r="Y22" s="119">
        <v>0</v>
      </c>
      <c r="Z22" s="119">
        <v>1187</v>
      </c>
      <c r="AA22" s="119">
        <v>1185</v>
      </c>
      <c r="AB22" s="119">
        <v>1186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43012268</v>
      </c>
      <c r="AH22" s="49">
        <f t="shared" si="9"/>
        <v>1344</v>
      </c>
      <c r="AI22" s="50">
        <f t="shared" si="8"/>
        <v>226.14840989399295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10000746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5</v>
      </c>
      <c r="E23" s="41">
        <f t="shared" si="0"/>
        <v>3.5211267605633805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135</v>
      </c>
      <c r="P23" s="115">
        <v>138</v>
      </c>
      <c r="Q23" s="115">
        <v>65595256</v>
      </c>
      <c r="R23" s="46">
        <f t="shared" si="5"/>
        <v>5729</v>
      </c>
      <c r="S23" s="47">
        <f t="shared" si="6"/>
        <v>137.49600000000001</v>
      </c>
      <c r="T23" s="47">
        <f t="shared" si="7"/>
        <v>5.7290000000000001</v>
      </c>
      <c r="U23" s="116">
        <v>6</v>
      </c>
      <c r="V23" s="116">
        <f t="shared" si="1"/>
        <v>6</v>
      </c>
      <c r="W23" s="117" t="s">
        <v>130</v>
      </c>
      <c r="X23" s="119">
        <v>1005</v>
      </c>
      <c r="Y23" s="119">
        <v>0</v>
      </c>
      <c r="Z23" s="119">
        <v>1186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43013588</v>
      </c>
      <c r="AH23" s="49">
        <f t="shared" si="9"/>
        <v>1320</v>
      </c>
      <c r="AI23" s="50">
        <f t="shared" si="8"/>
        <v>230.40670274044336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10000746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136</v>
      </c>
      <c r="P24" s="115">
        <v>139</v>
      </c>
      <c r="Q24" s="115">
        <v>65601105</v>
      </c>
      <c r="R24" s="46">
        <f t="shared" si="5"/>
        <v>5849</v>
      </c>
      <c r="S24" s="47">
        <f t="shared" si="6"/>
        <v>140.376</v>
      </c>
      <c r="T24" s="47">
        <f t="shared" si="7"/>
        <v>5.8490000000000002</v>
      </c>
      <c r="U24" s="116">
        <v>5.8</v>
      </c>
      <c r="V24" s="116">
        <f t="shared" si="1"/>
        <v>5.8</v>
      </c>
      <c r="W24" s="117" t="s">
        <v>130</v>
      </c>
      <c r="X24" s="119">
        <v>1005</v>
      </c>
      <c r="Y24" s="119">
        <v>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43014932</v>
      </c>
      <c r="AH24" s="49">
        <f>IF(ISBLANK(AG24),"-",AG24-AG23)</f>
        <v>1344</v>
      </c>
      <c r="AI24" s="50">
        <f t="shared" si="8"/>
        <v>229.78286886647288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10000746</v>
      </c>
      <c r="AQ24" s="119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7</v>
      </c>
      <c r="E25" s="41">
        <f t="shared" si="0"/>
        <v>4.9295774647887329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138</v>
      </c>
      <c r="P25" s="115">
        <v>140</v>
      </c>
      <c r="Q25" s="115">
        <v>65606886</v>
      </c>
      <c r="R25" s="46">
        <f t="shared" si="5"/>
        <v>5781</v>
      </c>
      <c r="S25" s="47">
        <f t="shared" si="6"/>
        <v>138.744</v>
      </c>
      <c r="T25" s="47">
        <f t="shared" si="7"/>
        <v>5.7809999999999997</v>
      </c>
      <c r="U25" s="116">
        <v>5.6</v>
      </c>
      <c r="V25" s="116">
        <f t="shared" si="1"/>
        <v>5.6</v>
      </c>
      <c r="W25" s="117" t="s">
        <v>130</v>
      </c>
      <c r="X25" s="119">
        <v>1005</v>
      </c>
      <c r="Y25" s="119">
        <v>0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43016276</v>
      </c>
      <c r="AH25" s="49">
        <f t="shared" si="9"/>
        <v>1344</v>
      </c>
      <c r="AI25" s="50">
        <f t="shared" si="8"/>
        <v>232.4857291126103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10000746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138</v>
      </c>
      <c r="P26" s="115">
        <v>151</v>
      </c>
      <c r="Q26" s="115">
        <v>65612650</v>
      </c>
      <c r="R26" s="46">
        <f t="shared" si="5"/>
        <v>5764</v>
      </c>
      <c r="S26" s="47">
        <f t="shared" si="6"/>
        <v>138.33600000000001</v>
      </c>
      <c r="T26" s="47">
        <f t="shared" si="7"/>
        <v>5.7640000000000002</v>
      </c>
      <c r="U26" s="116">
        <v>5.4</v>
      </c>
      <c r="V26" s="116">
        <f t="shared" si="1"/>
        <v>5.4</v>
      </c>
      <c r="W26" s="117" t="s">
        <v>130</v>
      </c>
      <c r="X26" s="119">
        <v>1006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43017608</v>
      </c>
      <c r="AH26" s="49">
        <f t="shared" si="9"/>
        <v>1332</v>
      </c>
      <c r="AI26" s="50">
        <f t="shared" si="8"/>
        <v>231.08952116585704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10000746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6</v>
      </c>
      <c r="E27" s="41">
        <f t="shared" si="0"/>
        <v>4.2253521126760569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136</v>
      </c>
      <c r="P27" s="115">
        <v>139</v>
      </c>
      <c r="Q27" s="115">
        <v>65618437</v>
      </c>
      <c r="R27" s="46">
        <f t="shared" si="5"/>
        <v>5787</v>
      </c>
      <c r="S27" s="47">
        <f t="shared" si="6"/>
        <v>138.88800000000001</v>
      </c>
      <c r="T27" s="47">
        <f t="shared" si="7"/>
        <v>5.7869999999999999</v>
      </c>
      <c r="U27" s="116">
        <v>5.2</v>
      </c>
      <c r="V27" s="116">
        <f t="shared" si="1"/>
        <v>5.2</v>
      </c>
      <c r="W27" s="117" t="s">
        <v>130</v>
      </c>
      <c r="X27" s="119">
        <v>1005</v>
      </c>
      <c r="Y27" s="119">
        <v>0</v>
      </c>
      <c r="Z27" s="119">
        <v>1187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43018952</v>
      </c>
      <c r="AH27" s="49">
        <f t="shared" si="9"/>
        <v>1344</v>
      </c>
      <c r="AI27" s="50">
        <f t="shared" si="8"/>
        <v>232.24468636599275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10000746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6</v>
      </c>
      <c r="E28" s="41">
        <f t="shared" si="0"/>
        <v>4.2253521126760569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132</v>
      </c>
      <c r="P28" s="115">
        <v>136</v>
      </c>
      <c r="Q28" s="115">
        <v>65624102</v>
      </c>
      <c r="R28" s="46">
        <f t="shared" si="5"/>
        <v>5665</v>
      </c>
      <c r="S28" s="47">
        <f t="shared" si="6"/>
        <v>135.96</v>
      </c>
      <c r="T28" s="47">
        <f t="shared" si="7"/>
        <v>5.665</v>
      </c>
      <c r="U28" s="116">
        <v>5</v>
      </c>
      <c r="V28" s="116">
        <f t="shared" si="1"/>
        <v>5</v>
      </c>
      <c r="W28" s="117" t="s">
        <v>130</v>
      </c>
      <c r="X28" s="119">
        <v>1006</v>
      </c>
      <c r="Y28" s="119">
        <v>0</v>
      </c>
      <c r="Z28" s="119">
        <v>1157</v>
      </c>
      <c r="AA28" s="119">
        <v>1185</v>
      </c>
      <c r="AB28" s="119">
        <v>1157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43020256</v>
      </c>
      <c r="AH28" s="49">
        <f t="shared" si="9"/>
        <v>1304</v>
      </c>
      <c r="AI28" s="50">
        <f t="shared" si="8"/>
        <v>230.18534863195057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10000746</v>
      </c>
      <c r="AQ28" s="119">
        <f t="shared" si="2"/>
        <v>0</v>
      </c>
      <c r="AR28" s="53">
        <v>1.1599999999999999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6</v>
      </c>
      <c r="E29" s="41">
        <f t="shared" si="0"/>
        <v>4.2253521126760569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130</v>
      </c>
      <c r="P29" s="115">
        <v>132</v>
      </c>
      <c r="Q29" s="115">
        <v>65629713</v>
      </c>
      <c r="R29" s="46">
        <f t="shared" si="5"/>
        <v>5611</v>
      </c>
      <c r="S29" s="47">
        <f t="shared" si="6"/>
        <v>134.66399999999999</v>
      </c>
      <c r="T29" s="47">
        <f t="shared" si="7"/>
        <v>5.6109999999999998</v>
      </c>
      <c r="U29" s="116">
        <v>4.8</v>
      </c>
      <c r="V29" s="116">
        <f t="shared" si="1"/>
        <v>4.8</v>
      </c>
      <c r="W29" s="117" t="s">
        <v>130</v>
      </c>
      <c r="X29" s="119">
        <v>1007</v>
      </c>
      <c r="Y29" s="119">
        <v>0</v>
      </c>
      <c r="Z29" s="119">
        <v>1148</v>
      </c>
      <c r="AA29" s="119">
        <v>1185</v>
      </c>
      <c r="AB29" s="119">
        <v>1148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43021528</v>
      </c>
      <c r="AH29" s="49">
        <f t="shared" si="9"/>
        <v>1272</v>
      </c>
      <c r="AI29" s="50">
        <f t="shared" si="8"/>
        <v>226.69755836749243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10000746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114</v>
      </c>
      <c r="P30" s="115">
        <v>133</v>
      </c>
      <c r="Q30" s="115">
        <v>65635179</v>
      </c>
      <c r="R30" s="46">
        <f t="shared" si="5"/>
        <v>5466</v>
      </c>
      <c r="S30" s="47">
        <f t="shared" si="6"/>
        <v>131.184</v>
      </c>
      <c r="T30" s="47">
        <f t="shared" si="7"/>
        <v>5.4660000000000002</v>
      </c>
      <c r="U30" s="116">
        <v>4.0999999999999996</v>
      </c>
      <c r="V30" s="116">
        <f t="shared" si="1"/>
        <v>4.0999999999999996</v>
      </c>
      <c r="W30" s="117" t="s">
        <v>139</v>
      </c>
      <c r="X30" s="119">
        <v>1098</v>
      </c>
      <c r="Y30" s="119">
        <v>0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43022628</v>
      </c>
      <c r="AH30" s="49">
        <f t="shared" si="9"/>
        <v>1100</v>
      </c>
      <c r="AI30" s="50">
        <f t="shared" si="8"/>
        <v>201.24405415294547</v>
      </c>
      <c r="AJ30" s="101">
        <v>1</v>
      </c>
      <c r="AK30" s="101">
        <v>0</v>
      </c>
      <c r="AL30" s="101">
        <v>0</v>
      </c>
      <c r="AM30" s="101">
        <v>1</v>
      </c>
      <c r="AN30" s="101">
        <v>1</v>
      </c>
      <c r="AO30" s="101">
        <v>0</v>
      </c>
      <c r="AP30" s="119">
        <v>10000746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115</v>
      </c>
      <c r="P31" s="115">
        <v>130</v>
      </c>
      <c r="Q31" s="115">
        <v>65640598</v>
      </c>
      <c r="R31" s="46">
        <f t="shared" si="5"/>
        <v>5419</v>
      </c>
      <c r="S31" s="47">
        <f t="shared" si="6"/>
        <v>130.05600000000001</v>
      </c>
      <c r="T31" s="47">
        <f t="shared" si="7"/>
        <v>5.4189999999999996</v>
      </c>
      <c r="U31" s="116">
        <v>3.3</v>
      </c>
      <c r="V31" s="116">
        <f t="shared" si="1"/>
        <v>3.3</v>
      </c>
      <c r="W31" s="117" t="s">
        <v>139</v>
      </c>
      <c r="X31" s="119">
        <v>1047</v>
      </c>
      <c r="Y31" s="119">
        <v>0</v>
      </c>
      <c r="Z31" s="119">
        <v>0</v>
      </c>
      <c r="AA31" s="119">
        <v>1185</v>
      </c>
      <c r="AB31" s="119">
        <v>1187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43023708</v>
      </c>
      <c r="AH31" s="49">
        <f t="shared" si="9"/>
        <v>1080</v>
      </c>
      <c r="AI31" s="50">
        <f t="shared" si="8"/>
        <v>199.29876360952207</v>
      </c>
      <c r="AJ31" s="101">
        <v>1</v>
      </c>
      <c r="AK31" s="101">
        <v>0</v>
      </c>
      <c r="AL31" s="101">
        <v>0</v>
      </c>
      <c r="AM31" s="101">
        <v>1</v>
      </c>
      <c r="AN31" s="101">
        <v>1</v>
      </c>
      <c r="AO31" s="101">
        <v>0</v>
      </c>
      <c r="AP31" s="119">
        <v>10000746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107</v>
      </c>
      <c r="P32" s="115">
        <v>120</v>
      </c>
      <c r="Q32" s="115">
        <v>65645770</v>
      </c>
      <c r="R32" s="46">
        <f t="shared" si="5"/>
        <v>5172</v>
      </c>
      <c r="S32" s="47">
        <f t="shared" si="6"/>
        <v>124.128</v>
      </c>
      <c r="T32" s="47">
        <f t="shared" si="7"/>
        <v>5.1719999999999997</v>
      </c>
      <c r="U32" s="116">
        <v>2.7</v>
      </c>
      <c r="V32" s="116">
        <f t="shared" si="1"/>
        <v>2.7</v>
      </c>
      <c r="W32" s="117" t="s">
        <v>139</v>
      </c>
      <c r="X32" s="119">
        <v>1098</v>
      </c>
      <c r="Y32" s="119">
        <v>0</v>
      </c>
      <c r="Z32" s="119">
        <v>0</v>
      </c>
      <c r="AA32" s="119">
        <v>1185</v>
      </c>
      <c r="AB32" s="119">
        <v>1098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43024732</v>
      </c>
      <c r="AH32" s="49">
        <f t="shared" si="9"/>
        <v>1024</v>
      </c>
      <c r="AI32" s="50">
        <f t="shared" si="8"/>
        <v>197.98917246713071</v>
      </c>
      <c r="AJ32" s="101">
        <v>1</v>
      </c>
      <c r="AK32" s="101">
        <v>0</v>
      </c>
      <c r="AL32" s="101">
        <v>0</v>
      </c>
      <c r="AM32" s="101">
        <v>1</v>
      </c>
      <c r="AN32" s="101">
        <v>1</v>
      </c>
      <c r="AO32" s="101">
        <v>0</v>
      </c>
      <c r="AP32" s="119">
        <v>10000746</v>
      </c>
      <c r="AQ32" s="119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130</v>
      </c>
      <c r="P33" s="115">
        <v>106</v>
      </c>
      <c r="Q33" s="115">
        <v>65650156</v>
      </c>
      <c r="R33" s="46">
        <f t="shared" si="5"/>
        <v>4386</v>
      </c>
      <c r="S33" s="47">
        <f t="shared" si="6"/>
        <v>105.264</v>
      </c>
      <c r="T33" s="47">
        <f t="shared" si="7"/>
        <v>4.3860000000000001</v>
      </c>
      <c r="U33" s="116">
        <v>3.4</v>
      </c>
      <c r="V33" s="116">
        <f t="shared" si="1"/>
        <v>3.4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1047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43025532</v>
      </c>
      <c r="AH33" s="49">
        <f t="shared" si="9"/>
        <v>800</v>
      </c>
      <c r="AI33" s="50">
        <f t="shared" si="8"/>
        <v>182.39854081167351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10001637</v>
      </c>
      <c r="AQ33" s="119">
        <f t="shared" si="2"/>
        <v>891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11</v>
      </c>
      <c r="E34" s="41">
        <f t="shared" si="0"/>
        <v>7.746478873239437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132</v>
      </c>
      <c r="P34" s="115">
        <v>99</v>
      </c>
      <c r="Q34" s="115">
        <v>65654384</v>
      </c>
      <c r="R34" s="46">
        <f t="shared" si="5"/>
        <v>4228</v>
      </c>
      <c r="S34" s="47">
        <f t="shared" si="6"/>
        <v>101.47199999999999</v>
      </c>
      <c r="T34" s="47">
        <f t="shared" si="7"/>
        <v>4.2279999999999998</v>
      </c>
      <c r="U34" s="116">
        <v>4.7</v>
      </c>
      <c r="V34" s="116">
        <f t="shared" si="1"/>
        <v>4.7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997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43026308</v>
      </c>
      <c r="AH34" s="49">
        <f t="shared" si="9"/>
        <v>776</v>
      </c>
      <c r="AI34" s="50">
        <f t="shared" si="8"/>
        <v>183.53831598864713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10002782</v>
      </c>
      <c r="AQ34" s="119">
        <f t="shared" si="2"/>
        <v>1145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126248</v>
      </c>
      <c r="S35" s="65">
        <f>AVERAGE(S11:S34)</f>
        <v>126.24800000000003</v>
      </c>
      <c r="T35" s="65">
        <f>SUM(T11:T34)</f>
        <v>126.24799999999999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26640</v>
      </c>
      <c r="AH35" s="67">
        <f>SUM(AH11:AH34)</f>
        <v>26640</v>
      </c>
      <c r="AI35" s="68">
        <f>$AH$35/$T35</f>
        <v>211.01324377415881</v>
      </c>
      <c r="AJ35" s="92"/>
      <c r="AK35" s="93"/>
      <c r="AL35" s="93"/>
      <c r="AM35" s="93"/>
      <c r="AN35" s="94"/>
      <c r="AO35" s="69"/>
      <c r="AP35" s="70">
        <f>AP34-AP10</f>
        <v>7779</v>
      </c>
      <c r="AQ35" s="71">
        <f>SUM(AQ11:AQ34)</f>
        <v>7779</v>
      </c>
      <c r="AR35" s="72">
        <f>AVERAGE(AR11:AR34)</f>
        <v>1.1233333333333333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5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174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175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58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58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164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176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177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5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58" t="s">
        <v>136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155</v>
      </c>
      <c r="C49" s="158"/>
      <c r="D49" s="143"/>
      <c r="E49" s="158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58" t="s">
        <v>137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156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58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157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/>
      <c r="C54" s="158"/>
      <c r="D54" s="143"/>
      <c r="E54" s="158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58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58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58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29 V30:W34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29" name="Range1_16_3_1_1_3_2"/>
    <protectedRange sqref="AG11:AG34" name="Range1_16_3_1_1_1_1_1_1"/>
    <protectedRange sqref="AR12:AR24" name="Range1_16_3_1_1_5_1"/>
    <protectedRange sqref="B54" name="Range2_12_5_1_1_1_2_2_1_1_1_1_1_1_1_1_1_1_1_2_1_1_1_1_1_1_1_1_1_3_1_3_1_2_1_1_1_1_1_1_1_1_1_1_1_1_1_2_1_1_1_1_1_2_1_1_1_1_1_1_1_1_2_1_1_3_1_1_1_2_1_1_1_1_1_1_1_1_1_1_1_1_1_1_1_1_1_2_1_1_1_1_1_1_1_1_1_1_1_1_1_1_1_1_1_1_1_2_3_1_2_1_1_1"/>
    <protectedRange sqref="B43" name="Range2_12_5_1_1_1_2_1_1_1_1_1_1_1_1_1_1_1_2_1_1_1_1_1_1_1_1_1_1_1_1_1_1_1_1_1_1_1_1_1_1_2_1_1_1_1_1_1_1_1_1_1_1_2_1_1_1_1_2_1_1_1_1_1_1_1_1_1_1_1_2_1_1_1_1_1_1_1_1"/>
    <protectedRange sqref="B44" name="Range2_12_5_1_1_1_2_2_1_1_1_1_1_1_1_1_1_1_1_1_1_1_1_1_1_1_1_1_1_1_1_1_1_1_1_1_1_1_1_1_1_1_1_1_1_1_1_1_1_1_1_1_1_1_1_1_1_2_1_1_1_1_1_1_1_1_1_1_1_2_1_1_1_1_1_2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"/>
    <protectedRange sqref="S47:T47" name="Range2_12_5_1_1_2_1_1_1_1_1"/>
    <protectedRange sqref="N47:R47" name="Range2_12_1_6_1_1_2_1_1_1_1_1"/>
    <protectedRange sqref="L47:M47" name="Range2_2_12_1_7_1_1_3_1_1_1_1_1"/>
    <protectedRange sqref="J47:K47" name="Range2_2_12_1_4_1_1_1_1_1_1_1_1_1_1_1_1_1_1_1_2_1_1_1_1_1"/>
    <protectedRange sqref="I47" name="Range2_2_12_1_7_1_1_2_2_1_2_2_1_1_1_1_1"/>
    <protectedRange sqref="G47:H47" name="Range2_2_12_1_3_1_2_1_1_1_1_2_1_1_1_1_1_1_1_1_1_1_1_2_1_1_1_1_1"/>
    <protectedRange sqref="T46" name="Range2_12_5_1_1_2_2_1_1_1_1_1_1_1_1_1_1_1_1_2_1_1_1_1_1_1_1"/>
    <protectedRange sqref="S46" name="Range2_12_4_1_1_1_4_2_2_2_2_1_1_1_1_1_1_1_1_1_1_1_2_1_1_1_1_1_1_1"/>
    <protectedRange sqref="Q46:R46" name="Range2_12_1_6_1_1_1_2_3_2_1_1_3_1_1_1_1_1_1_1_1_1_1_1_1_1_2_1_1_1_1_1_1_1"/>
    <protectedRange sqref="N46:P46" name="Range2_12_1_2_3_1_1_1_2_3_2_1_1_3_1_1_1_1_1_1_1_1_1_1_1_1_1_2_1_1_1_1_1_1_1"/>
    <protectedRange sqref="K46:M46" name="Range2_2_12_1_4_3_1_1_1_3_3_2_1_1_3_1_1_1_1_1_1_1_1_1_1_1_1_1_2_1_1_1_1_1_1_1"/>
    <protectedRange sqref="J46" name="Range2_2_12_1_4_3_1_1_1_3_2_1_2_2_1_1_1_1_1_1_1_1_1_1_1_1_1_2_1_1_1_1_1_1_1"/>
    <protectedRange sqref="E46:H46" name="Range2_2_12_1_3_1_2_1_1_1_1_2_1_1_1_1_1_1_1_1_1_1_2_1_1_1_1_1_1_1_1_2_1_1_1_1_1_1_1"/>
    <protectedRange sqref="D46" name="Range2_2_12_1_3_1_2_1_1_1_2_1_2_3_1_1_1_1_1_1_2_1_1_1_1_1_1_1_1_1_1_2_1_1_1_1_1_1_1"/>
    <protectedRange sqref="I46" name="Range2_2_12_1_4_2_1_1_1_4_1_2_1_1_1_2_2_1_1_1_1_1_1_1_1_1_1_1_1_1_1_2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"/>
    <protectedRange sqref="F47" name="Range2_2_12_1_3_1_2_1_1_1_1_2_1_1_1_1_1_1_1_1_1_1_1_2_2_1_1_1_1"/>
    <protectedRange sqref="E47" name="Range2_2_12_1_3_1_2_1_1_1_2_1_1_1_1_3_1_1_1_1_1_1_1_1_1_2_2_1_1_1_1"/>
    <protectedRange sqref="B47" name="Range2_12_5_1_1_1_2_1_1_1_1_1_1_1_1_1_1_1_2_1_2_1_1_1_1_1_1_1_1_1_2_1_1_1_1_1_1_1_1_1_1_1_1_1_1_1_1_1_1_1_1_1_1_1_1_1_1_1_1_1_1_1_1_1_1_1_1_1_1_1_1_1_1_1_2_1_1_1_1_1_1_1_1_1_2_1_2_1_1_1_1_1_2_1_1_1_1_1_1_1_1_2_1_1_1_1"/>
    <protectedRange sqref="B48" name="Range2_12_5_1_1_1_1_1_2_1_1_1_1_1_1_1_1_1_1_1_1_1_1_1_1_1_1_1_1_2_1_1_1_1_1_1_1_1_1_1_1_1_1_3_1_1_1_2_1_1_1_1_1_1_1_1_1_1_1_1_2_1_1_1_1_1_1_1_1_1_1_1_1_1_1_1_1_1_1_1_1_1_1_1_1_1_1_1_1_3_1_2_1_1_1_2"/>
    <protectedRange sqref="B49" name="Range2_12_5_1_1_1_2_2_1_1_1_1_1_1_1_1_1_1_1_2_1_1_1_1_1_1_1_1_1_3_1_3_1_2_1_1_1_1_1_1_1_1_1_1_1_1_1_2_1_1_1_1_1_2_1_1_1_1_1_1_1_1_2_1_1_3_1_1_1_2_1_1_1_1_1_1_1_1_1_1_1_1_1_1_1_1_1_2_1_1_1_1_1_1_1_1_1_1_1_1_1_1_1_1_1_1_1_2_3_1_2_1_1_1_2"/>
    <protectedRange sqref="B50" name="Range2_12_5_1_1_1_1_1_2_1_1_2_1_1_1_1_1_1_1_1_1_1_1_1_1_1_1_1_1_2_1_1_1_1_1_1_1_1_1_1_1_1_1_1_3_1_1_1_2_1_1_1_1_1_1_1_1_1_2_1_1_1_1_1_1_1_1_1_1_1_1_1_1_1_1_1_1_1_1_1_1_1_1_1_1_2_1_1_1_2"/>
    <protectedRange sqref="B51" name="Range2_12_5_1_1_1_2_2_1_1_1_1_1_1_1_1_1_1_1_2_1_1_1_2_1_1_1_1_1_1_1_1_1_1_1_1_1_1_1_1_2_1_1_1_1_1_1_1_1_1_2_1_1_3_1_1_1_3_1_1_1_1_1_1_1_1_1_1_1_1_1_1_1_1_1_1_1_1_1_1_2_1_1_1_1_1_1_1_1_1_2_2_1_1_1_2"/>
    <protectedRange sqref="B52" name="Range2_12_5_1_1_1_1_1_2_1_2_1_1_1_2_1_1_1_1_1_1_1_1_1_1_2_1_1_1_1_1_2_1_1_1_1_1_1_1_2_1_1_3_1_1_1_2_1_1_1_1_1_1_1_1_1_1_1_1_1_1_1_1_1_1_1_1_1_1_1_1_1_1_1_1_1_1_1_1_2_2_1_1_1_1"/>
  </protectedRanges>
  <mergeCells count="43"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1013" priority="25" operator="containsText" text="N/A">
      <formula>NOT(ISERROR(SEARCH("N/A",X11)))</formula>
    </cfRule>
    <cfRule type="cellIs" dxfId="1012" priority="39" operator="equal">
      <formula>0</formula>
    </cfRule>
  </conditionalFormatting>
  <conditionalFormatting sqref="AC11:AE34 AA11:AA34 X11:Y34">
    <cfRule type="cellIs" dxfId="1011" priority="38" operator="greaterThanOrEqual">
      <formula>1185</formula>
    </cfRule>
  </conditionalFormatting>
  <conditionalFormatting sqref="AC11:AE34 AA11:AA34 X11:Y34">
    <cfRule type="cellIs" dxfId="1010" priority="37" operator="between">
      <formula>0.1</formula>
      <formula>1184</formula>
    </cfRule>
  </conditionalFormatting>
  <conditionalFormatting sqref="X8">
    <cfRule type="cellIs" dxfId="1009" priority="36" operator="equal">
      <formula>0</formula>
    </cfRule>
  </conditionalFormatting>
  <conditionalFormatting sqref="X8">
    <cfRule type="cellIs" dxfId="1008" priority="35" operator="greaterThan">
      <formula>1179</formula>
    </cfRule>
  </conditionalFormatting>
  <conditionalFormatting sqref="X8">
    <cfRule type="cellIs" dxfId="1007" priority="34" operator="greaterThan">
      <formula>99</formula>
    </cfRule>
  </conditionalFormatting>
  <conditionalFormatting sqref="X8">
    <cfRule type="cellIs" dxfId="1006" priority="33" operator="greaterThan">
      <formula>0.99</formula>
    </cfRule>
  </conditionalFormatting>
  <conditionalFormatting sqref="AB8">
    <cfRule type="cellIs" dxfId="1005" priority="32" operator="equal">
      <formula>0</formula>
    </cfRule>
  </conditionalFormatting>
  <conditionalFormatting sqref="AB8">
    <cfRule type="cellIs" dxfId="1004" priority="31" operator="greaterThan">
      <formula>1179</formula>
    </cfRule>
  </conditionalFormatting>
  <conditionalFormatting sqref="AB8">
    <cfRule type="cellIs" dxfId="1003" priority="30" operator="greaterThan">
      <formula>99</formula>
    </cfRule>
  </conditionalFormatting>
  <conditionalFormatting sqref="AB8">
    <cfRule type="cellIs" dxfId="1002" priority="29" operator="greaterThan">
      <formula>0.99</formula>
    </cfRule>
  </conditionalFormatting>
  <conditionalFormatting sqref="AI11:AI34">
    <cfRule type="cellIs" dxfId="1001" priority="28" operator="greaterThan">
      <formula>$AI$8</formula>
    </cfRule>
  </conditionalFormatting>
  <conditionalFormatting sqref="AH11:AH34">
    <cfRule type="cellIs" dxfId="1000" priority="26" operator="greaterThan">
      <formula>$AH$8</formula>
    </cfRule>
    <cfRule type="cellIs" dxfId="999" priority="27" operator="greaterThan">
      <formula>$AH$8</formula>
    </cfRule>
  </conditionalFormatting>
  <conditionalFormatting sqref="AB11:AB34">
    <cfRule type="containsText" dxfId="998" priority="21" operator="containsText" text="N/A">
      <formula>NOT(ISERROR(SEARCH("N/A",AB11)))</formula>
    </cfRule>
    <cfRule type="cellIs" dxfId="997" priority="24" operator="equal">
      <formula>0</formula>
    </cfRule>
  </conditionalFormatting>
  <conditionalFormatting sqref="AB11:AB34">
    <cfRule type="cellIs" dxfId="996" priority="23" operator="greaterThanOrEqual">
      <formula>1185</formula>
    </cfRule>
  </conditionalFormatting>
  <conditionalFormatting sqref="AB11:AB34">
    <cfRule type="cellIs" dxfId="995" priority="22" operator="between">
      <formula>0.1</formula>
      <formula>1184</formula>
    </cfRule>
  </conditionalFormatting>
  <conditionalFormatting sqref="AN11:AO34">
    <cfRule type="cellIs" dxfId="994" priority="20" operator="equal">
      <formula>0</formula>
    </cfRule>
  </conditionalFormatting>
  <conditionalFormatting sqref="AN11:AO34">
    <cfRule type="cellIs" dxfId="993" priority="19" operator="greaterThan">
      <formula>1179</formula>
    </cfRule>
  </conditionalFormatting>
  <conditionalFormatting sqref="AN11:AO34">
    <cfRule type="cellIs" dxfId="992" priority="18" operator="greaterThan">
      <formula>99</formula>
    </cfRule>
  </conditionalFormatting>
  <conditionalFormatting sqref="AN11:AO34">
    <cfRule type="cellIs" dxfId="991" priority="17" operator="greaterThan">
      <formula>0.99</formula>
    </cfRule>
  </conditionalFormatting>
  <conditionalFormatting sqref="AQ11:AQ34">
    <cfRule type="cellIs" dxfId="990" priority="16" operator="equal">
      <formula>0</formula>
    </cfRule>
  </conditionalFormatting>
  <conditionalFormatting sqref="AQ11:AQ34">
    <cfRule type="cellIs" dxfId="989" priority="15" operator="greaterThan">
      <formula>1179</formula>
    </cfRule>
  </conditionalFormatting>
  <conditionalFormatting sqref="AQ11:AQ34">
    <cfRule type="cellIs" dxfId="988" priority="14" operator="greaterThan">
      <formula>99</formula>
    </cfRule>
  </conditionalFormatting>
  <conditionalFormatting sqref="AQ11:AQ34">
    <cfRule type="cellIs" dxfId="987" priority="13" operator="greaterThan">
      <formula>0.99</formula>
    </cfRule>
  </conditionalFormatting>
  <conditionalFormatting sqref="Z11:Z34">
    <cfRule type="containsText" dxfId="986" priority="9" operator="containsText" text="N/A">
      <formula>NOT(ISERROR(SEARCH("N/A",Z11)))</formula>
    </cfRule>
    <cfRule type="cellIs" dxfId="985" priority="12" operator="equal">
      <formula>0</formula>
    </cfRule>
  </conditionalFormatting>
  <conditionalFormatting sqref="Z11:Z34">
    <cfRule type="cellIs" dxfId="984" priority="11" operator="greaterThanOrEqual">
      <formula>1185</formula>
    </cfRule>
  </conditionalFormatting>
  <conditionalFormatting sqref="Z11:Z34">
    <cfRule type="cellIs" dxfId="983" priority="10" operator="between">
      <formula>0.1</formula>
      <formula>1184</formula>
    </cfRule>
  </conditionalFormatting>
  <conditionalFormatting sqref="AJ11:AN34">
    <cfRule type="cellIs" dxfId="982" priority="8" operator="equal">
      <formula>0</formula>
    </cfRule>
  </conditionalFormatting>
  <conditionalFormatting sqref="AJ11:AN34">
    <cfRule type="cellIs" dxfId="981" priority="7" operator="greaterThan">
      <formula>1179</formula>
    </cfRule>
  </conditionalFormatting>
  <conditionalFormatting sqref="AJ11:AN34">
    <cfRule type="cellIs" dxfId="980" priority="6" operator="greaterThan">
      <formula>99</formula>
    </cfRule>
  </conditionalFormatting>
  <conditionalFormatting sqref="AJ11:AN34">
    <cfRule type="cellIs" dxfId="979" priority="5" operator="greaterThan">
      <formula>0.99</formula>
    </cfRule>
  </conditionalFormatting>
  <conditionalFormatting sqref="AP11:AP34">
    <cfRule type="cellIs" dxfId="978" priority="4" operator="equal">
      <formula>0</formula>
    </cfRule>
  </conditionalFormatting>
  <conditionalFormatting sqref="AP11:AP34">
    <cfRule type="cellIs" dxfId="977" priority="3" operator="greaterThan">
      <formula>1179</formula>
    </cfRule>
  </conditionalFormatting>
  <conditionalFormatting sqref="AP11:AP34">
    <cfRule type="cellIs" dxfId="976" priority="2" operator="greaterThan">
      <formula>99</formula>
    </cfRule>
  </conditionalFormatting>
  <conditionalFormatting sqref="AP11:AP34">
    <cfRule type="cellIs" dxfId="97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Y32" zoomScaleNormal="100" workbookViewId="0">
      <selection activeCell="AR45" sqref="AR45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128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5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1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1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42376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26360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59" t="s">
        <v>51</v>
      </c>
      <c r="V9" s="15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56" t="s">
        <v>55</v>
      </c>
      <c r="AG9" s="156" t="s">
        <v>56</v>
      </c>
      <c r="AH9" s="260" t="s">
        <v>57</v>
      </c>
      <c r="AI9" s="276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58" t="s">
        <v>66</v>
      </c>
      <c r="AR9" s="15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4"/>
      <c r="I10" s="159" t="s">
        <v>75</v>
      </c>
      <c r="J10" s="159" t="s">
        <v>75</v>
      </c>
      <c r="K10" s="15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6'!Q34</f>
        <v>65654384</v>
      </c>
      <c r="R10" s="269"/>
      <c r="S10" s="270"/>
      <c r="T10" s="271"/>
      <c r="U10" s="159" t="s">
        <v>75</v>
      </c>
      <c r="V10" s="15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6'!AG34</f>
        <v>43026308</v>
      </c>
      <c r="AH10" s="260"/>
      <c r="AI10" s="277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1">
        <f>'JAN 6'!AP34</f>
        <v>10002782</v>
      </c>
      <c r="AQ10" s="259"/>
      <c r="AR10" s="160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11</v>
      </c>
      <c r="E11" s="41">
        <f t="shared" ref="E11:E34" si="0">D11/1.42</f>
        <v>7.746478873239437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127</v>
      </c>
      <c r="P11" s="115">
        <v>93</v>
      </c>
      <c r="Q11" s="115">
        <v>65658354</v>
      </c>
      <c r="R11" s="46">
        <f>IF(ISBLANK(Q11),"-",Q11-Q10)</f>
        <v>3970</v>
      </c>
      <c r="S11" s="47">
        <f>R11*24/1000</f>
        <v>95.28</v>
      </c>
      <c r="T11" s="47">
        <f>R11/1000</f>
        <v>3.97</v>
      </c>
      <c r="U11" s="116">
        <v>6.1</v>
      </c>
      <c r="V11" s="116">
        <f t="shared" ref="V11:V34" si="1">U11</f>
        <v>6.1</v>
      </c>
      <c r="W11" s="117" t="s">
        <v>124</v>
      </c>
      <c r="X11" s="119">
        <v>0</v>
      </c>
      <c r="Y11" s="119">
        <v>0</v>
      </c>
      <c r="Z11" s="119">
        <v>0</v>
      </c>
      <c r="AA11" s="119">
        <v>1185</v>
      </c>
      <c r="AB11" s="119">
        <v>977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43027028</v>
      </c>
      <c r="AH11" s="49">
        <f>IF(ISBLANK(AG11),"-",AG11-AG10)</f>
        <v>720</v>
      </c>
      <c r="AI11" s="50">
        <f>AH11/T11</f>
        <v>181.36020151133499</v>
      </c>
      <c r="AJ11" s="101">
        <v>0</v>
      </c>
      <c r="AK11" s="101">
        <v>0</v>
      </c>
      <c r="AL11" s="101">
        <v>0</v>
      </c>
      <c r="AM11" s="101">
        <v>1</v>
      </c>
      <c r="AN11" s="101">
        <v>1</v>
      </c>
      <c r="AO11" s="101">
        <v>0</v>
      </c>
      <c r="AP11" s="119">
        <v>10004101</v>
      </c>
      <c r="AQ11" s="119">
        <f t="shared" ref="AQ11:AQ34" si="2">AP11-AP10</f>
        <v>1319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12</v>
      </c>
      <c r="E12" s="41">
        <f t="shared" si="0"/>
        <v>8.4507042253521139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126</v>
      </c>
      <c r="P12" s="115">
        <v>92</v>
      </c>
      <c r="Q12" s="115">
        <v>65662230</v>
      </c>
      <c r="R12" s="46">
        <f t="shared" ref="R12:R34" si="5">IF(ISBLANK(Q12),"-",Q12-Q11)</f>
        <v>3876</v>
      </c>
      <c r="S12" s="47">
        <f t="shared" ref="S12:S34" si="6">R12*24/1000</f>
        <v>93.024000000000001</v>
      </c>
      <c r="T12" s="47">
        <f t="shared" ref="T12:T34" si="7">R12/1000</f>
        <v>3.8759999999999999</v>
      </c>
      <c r="U12" s="116">
        <v>7.5</v>
      </c>
      <c r="V12" s="116">
        <f t="shared" si="1"/>
        <v>7.5</v>
      </c>
      <c r="W12" s="117" t="s">
        <v>124</v>
      </c>
      <c r="X12" s="119">
        <v>0</v>
      </c>
      <c r="Y12" s="119">
        <v>0</v>
      </c>
      <c r="Z12" s="119">
        <v>0</v>
      </c>
      <c r="AA12" s="119">
        <v>1185</v>
      </c>
      <c r="AB12" s="119">
        <v>946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43027728</v>
      </c>
      <c r="AH12" s="49">
        <f>IF(ISBLANK(AG12),"-",AG12-AG11)</f>
        <v>700</v>
      </c>
      <c r="AI12" s="50">
        <f t="shared" ref="AI12:AI34" si="8">AH12/T12</f>
        <v>180.59855521155831</v>
      </c>
      <c r="AJ12" s="101">
        <v>0</v>
      </c>
      <c r="AK12" s="101">
        <v>0</v>
      </c>
      <c r="AL12" s="101">
        <v>0</v>
      </c>
      <c r="AM12" s="101">
        <v>1</v>
      </c>
      <c r="AN12" s="101">
        <v>1</v>
      </c>
      <c r="AO12" s="101">
        <v>0</v>
      </c>
      <c r="AP12" s="119">
        <v>10005441</v>
      </c>
      <c r="AQ12" s="119">
        <f t="shared" si="2"/>
        <v>1340</v>
      </c>
      <c r="AR12" s="123">
        <v>0.99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14</v>
      </c>
      <c r="E13" s="41">
        <f t="shared" si="0"/>
        <v>9.8591549295774659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126</v>
      </c>
      <c r="P13" s="115">
        <v>107</v>
      </c>
      <c r="Q13" s="115">
        <v>65666022</v>
      </c>
      <c r="R13" s="46">
        <f t="shared" si="5"/>
        <v>3792</v>
      </c>
      <c r="S13" s="47">
        <f t="shared" si="6"/>
        <v>91.007999999999996</v>
      </c>
      <c r="T13" s="47">
        <f t="shared" si="7"/>
        <v>3.7919999999999998</v>
      </c>
      <c r="U13" s="116">
        <v>8.8000000000000007</v>
      </c>
      <c r="V13" s="116">
        <f t="shared" si="1"/>
        <v>8.8000000000000007</v>
      </c>
      <c r="W13" s="117" t="s">
        <v>124</v>
      </c>
      <c r="X13" s="119">
        <v>0</v>
      </c>
      <c r="Y13" s="119">
        <v>0</v>
      </c>
      <c r="Z13" s="119">
        <v>0</v>
      </c>
      <c r="AA13" s="119">
        <v>1185</v>
      </c>
      <c r="AB13" s="119">
        <v>917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43028404</v>
      </c>
      <c r="AH13" s="49">
        <f>IF(ISBLANK(AG13),"-",AG13-AG12)</f>
        <v>676</v>
      </c>
      <c r="AI13" s="50">
        <f t="shared" si="8"/>
        <v>178.27004219409284</v>
      </c>
      <c r="AJ13" s="101">
        <v>0</v>
      </c>
      <c r="AK13" s="101">
        <v>0</v>
      </c>
      <c r="AL13" s="101">
        <v>0</v>
      </c>
      <c r="AM13" s="101">
        <v>1</v>
      </c>
      <c r="AN13" s="101">
        <v>1</v>
      </c>
      <c r="AO13" s="101">
        <v>0</v>
      </c>
      <c r="AP13" s="119">
        <v>10006727</v>
      </c>
      <c r="AQ13" s="119">
        <f t="shared" si="2"/>
        <v>1286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15</v>
      </c>
      <c r="E14" s="41">
        <f t="shared" si="0"/>
        <v>10.563380281690142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99</v>
      </c>
      <c r="P14" s="115">
        <v>94</v>
      </c>
      <c r="Q14" s="115">
        <v>65669910</v>
      </c>
      <c r="R14" s="46">
        <f t="shared" si="5"/>
        <v>3888</v>
      </c>
      <c r="S14" s="47">
        <f t="shared" si="6"/>
        <v>93.311999999999998</v>
      </c>
      <c r="T14" s="47">
        <f t="shared" si="7"/>
        <v>3.8879999999999999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0</v>
      </c>
      <c r="AA14" s="119">
        <v>1185</v>
      </c>
      <c r="AB14" s="119">
        <v>917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43029088</v>
      </c>
      <c r="AH14" s="49">
        <f t="shared" ref="AH14:AH34" si="9">IF(ISBLANK(AG14),"-",AG14-AG13)</f>
        <v>684</v>
      </c>
      <c r="AI14" s="50">
        <f t="shared" si="8"/>
        <v>175.92592592592592</v>
      </c>
      <c r="AJ14" s="101">
        <v>0</v>
      </c>
      <c r="AK14" s="101">
        <v>0</v>
      </c>
      <c r="AL14" s="101">
        <v>0</v>
      </c>
      <c r="AM14" s="101">
        <v>1</v>
      </c>
      <c r="AN14" s="101">
        <v>1</v>
      </c>
      <c r="AO14" s="101">
        <v>0</v>
      </c>
      <c r="AP14" s="119">
        <v>10007337</v>
      </c>
      <c r="AQ14" s="119">
        <f t="shared" si="2"/>
        <v>610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15</v>
      </c>
      <c r="E15" s="41">
        <f t="shared" si="0"/>
        <v>10.563380281690142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107</v>
      </c>
      <c r="P15" s="115">
        <v>102</v>
      </c>
      <c r="Q15" s="115">
        <v>65674153</v>
      </c>
      <c r="R15" s="46">
        <f t="shared" si="5"/>
        <v>4243</v>
      </c>
      <c r="S15" s="47">
        <f t="shared" si="6"/>
        <v>101.83199999999999</v>
      </c>
      <c r="T15" s="47">
        <f t="shared" si="7"/>
        <v>4.2430000000000003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0</v>
      </c>
      <c r="AA15" s="119">
        <v>1185</v>
      </c>
      <c r="AB15" s="119">
        <v>896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43029776</v>
      </c>
      <c r="AH15" s="49">
        <f t="shared" si="9"/>
        <v>688</v>
      </c>
      <c r="AI15" s="50">
        <f t="shared" si="8"/>
        <v>162.14942257836435</v>
      </c>
      <c r="AJ15" s="101">
        <v>0</v>
      </c>
      <c r="AK15" s="101">
        <v>0</v>
      </c>
      <c r="AL15" s="101">
        <v>0</v>
      </c>
      <c r="AM15" s="101">
        <v>1</v>
      </c>
      <c r="AN15" s="101">
        <v>1</v>
      </c>
      <c r="AO15" s="101">
        <v>0</v>
      </c>
      <c r="AP15" s="119">
        <v>10007337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10</v>
      </c>
      <c r="E16" s="41">
        <f t="shared" si="0"/>
        <v>7.042253521126761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128</v>
      </c>
      <c r="P16" s="115">
        <v>125</v>
      </c>
      <c r="Q16" s="115">
        <v>65678891</v>
      </c>
      <c r="R16" s="46">
        <f t="shared" si="5"/>
        <v>4738</v>
      </c>
      <c r="S16" s="47">
        <f t="shared" si="6"/>
        <v>113.712</v>
      </c>
      <c r="T16" s="47">
        <f t="shared" si="7"/>
        <v>4.7380000000000004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0</v>
      </c>
      <c r="AA16" s="119">
        <v>1185</v>
      </c>
      <c r="AB16" s="119">
        <v>1188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43030564</v>
      </c>
      <c r="AH16" s="49">
        <f t="shared" si="9"/>
        <v>788</v>
      </c>
      <c r="AI16" s="50">
        <f t="shared" si="8"/>
        <v>166.31490080202616</v>
      </c>
      <c r="AJ16" s="101">
        <v>0</v>
      </c>
      <c r="AK16" s="101">
        <v>0</v>
      </c>
      <c r="AL16" s="101">
        <v>0</v>
      </c>
      <c r="AM16" s="101">
        <v>1</v>
      </c>
      <c r="AN16" s="101">
        <v>1</v>
      </c>
      <c r="AO16" s="101">
        <v>0</v>
      </c>
      <c r="AP16" s="119">
        <v>10007337</v>
      </c>
      <c r="AQ16" s="119">
        <f t="shared" si="2"/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6</v>
      </c>
      <c r="E17" s="41">
        <f t="shared" si="0"/>
        <v>4.2253521126760569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135</v>
      </c>
      <c r="P17" s="115">
        <v>141</v>
      </c>
      <c r="Q17" s="115">
        <v>65684813</v>
      </c>
      <c r="R17" s="46">
        <f t="shared" si="5"/>
        <v>5922</v>
      </c>
      <c r="S17" s="47">
        <f t="shared" si="6"/>
        <v>142.12799999999999</v>
      </c>
      <c r="T17" s="47">
        <f t="shared" si="7"/>
        <v>5.9219999999999997</v>
      </c>
      <c r="U17" s="116">
        <v>9.3000000000000007</v>
      </c>
      <c r="V17" s="116">
        <f t="shared" si="1"/>
        <v>9.3000000000000007</v>
      </c>
      <c r="W17" s="117" t="s">
        <v>130</v>
      </c>
      <c r="X17" s="119">
        <v>0</v>
      </c>
      <c r="Y17" s="119">
        <v>1015</v>
      </c>
      <c r="Z17" s="119">
        <v>1187</v>
      </c>
      <c r="AA17" s="119">
        <v>1185</v>
      </c>
      <c r="AB17" s="119">
        <v>1188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43031884</v>
      </c>
      <c r="AH17" s="49">
        <f t="shared" si="9"/>
        <v>1320</v>
      </c>
      <c r="AI17" s="50">
        <f t="shared" si="8"/>
        <v>222.89766970618035</v>
      </c>
      <c r="AJ17" s="101">
        <v>0</v>
      </c>
      <c r="AK17" s="101">
        <v>1</v>
      </c>
      <c r="AL17" s="101">
        <v>1</v>
      </c>
      <c r="AM17" s="101">
        <v>1</v>
      </c>
      <c r="AN17" s="101">
        <v>1</v>
      </c>
      <c r="AO17" s="101">
        <v>0</v>
      </c>
      <c r="AP17" s="119">
        <v>10007337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5</v>
      </c>
      <c r="E18" s="41">
        <f t="shared" si="0"/>
        <v>3.5211267605633805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135</v>
      </c>
      <c r="P18" s="115">
        <v>145</v>
      </c>
      <c r="Q18" s="115">
        <v>65690912</v>
      </c>
      <c r="R18" s="46">
        <f t="shared" si="5"/>
        <v>6099</v>
      </c>
      <c r="S18" s="47">
        <f t="shared" si="6"/>
        <v>146.376</v>
      </c>
      <c r="T18" s="47">
        <f t="shared" si="7"/>
        <v>6.0990000000000002</v>
      </c>
      <c r="U18" s="116">
        <v>8.8000000000000007</v>
      </c>
      <c r="V18" s="116">
        <f t="shared" si="1"/>
        <v>8.8000000000000007</v>
      </c>
      <c r="W18" s="117" t="s">
        <v>130</v>
      </c>
      <c r="X18" s="119">
        <v>0</v>
      </c>
      <c r="Y18" s="119">
        <v>1040</v>
      </c>
      <c r="Z18" s="119">
        <v>1187</v>
      </c>
      <c r="AA18" s="119">
        <v>1185</v>
      </c>
      <c r="AB18" s="119">
        <v>1188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43033268</v>
      </c>
      <c r="AH18" s="49">
        <f t="shared" si="9"/>
        <v>1384</v>
      </c>
      <c r="AI18" s="50">
        <f t="shared" si="8"/>
        <v>226.92244630267257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10007337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133</v>
      </c>
      <c r="P19" s="115">
        <v>146</v>
      </c>
      <c r="Q19" s="115">
        <v>65697075</v>
      </c>
      <c r="R19" s="46">
        <f t="shared" si="5"/>
        <v>6163</v>
      </c>
      <c r="S19" s="47">
        <f t="shared" si="6"/>
        <v>147.91200000000001</v>
      </c>
      <c r="T19" s="47">
        <f t="shared" si="7"/>
        <v>6.1630000000000003</v>
      </c>
      <c r="U19" s="116">
        <v>8.1</v>
      </c>
      <c r="V19" s="116">
        <f t="shared" si="1"/>
        <v>8.1</v>
      </c>
      <c r="W19" s="117" t="s">
        <v>130</v>
      </c>
      <c r="X19" s="119">
        <v>0</v>
      </c>
      <c r="Y19" s="119">
        <v>1068</v>
      </c>
      <c r="Z19" s="119">
        <v>1187</v>
      </c>
      <c r="AA19" s="119">
        <v>1185</v>
      </c>
      <c r="AB19" s="119">
        <v>1188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43034664</v>
      </c>
      <c r="AH19" s="49">
        <f t="shared" si="9"/>
        <v>1396</v>
      </c>
      <c r="AI19" s="50">
        <f t="shared" si="8"/>
        <v>226.51306182054194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10007337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6</v>
      </c>
      <c r="E20" s="41">
        <f t="shared" si="0"/>
        <v>4.2253521126760569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134</v>
      </c>
      <c r="P20" s="115">
        <v>149</v>
      </c>
      <c r="Q20" s="115">
        <v>65703365</v>
      </c>
      <c r="R20" s="46">
        <f t="shared" si="5"/>
        <v>6290</v>
      </c>
      <c r="S20" s="47">
        <f t="shared" si="6"/>
        <v>150.96</v>
      </c>
      <c r="T20" s="47">
        <f t="shared" si="7"/>
        <v>6.29</v>
      </c>
      <c r="U20" s="116">
        <v>7.4</v>
      </c>
      <c r="V20" s="116">
        <f t="shared" si="1"/>
        <v>7.4</v>
      </c>
      <c r="W20" s="117" t="s">
        <v>130</v>
      </c>
      <c r="X20" s="119">
        <v>0</v>
      </c>
      <c r="Y20" s="119">
        <v>1067</v>
      </c>
      <c r="Z20" s="119">
        <v>1187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43036084</v>
      </c>
      <c r="AH20" s="49">
        <f t="shared" si="9"/>
        <v>1420</v>
      </c>
      <c r="AI20" s="50">
        <f t="shared" si="8"/>
        <v>225.75516693163752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10007337</v>
      </c>
      <c r="AQ20" s="119">
        <f t="shared" si="2"/>
        <v>0</v>
      </c>
      <c r="AR20" s="53">
        <v>1.08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135</v>
      </c>
      <c r="P21" s="115">
        <v>143</v>
      </c>
      <c r="Q21" s="115">
        <v>65709412</v>
      </c>
      <c r="R21" s="46">
        <f t="shared" si="5"/>
        <v>6047</v>
      </c>
      <c r="S21" s="47">
        <f t="shared" si="6"/>
        <v>145.12799999999999</v>
      </c>
      <c r="T21" s="47">
        <f t="shared" si="7"/>
        <v>6.0469999999999997</v>
      </c>
      <c r="U21" s="116">
        <v>6.7</v>
      </c>
      <c r="V21" s="116">
        <f t="shared" si="1"/>
        <v>6.7</v>
      </c>
      <c r="W21" s="117" t="s">
        <v>130</v>
      </c>
      <c r="X21" s="119">
        <v>0</v>
      </c>
      <c r="Y21" s="119">
        <v>1066</v>
      </c>
      <c r="Z21" s="119">
        <v>1187</v>
      </c>
      <c r="AA21" s="119">
        <v>1185</v>
      </c>
      <c r="AB21" s="119">
        <v>1188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43037452</v>
      </c>
      <c r="AH21" s="49">
        <f t="shared" si="9"/>
        <v>1368</v>
      </c>
      <c r="AI21" s="50">
        <f t="shared" si="8"/>
        <v>226.22788159417894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10007337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7</v>
      </c>
      <c r="E22" s="41">
        <f t="shared" si="0"/>
        <v>4.9295774647887329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137</v>
      </c>
      <c r="P22" s="115">
        <v>143</v>
      </c>
      <c r="Q22" s="115">
        <v>65715455</v>
      </c>
      <c r="R22" s="46">
        <f t="shared" si="5"/>
        <v>6043</v>
      </c>
      <c r="S22" s="47">
        <f t="shared" si="6"/>
        <v>145.03200000000001</v>
      </c>
      <c r="T22" s="47">
        <f t="shared" si="7"/>
        <v>6.0430000000000001</v>
      </c>
      <c r="U22" s="116">
        <v>6.2</v>
      </c>
      <c r="V22" s="116">
        <f t="shared" si="1"/>
        <v>6.2</v>
      </c>
      <c r="W22" s="117" t="s">
        <v>130</v>
      </c>
      <c r="X22" s="119">
        <v>0</v>
      </c>
      <c r="Y22" s="119">
        <v>1046</v>
      </c>
      <c r="Z22" s="119">
        <v>1187</v>
      </c>
      <c r="AA22" s="119">
        <v>1185</v>
      </c>
      <c r="AB22" s="119">
        <v>1188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43038812</v>
      </c>
      <c r="AH22" s="49">
        <f t="shared" si="9"/>
        <v>1360</v>
      </c>
      <c r="AI22" s="50">
        <f t="shared" si="8"/>
        <v>225.05378123448617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10007337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6</v>
      </c>
      <c r="E23" s="41">
        <f t="shared" si="0"/>
        <v>4.2253521126760569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136</v>
      </c>
      <c r="P23" s="115">
        <v>136</v>
      </c>
      <c r="Q23" s="115">
        <v>65721574</v>
      </c>
      <c r="R23" s="46">
        <f t="shared" si="5"/>
        <v>6119</v>
      </c>
      <c r="S23" s="47">
        <f t="shared" si="6"/>
        <v>146.85599999999999</v>
      </c>
      <c r="T23" s="47">
        <f t="shared" si="7"/>
        <v>6.1189999999999998</v>
      </c>
      <c r="U23" s="116">
        <v>5.9</v>
      </c>
      <c r="V23" s="116">
        <f t="shared" si="1"/>
        <v>5.9</v>
      </c>
      <c r="W23" s="117" t="s">
        <v>130</v>
      </c>
      <c r="X23" s="119">
        <v>0</v>
      </c>
      <c r="Y23" s="119">
        <v>1015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43040192</v>
      </c>
      <c r="AH23" s="49">
        <f t="shared" si="9"/>
        <v>1380</v>
      </c>
      <c r="AI23" s="50">
        <f t="shared" si="8"/>
        <v>225.52704690308875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10007337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136</v>
      </c>
      <c r="P24" s="115">
        <v>138</v>
      </c>
      <c r="Q24" s="115">
        <v>65727351</v>
      </c>
      <c r="R24" s="46">
        <f t="shared" si="5"/>
        <v>5777</v>
      </c>
      <c r="S24" s="47">
        <f t="shared" si="6"/>
        <v>138.648</v>
      </c>
      <c r="T24" s="47">
        <f t="shared" si="7"/>
        <v>5.7770000000000001</v>
      </c>
      <c r="U24" s="116">
        <v>5.6</v>
      </c>
      <c r="V24" s="116">
        <f t="shared" si="1"/>
        <v>5.6</v>
      </c>
      <c r="W24" s="117" t="s">
        <v>130</v>
      </c>
      <c r="X24" s="119">
        <v>0</v>
      </c>
      <c r="Y24" s="119">
        <v>1015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43041516</v>
      </c>
      <c r="AH24" s="49">
        <f>IF(ISBLANK(AG24),"-",AG24-AG23)</f>
        <v>1324</v>
      </c>
      <c r="AI24" s="50">
        <f t="shared" si="8"/>
        <v>229.18469794010733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10007337</v>
      </c>
      <c r="AQ24" s="119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8</v>
      </c>
      <c r="E25" s="41">
        <f t="shared" si="0"/>
        <v>5.6338028169014089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135</v>
      </c>
      <c r="P25" s="115">
        <v>136</v>
      </c>
      <c r="Q25" s="115">
        <v>65733127</v>
      </c>
      <c r="R25" s="46">
        <f t="shared" si="5"/>
        <v>5776</v>
      </c>
      <c r="S25" s="47">
        <f t="shared" si="6"/>
        <v>138.624</v>
      </c>
      <c r="T25" s="47">
        <f t="shared" si="7"/>
        <v>5.7759999999999998</v>
      </c>
      <c r="U25" s="116">
        <v>5.4</v>
      </c>
      <c r="V25" s="116">
        <f t="shared" si="1"/>
        <v>5.4</v>
      </c>
      <c r="W25" s="117" t="s">
        <v>130</v>
      </c>
      <c r="X25" s="119">
        <v>0</v>
      </c>
      <c r="Y25" s="119">
        <v>1014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43042852</v>
      </c>
      <c r="AH25" s="49">
        <f t="shared" si="9"/>
        <v>1336</v>
      </c>
      <c r="AI25" s="50">
        <f t="shared" si="8"/>
        <v>231.30193905817174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10007337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8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134</v>
      </c>
      <c r="P26" s="115">
        <v>138</v>
      </c>
      <c r="Q26" s="115">
        <v>65738780</v>
      </c>
      <c r="R26" s="46">
        <f t="shared" si="5"/>
        <v>5653</v>
      </c>
      <c r="S26" s="47">
        <f t="shared" si="6"/>
        <v>135.672</v>
      </c>
      <c r="T26" s="47">
        <f t="shared" si="7"/>
        <v>5.6529999999999996</v>
      </c>
      <c r="U26" s="116">
        <v>5.2</v>
      </c>
      <c r="V26" s="116">
        <f t="shared" si="1"/>
        <v>5.2</v>
      </c>
      <c r="W26" s="117" t="s">
        <v>130</v>
      </c>
      <c r="X26" s="119">
        <v>0</v>
      </c>
      <c r="Y26" s="119">
        <v>1015</v>
      </c>
      <c r="Z26" s="119">
        <v>1167</v>
      </c>
      <c r="AA26" s="119">
        <v>1185</v>
      </c>
      <c r="AB26" s="119">
        <v>1167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43044124</v>
      </c>
      <c r="AH26" s="49">
        <f t="shared" si="9"/>
        <v>1272</v>
      </c>
      <c r="AI26" s="50">
        <f t="shared" si="8"/>
        <v>225.01326729170353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10007337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7</v>
      </c>
      <c r="E27" s="41">
        <f t="shared" si="0"/>
        <v>4.9295774647887329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134</v>
      </c>
      <c r="P27" s="115">
        <v>133</v>
      </c>
      <c r="Q27" s="115">
        <v>65744505</v>
      </c>
      <c r="R27" s="46">
        <f t="shared" si="5"/>
        <v>5725</v>
      </c>
      <c r="S27" s="47">
        <f t="shared" si="6"/>
        <v>137.4</v>
      </c>
      <c r="T27" s="47">
        <f t="shared" si="7"/>
        <v>5.7249999999999996</v>
      </c>
      <c r="U27" s="116">
        <v>5</v>
      </c>
      <c r="V27" s="116">
        <f t="shared" si="1"/>
        <v>5</v>
      </c>
      <c r="W27" s="117" t="s">
        <v>130</v>
      </c>
      <c r="X27" s="119">
        <v>0</v>
      </c>
      <c r="Y27" s="119">
        <v>1014</v>
      </c>
      <c r="Z27" s="119">
        <v>1167</v>
      </c>
      <c r="AA27" s="119">
        <v>1185</v>
      </c>
      <c r="AB27" s="119">
        <v>1167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43045416</v>
      </c>
      <c r="AH27" s="49">
        <f t="shared" si="9"/>
        <v>1292</v>
      </c>
      <c r="AI27" s="50">
        <f t="shared" si="8"/>
        <v>225.67685589519652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10007337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6</v>
      </c>
      <c r="E28" s="41">
        <f t="shared" si="0"/>
        <v>4.2253521126760569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132</v>
      </c>
      <c r="P28" s="115">
        <v>141</v>
      </c>
      <c r="Q28" s="115">
        <v>65750178</v>
      </c>
      <c r="R28" s="46">
        <f t="shared" si="5"/>
        <v>5673</v>
      </c>
      <c r="S28" s="47">
        <f t="shared" si="6"/>
        <v>136.15199999999999</v>
      </c>
      <c r="T28" s="47">
        <f t="shared" si="7"/>
        <v>5.673</v>
      </c>
      <c r="U28" s="116">
        <v>4.8</v>
      </c>
      <c r="V28" s="116">
        <f t="shared" si="1"/>
        <v>4.8</v>
      </c>
      <c r="W28" s="117" t="s">
        <v>130</v>
      </c>
      <c r="X28" s="119">
        <v>0</v>
      </c>
      <c r="Y28" s="119">
        <v>1006</v>
      </c>
      <c r="Z28" s="119">
        <v>1146</v>
      </c>
      <c r="AA28" s="119">
        <v>1185</v>
      </c>
      <c r="AB28" s="119">
        <v>1146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43046668</v>
      </c>
      <c r="AH28" s="49">
        <f t="shared" si="9"/>
        <v>1252</v>
      </c>
      <c r="AI28" s="50">
        <f t="shared" si="8"/>
        <v>220.69451789176802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10007337</v>
      </c>
      <c r="AQ28" s="119">
        <f t="shared" si="2"/>
        <v>0</v>
      </c>
      <c r="AR28" s="53">
        <v>1.1200000000000001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6</v>
      </c>
      <c r="E29" s="41">
        <f t="shared" si="0"/>
        <v>4.2253521126760569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131</v>
      </c>
      <c r="P29" s="115">
        <v>135</v>
      </c>
      <c r="Q29" s="115">
        <v>65755748</v>
      </c>
      <c r="R29" s="46">
        <f t="shared" si="5"/>
        <v>5570</v>
      </c>
      <c r="S29" s="47">
        <f t="shared" si="6"/>
        <v>133.68</v>
      </c>
      <c r="T29" s="47">
        <f t="shared" si="7"/>
        <v>5.57</v>
      </c>
      <c r="U29" s="116">
        <v>4.5</v>
      </c>
      <c r="V29" s="116">
        <f t="shared" si="1"/>
        <v>4.5</v>
      </c>
      <c r="W29" s="117" t="s">
        <v>130</v>
      </c>
      <c r="X29" s="119">
        <v>0</v>
      </c>
      <c r="Y29" s="119">
        <v>1006</v>
      </c>
      <c r="Z29" s="119">
        <v>1148</v>
      </c>
      <c r="AA29" s="119">
        <v>1185</v>
      </c>
      <c r="AB29" s="119">
        <v>0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43047908</v>
      </c>
      <c r="AH29" s="49">
        <f t="shared" si="9"/>
        <v>1240</v>
      </c>
      <c r="AI29" s="50">
        <f t="shared" si="8"/>
        <v>222.62118491921004</v>
      </c>
      <c r="AJ29" s="101">
        <v>0</v>
      </c>
      <c r="AK29" s="101">
        <v>1</v>
      </c>
      <c r="AL29" s="101">
        <v>1</v>
      </c>
      <c r="AM29" s="101">
        <v>1</v>
      </c>
      <c r="AN29" s="101">
        <v>0</v>
      </c>
      <c r="AO29" s="101">
        <v>0</v>
      </c>
      <c r="AP29" s="119">
        <v>10007337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114</v>
      </c>
      <c r="P30" s="115">
        <v>138</v>
      </c>
      <c r="Q30" s="115">
        <v>65761234</v>
      </c>
      <c r="R30" s="46">
        <f t="shared" si="5"/>
        <v>5486</v>
      </c>
      <c r="S30" s="47">
        <f t="shared" si="6"/>
        <v>131.66399999999999</v>
      </c>
      <c r="T30" s="47">
        <f t="shared" si="7"/>
        <v>5.4859999999999998</v>
      </c>
      <c r="U30" s="116">
        <v>3.6</v>
      </c>
      <c r="V30" s="116">
        <f t="shared" si="1"/>
        <v>3.6</v>
      </c>
      <c r="W30" s="117" t="s">
        <v>139</v>
      </c>
      <c r="X30" s="119">
        <v>0</v>
      </c>
      <c r="Y30" s="119">
        <v>1099</v>
      </c>
      <c r="Z30" s="119">
        <v>1187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43049004</v>
      </c>
      <c r="AH30" s="49">
        <f t="shared" si="9"/>
        <v>1096</v>
      </c>
      <c r="AI30" s="50">
        <f t="shared" si="8"/>
        <v>199.7812613926358</v>
      </c>
      <c r="AJ30" s="101">
        <v>0</v>
      </c>
      <c r="AK30" s="101">
        <v>1</v>
      </c>
      <c r="AL30" s="101">
        <v>1</v>
      </c>
      <c r="AM30" s="101">
        <v>1</v>
      </c>
      <c r="AN30" s="101">
        <v>0</v>
      </c>
      <c r="AO30" s="101">
        <v>0</v>
      </c>
      <c r="AP30" s="119">
        <v>10007337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10</v>
      </c>
      <c r="E31" s="41">
        <f t="shared" si="0"/>
        <v>7.042253521126761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111</v>
      </c>
      <c r="P31" s="115">
        <v>127</v>
      </c>
      <c r="Q31" s="115">
        <v>65766673</v>
      </c>
      <c r="R31" s="46">
        <f t="shared" si="5"/>
        <v>5439</v>
      </c>
      <c r="S31" s="47">
        <f t="shared" si="6"/>
        <v>130.536</v>
      </c>
      <c r="T31" s="47">
        <f t="shared" si="7"/>
        <v>5.4390000000000001</v>
      </c>
      <c r="U31" s="116">
        <v>2.9</v>
      </c>
      <c r="V31" s="116">
        <f t="shared" si="1"/>
        <v>2.9</v>
      </c>
      <c r="W31" s="117" t="s">
        <v>139</v>
      </c>
      <c r="X31" s="119">
        <v>0</v>
      </c>
      <c r="Y31" s="119">
        <v>1097</v>
      </c>
      <c r="Z31" s="119">
        <v>1188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43050100</v>
      </c>
      <c r="AH31" s="49">
        <f t="shared" si="9"/>
        <v>1096</v>
      </c>
      <c r="AI31" s="50">
        <f t="shared" si="8"/>
        <v>201.50763007905866</v>
      </c>
      <c r="AJ31" s="101">
        <v>0</v>
      </c>
      <c r="AK31" s="101">
        <v>1</v>
      </c>
      <c r="AL31" s="101">
        <v>1</v>
      </c>
      <c r="AM31" s="101">
        <v>1</v>
      </c>
      <c r="AN31" s="101">
        <v>0</v>
      </c>
      <c r="AO31" s="101">
        <v>0</v>
      </c>
      <c r="AP31" s="119">
        <v>10007337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12</v>
      </c>
      <c r="E32" s="41">
        <f t="shared" si="0"/>
        <v>8.4507042253521139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113</v>
      </c>
      <c r="P32" s="115">
        <v>133</v>
      </c>
      <c r="Q32" s="115">
        <v>65771705</v>
      </c>
      <c r="R32" s="46">
        <f t="shared" si="5"/>
        <v>5032</v>
      </c>
      <c r="S32" s="47">
        <f t="shared" si="6"/>
        <v>120.768</v>
      </c>
      <c r="T32" s="47">
        <f t="shared" si="7"/>
        <v>5.032</v>
      </c>
      <c r="U32" s="116">
        <v>2.4</v>
      </c>
      <c r="V32" s="116">
        <f t="shared" si="1"/>
        <v>2.4</v>
      </c>
      <c r="W32" s="117" t="s">
        <v>139</v>
      </c>
      <c r="X32" s="119">
        <v>0</v>
      </c>
      <c r="Y32" s="119">
        <v>1056</v>
      </c>
      <c r="Z32" s="119">
        <v>1167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43051104</v>
      </c>
      <c r="AH32" s="49">
        <f t="shared" si="9"/>
        <v>1004</v>
      </c>
      <c r="AI32" s="50">
        <f t="shared" si="8"/>
        <v>199.52305246422893</v>
      </c>
      <c r="AJ32" s="101">
        <v>0</v>
      </c>
      <c r="AK32" s="101">
        <v>1</v>
      </c>
      <c r="AL32" s="101">
        <v>1</v>
      </c>
      <c r="AM32" s="101">
        <v>1</v>
      </c>
      <c r="AN32" s="101">
        <v>0</v>
      </c>
      <c r="AO32" s="101">
        <v>0</v>
      </c>
      <c r="AP32" s="119">
        <v>10007337</v>
      </c>
      <c r="AQ32" s="119">
        <f t="shared" si="2"/>
        <v>0</v>
      </c>
      <c r="AR32" s="53">
        <v>1.0900000000000001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134</v>
      </c>
      <c r="P33" s="115">
        <v>104</v>
      </c>
      <c r="Q33" s="115">
        <v>65776254</v>
      </c>
      <c r="R33" s="46">
        <f t="shared" si="5"/>
        <v>4549</v>
      </c>
      <c r="S33" s="47">
        <f t="shared" si="6"/>
        <v>109.176</v>
      </c>
      <c r="T33" s="47">
        <f t="shared" si="7"/>
        <v>4.5490000000000004</v>
      </c>
      <c r="U33" s="116">
        <v>3.4</v>
      </c>
      <c r="V33" s="116">
        <f t="shared" si="1"/>
        <v>3.4</v>
      </c>
      <c r="W33" s="117" t="s">
        <v>124</v>
      </c>
      <c r="X33" s="119">
        <v>0</v>
      </c>
      <c r="Y33" s="119">
        <v>0</v>
      </c>
      <c r="Z33" s="119">
        <v>1046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43051948</v>
      </c>
      <c r="AH33" s="49">
        <f t="shared" si="9"/>
        <v>844</v>
      </c>
      <c r="AI33" s="50">
        <f t="shared" si="8"/>
        <v>185.53528247966585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10008379</v>
      </c>
      <c r="AQ33" s="119">
        <f t="shared" si="2"/>
        <v>1042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11</v>
      </c>
      <c r="E34" s="41">
        <f t="shared" si="0"/>
        <v>7.746478873239437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134</v>
      </c>
      <c r="P34" s="115">
        <v>95</v>
      </c>
      <c r="Q34" s="115">
        <v>65780296</v>
      </c>
      <c r="R34" s="46">
        <f t="shared" si="5"/>
        <v>4042</v>
      </c>
      <c r="S34" s="47">
        <f t="shared" si="6"/>
        <v>97.007999999999996</v>
      </c>
      <c r="T34" s="47">
        <f t="shared" si="7"/>
        <v>4.0419999999999998</v>
      </c>
      <c r="U34" s="116">
        <v>4.9000000000000004</v>
      </c>
      <c r="V34" s="116">
        <f t="shared" si="1"/>
        <v>4.9000000000000004</v>
      </c>
      <c r="W34" s="117" t="s">
        <v>124</v>
      </c>
      <c r="X34" s="119">
        <v>0</v>
      </c>
      <c r="Y34" s="119">
        <v>0</v>
      </c>
      <c r="Z34" s="119">
        <v>966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43052668</v>
      </c>
      <c r="AH34" s="49">
        <f t="shared" si="9"/>
        <v>720</v>
      </c>
      <c r="AI34" s="50">
        <f t="shared" si="8"/>
        <v>178.1296387926769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10009746</v>
      </c>
      <c r="AQ34" s="119">
        <f t="shared" si="2"/>
        <v>1367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125912</v>
      </c>
      <c r="S35" s="65">
        <f>AVERAGE(S11:S34)</f>
        <v>125.91199999999998</v>
      </c>
      <c r="T35" s="65">
        <f>SUM(T11:T34)</f>
        <v>125.91200000000002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26360</v>
      </c>
      <c r="AH35" s="67">
        <f>SUM(AH11:AH34)</f>
        <v>26360</v>
      </c>
      <c r="AI35" s="68">
        <f>$AH$35/$T35</f>
        <v>209.3525636952792</v>
      </c>
      <c r="AJ35" s="92"/>
      <c r="AK35" s="93"/>
      <c r="AL35" s="93"/>
      <c r="AM35" s="93"/>
      <c r="AN35" s="94"/>
      <c r="AO35" s="69"/>
      <c r="AP35" s="70">
        <f>AP34-AP10</f>
        <v>6964</v>
      </c>
      <c r="AQ35" s="71">
        <f>SUM(AQ11:AQ34)</f>
        <v>6964</v>
      </c>
      <c r="AR35" s="72">
        <f>AVERAGE(AR11:AR34)</f>
        <v>1.0933333333333333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5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158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178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58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58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180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179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181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5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58" t="s">
        <v>136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172</v>
      </c>
      <c r="C49" s="158"/>
      <c r="D49" s="143"/>
      <c r="E49" s="158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58" t="s">
        <v>137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145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58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160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/>
      <c r="C54" s="158"/>
      <c r="D54" s="143"/>
      <c r="E54" s="158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58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58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58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29 X11:AB34 V30:W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29" name="Range1_16_3_1_1_3_2"/>
    <protectedRange sqref="AG11:AG34" name="Range1_16_3_1_1_1_1_1_1"/>
    <protectedRange sqref="AR12:AR24" name="Range1_16_3_1_1_5_1"/>
    <protectedRange sqref="B54" name="Range2_12_5_1_1_1_2_2_1_1_1_1_1_1_1_1_1_1_1_2_1_1_1_1_1_1_1_1_1_3_1_3_1_2_1_1_1_1_1_1_1_1_1_1_1_1_1_2_1_1_1_1_1_2_1_1_1_1_1_1_1_1_2_1_1_3_1_1_1_2_1_1_1_1_1_1_1_1_1_1_1_1_1_1_1_1_1_2_1_1_1_1_1_1_1_1_1_1_1_1_1_1_1_1_1_1_1_2_3_1_2_1_1_1"/>
    <protectedRange sqref="B43" name="Range2_12_5_1_1_1_2_1_1_1_1_1_1_1_1_1_1_1_2_1_1_1_1_1_1_1_1_1_1_1_1_1_1_1_1_1_1_1_1_1_1_2_1_1_1_1_1_1_1_1_1_1_1_2_1_1_1_1_2_1_1_1_1_1_1_1_1_1_1_1_2_1_1_1_1_1_1_1_1"/>
    <protectedRange sqref="B44" name="Range2_12_5_1_1_1_2_2_1_1_1_1_1_1_1_1_1_1_1_1_1_1_1_1_1_1_1_1_1_1_1_1_1_1_1_1_1_1_1_1_1_1_1_1_1_1_1_1_1_1_1_1_1_1_1_1_1_2_1_1_1_1_1_1_1_1_1_1_1_2_1_1_1_1_1_2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T46" name="Range2_12_5_1_1_2_2_1_1_1_1_1_1_1_1_1_1_1_1_2_1_1_1_1_1_1_1_1"/>
    <protectedRange sqref="S46" name="Range2_12_4_1_1_1_4_2_2_2_2_1_1_1_1_1_1_1_1_1_1_1_2_1_1_1_1_1_1_1_1"/>
    <protectedRange sqref="Q46:R46" name="Range2_12_1_6_1_1_1_2_3_2_1_1_3_1_1_1_1_1_1_1_1_1_1_1_1_1_2_1_1_1_1_1_1_1_1"/>
    <protectedRange sqref="N46:P46" name="Range2_12_1_2_3_1_1_1_2_3_2_1_1_3_1_1_1_1_1_1_1_1_1_1_1_1_1_2_1_1_1_1_1_1_1_1"/>
    <protectedRange sqref="K46:M46" name="Range2_2_12_1_4_3_1_1_1_3_3_2_1_1_3_1_1_1_1_1_1_1_1_1_1_1_1_1_2_1_1_1_1_1_1_1_1"/>
    <protectedRange sqref="J46" name="Range2_2_12_1_4_3_1_1_1_3_2_1_2_2_1_1_1_1_1_1_1_1_1_1_1_1_1_2_1_1_1_1_1_1_1_1"/>
    <protectedRange sqref="E46:H46" name="Range2_2_12_1_3_1_2_1_1_1_1_2_1_1_1_1_1_1_1_1_1_1_2_1_1_1_1_1_1_1_1_2_1_1_1_1_1_1_1_1"/>
    <protectedRange sqref="D46" name="Range2_2_12_1_3_1_2_1_1_1_2_1_2_3_1_1_1_1_1_1_2_1_1_1_1_1_1_1_1_1_1_2_1_1_1_1_1_1_1_1"/>
    <protectedRange sqref="I46" name="Range2_2_12_1_4_2_1_1_1_4_1_2_1_1_1_2_2_1_1_1_1_1_1_1_1_1_1_1_1_1_1_2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"/>
    <protectedRange sqref="F47" name="Range2_2_12_1_3_1_2_1_1_1_1_2_1_1_1_1_1_1_1_1_1_1_1_2_2_1_1_1_1_1"/>
    <protectedRange sqref="E47" name="Range2_2_12_1_3_1_2_1_1_1_2_1_1_1_1_3_1_1_1_1_1_1_1_1_1_2_2_1_1_1_1_1"/>
    <protectedRange sqref="B47" name="Range2_12_5_1_1_1_2_1_1_1_1_1_1_1_1_1_1_1_2_1_2_1_1_1_1_1_1_1_1_1_2_1_1_1_1_1_1_1_1_1_1_1_1_1_1_1_1_1_1_1_1_1_1_1_1_1_1_1_1_1_1_1_1_1_1_1_1_1_1_1_1_1_1_1_2_1_1_1_1_1_1_1_1_1_2_1_2_1_1_1_1_1_2_1_1_1_1_1_1_1_1_2_1_1_1_1_1"/>
    <protectedRange sqref="B48" name="Range2_12_5_1_1_1_1_1_2_1_1_1_1_1_1_1_1_1_1_1_1_1_1_1_1_1_1_1_1_2_1_1_1_1_1_1_1_1_1_1_1_1_1_3_1_1_1_2_1_1_1_1_1_1_1_1_1_1_1_1_2_1_1_1_1_1_1_1_1_1_1_1_1_1_1_1_1_1_1_1_1_1_1_1_1_1_1_1_1_3_1_2_1_1_1_2_2"/>
    <protectedRange sqref="B49" name="Range2_12_5_1_1_1_2_2_1_1_1_1_1_1_1_1_1_1_1_2_1_1_1_1_1_1_1_1_1_3_1_3_1_2_1_1_1_1_1_1_1_1_1_1_1_1_1_2_1_1_1_1_1_2_1_1_1_1_1_1_1_1_2_1_1_3_1_1_1_2_1_1_1_1_1_1_1_1_1_1_1_1_1_1_1_1_1_2_1_1_1_1_1_1_1_1_1_1_1_1_1_1_1_1_1_1_1_2_3_1_2_1_1_1_2_2"/>
    <protectedRange sqref="B50" name="Range2_12_5_1_1_1_1_1_2_1_1_2_1_1_1_1_1_1_1_1_1_1_1_1_1_1_1_1_1_2_1_1_1_1_1_1_1_1_1_1_1_1_1_1_3_1_1_1_2_1_1_1_1_1_1_1_1_1_2_1_1_1_1_1_1_1_1_1_1_1_1_1_1_1_1_1_1_1_1_1_1_1_1_1_1_2_1_1_1_2_2"/>
    <protectedRange sqref="B51" name="Range2_12_5_1_1_1_2_2_1_1_1_1_1_1_1_1_1_1_1_2_1_1_1_2_1_1_1_1_1_1_1_1_1_1_1_1_1_1_1_1_2_1_1_1_1_1_1_1_1_1_2_1_1_3_1_1_1_3_1_1_1_1_1_1_1_1_1_1_1_1_1_1_1_1_1_1_1_1_1_1_2_1_1_1_1_1_1_1_1_1_2_2_1_1_1_2_2"/>
    <protectedRange sqref="B52" name="Range2_12_5_1_1_1_1_1_2_1_2_1_1_1_2_1_1_1_1_1_1_1_1_1_1_2_1_1_1_1_1_2_1_1_1_1_1_1_1_2_1_1_3_1_1_1_2_1_1_1_1_1_1_1_1_1_1_1_1_1_1_1_1_1_1_1_1_1_1_1_1_1_1_1_1_1_1_1_1_2_2_1_1_1_1_2"/>
  </protectedRanges>
  <mergeCells count="43"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974" priority="25" operator="containsText" text="N/A">
      <formula>NOT(ISERROR(SEARCH("N/A",X11)))</formula>
    </cfRule>
    <cfRule type="cellIs" dxfId="973" priority="39" operator="equal">
      <formula>0</formula>
    </cfRule>
  </conditionalFormatting>
  <conditionalFormatting sqref="AC11:AE34 X11:Y34 AA11:AA34">
    <cfRule type="cellIs" dxfId="972" priority="38" operator="greaterThanOrEqual">
      <formula>1185</formula>
    </cfRule>
  </conditionalFormatting>
  <conditionalFormatting sqref="AC11:AE34 X11:Y34 AA11:AA34">
    <cfRule type="cellIs" dxfId="971" priority="37" operator="between">
      <formula>0.1</formula>
      <formula>1184</formula>
    </cfRule>
  </conditionalFormatting>
  <conditionalFormatting sqref="X8">
    <cfRule type="cellIs" dxfId="970" priority="36" operator="equal">
      <formula>0</formula>
    </cfRule>
  </conditionalFormatting>
  <conditionalFormatting sqref="X8">
    <cfRule type="cellIs" dxfId="969" priority="35" operator="greaterThan">
      <formula>1179</formula>
    </cfRule>
  </conditionalFormatting>
  <conditionalFormatting sqref="X8">
    <cfRule type="cellIs" dxfId="968" priority="34" operator="greaterThan">
      <formula>99</formula>
    </cfRule>
  </conditionalFormatting>
  <conditionalFormatting sqref="X8">
    <cfRule type="cellIs" dxfId="967" priority="33" operator="greaterThan">
      <formula>0.99</formula>
    </cfRule>
  </conditionalFormatting>
  <conditionalFormatting sqref="AB8">
    <cfRule type="cellIs" dxfId="966" priority="32" operator="equal">
      <formula>0</formula>
    </cfRule>
  </conditionalFormatting>
  <conditionalFormatting sqref="AB8">
    <cfRule type="cellIs" dxfId="965" priority="31" operator="greaterThan">
      <formula>1179</formula>
    </cfRule>
  </conditionalFormatting>
  <conditionalFormatting sqref="AB8">
    <cfRule type="cellIs" dxfId="964" priority="30" operator="greaterThan">
      <formula>99</formula>
    </cfRule>
  </conditionalFormatting>
  <conditionalFormatting sqref="AB8">
    <cfRule type="cellIs" dxfId="963" priority="29" operator="greaterThan">
      <formula>0.99</formula>
    </cfRule>
  </conditionalFormatting>
  <conditionalFormatting sqref="AI11:AI34">
    <cfRule type="cellIs" dxfId="962" priority="28" operator="greaterThan">
      <formula>$AI$8</formula>
    </cfRule>
  </conditionalFormatting>
  <conditionalFormatting sqref="AH11:AH34">
    <cfRule type="cellIs" dxfId="961" priority="26" operator="greaterThan">
      <formula>$AH$8</formula>
    </cfRule>
    <cfRule type="cellIs" dxfId="960" priority="27" operator="greaterThan">
      <formula>$AH$8</formula>
    </cfRule>
  </conditionalFormatting>
  <conditionalFormatting sqref="AB11:AB34">
    <cfRule type="containsText" dxfId="959" priority="21" operator="containsText" text="N/A">
      <formula>NOT(ISERROR(SEARCH("N/A",AB11)))</formula>
    </cfRule>
    <cfRule type="cellIs" dxfId="958" priority="24" operator="equal">
      <formula>0</formula>
    </cfRule>
  </conditionalFormatting>
  <conditionalFormatting sqref="AB11:AB34">
    <cfRule type="cellIs" dxfId="957" priority="23" operator="greaterThanOrEqual">
      <formula>1185</formula>
    </cfRule>
  </conditionalFormatting>
  <conditionalFormatting sqref="AB11:AB34">
    <cfRule type="cellIs" dxfId="956" priority="22" operator="between">
      <formula>0.1</formula>
      <formula>1184</formula>
    </cfRule>
  </conditionalFormatting>
  <conditionalFormatting sqref="AN11:AO34">
    <cfRule type="cellIs" dxfId="955" priority="20" operator="equal">
      <formula>0</formula>
    </cfRule>
  </conditionalFormatting>
  <conditionalFormatting sqref="AN11:AO34">
    <cfRule type="cellIs" dxfId="954" priority="19" operator="greaterThan">
      <formula>1179</formula>
    </cfRule>
  </conditionalFormatting>
  <conditionalFormatting sqref="AN11:AO34">
    <cfRule type="cellIs" dxfId="953" priority="18" operator="greaterThan">
      <formula>99</formula>
    </cfRule>
  </conditionalFormatting>
  <conditionalFormatting sqref="AN11:AO34">
    <cfRule type="cellIs" dxfId="952" priority="17" operator="greaterThan">
      <formula>0.99</formula>
    </cfRule>
  </conditionalFormatting>
  <conditionalFormatting sqref="AQ11:AQ34">
    <cfRule type="cellIs" dxfId="951" priority="16" operator="equal">
      <formula>0</formula>
    </cfRule>
  </conditionalFormatting>
  <conditionalFormatting sqref="AQ11:AQ34">
    <cfRule type="cellIs" dxfId="950" priority="15" operator="greaterThan">
      <formula>1179</formula>
    </cfRule>
  </conditionalFormatting>
  <conditionalFormatting sqref="AQ11:AQ34">
    <cfRule type="cellIs" dxfId="949" priority="14" operator="greaterThan">
      <formula>99</formula>
    </cfRule>
  </conditionalFormatting>
  <conditionalFormatting sqref="AQ11:AQ34">
    <cfRule type="cellIs" dxfId="948" priority="13" operator="greaterThan">
      <formula>0.99</formula>
    </cfRule>
  </conditionalFormatting>
  <conditionalFormatting sqref="Z11:Z34">
    <cfRule type="containsText" dxfId="947" priority="9" operator="containsText" text="N/A">
      <formula>NOT(ISERROR(SEARCH("N/A",Z11)))</formula>
    </cfRule>
    <cfRule type="cellIs" dxfId="946" priority="12" operator="equal">
      <formula>0</formula>
    </cfRule>
  </conditionalFormatting>
  <conditionalFormatting sqref="Z11:Z34">
    <cfRule type="cellIs" dxfId="945" priority="11" operator="greaterThanOrEqual">
      <formula>1185</formula>
    </cfRule>
  </conditionalFormatting>
  <conditionalFormatting sqref="Z11:Z34">
    <cfRule type="cellIs" dxfId="944" priority="10" operator="between">
      <formula>0.1</formula>
      <formula>1184</formula>
    </cfRule>
  </conditionalFormatting>
  <conditionalFormatting sqref="AJ11:AN34">
    <cfRule type="cellIs" dxfId="943" priority="8" operator="equal">
      <formula>0</formula>
    </cfRule>
  </conditionalFormatting>
  <conditionalFormatting sqref="AJ11:AN34">
    <cfRule type="cellIs" dxfId="942" priority="7" operator="greaterThan">
      <formula>1179</formula>
    </cfRule>
  </conditionalFormatting>
  <conditionalFormatting sqref="AJ11:AN34">
    <cfRule type="cellIs" dxfId="941" priority="6" operator="greaterThan">
      <formula>99</formula>
    </cfRule>
  </conditionalFormatting>
  <conditionalFormatting sqref="AJ11:AN34">
    <cfRule type="cellIs" dxfId="940" priority="5" operator="greaterThan">
      <formula>0.99</formula>
    </cfRule>
  </conditionalFormatting>
  <conditionalFormatting sqref="AP11:AP34">
    <cfRule type="cellIs" dxfId="939" priority="4" operator="equal">
      <formula>0</formula>
    </cfRule>
  </conditionalFormatting>
  <conditionalFormatting sqref="AP11:AP34">
    <cfRule type="cellIs" dxfId="938" priority="3" operator="greaterThan">
      <formula>1179</formula>
    </cfRule>
  </conditionalFormatting>
  <conditionalFormatting sqref="AP11:AP34">
    <cfRule type="cellIs" dxfId="937" priority="2" operator="greaterThan">
      <formula>99</formula>
    </cfRule>
  </conditionalFormatting>
  <conditionalFormatting sqref="AP11:AP34">
    <cfRule type="cellIs" dxfId="93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X31" zoomScaleNormal="100" workbookViewId="0">
      <selection activeCell="AQ41" sqref="AQ41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129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129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5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1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1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42377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26360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59" t="s">
        <v>51</v>
      </c>
      <c r="V9" s="15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56" t="s">
        <v>55</v>
      </c>
      <c r="AG9" s="156" t="s">
        <v>56</v>
      </c>
      <c r="AH9" s="260" t="s">
        <v>57</v>
      </c>
      <c r="AI9" s="276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58" t="s">
        <v>66</v>
      </c>
      <c r="AR9" s="15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4"/>
      <c r="I10" s="159" t="s">
        <v>75</v>
      </c>
      <c r="J10" s="159" t="s">
        <v>75</v>
      </c>
      <c r="K10" s="15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7'!Q34</f>
        <v>65780296</v>
      </c>
      <c r="R10" s="269"/>
      <c r="S10" s="270"/>
      <c r="T10" s="271"/>
      <c r="U10" s="159" t="s">
        <v>75</v>
      </c>
      <c r="V10" s="15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7'!AG34</f>
        <v>43052668</v>
      </c>
      <c r="AH10" s="260"/>
      <c r="AI10" s="277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1">
        <f>'JAN 7'!AP34</f>
        <v>10009746</v>
      </c>
      <c r="AQ10" s="259"/>
      <c r="AR10" s="160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11</v>
      </c>
      <c r="E11" s="41">
        <f t="shared" ref="E11:E34" si="0">D11/1.42</f>
        <v>7.746478873239437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132</v>
      </c>
      <c r="P11" s="115">
        <v>90</v>
      </c>
      <c r="Q11" s="115">
        <v>65784222</v>
      </c>
      <c r="R11" s="46">
        <f>IF(ISBLANK(Q11),"-",Q11-Q10)</f>
        <v>3926</v>
      </c>
      <c r="S11" s="47">
        <f>R11*24/1000</f>
        <v>94.224000000000004</v>
      </c>
      <c r="T11" s="47">
        <f>R11/1000</f>
        <v>3.9260000000000002</v>
      </c>
      <c r="U11" s="116">
        <v>6.5</v>
      </c>
      <c r="V11" s="116">
        <f t="shared" ref="V11:V34" si="1">U11</f>
        <v>6.5</v>
      </c>
      <c r="W11" s="117" t="s">
        <v>124</v>
      </c>
      <c r="X11" s="119">
        <v>0</v>
      </c>
      <c r="Y11" s="119">
        <v>0</v>
      </c>
      <c r="Z11" s="119">
        <v>967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43053372</v>
      </c>
      <c r="AH11" s="49">
        <f>IF(ISBLANK(AG11),"-",AG11-AG10)</f>
        <v>704</v>
      </c>
      <c r="AI11" s="50">
        <f>AH11/T11</f>
        <v>179.31737137035151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0.45</v>
      </c>
      <c r="AP11" s="119">
        <v>10011246</v>
      </c>
      <c r="AQ11" s="119">
        <f t="shared" ref="AQ11:AQ34" si="2">AP11-AP10</f>
        <v>1500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13</v>
      </c>
      <c r="E12" s="41">
        <f t="shared" si="0"/>
        <v>9.1549295774647899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130</v>
      </c>
      <c r="P12" s="115">
        <v>96</v>
      </c>
      <c r="Q12" s="115">
        <v>65788096</v>
      </c>
      <c r="R12" s="46">
        <f t="shared" ref="R12:R34" si="5">IF(ISBLANK(Q12),"-",Q12-Q11)</f>
        <v>3874</v>
      </c>
      <c r="S12" s="47">
        <f t="shared" ref="S12:S34" si="6">R12*24/1000</f>
        <v>92.975999999999999</v>
      </c>
      <c r="T12" s="47">
        <f t="shared" ref="T12:T34" si="7">R12/1000</f>
        <v>3.8740000000000001</v>
      </c>
      <c r="U12" s="116">
        <v>7.9</v>
      </c>
      <c r="V12" s="116">
        <f t="shared" si="1"/>
        <v>7.9</v>
      </c>
      <c r="W12" s="117" t="s">
        <v>124</v>
      </c>
      <c r="X12" s="119">
        <v>0</v>
      </c>
      <c r="Y12" s="119">
        <v>0</v>
      </c>
      <c r="Z12" s="119">
        <v>896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43054064</v>
      </c>
      <c r="AH12" s="49">
        <f>IF(ISBLANK(AG12),"-",AG12-AG11)</f>
        <v>692</v>
      </c>
      <c r="AI12" s="50">
        <f t="shared" ref="AI12:AI34" si="8">AH12/T12</f>
        <v>178.62674238513165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0.45</v>
      </c>
      <c r="AP12" s="119">
        <v>10012785</v>
      </c>
      <c r="AQ12" s="119">
        <f t="shared" si="2"/>
        <v>1539</v>
      </c>
      <c r="AR12" s="123">
        <v>1.05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15</v>
      </c>
      <c r="E13" s="41">
        <f t="shared" si="0"/>
        <v>10.563380281690142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127</v>
      </c>
      <c r="P13" s="115">
        <v>89</v>
      </c>
      <c r="Q13" s="115">
        <v>65791792</v>
      </c>
      <c r="R13" s="46">
        <f t="shared" si="5"/>
        <v>3696</v>
      </c>
      <c r="S13" s="47">
        <f t="shared" si="6"/>
        <v>88.703999999999994</v>
      </c>
      <c r="T13" s="47">
        <f t="shared" si="7"/>
        <v>3.6960000000000002</v>
      </c>
      <c r="U13" s="116">
        <v>9.5</v>
      </c>
      <c r="V13" s="116">
        <f t="shared" si="1"/>
        <v>9.5</v>
      </c>
      <c r="W13" s="117" t="s">
        <v>124</v>
      </c>
      <c r="X13" s="119">
        <v>0</v>
      </c>
      <c r="Y13" s="119">
        <v>0</v>
      </c>
      <c r="Z13" s="119">
        <v>896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43054716</v>
      </c>
      <c r="AH13" s="49">
        <f>IF(ISBLANK(AG13),"-",AG13-AG12)</f>
        <v>652</v>
      </c>
      <c r="AI13" s="50">
        <f t="shared" si="8"/>
        <v>176.4069264069264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0.45</v>
      </c>
      <c r="AP13" s="119">
        <v>10014303</v>
      </c>
      <c r="AQ13" s="119">
        <f t="shared" si="2"/>
        <v>1518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17</v>
      </c>
      <c r="E14" s="41">
        <f t="shared" si="0"/>
        <v>11.971830985915494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93</v>
      </c>
      <c r="P14" s="115">
        <v>88</v>
      </c>
      <c r="Q14" s="115">
        <v>65795628</v>
      </c>
      <c r="R14" s="46">
        <f t="shared" si="5"/>
        <v>3836</v>
      </c>
      <c r="S14" s="47">
        <f t="shared" si="6"/>
        <v>92.063999999999993</v>
      </c>
      <c r="T14" s="47">
        <f t="shared" si="7"/>
        <v>3.8359999999999999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845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43055356</v>
      </c>
      <c r="AH14" s="49">
        <f t="shared" ref="AH14:AH34" si="9">IF(ISBLANK(AG14),"-",AG14-AG13)</f>
        <v>640</v>
      </c>
      <c r="AI14" s="50">
        <f t="shared" si="8"/>
        <v>166.84045881126173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</v>
      </c>
      <c r="AP14" s="119">
        <v>10014303</v>
      </c>
      <c r="AQ14" s="119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17</v>
      </c>
      <c r="E15" s="41">
        <f t="shared" si="0"/>
        <v>11.971830985915494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114</v>
      </c>
      <c r="P15" s="115">
        <v>110</v>
      </c>
      <c r="Q15" s="115">
        <v>65799738</v>
      </c>
      <c r="R15" s="46">
        <f t="shared" si="5"/>
        <v>4110</v>
      </c>
      <c r="S15" s="47">
        <f t="shared" si="6"/>
        <v>98.64</v>
      </c>
      <c r="T15" s="47">
        <f t="shared" si="7"/>
        <v>4.1100000000000003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947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43056044</v>
      </c>
      <c r="AH15" s="49">
        <f t="shared" si="9"/>
        <v>688</v>
      </c>
      <c r="AI15" s="50">
        <f t="shared" si="8"/>
        <v>167.39659367396592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10014303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14</v>
      </c>
      <c r="E16" s="41">
        <f t="shared" si="0"/>
        <v>9.8591549295774659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115</v>
      </c>
      <c r="P16" s="115">
        <v>109</v>
      </c>
      <c r="Q16" s="115">
        <v>65803950</v>
      </c>
      <c r="R16" s="46">
        <f t="shared" si="5"/>
        <v>4212</v>
      </c>
      <c r="S16" s="47">
        <f t="shared" si="6"/>
        <v>101.08799999999999</v>
      </c>
      <c r="T16" s="47">
        <f t="shared" si="7"/>
        <v>4.2119999999999997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1188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43056736</v>
      </c>
      <c r="AH16" s="49">
        <f t="shared" si="9"/>
        <v>692</v>
      </c>
      <c r="AI16" s="50">
        <f t="shared" si="8"/>
        <v>164.29249762583098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10014303</v>
      </c>
      <c r="AQ16" s="119">
        <f t="shared" si="2"/>
        <v>0</v>
      </c>
      <c r="AR16" s="53">
        <v>1.21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6</v>
      </c>
      <c r="E17" s="41">
        <f t="shared" si="0"/>
        <v>4.2253521126760569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137</v>
      </c>
      <c r="P17" s="115">
        <v>142</v>
      </c>
      <c r="Q17" s="115">
        <v>65810305</v>
      </c>
      <c r="R17" s="46">
        <f t="shared" si="5"/>
        <v>6355</v>
      </c>
      <c r="S17" s="47">
        <f t="shared" si="6"/>
        <v>152.52000000000001</v>
      </c>
      <c r="T17" s="47">
        <f t="shared" si="7"/>
        <v>6.3550000000000004</v>
      </c>
      <c r="U17" s="116">
        <v>9.4</v>
      </c>
      <c r="V17" s="116">
        <f t="shared" si="1"/>
        <v>9.4</v>
      </c>
      <c r="W17" s="117" t="s">
        <v>130</v>
      </c>
      <c r="X17" s="119">
        <v>1007</v>
      </c>
      <c r="Y17" s="119">
        <v>0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43058020</v>
      </c>
      <c r="AH17" s="49">
        <f t="shared" si="9"/>
        <v>1284</v>
      </c>
      <c r="AI17" s="50">
        <f t="shared" si="8"/>
        <v>202.04563335955939</v>
      </c>
      <c r="AJ17" s="101">
        <v>1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10014303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5</v>
      </c>
      <c r="E18" s="41">
        <f t="shared" si="0"/>
        <v>3.5211267605633805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134</v>
      </c>
      <c r="P18" s="115">
        <v>147</v>
      </c>
      <c r="Q18" s="115">
        <v>65816525</v>
      </c>
      <c r="R18" s="46">
        <f t="shared" si="5"/>
        <v>6220</v>
      </c>
      <c r="S18" s="47">
        <f t="shared" si="6"/>
        <v>149.28</v>
      </c>
      <c r="T18" s="47">
        <f t="shared" si="7"/>
        <v>6.22</v>
      </c>
      <c r="U18" s="116">
        <v>8.8000000000000007</v>
      </c>
      <c r="V18" s="116">
        <f t="shared" si="1"/>
        <v>8.8000000000000007</v>
      </c>
      <c r="W18" s="117" t="s">
        <v>130</v>
      </c>
      <c r="X18" s="119">
        <v>1078</v>
      </c>
      <c r="Y18" s="119">
        <v>0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43059412</v>
      </c>
      <c r="AH18" s="49">
        <f t="shared" si="9"/>
        <v>1392</v>
      </c>
      <c r="AI18" s="50">
        <f t="shared" si="8"/>
        <v>223.79421221864953</v>
      </c>
      <c r="AJ18" s="101">
        <v>1</v>
      </c>
      <c r="AK18" s="101">
        <v>0</v>
      </c>
      <c r="AL18" s="101">
        <v>1</v>
      </c>
      <c r="AM18" s="101">
        <v>1</v>
      </c>
      <c r="AN18" s="101">
        <v>1</v>
      </c>
      <c r="AO18" s="101">
        <v>0</v>
      </c>
      <c r="AP18" s="119">
        <v>10014303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135</v>
      </c>
      <c r="P19" s="115">
        <v>148</v>
      </c>
      <c r="Q19" s="115">
        <v>65822865</v>
      </c>
      <c r="R19" s="46">
        <f t="shared" si="5"/>
        <v>6340</v>
      </c>
      <c r="S19" s="47">
        <f t="shared" si="6"/>
        <v>152.16</v>
      </c>
      <c r="T19" s="47">
        <f t="shared" si="7"/>
        <v>6.34</v>
      </c>
      <c r="U19" s="116">
        <v>8</v>
      </c>
      <c r="V19" s="116">
        <f t="shared" si="1"/>
        <v>8</v>
      </c>
      <c r="W19" s="117" t="s">
        <v>130</v>
      </c>
      <c r="X19" s="119">
        <v>1078</v>
      </c>
      <c r="Y19" s="119">
        <v>0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43060828</v>
      </c>
      <c r="AH19" s="49">
        <f t="shared" si="9"/>
        <v>1416</v>
      </c>
      <c r="AI19" s="50">
        <f t="shared" si="8"/>
        <v>223.34384858044166</v>
      </c>
      <c r="AJ19" s="101">
        <v>1</v>
      </c>
      <c r="AK19" s="101">
        <v>0</v>
      </c>
      <c r="AL19" s="101">
        <v>1</v>
      </c>
      <c r="AM19" s="101">
        <v>1</v>
      </c>
      <c r="AN19" s="101">
        <v>1</v>
      </c>
      <c r="AO19" s="101">
        <v>0</v>
      </c>
      <c r="AP19" s="119">
        <v>10014303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5</v>
      </c>
      <c r="E20" s="41">
        <f t="shared" si="0"/>
        <v>3.5211267605633805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136</v>
      </c>
      <c r="P20" s="115">
        <v>149</v>
      </c>
      <c r="Q20" s="115">
        <v>65828974</v>
      </c>
      <c r="R20" s="46">
        <f t="shared" si="5"/>
        <v>6109</v>
      </c>
      <c r="S20" s="47">
        <f t="shared" si="6"/>
        <v>146.61600000000001</v>
      </c>
      <c r="T20" s="47">
        <f t="shared" si="7"/>
        <v>6.109</v>
      </c>
      <c r="U20" s="116">
        <v>7.3</v>
      </c>
      <c r="V20" s="116">
        <f t="shared" si="1"/>
        <v>7.3</v>
      </c>
      <c r="W20" s="117" t="s">
        <v>130</v>
      </c>
      <c r="X20" s="119">
        <v>1079</v>
      </c>
      <c r="Y20" s="119">
        <v>0</v>
      </c>
      <c r="Z20" s="119">
        <v>1187</v>
      </c>
      <c r="AA20" s="119">
        <v>1185</v>
      </c>
      <c r="AB20" s="119">
        <v>1188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43062204</v>
      </c>
      <c r="AH20" s="49">
        <f t="shared" si="9"/>
        <v>1376</v>
      </c>
      <c r="AI20" s="50">
        <f t="shared" si="8"/>
        <v>225.24144704534294</v>
      </c>
      <c r="AJ20" s="101">
        <v>1</v>
      </c>
      <c r="AK20" s="101">
        <v>0</v>
      </c>
      <c r="AL20" s="101">
        <v>1</v>
      </c>
      <c r="AM20" s="101">
        <v>1</v>
      </c>
      <c r="AN20" s="101">
        <v>1</v>
      </c>
      <c r="AO20" s="101">
        <v>0</v>
      </c>
      <c r="AP20" s="119">
        <v>10014303</v>
      </c>
      <c r="AQ20" s="119">
        <f t="shared" si="2"/>
        <v>0</v>
      </c>
      <c r="AR20" s="53">
        <v>1.36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6</v>
      </c>
      <c r="E21" s="41">
        <f t="shared" si="0"/>
        <v>4.2253521126760569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134</v>
      </c>
      <c r="P21" s="115">
        <v>146</v>
      </c>
      <c r="Q21" s="115">
        <v>65835217</v>
      </c>
      <c r="R21" s="46">
        <f t="shared" si="5"/>
        <v>6243</v>
      </c>
      <c r="S21" s="47">
        <f t="shared" si="6"/>
        <v>149.83199999999999</v>
      </c>
      <c r="T21" s="47">
        <f t="shared" si="7"/>
        <v>6.2430000000000003</v>
      </c>
      <c r="U21" s="116">
        <v>6.6</v>
      </c>
      <c r="V21" s="116">
        <f t="shared" si="1"/>
        <v>6.6</v>
      </c>
      <c r="W21" s="117" t="s">
        <v>130</v>
      </c>
      <c r="X21" s="119">
        <v>1077</v>
      </c>
      <c r="Y21" s="119">
        <v>0</v>
      </c>
      <c r="Z21" s="119">
        <v>1187</v>
      </c>
      <c r="AA21" s="119">
        <v>1185</v>
      </c>
      <c r="AB21" s="119">
        <v>1187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43063604</v>
      </c>
      <c r="AH21" s="49">
        <f t="shared" si="9"/>
        <v>1400</v>
      </c>
      <c r="AI21" s="50">
        <f t="shared" si="8"/>
        <v>224.25116130065672</v>
      </c>
      <c r="AJ21" s="101">
        <v>1</v>
      </c>
      <c r="AK21" s="101">
        <v>0</v>
      </c>
      <c r="AL21" s="101">
        <v>1</v>
      </c>
      <c r="AM21" s="101">
        <v>1</v>
      </c>
      <c r="AN21" s="101">
        <v>1</v>
      </c>
      <c r="AO21" s="101">
        <v>0</v>
      </c>
      <c r="AP21" s="119">
        <v>10014303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7</v>
      </c>
      <c r="E22" s="41">
        <f t="shared" si="0"/>
        <v>4.9295774647887329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135</v>
      </c>
      <c r="P22" s="115">
        <v>149</v>
      </c>
      <c r="Q22" s="115">
        <v>65841376</v>
      </c>
      <c r="R22" s="46">
        <f t="shared" si="5"/>
        <v>6159</v>
      </c>
      <c r="S22" s="47">
        <f t="shared" si="6"/>
        <v>147.816</v>
      </c>
      <c r="T22" s="47">
        <f t="shared" si="7"/>
        <v>6.1589999999999998</v>
      </c>
      <c r="U22" s="116">
        <v>6</v>
      </c>
      <c r="V22" s="116">
        <f t="shared" si="1"/>
        <v>6</v>
      </c>
      <c r="W22" s="117" t="s">
        <v>130</v>
      </c>
      <c r="X22" s="119">
        <v>1077</v>
      </c>
      <c r="Y22" s="119">
        <v>0</v>
      </c>
      <c r="Z22" s="119">
        <v>1187</v>
      </c>
      <c r="AA22" s="119">
        <v>1185</v>
      </c>
      <c r="AB22" s="119">
        <v>1187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43064992</v>
      </c>
      <c r="AH22" s="49">
        <f t="shared" si="9"/>
        <v>1388</v>
      </c>
      <c r="AI22" s="50">
        <f t="shared" si="8"/>
        <v>225.36125994479625</v>
      </c>
      <c r="AJ22" s="101">
        <v>1</v>
      </c>
      <c r="AK22" s="101">
        <v>0</v>
      </c>
      <c r="AL22" s="101">
        <v>1</v>
      </c>
      <c r="AM22" s="101">
        <v>1</v>
      </c>
      <c r="AN22" s="101">
        <v>1</v>
      </c>
      <c r="AO22" s="101">
        <v>0</v>
      </c>
      <c r="AP22" s="119">
        <v>10014303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5</v>
      </c>
      <c r="E23" s="41">
        <f t="shared" si="0"/>
        <v>3.5211267605633805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133</v>
      </c>
      <c r="P23" s="115">
        <v>142</v>
      </c>
      <c r="Q23" s="115">
        <v>65847355</v>
      </c>
      <c r="R23" s="46">
        <f t="shared" si="5"/>
        <v>5979</v>
      </c>
      <c r="S23" s="47">
        <f t="shared" si="6"/>
        <v>143.49600000000001</v>
      </c>
      <c r="T23" s="47">
        <f t="shared" si="7"/>
        <v>5.9790000000000001</v>
      </c>
      <c r="U23" s="116">
        <v>5.5</v>
      </c>
      <c r="V23" s="116">
        <f t="shared" si="1"/>
        <v>5.5</v>
      </c>
      <c r="W23" s="117" t="s">
        <v>130</v>
      </c>
      <c r="X23" s="119">
        <v>1046</v>
      </c>
      <c r="Y23" s="119">
        <v>0</v>
      </c>
      <c r="Z23" s="119">
        <v>1187</v>
      </c>
      <c r="AA23" s="119">
        <v>1185</v>
      </c>
      <c r="AB23" s="119">
        <v>1187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43066352</v>
      </c>
      <c r="AH23" s="49">
        <f t="shared" si="9"/>
        <v>1360</v>
      </c>
      <c r="AI23" s="50">
        <f t="shared" si="8"/>
        <v>227.46278641913364</v>
      </c>
      <c r="AJ23" s="101">
        <v>1</v>
      </c>
      <c r="AK23" s="101">
        <v>0</v>
      </c>
      <c r="AL23" s="101">
        <v>1</v>
      </c>
      <c r="AM23" s="101">
        <v>1</v>
      </c>
      <c r="AN23" s="101">
        <v>1</v>
      </c>
      <c r="AO23" s="101">
        <v>0</v>
      </c>
      <c r="AP23" s="119">
        <v>10014303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6</v>
      </c>
      <c r="E24" s="41">
        <f t="shared" si="0"/>
        <v>4.2253521126760569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134</v>
      </c>
      <c r="P24" s="115">
        <v>142</v>
      </c>
      <c r="Q24" s="115">
        <v>65853240</v>
      </c>
      <c r="R24" s="46">
        <f t="shared" si="5"/>
        <v>5885</v>
      </c>
      <c r="S24" s="47">
        <f t="shared" si="6"/>
        <v>141.24</v>
      </c>
      <c r="T24" s="47">
        <f t="shared" si="7"/>
        <v>5.8849999999999998</v>
      </c>
      <c r="U24" s="116">
        <v>5</v>
      </c>
      <c r="V24" s="116">
        <f t="shared" si="1"/>
        <v>5</v>
      </c>
      <c r="W24" s="117" t="s">
        <v>130</v>
      </c>
      <c r="X24" s="119">
        <v>1046</v>
      </c>
      <c r="Y24" s="119">
        <v>0</v>
      </c>
      <c r="Z24" s="119">
        <v>1187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43067692</v>
      </c>
      <c r="AH24" s="49">
        <f>IF(ISBLANK(AG24),"-",AG24-AG23)</f>
        <v>1340</v>
      </c>
      <c r="AI24" s="50">
        <f t="shared" si="8"/>
        <v>227.69753610875108</v>
      </c>
      <c r="AJ24" s="101">
        <v>1</v>
      </c>
      <c r="AK24" s="101">
        <v>0</v>
      </c>
      <c r="AL24" s="101">
        <v>1</v>
      </c>
      <c r="AM24" s="101">
        <v>1</v>
      </c>
      <c r="AN24" s="101">
        <v>1</v>
      </c>
      <c r="AO24" s="101">
        <v>0</v>
      </c>
      <c r="AP24" s="119">
        <v>10014303</v>
      </c>
      <c r="AQ24" s="119">
        <f t="shared" si="2"/>
        <v>0</v>
      </c>
      <c r="AR24" s="53">
        <v>1.27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8</v>
      </c>
      <c r="E25" s="41">
        <f t="shared" si="0"/>
        <v>5.6338028169014089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136</v>
      </c>
      <c r="P25" s="115">
        <v>140</v>
      </c>
      <c r="Q25" s="115">
        <v>65859161</v>
      </c>
      <c r="R25" s="46">
        <f t="shared" si="5"/>
        <v>5921</v>
      </c>
      <c r="S25" s="47">
        <f t="shared" si="6"/>
        <v>142.10400000000001</v>
      </c>
      <c r="T25" s="47">
        <f t="shared" si="7"/>
        <v>5.9210000000000003</v>
      </c>
      <c r="U25" s="116">
        <v>4.5999999999999996</v>
      </c>
      <c r="V25" s="116">
        <f t="shared" si="1"/>
        <v>4.5999999999999996</v>
      </c>
      <c r="W25" s="117" t="s">
        <v>130</v>
      </c>
      <c r="X25" s="119">
        <v>1046</v>
      </c>
      <c r="Y25" s="119">
        <v>0</v>
      </c>
      <c r="Z25" s="119">
        <v>1187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43069052</v>
      </c>
      <c r="AH25" s="49">
        <f t="shared" si="9"/>
        <v>1360</v>
      </c>
      <c r="AI25" s="50">
        <f t="shared" si="8"/>
        <v>229.69093058604963</v>
      </c>
      <c r="AJ25" s="101">
        <v>1</v>
      </c>
      <c r="AK25" s="101">
        <v>0</v>
      </c>
      <c r="AL25" s="101">
        <v>1</v>
      </c>
      <c r="AM25" s="101">
        <v>1</v>
      </c>
      <c r="AN25" s="101">
        <v>1</v>
      </c>
      <c r="AO25" s="101">
        <v>0</v>
      </c>
      <c r="AP25" s="119">
        <v>10014303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7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138</v>
      </c>
      <c r="P26" s="115">
        <v>137</v>
      </c>
      <c r="Q26" s="115">
        <v>65864937</v>
      </c>
      <c r="R26" s="46">
        <f t="shared" si="5"/>
        <v>5776</v>
      </c>
      <c r="S26" s="47">
        <f t="shared" si="6"/>
        <v>138.624</v>
      </c>
      <c r="T26" s="47">
        <f t="shared" si="7"/>
        <v>5.7759999999999998</v>
      </c>
      <c r="U26" s="116">
        <v>4.5</v>
      </c>
      <c r="V26" s="116">
        <f t="shared" si="1"/>
        <v>4.5</v>
      </c>
      <c r="W26" s="117" t="s">
        <v>130</v>
      </c>
      <c r="X26" s="119">
        <v>1004</v>
      </c>
      <c r="Y26" s="119">
        <v>0</v>
      </c>
      <c r="Z26" s="119">
        <v>1187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43070376</v>
      </c>
      <c r="AH26" s="49">
        <f t="shared" si="9"/>
        <v>1324</v>
      </c>
      <c r="AI26" s="50">
        <f t="shared" si="8"/>
        <v>229.22437673130196</v>
      </c>
      <c r="AJ26" s="101">
        <v>1</v>
      </c>
      <c r="AK26" s="101">
        <v>0</v>
      </c>
      <c r="AL26" s="101">
        <v>1</v>
      </c>
      <c r="AM26" s="101">
        <v>1</v>
      </c>
      <c r="AN26" s="101">
        <v>1</v>
      </c>
      <c r="AO26" s="101">
        <v>0</v>
      </c>
      <c r="AP26" s="119">
        <v>10014303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6</v>
      </c>
      <c r="E27" s="41">
        <f t="shared" si="0"/>
        <v>4.2253521126760569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139</v>
      </c>
      <c r="P27" s="115">
        <v>136</v>
      </c>
      <c r="Q27" s="115">
        <v>65870743</v>
      </c>
      <c r="R27" s="46">
        <f t="shared" si="5"/>
        <v>5806</v>
      </c>
      <c r="S27" s="47">
        <f t="shared" si="6"/>
        <v>139.34399999999999</v>
      </c>
      <c r="T27" s="47">
        <f t="shared" si="7"/>
        <v>5.806</v>
      </c>
      <c r="U27" s="116">
        <v>4.4000000000000004</v>
      </c>
      <c r="V27" s="116">
        <f t="shared" si="1"/>
        <v>4.4000000000000004</v>
      </c>
      <c r="W27" s="117" t="s">
        <v>130</v>
      </c>
      <c r="X27" s="119">
        <v>1005</v>
      </c>
      <c r="Y27" s="119">
        <v>0</v>
      </c>
      <c r="Z27" s="119">
        <v>1186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43071708</v>
      </c>
      <c r="AH27" s="49">
        <f t="shared" si="9"/>
        <v>1332</v>
      </c>
      <c r="AI27" s="50">
        <f t="shared" si="8"/>
        <v>229.41784361005855</v>
      </c>
      <c r="AJ27" s="101">
        <v>1</v>
      </c>
      <c r="AK27" s="101">
        <v>0</v>
      </c>
      <c r="AL27" s="101">
        <v>1</v>
      </c>
      <c r="AM27" s="101">
        <v>1</v>
      </c>
      <c r="AN27" s="101">
        <v>1</v>
      </c>
      <c r="AO27" s="101">
        <v>0</v>
      </c>
      <c r="AP27" s="119">
        <v>10014303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6</v>
      </c>
      <c r="E28" s="41">
        <f t="shared" si="0"/>
        <v>4.2253521126760569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131</v>
      </c>
      <c r="P28" s="115">
        <v>134</v>
      </c>
      <c r="Q28" s="115">
        <v>65876431</v>
      </c>
      <c r="R28" s="46">
        <f t="shared" si="5"/>
        <v>5688</v>
      </c>
      <c r="S28" s="47">
        <f t="shared" si="6"/>
        <v>136.512</v>
      </c>
      <c r="T28" s="47">
        <f t="shared" si="7"/>
        <v>5.6879999999999997</v>
      </c>
      <c r="U28" s="116">
        <v>4.0999999999999996</v>
      </c>
      <c r="V28" s="116">
        <f t="shared" si="1"/>
        <v>4.0999999999999996</v>
      </c>
      <c r="W28" s="117" t="s">
        <v>130</v>
      </c>
      <c r="X28" s="119">
        <v>1006</v>
      </c>
      <c r="Y28" s="119">
        <v>0</v>
      </c>
      <c r="Z28" s="119">
        <v>1147</v>
      </c>
      <c r="AA28" s="119">
        <v>1185</v>
      </c>
      <c r="AB28" s="119">
        <v>1147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43072984</v>
      </c>
      <c r="AH28" s="49">
        <f t="shared" si="9"/>
        <v>1276</v>
      </c>
      <c r="AI28" s="50">
        <f t="shared" si="8"/>
        <v>224.33192686357245</v>
      </c>
      <c r="AJ28" s="101">
        <v>1</v>
      </c>
      <c r="AK28" s="101">
        <v>0</v>
      </c>
      <c r="AL28" s="101">
        <v>1</v>
      </c>
      <c r="AM28" s="101">
        <v>1</v>
      </c>
      <c r="AN28" s="101">
        <v>1</v>
      </c>
      <c r="AO28" s="101">
        <v>0</v>
      </c>
      <c r="AP28" s="119">
        <v>10014303</v>
      </c>
      <c r="AQ28" s="119">
        <f t="shared" si="2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7</v>
      </c>
      <c r="E29" s="41">
        <f t="shared" si="0"/>
        <v>4.9295774647887329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132</v>
      </c>
      <c r="P29" s="115">
        <v>135</v>
      </c>
      <c r="Q29" s="115">
        <v>65882078</v>
      </c>
      <c r="R29" s="46">
        <f t="shared" si="5"/>
        <v>5647</v>
      </c>
      <c r="S29" s="47">
        <f t="shared" si="6"/>
        <v>135.52799999999999</v>
      </c>
      <c r="T29" s="47">
        <f t="shared" si="7"/>
        <v>5.6470000000000002</v>
      </c>
      <c r="U29" s="116">
        <v>3.8</v>
      </c>
      <c r="V29" s="116">
        <f t="shared" si="1"/>
        <v>3.8</v>
      </c>
      <c r="W29" s="117" t="s">
        <v>130</v>
      </c>
      <c r="X29" s="119">
        <v>1006</v>
      </c>
      <c r="Y29" s="119">
        <v>0</v>
      </c>
      <c r="Z29" s="119">
        <v>1147</v>
      </c>
      <c r="AA29" s="119">
        <v>1185</v>
      </c>
      <c r="AB29" s="119">
        <v>1147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43074236</v>
      </c>
      <c r="AH29" s="49">
        <f t="shared" si="9"/>
        <v>1252</v>
      </c>
      <c r="AI29" s="50">
        <f t="shared" si="8"/>
        <v>221.71064281919601</v>
      </c>
      <c r="AJ29" s="101">
        <v>1</v>
      </c>
      <c r="AK29" s="101">
        <v>0</v>
      </c>
      <c r="AL29" s="101">
        <v>1</v>
      </c>
      <c r="AM29" s="101">
        <v>1</v>
      </c>
      <c r="AN29" s="101">
        <v>1</v>
      </c>
      <c r="AO29" s="101">
        <v>0</v>
      </c>
      <c r="AP29" s="119">
        <v>10014303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9</v>
      </c>
      <c r="E30" s="41">
        <f t="shared" si="0"/>
        <v>6.3380281690140849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112</v>
      </c>
      <c r="P30" s="115">
        <v>129</v>
      </c>
      <c r="Q30" s="115">
        <v>65887562</v>
      </c>
      <c r="R30" s="46">
        <f t="shared" si="5"/>
        <v>5484</v>
      </c>
      <c r="S30" s="47">
        <f t="shared" si="6"/>
        <v>131.61600000000001</v>
      </c>
      <c r="T30" s="47">
        <f t="shared" si="7"/>
        <v>5.484</v>
      </c>
      <c r="U30" s="116">
        <v>3.1</v>
      </c>
      <c r="V30" s="116">
        <f t="shared" si="1"/>
        <v>3.1</v>
      </c>
      <c r="W30" s="117" t="s">
        <v>139</v>
      </c>
      <c r="X30" s="119">
        <v>1098</v>
      </c>
      <c r="Y30" s="119">
        <v>0</v>
      </c>
      <c r="Z30" s="119">
        <v>1188</v>
      </c>
      <c r="AA30" s="119">
        <v>1185</v>
      </c>
      <c r="AB30" s="119">
        <v>0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43075360</v>
      </c>
      <c r="AH30" s="49">
        <f t="shared" si="9"/>
        <v>1124</v>
      </c>
      <c r="AI30" s="50">
        <f t="shared" si="8"/>
        <v>204.95988329686361</v>
      </c>
      <c r="AJ30" s="101">
        <v>1</v>
      </c>
      <c r="AK30" s="101">
        <v>0</v>
      </c>
      <c r="AL30" s="101">
        <v>1</v>
      </c>
      <c r="AM30" s="101">
        <v>1</v>
      </c>
      <c r="AN30" s="101">
        <v>0</v>
      </c>
      <c r="AO30" s="101">
        <v>0</v>
      </c>
      <c r="AP30" s="119">
        <v>10014303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10</v>
      </c>
      <c r="E31" s="41">
        <f t="shared" si="0"/>
        <v>7.042253521126761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112</v>
      </c>
      <c r="P31" s="115">
        <v>131</v>
      </c>
      <c r="Q31" s="115">
        <v>65892870</v>
      </c>
      <c r="R31" s="46">
        <f t="shared" si="5"/>
        <v>5308</v>
      </c>
      <c r="S31" s="47">
        <f t="shared" si="6"/>
        <v>127.392</v>
      </c>
      <c r="T31" s="47">
        <f t="shared" si="7"/>
        <v>5.3079999999999998</v>
      </c>
      <c r="U31" s="116">
        <v>2.4</v>
      </c>
      <c r="V31" s="116">
        <f t="shared" si="1"/>
        <v>2.4</v>
      </c>
      <c r="W31" s="117" t="s">
        <v>139</v>
      </c>
      <c r="X31" s="119">
        <v>1097</v>
      </c>
      <c r="Y31" s="119">
        <v>0</v>
      </c>
      <c r="Z31" s="119">
        <v>1187</v>
      </c>
      <c r="AA31" s="119">
        <v>1185</v>
      </c>
      <c r="AB31" s="119">
        <v>0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43076392</v>
      </c>
      <c r="AH31" s="49">
        <f t="shared" si="9"/>
        <v>1032</v>
      </c>
      <c r="AI31" s="50">
        <f t="shared" si="8"/>
        <v>194.42351168048231</v>
      </c>
      <c r="AJ31" s="101">
        <v>1</v>
      </c>
      <c r="AK31" s="101">
        <v>0</v>
      </c>
      <c r="AL31" s="101">
        <v>1</v>
      </c>
      <c r="AM31" s="101">
        <v>1</v>
      </c>
      <c r="AN31" s="101">
        <v>0</v>
      </c>
      <c r="AO31" s="101">
        <v>0</v>
      </c>
      <c r="AP31" s="119">
        <v>10014303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10</v>
      </c>
      <c r="E32" s="41">
        <f t="shared" si="0"/>
        <v>7.042253521126761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110</v>
      </c>
      <c r="P32" s="115">
        <v>126</v>
      </c>
      <c r="Q32" s="115">
        <v>65898118</v>
      </c>
      <c r="R32" s="46">
        <f t="shared" si="5"/>
        <v>5248</v>
      </c>
      <c r="S32" s="47">
        <f t="shared" si="6"/>
        <v>125.952</v>
      </c>
      <c r="T32" s="47">
        <f t="shared" si="7"/>
        <v>5.2480000000000002</v>
      </c>
      <c r="U32" s="116">
        <v>1.8</v>
      </c>
      <c r="V32" s="116">
        <f t="shared" si="1"/>
        <v>1.8</v>
      </c>
      <c r="W32" s="117" t="s">
        <v>139</v>
      </c>
      <c r="X32" s="119">
        <v>1097</v>
      </c>
      <c r="Y32" s="119">
        <v>0</v>
      </c>
      <c r="Z32" s="119">
        <v>1187</v>
      </c>
      <c r="AA32" s="119">
        <v>1185</v>
      </c>
      <c r="AB32" s="119">
        <v>0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43077460</v>
      </c>
      <c r="AH32" s="49">
        <f t="shared" si="9"/>
        <v>1068</v>
      </c>
      <c r="AI32" s="50">
        <f t="shared" si="8"/>
        <v>203.5060975609756</v>
      </c>
      <c r="AJ32" s="101">
        <v>1</v>
      </c>
      <c r="AK32" s="101">
        <v>0</v>
      </c>
      <c r="AL32" s="101">
        <v>1</v>
      </c>
      <c r="AM32" s="101">
        <v>1</v>
      </c>
      <c r="AN32" s="101">
        <v>0</v>
      </c>
      <c r="AO32" s="101">
        <v>0</v>
      </c>
      <c r="AP32" s="119">
        <v>10014303</v>
      </c>
      <c r="AQ32" s="119">
        <f t="shared" si="2"/>
        <v>0</v>
      </c>
      <c r="AR32" s="53">
        <v>1.1100000000000001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8</v>
      </c>
      <c r="E33" s="41">
        <f t="shared" si="0"/>
        <v>5.6338028169014089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134</v>
      </c>
      <c r="P33" s="115">
        <v>103</v>
      </c>
      <c r="Q33" s="115">
        <v>65902580</v>
      </c>
      <c r="R33" s="46">
        <f t="shared" si="5"/>
        <v>4462</v>
      </c>
      <c r="S33" s="47">
        <f t="shared" si="6"/>
        <v>107.08799999999999</v>
      </c>
      <c r="T33" s="47">
        <f t="shared" si="7"/>
        <v>4.4619999999999997</v>
      </c>
      <c r="U33" s="116">
        <v>2.6</v>
      </c>
      <c r="V33" s="116">
        <f t="shared" si="1"/>
        <v>2.6</v>
      </c>
      <c r="W33" s="117" t="s">
        <v>124</v>
      </c>
      <c r="X33" s="119">
        <v>0</v>
      </c>
      <c r="Y33" s="119">
        <v>0</v>
      </c>
      <c r="Z33" s="119">
        <v>1077</v>
      </c>
      <c r="AA33" s="119">
        <v>1185</v>
      </c>
      <c r="AB33" s="119">
        <v>0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43078276</v>
      </c>
      <c r="AH33" s="49">
        <f t="shared" si="9"/>
        <v>816</v>
      </c>
      <c r="AI33" s="50">
        <f t="shared" si="8"/>
        <v>182.87763334827432</v>
      </c>
      <c r="AJ33" s="101">
        <v>0</v>
      </c>
      <c r="AK33" s="101">
        <v>0</v>
      </c>
      <c r="AL33" s="101">
        <v>1</v>
      </c>
      <c r="AM33" s="101">
        <v>1</v>
      </c>
      <c r="AN33" s="101">
        <v>0</v>
      </c>
      <c r="AO33" s="101">
        <v>0.4</v>
      </c>
      <c r="AP33" s="119">
        <v>10015335</v>
      </c>
      <c r="AQ33" s="119">
        <f t="shared" si="2"/>
        <v>1032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10</v>
      </c>
      <c r="E34" s="41">
        <f t="shared" si="0"/>
        <v>7.042253521126761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130</v>
      </c>
      <c r="P34" s="115">
        <v>94</v>
      </c>
      <c r="Q34" s="115">
        <v>65906787</v>
      </c>
      <c r="R34" s="46">
        <f t="shared" si="5"/>
        <v>4207</v>
      </c>
      <c r="S34" s="47">
        <f t="shared" si="6"/>
        <v>100.968</v>
      </c>
      <c r="T34" s="47">
        <f t="shared" si="7"/>
        <v>4.2069999999999999</v>
      </c>
      <c r="U34" s="116">
        <v>3.9</v>
      </c>
      <c r="V34" s="116">
        <f t="shared" si="1"/>
        <v>3.9</v>
      </c>
      <c r="W34" s="117" t="s">
        <v>124</v>
      </c>
      <c r="X34" s="119">
        <v>0</v>
      </c>
      <c r="Y34" s="119">
        <v>0</v>
      </c>
      <c r="Z34" s="119">
        <v>996</v>
      </c>
      <c r="AA34" s="119">
        <v>1185</v>
      </c>
      <c r="AB34" s="119">
        <v>0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43079028</v>
      </c>
      <c r="AH34" s="49">
        <f t="shared" si="9"/>
        <v>752</v>
      </c>
      <c r="AI34" s="50">
        <f t="shared" si="8"/>
        <v>178.74970287615878</v>
      </c>
      <c r="AJ34" s="101">
        <v>0</v>
      </c>
      <c r="AK34" s="101">
        <v>0</v>
      </c>
      <c r="AL34" s="101">
        <v>1</v>
      </c>
      <c r="AM34" s="101">
        <v>1</v>
      </c>
      <c r="AN34" s="101">
        <v>0</v>
      </c>
      <c r="AO34" s="101">
        <v>0.4</v>
      </c>
      <c r="AP34" s="119">
        <v>10016566</v>
      </c>
      <c r="AQ34" s="119">
        <f t="shared" si="2"/>
        <v>1231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126491</v>
      </c>
      <c r="S35" s="65">
        <f>AVERAGE(S11:S34)</f>
        <v>126.491</v>
      </c>
      <c r="T35" s="65">
        <f>SUM(T11:T34)</f>
        <v>126.49100000000001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26360</v>
      </c>
      <c r="AH35" s="67">
        <f>SUM(AH11:AH34)</f>
        <v>26360</v>
      </c>
      <c r="AI35" s="68">
        <f>$AH$35/$T35</f>
        <v>208.39427311033984</v>
      </c>
      <c r="AJ35" s="92"/>
      <c r="AK35" s="93"/>
      <c r="AL35" s="93"/>
      <c r="AM35" s="93"/>
      <c r="AN35" s="94"/>
      <c r="AO35" s="69"/>
      <c r="AP35" s="70">
        <f>AP34-AP10</f>
        <v>6820</v>
      </c>
      <c r="AQ35" s="71">
        <f>SUM(AQ11:AQ34)</f>
        <v>6820</v>
      </c>
      <c r="AR35" s="72">
        <f>AVERAGE(AR11:AR34)</f>
        <v>1.2016666666666669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5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162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163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58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58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164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182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183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5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58" t="s">
        <v>136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172</v>
      </c>
      <c r="C49" s="158"/>
      <c r="D49" s="143"/>
      <c r="E49" s="158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58" t="s">
        <v>137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156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58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160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/>
      <c r="C54" s="158"/>
      <c r="D54" s="143"/>
      <c r="E54" s="158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58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58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58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29 V30:W34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29" name="Range1_16_3_1_1_3_2"/>
    <protectedRange sqref="AG11:AG34" name="Range1_16_3_1_1_1_1_1_1"/>
    <protectedRange sqref="AR12:AR24" name="Range1_16_3_1_1_5_1"/>
    <protectedRange sqref="B54" name="Range2_12_5_1_1_1_2_2_1_1_1_1_1_1_1_1_1_1_1_2_1_1_1_1_1_1_1_1_1_3_1_3_1_2_1_1_1_1_1_1_1_1_1_1_1_1_1_2_1_1_1_1_1_2_1_1_1_1_1_1_1_1_2_1_1_3_1_1_1_2_1_1_1_1_1_1_1_1_1_1_1_1_1_1_1_1_1_2_1_1_1_1_1_1_1_1_1_1_1_1_1_1_1_1_1_1_1_2_3_1_2_1_1_1"/>
    <protectedRange sqref="B43" name="Range2_12_5_1_1_1_2_1_1_1_1_1_1_1_1_1_1_1_2_1_1_1_1_1_1_1_1_1_1_1_1_1_1_1_1_1_1_1_1_1_1_2_1_1_1_1_1_1_1_1_1_1_1_2_1_1_1_1_2_1_1_1_1_1_1_1_1_1_1_1_2_1_1_1_1_1_1_1_1"/>
    <protectedRange sqref="B44" name="Range2_12_5_1_1_1_2_2_1_1_1_1_1_1_1_1_1_1_1_1_1_1_1_1_1_1_1_1_1_1_1_1_1_1_1_1_1_1_1_1_1_1_1_1_1_1_1_1_1_1_1_1_1_1_1_1_1_2_1_1_1_1_1_1_1_1_1_1_1_2_1_1_1_1_1_2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T46" name="Range2_12_5_1_1_2_2_1_1_1_1_1_1_1_1_1_1_1_1_2_1_1_1_1_1_1_1_1"/>
    <protectedRange sqref="S46" name="Range2_12_4_1_1_1_4_2_2_2_2_1_1_1_1_1_1_1_1_1_1_1_2_1_1_1_1_1_1_1_1"/>
    <protectedRange sqref="Q46:R46" name="Range2_12_1_6_1_1_1_2_3_2_1_1_3_1_1_1_1_1_1_1_1_1_1_1_1_1_2_1_1_1_1_1_1_1_1"/>
    <protectedRange sqref="N46:P46" name="Range2_12_1_2_3_1_1_1_2_3_2_1_1_3_1_1_1_1_1_1_1_1_1_1_1_1_1_2_1_1_1_1_1_1_1_1"/>
    <protectedRange sqref="K46:M46" name="Range2_2_12_1_4_3_1_1_1_3_3_2_1_1_3_1_1_1_1_1_1_1_1_1_1_1_1_1_2_1_1_1_1_1_1_1_1"/>
    <protectedRange sqref="J46" name="Range2_2_12_1_4_3_1_1_1_3_2_1_2_2_1_1_1_1_1_1_1_1_1_1_1_1_1_2_1_1_1_1_1_1_1_1"/>
    <protectedRange sqref="E46:H46" name="Range2_2_12_1_3_1_2_1_1_1_1_2_1_1_1_1_1_1_1_1_1_1_2_1_1_1_1_1_1_1_1_2_1_1_1_1_1_1_1_1"/>
    <protectedRange sqref="D46" name="Range2_2_12_1_3_1_2_1_1_1_2_1_2_3_1_1_1_1_1_1_2_1_1_1_1_1_1_1_1_1_1_2_1_1_1_1_1_1_1_1"/>
    <protectedRange sqref="I46" name="Range2_2_12_1_4_2_1_1_1_4_1_2_1_1_1_2_2_1_1_1_1_1_1_1_1_1_1_1_1_1_1_2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"/>
    <protectedRange sqref="F47" name="Range2_2_12_1_3_1_2_1_1_1_1_2_1_1_1_1_1_1_1_1_1_1_1_2_2_1_1_1_1_1"/>
    <protectedRange sqref="E47" name="Range2_2_12_1_3_1_2_1_1_1_2_1_1_1_1_3_1_1_1_1_1_1_1_1_1_2_2_1_1_1_1_1"/>
    <protectedRange sqref="B47" name="Range2_12_5_1_1_1_2_1_1_1_1_1_1_1_1_1_1_1_2_1_2_1_1_1_1_1_1_1_1_1_2_1_1_1_1_1_1_1_1_1_1_1_1_1_1_1_1_1_1_1_1_1_1_1_1_1_1_1_1_1_1_1_1_1_1_1_1_1_1_1_1_1_1_1_2_1_1_1_1_1_1_1_1_1_2_1_2_1_1_1_1_1_2_1_1_1_1_1_1_1_1_2_1_1_1_1_1"/>
    <protectedRange sqref="B48" name="Range2_12_5_1_1_1_1_1_2_1_1_1_1_1_1_1_1_1_1_1_1_1_1_1_1_1_1_1_1_2_1_1_1_1_1_1_1_1_1_1_1_1_1_3_1_1_1_2_1_1_1_1_1_1_1_1_1_1_1_1_2_1_1_1_1_1_1_1_1_1_1_1_1_1_1_1_1_1_1_1_1_1_1_1_1_1_1_1_1_3_1_2_1_1_1_2_2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"/>
    <protectedRange sqref="B50" name="Range2_12_5_1_1_1_1_1_2_1_1_2_1_1_1_1_1_1_1_1_1_1_1_1_1_1_1_1_1_2_1_1_1_1_1_1_1_1_1_1_1_1_1_1_3_1_1_1_2_1_1_1_1_1_1_1_1_1_2_1_1_1_1_1_1_1_1_1_1_1_1_1_1_1_1_1_1_1_1_1_1_1_1_1_1_2_1_1_1_2_2_1"/>
    <protectedRange sqref="B51" name="Range2_12_5_1_1_1_2_2_1_1_1_1_1_1_1_1_1_1_1_2_1_1_1_2_1_1_1_1_1_1_1_1_1_1_1_1_1_1_1_1_2_1_1_1_1_1_1_1_1_1_2_1_1_3_1_1_1_3_1_1_1_1_1_1_1_1_1_1_1_1_1_1_1_1_1_1_1_1_1_1_2_1_1_1_1_1_1_1_1_1_2_2_1_1_1_2_2_1"/>
    <protectedRange sqref="B52" name="Range2_12_5_1_1_1_1_1_2_1_2_1_1_1_2_1_1_1_1_1_1_1_1_1_1_2_1_1_1_1_1_2_1_1_1_1_1_1_1_2_1_1_3_1_1_1_2_1_1_1_1_1_1_1_1_1_1_1_1_1_1_1_1_1_1_1_1_1_1_1_1_1_1_1_1_1_1_1_1_2_2_1_1_1_1_2_2"/>
  </protectedRanges>
  <mergeCells count="43"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935" priority="25" operator="containsText" text="N/A">
      <formula>NOT(ISERROR(SEARCH("N/A",X11)))</formula>
    </cfRule>
    <cfRule type="cellIs" dxfId="934" priority="39" operator="equal">
      <formula>0</formula>
    </cfRule>
  </conditionalFormatting>
  <conditionalFormatting sqref="AC11:AE34 X11:Y34 AA11:AA34">
    <cfRule type="cellIs" dxfId="933" priority="38" operator="greaterThanOrEqual">
      <formula>1185</formula>
    </cfRule>
  </conditionalFormatting>
  <conditionalFormatting sqref="AC11:AE34 X11:Y34 AA11:AA34">
    <cfRule type="cellIs" dxfId="932" priority="37" operator="between">
      <formula>0.1</formula>
      <formula>1184</formula>
    </cfRule>
  </conditionalFormatting>
  <conditionalFormatting sqref="X8">
    <cfRule type="cellIs" dxfId="931" priority="36" operator="equal">
      <formula>0</formula>
    </cfRule>
  </conditionalFormatting>
  <conditionalFormatting sqref="X8">
    <cfRule type="cellIs" dxfId="930" priority="35" operator="greaterThan">
      <formula>1179</formula>
    </cfRule>
  </conditionalFormatting>
  <conditionalFormatting sqref="X8">
    <cfRule type="cellIs" dxfId="929" priority="34" operator="greaterThan">
      <formula>99</formula>
    </cfRule>
  </conditionalFormatting>
  <conditionalFormatting sqref="X8">
    <cfRule type="cellIs" dxfId="928" priority="33" operator="greaterThan">
      <formula>0.99</formula>
    </cfRule>
  </conditionalFormatting>
  <conditionalFormatting sqref="AB8">
    <cfRule type="cellIs" dxfId="927" priority="32" operator="equal">
      <formula>0</formula>
    </cfRule>
  </conditionalFormatting>
  <conditionalFormatting sqref="AB8">
    <cfRule type="cellIs" dxfId="926" priority="31" operator="greaterThan">
      <formula>1179</formula>
    </cfRule>
  </conditionalFormatting>
  <conditionalFormatting sqref="AB8">
    <cfRule type="cellIs" dxfId="925" priority="30" operator="greaterThan">
      <formula>99</formula>
    </cfRule>
  </conditionalFormatting>
  <conditionalFormatting sqref="AB8">
    <cfRule type="cellIs" dxfId="924" priority="29" operator="greaterThan">
      <formula>0.99</formula>
    </cfRule>
  </conditionalFormatting>
  <conditionalFormatting sqref="AI11:AI34">
    <cfRule type="cellIs" dxfId="923" priority="28" operator="greaterThan">
      <formula>$AI$8</formula>
    </cfRule>
  </conditionalFormatting>
  <conditionalFormatting sqref="AH11:AH34">
    <cfRule type="cellIs" dxfId="922" priority="26" operator="greaterThan">
      <formula>$AH$8</formula>
    </cfRule>
    <cfRule type="cellIs" dxfId="921" priority="27" operator="greaterThan">
      <formula>$AH$8</formula>
    </cfRule>
  </conditionalFormatting>
  <conditionalFormatting sqref="AB11:AB34">
    <cfRule type="containsText" dxfId="920" priority="21" operator="containsText" text="N/A">
      <formula>NOT(ISERROR(SEARCH("N/A",AB11)))</formula>
    </cfRule>
    <cfRule type="cellIs" dxfId="919" priority="24" operator="equal">
      <formula>0</formula>
    </cfRule>
  </conditionalFormatting>
  <conditionalFormatting sqref="AB11:AB34">
    <cfRule type="cellIs" dxfId="918" priority="23" operator="greaterThanOrEqual">
      <formula>1185</formula>
    </cfRule>
  </conditionalFormatting>
  <conditionalFormatting sqref="AB11:AB34">
    <cfRule type="cellIs" dxfId="917" priority="22" operator="between">
      <formula>0.1</formula>
      <formula>1184</formula>
    </cfRule>
  </conditionalFormatting>
  <conditionalFormatting sqref="AN11:AO34">
    <cfRule type="cellIs" dxfId="916" priority="20" operator="equal">
      <formula>0</formula>
    </cfRule>
  </conditionalFormatting>
  <conditionalFormatting sqref="AN11:AO34">
    <cfRule type="cellIs" dxfId="915" priority="19" operator="greaterThan">
      <formula>1179</formula>
    </cfRule>
  </conditionalFormatting>
  <conditionalFormatting sqref="AN11:AO34">
    <cfRule type="cellIs" dxfId="914" priority="18" operator="greaterThan">
      <formula>99</formula>
    </cfRule>
  </conditionalFormatting>
  <conditionalFormatting sqref="AN11:AO34">
    <cfRule type="cellIs" dxfId="913" priority="17" operator="greaterThan">
      <formula>0.99</formula>
    </cfRule>
  </conditionalFormatting>
  <conditionalFormatting sqref="AQ11:AQ34">
    <cfRule type="cellIs" dxfId="912" priority="16" operator="equal">
      <formula>0</formula>
    </cfRule>
  </conditionalFormatting>
  <conditionalFormatting sqref="AQ11:AQ34">
    <cfRule type="cellIs" dxfId="911" priority="15" operator="greaterThan">
      <formula>1179</formula>
    </cfRule>
  </conditionalFormatting>
  <conditionalFormatting sqref="AQ11:AQ34">
    <cfRule type="cellIs" dxfId="910" priority="14" operator="greaterThan">
      <formula>99</formula>
    </cfRule>
  </conditionalFormatting>
  <conditionalFormatting sqref="AQ11:AQ34">
    <cfRule type="cellIs" dxfId="909" priority="13" operator="greaterThan">
      <formula>0.99</formula>
    </cfRule>
  </conditionalFormatting>
  <conditionalFormatting sqref="Z11:Z34">
    <cfRule type="containsText" dxfId="908" priority="9" operator="containsText" text="N/A">
      <formula>NOT(ISERROR(SEARCH("N/A",Z11)))</formula>
    </cfRule>
    <cfRule type="cellIs" dxfId="907" priority="12" operator="equal">
      <formula>0</formula>
    </cfRule>
  </conditionalFormatting>
  <conditionalFormatting sqref="Z11:Z34">
    <cfRule type="cellIs" dxfId="906" priority="11" operator="greaterThanOrEqual">
      <formula>1185</formula>
    </cfRule>
  </conditionalFormatting>
  <conditionalFormatting sqref="Z11:Z34">
    <cfRule type="cellIs" dxfId="905" priority="10" operator="between">
      <formula>0.1</formula>
      <formula>1184</formula>
    </cfRule>
  </conditionalFormatting>
  <conditionalFormatting sqref="AJ11:AN34">
    <cfRule type="cellIs" dxfId="904" priority="8" operator="equal">
      <formula>0</formula>
    </cfRule>
  </conditionalFormatting>
  <conditionalFormatting sqref="AJ11:AN34">
    <cfRule type="cellIs" dxfId="903" priority="7" operator="greaterThan">
      <formula>1179</formula>
    </cfRule>
  </conditionalFormatting>
  <conditionalFormatting sqref="AJ11:AN34">
    <cfRule type="cellIs" dxfId="902" priority="6" operator="greaterThan">
      <formula>99</formula>
    </cfRule>
  </conditionalFormatting>
  <conditionalFormatting sqref="AJ11:AN34">
    <cfRule type="cellIs" dxfId="901" priority="5" operator="greaterThan">
      <formula>0.99</formula>
    </cfRule>
  </conditionalFormatting>
  <conditionalFormatting sqref="AP11:AP34">
    <cfRule type="cellIs" dxfId="900" priority="4" operator="equal">
      <formula>0</formula>
    </cfRule>
  </conditionalFormatting>
  <conditionalFormatting sqref="AP11:AP34">
    <cfRule type="cellIs" dxfId="899" priority="3" operator="greaterThan">
      <formula>1179</formula>
    </cfRule>
  </conditionalFormatting>
  <conditionalFormatting sqref="AP11:AP34">
    <cfRule type="cellIs" dxfId="898" priority="2" operator="greaterThan">
      <formula>99</formula>
    </cfRule>
  </conditionalFormatting>
  <conditionalFormatting sqref="AP11:AP34">
    <cfRule type="cellIs" dxfId="89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5"/>
  <sheetViews>
    <sheetView topLeftCell="AH19" zoomScaleNormal="100" workbookViewId="0">
      <selection activeCell="AS37" sqref="AS37"/>
    </sheetView>
  </sheetViews>
  <sheetFormatPr defaultRowHeight="15" x14ac:dyDescent="0.25"/>
  <cols>
    <col min="1" max="1" width="5.7109375" style="100" customWidth="1"/>
    <col min="2" max="2" width="10.28515625" style="100" customWidth="1"/>
    <col min="3" max="3" width="14" style="100" customWidth="1"/>
    <col min="4" max="7" width="9.140625" style="100"/>
    <col min="8" max="8" width="20.42578125" style="100" customWidth="1"/>
    <col min="9" max="10" width="9.140625" style="100"/>
    <col min="11" max="11" width="9" style="100" customWidth="1"/>
    <col min="12" max="14" width="9.140625" style="100" hidden="1" customWidth="1"/>
    <col min="15" max="16" width="9.28515625" style="100" bestFit="1" customWidth="1"/>
    <col min="17" max="18" width="9.140625" style="100" customWidth="1"/>
    <col min="19" max="19" width="11.5703125" style="100" bestFit="1" customWidth="1"/>
    <col min="20" max="20" width="10.5703125" style="100" bestFit="1" customWidth="1"/>
    <col min="21" max="22" width="9.28515625" style="100" bestFit="1" customWidth="1"/>
    <col min="23" max="23" width="9.140625" style="100"/>
    <col min="24" max="28" width="9.28515625" style="100" bestFit="1" customWidth="1"/>
    <col min="29" max="32" width="9.140625" style="100"/>
    <col min="33" max="33" width="10.5703125" style="100" bestFit="1" customWidth="1"/>
    <col min="34" max="35" width="9.28515625" style="100" bestFit="1" customWidth="1"/>
    <col min="36" max="44" width="9.140625" style="100"/>
    <col min="45" max="45" width="83.85546875" style="12" customWidth="1"/>
    <col min="46" max="47" width="9.140625" style="102"/>
    <col min="48" max="48" width="29.7109375" style="102" customWidth="1"/>
    <col min="49" max="49" width="22" style="102" customWidth="1"/>
    <col min="50" max="50" width="9.140625" style="102"/>
    <col min="51" max="51" width="38.5703125" style="102" bestFit="1" customWidth="1"/>
    <col min="52" max="16384" width="9.140625" style="100"/>
  </cols>
  <sheetData>
    <row r="2" spans="2:51" ht="21" x14ac:dyDescent="0.25">
      <c r="B2" s="2"/>
      <c r="C2" s="102"/>
      <c r="D2" s="102"/>
      <c r="E2" s="3"/>
      <c r="F2" s="3"/>
      <c r="G2" s="102"/>
      <c r="H2" s="4"/>
      <c r="I2" s="4"/>
      <c r="J2" s="102"/>
      <c r="K2" s="4"/>
      <c r="L2" s="4"/>
      <c r="M2" s="102"/>
      <c r="N2" s="102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102"/>
      <c r="AN2" s="102"/>
      <c r="AO2" s="102"/>
      <c r="AP2" s="102"/>
      <c r="AQ2" s="102"/>
      <c r="AR2" s="102"/>
    </row>
    <row r="3" spans="2:51" ht="15.75" customHeight="1" x14ac:dyDescent="0.25">
      <c r="B3" s="13" t="s">
        <v>1</v>
      </c>
      <c r="C3" s="13"/>
      <c r="D3" s="13"/>
      <c r="E3" s="102"/>
      <c r="F3" s="4"/>
      <c r="G3" s="4"/>
      <c r="H3" s="102"/>
      <c r="I3" s="102"/>
      <c r="J3" s="102"/>
      <c r="K3" s="14"/>
      <c r="L3" s="15"/>
      <c r="M3" s="102"/>
      <c r="N3" s="102"/>
      <c r="O3" s="16" t="s">
        <v>2</v>
      </c>
      <c r="P3" s="229" t="s">
        <v>126</v>
      </c>
      <c r="Q3" s="230"/>
      <c r="R3" s="230"/>
      <c r="S3" s="230"/>
      <c r="T3" s="230"/>
      <c r="U3" s="231"/>
      <c r="V3" s="17"/>
      <c r="W3" s="17"/>
      <c r="X3" s="17"/>
      <c r="Y3" s="17"/>
      <c r="Z3" s="17"/>
      <c r="AH3" s="102"/>
      <c r="AI3" s="102"/>
      <c r="AJ3" s="102"/>
      <c r="AK3" s="102"/>
      <c r="AL3" s="12"/>
      <c r="AM3" s="102"/>
      <c r="AN3" s="102"/>
      <c r="AO3" s="102"/>
      <c r="AP3" s="102"/>
      <c r="AQ3" s="102"/>
      <c r="AR3" s="102"/>
      <c r="AS3" s="102"/>
    </row>
    <row r="4" spans="2:51" x14ac:dyDescent="0.25">
      <c r="B4" s="18" t="s">
        <v>3</v>
      </c>
      <c r="C4" s="18"/>
      <c r="D4" s="18"/>
      <c r="E4" s="102"/>
      <c r="F4" s="19"/>
      <c r="G4" s="102"/>
      <c r="H4" s="102"/>
      <c r="I4" s="102"/>
      <c r="J4" s="102"/>
      <c r="K4" s="102"/>
      <c r="L4" s="102"/>
      <c r="M4" s="102"/>
      <c r="N4" s="102"/>
      <c r="O4" s="16" t="s">
        <v>4</v>
      </c>
      <c r="P4" s="229" t="s">
        <v>128</v>
      </c>
      <c r="Q4" s="230"/>
      <c r="R4" s="230"/>
      <c r="S4" s="230"/>
      <c r="T4" s="230"/>
      <c r="U4" s="231"/>
      <c r="V4" s="17"/>
      <c r="W4" s="17"/>
      <c r="X4" s="17"/>
      <c r="Y4" s="17"/>
      <c r="Z4" s="17"/>
      <c r="AH4" s="102"/>
      <c r="AI4" s="102"/>
      <c r="AJ4" s="102"/>
      <c r="AK4" s="102"/>
      <c r="AL4" s="12"/>
      <c r="AM4" s="102"/>
      <c r="AN4" s="102"/>
      <c r="AO4" s="102"/>
      <c r="AP4" s="102"/>
      <c r="AQ4" s="102"/>
      <c r="AR4" s="102"/>
      <c r="AS4" s="102"/>
    </row>
    <row r="5" spans="2:51" x14ac:dyDescent="0.25">
      <c r="B5" s="102"/>
      <c r="C5" s="102"/>
      <c r="D5" s="102"/>
      <c r="E5" s="20"/>
      <c r="F5" s="20"/>
      <c r="G5" s="102"/>
      <c r="H5" s="102"/>
      <c r="I5" s="102"/>
      <c r="J5" s="102"/>
      <c r="K5" s="102"/>
      <c r="L5" s="102"/>
      <c r="M5" s="102"/>
      <c r="N5" s="102"/>
      <c r="O5" s="16" t="s">
        <v>5</v>
      </c>
      <c r="P5" s="229" t="s">
        <v>135</v>
      </c>
      <c r="Q5" s="230"/>
      <c r="R5" s="230"/>
      <c r="S5" s="230"/>
      <c r="T5" s="230"/>
      <c r="U5" s="231"/>
      <c r="V5" s="17"/>
      <c r="W5" s="17"/>
      <c r="X5" s="17"/>
      <c r="Y5" s="17"/>
      <c r="Z5" s="17"/>
      <c r="AH5" s="102"/>
      <c r="AI5" s="102"/>
      <c r="AJ5" s="102"/>
      <c r="AK5" s="102"/>
      <c r="AL5" s="12"/>
      <c r="AM5" s="102"/>
      <c r="AN5" s="102"/>
      <c r="AO5" s="102"/>
      <c r="AP5" s="102"/>
      <c r="AQ5" s="102"/>
      <c r="AR5" s="102"/>
      <c r="AS5" s="102"/>
    </row>
    <row r="6" spans="2:51" x14ac:dyDescent="0.25">
      <c r="B6" s="229" t="s">
        <v>6</v>
      </c>
      <c r="C6" s="231"/>
      <c r="D6" s="232" t="s">
        <v>7</v>
      </c>
      <c r="E6" s="233"/>
      <c r="F6" s="233"/>
      <c r="G6" s="233"/>
      <c r="H6" s="234"/>
      <c r="I6" s="102"/>
      <c r="J6" s="102"/>
      <c r="K6" s="157"/>
      <c r="L6" s="235">
        <v>41686</v>
      </c>
      <c r="M6" s="23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7" t="s">
        <v>8</v>
      </c>
      <c r="C7" s="238"/>
      <c r="D7" s="237" t="s">
        <v>9</v>
      </c>
      <c r="E7" s="239"/>
      <c r="F7" s="239"/>
      <c r="G7" s="238"/>
      <c r="H7" s="161" t="s">
        <v>10</v>
      </c>
      <c r="I7" s="120" t="s">
        <v>11</v>
      </c>
      <c r="J7" s="120" t="s">
        <v>12</v>
      </c>
      <c r="K7" s="120" t="s">
        <v>13</v>
      </c>
      <c r="L7" s="12"/>
      <c r="M7" s="12"/>
      <c r="N7" s="12"/>
      <c r="O7" s="161" t="s">
        <v>14</v>
      </c>
      <c r="P7" s="237" t="s">
        <v>15</v>
      </c>
      <c r="Q7" s="239"/>
      <c r="R7" s="239"/>
      <c r="S7" s="239"/>
      <c r="T7" s="238"/>
      <c r="U7" s="237" t="s">
        <v>16</v>
      </c>
      <c r="V7" s="238"/>
      <c r="W7" s="120" t="s">
        <v>17</v>
      </c>
      <c r="X7" s="237" t="s">
        <v>18</v>
      </c>
      <c r="Y7" s="238"/>
      <c r="Z7" s="237" t="s">
        <v>19</v>
      </c>
      <c r="AA7" s="238"/>
      <c r="AB7" s="237" t="s">
        <v>20</v>
      </c>
      <c r="AC7" s="238"/>
      <c r="AD7" s="237" t="s">
        <v>21</v>
      </c>
      <c r="AE7" s="238"/>
      <c r="AF7" s="120" t="s">
        <v>22</v>
      </c>
      <c r="AG7" s="120" t="s">
        <v>23</v>
      </c>
      <c r="AH7" s="120" t="s">
        <v>24</v>
      </c>
      <c r="AI7" s="120" t="s">
        <v>25</v>
      </c>
      <c r="AJ7" s="237" t="s">
        <v>26</v>
      </c>
      <c r="AK7" s="239"/>
      <c r="AL7" s="239"/>
      <c r="AM7" s="239"/>
      <c r="AN7" s="238"/>
      <c r="AO7" s="237" t="s">
        <v>27</v>
      </c>
      <c r="AP7" s="239"/>
      <c r="AQ7" s="238"/>
      <c r="AR7" s="120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0">
        <v>42378</v>
      </c>
      <c r="C8" s="241"/>
      <c r="D8" s="242" t="s">
        <v>29</v>
      </c>
      <c r="E8" s="243"/>
      <c r="F8" s="243"/>
      <c r="G8" s="244"/>
      <c r="H8" s="28"/>
      <c r="I8" s="242" t="s">
        <v>29</v>
      </c>
      <c r="J8" s="243"/>
      <c r="K8" s="244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2" t="s">
        <v>33</v>
      </c>
      <c r="V8" s="244"/>
      <c r="W8" s="30" t="s">
        <v>34</v>
      </c>
      <c r="X8" s="245">
        <v>0</v>
      </c>
      <c r="Y8" s="246"/>
      <c r="Z8" s="247" t="s">
        <v>35</v>
      </c>
      <c r="AA8" s="248"/>
      <c r="AB8" s="245">
        <v>1185</v>
      </c>
      <c r="AC8" s="246"/>
      <c r="AD8" s="249">
        <v>800</v>
      </c>
      <c r="AE8" s="250"/>
      <c r="AF8" s="28"/>
      <c r="AG8" s="30">
        <f>AG34-AG10</f>
        <v>26484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51" t="s">
        <v>39</v>
      </c>
      <c r="C9" s="252"/>
      <c r="D9" s="251" t="s">
        <v>40</v>
      </c>
      <c r="E9" s="252"/>
      <c r="F9" s="251" t="s">
        <v>41</v>
      </c>
      <c r="G9" s="252"/>
      <c r="H9" s="253" t="s">
        <v>42</v>
      </c>
      <c r="I9" s="251" t="s">
        <v>43</v>
      </c>
      <c r="J9" s="255"/>
      <c r="K9" s="252"/>
      <c r="L9" s="120" t="s">
        <v>44</v>
      </c>
      <c r="M9" s="256" t="s">
        <v>45</v>
      </c>
      <c r="N9" s="33" t="s">
        <v>46</v>
      </c>
      <c r="O9" s="258" t="s">
        <v>47</v>
      </c>
      <c r="P9" s="258" t="s">
        <v>48</v>
      </c>
      <c r="Q9" s="34" t="s">
        <v>49</v>
      </c>
      <c r="R9" s="266" t="s">
        <v>50</v>
      </c>
      <c r="S9" s="267"/>
      <c r="T9" s="268"/>
      <c r="U9" s="159" t="s">
        <v>51</v>
      </c>
      <c r="V9" s="159" t="s">
        <v>52</v>
      </c>
      <c r="W9" s="272" t="s">
        <v>53</v>
      </c>
      <c r="X9" s="273" t="s">
        <v>54</v>
      </c>
      <c r="Y9" s="274"/>
      <c r="Z9" s="274"/>
      <c r="AA9" s="274"/>
      <c r="AB9" s="274"/>
      <c r="AC9" s="274"/>
      <c r="AD9" s="274"/>
      <c r="AE9" s="275"/>
      <c r="AF9" s="156" t="s">
        <v>55</v>
      </c>
      <c r="AG9" s="156" t="s">
        <v>56</v>
      </c>
      <c r="AH9" s="260" t="s">
        <v>57</v>
      </c>
      <c r="AI9" s="276" t="s">
        <v>58</v>
      </c>
      <c r="AJ9" s="159" t="s">
        <v>59</v>
      </c>
      <c r="AK9" s="159" t="s">
        <v>60</v>
      </c>
      <c r="AL9" s="159" t="s">
        <v>61</v>
      </c>
      <c r="AM9" s="159" t="s">
        <v>62</v>
      </c>
      <c r="AN9" s="159" t="s">
        <v>63</v>
      </c>
      <c r="AO9" s="159" t="s">
        <v>64</v>
      </c>
      <c r="AP9" s="159" t="s">
        <v>65</v>
      </c>
      <c r="AQ9" s="258" t="s">
        <v>66</v>
      </c>
      <c r="AR9" s="159" t="s">
        <v>67</v>
      </c>
      <c r="AS9" s="260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9" t="s">
        <v>72</v>
      </c>
      <c r="C10" s="159" t="s">
        <v>73</v>
      </c>
      <c r="D10" s="159" t="s">
        <v>74</v>
      </c>
      <c r="E10" s="159" t="s">
        <v>75</v>
      </c>
      <c r="F10" s="159" t="s">
        <v>74</v>
      </c>
      <c r="G10" s="159" t="s">
        <v>75</v>
      </c>
      <c r="H10" s="254"/>
      <c r="I10" s="159" t="s">
        <v>75</v>
      </c>
      <c r="J10" s="159" t="s">
        <v>75</v>
      </c>
      <c r="K10" s="159" t="s">
        <v>75</v>
      </c>
      <c r="L10" s="28" t="s">
        <v>29</v>
      </c>
      <c r="M10" s="257"/>
      <c r="N10" s="28" t="s">
        <v>29</v>
      </c>
      <c r="O10" s="259"/>
      <c r="P10" s="259"/>
      <c r="Q10" s="1">
        <f>'JAN 8'!Q34</f>
        <v>65906787</v>
      </c>
      <c r="R10" s="269"/>
      <c r="S10" s="270"/>
      <c r="T10" s="271"/>
      <c r="U10" s="159" t="s">
        <v>75</v>
      </c>
      <c r="V10" s="159" t="s">
        <v>75</v>
      </c>
      <c r="W10" s="272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'JAN 8'!AG34</f>
        <v>43079028</v>
      </c>
      <c r="AH10" s="260"/>
      <c r="AI10" s="277"/>
      <c r="AJ10" s="159" t="s">
        <v>84</v>
      </c>
      <c r="AK10" s="159" t="s">
        <v>84</v>
      </c>
      <c r="AL10" s="159" t="s">
        <v>84</v>
      </c>
      <c r="AM10" s="159" t="s">
        <v>84</v>
      </c>
      <c r="AN10" s="159" t="s">
        <v>84</v>
      </c>
      <c r="AO10" s="159" t="s">
        <v>84</v>
      </c>
      <c r="AP10" s="1">
        <f>'JAN 8'!AP34</f>
        <v>10016566</v>
      </c>
      <c r="AQ10" s="259"/>
      <c r="AR10" s="160" t="s">
        <v>85</v>
      </c>
      <c r="AS10" s="260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14">
        <v>11</v>
      </c>
      <c r="E11" s="41">
        <f t="shared" ref="E11:E34" si="0">D11/1.42</f>
        <v>7.746478873239437</v>
      </c>
      <c r="F11" s="103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5">
        <v>132</v>
      </c>
      <c r="P11" s="115">
        <v>92</v>
      </c>
      <c r="Q11" s="115">
        <v>65910775</v>
      </c>
      <c r="R11" s="46">
        <f>IF(ISBLANK(Q11),"-",Q11-Q10)</f>
        <v>3988</v>
      </c>
      <c r="S11" s="47">
        <f>R11*24/1000</f>
        <v>95.712000000000003</v>
      </c>
      <c r="T11" s="47">
        <f>R11/1000</f>
        <v>3.988</v>
      </c>
      <c r="U11" s="116">
        <v>5.5</v>
      </c>
      <c r="V11" s="116">
        <f t="shared" ref="V11:V34" si="1">U11</f>
        <v>5.5</v>
      </c>
      <c r="W11" s="117" t="s">
        <v>124</v>
      </c>
      <c r="X11" s="119">
        <v>0</v>
      </c>
      <c r="Y11" s="119">
        <v>0</v>
      </c>
      <c r="Z11" s="119">
        <v>977</v>
      </c>
      <c r="AA11" s="119">
        <v>1185</v>
      </c>
      <c r="AB11" s="119">
        <v>0</v>
      </c>
      <c r="AC11" s="48" t="s">
        <v>90</v>
      </c>
      <c r="AD11" s="48" t="s">
        <v>90</v>
      </c>
      <c r="AE11" s="48" t="s">
        <v>90</v>
      </c>
      <c r="AF11" s="118" t="s">
        <v>90</v>
      </c>
      <c r="AG11" s="142">
        <v>43079748</v>
      </c>
      <c r="AH11" s="49">
        <f>IF(ISBLANK(AG11),"-",AG11-AG10)</f>
        <v>720</v>
      </c>
      <c r="AI11" s="50">
        <f>AH11/T11</f>
        <v>180.54162487462386</v>
      </c>
      <c r="AJ11" s="101">
        <v>0</v>
      </c>
      <c r="AK11" s="101">
        <v>0</v>
      </c>
      <c r="AL11" s="101">
        <v>1</v>
      </c>
      <c r="AM11" s="101">
        <v>1</v>
      </c>
      <c r="AN11" s="101">
        <v>0</v>
      </c>
      <c r="AO11" s="101">
        <v>0.45</v>
      </c>
      <c r="AP11" s="119">
        <v>10017957</v>
      </c>
      <c r="AQ11" s="119">
        <f t="shared" ref="AQ11:AQ34" si="2">AP11-AP10</f>
        <v>1391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4">
        <v>13</v>
      </c>
      <c r="E12" s="41">
        <f t="shared" si="0"/>
        <v>9.1549295774647899</v>
      </c>
      <c r="F12" s="103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5">
        <v>127</v>
      </c>
      <c r="P12" s="115">
        <v>91</v>
      </c>
      <c r="Q12" s="115">
        <v>65914639</v>
      </c>
      <c r="R12" s="46">
        <f t="shared" ref="R12:R34" si="5">IF(ISBLANK(Q12),"-",Q12-Q11)</f>
        <v>3864</v>
      </c>
      <c r="S12" s="47">
        <f t="shared" ref="S12:S34" si="6">R12*24/1000</f>
        <v>92.736000000000004</v>
      </c>
      <c r="T12" s="47">
        <f t="shared" ref="T12:T34" si="7">R12/1000</f>
        <v>3.8639999999999999</v>
      </c>
      <c r="U12" s="116">
        <v>7</v>
      </c>
      <c r="V12" s="116">
        <f t="shared" si="1"/>
        <v>7</v>
      </c>
      <c r="W12" s="117" t="s">
        <v>124</v>
      </c>
      <c r="X12" s="119">
        <v>0</v>
      </c>
      <c r="Y12" s="119">
        <v>0</v>
      </c>
      <c r="Z12" s="119">
        <v>897</v>
      </c>
      <c r="AA12" s="119">
        <v>1185</v>
      </c>
      <c r="AB12" s="119">
        <v>0</v>
      </c>
      <c r="AC12" s="48" t="s">
        <v>90</v>
      </c>
      <c r="AD12" s="48" t="s">
        <v>90</v>
      </c>
      <c r="AE12" s="48" t="s">
        <v>90</v>
      </c>
      <c r="AF12" s="118" t="s">
        <v>90</v>
      </c>
      <c r="AG12" s="142">
        <v>43080436</v>
      </c>
      <c r="AH12" s="49">
        <f>IF(ISBLANK(AG12),"-",AG12-AG11)</f>
        <v>688</v>
      </c>
      <c r="AI12" s="50">
        <f t="shared" ref="AI12:AI34" si="8">AH12/T12</f>
        <v>178.05383022774328</v>
      </c>
      <c r="AJ12" s="101">
        <v>0</v>
      </c>
      <c r="AK12" s="101">
        <v>0</v>
      </c>
      <c r="AL12" s="101">
        <v>1</v>
      </c>
      <c r="AM12" s="101">
        <v>1</v>
      </c>
      <c r="AN12" s="101">
        <v>0</v>
      </c>
      <c r="AO12" s="101">
        <v>0.45</v>
      </c>
      <c r="AP12" s="119">
        <v>10019427</v>
      </c>
      <c r="AQ12" s="119">
        <f t="shared" si="2"/>
        <v>1470</v>
      </c>
      <c r="AR12" s="123">
        <v>1.07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4">
        <v>15</v>
      </c>
      <c r="E13" s="41">
        <f t="shared" si="0"/>
        <v>10.563380281690142</v>
      </c>
      <c r="F13" s="103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5">
        <v>95</v>
      </c>
      <c r="P13" s="115">
        <v>90</v>
      </c>
      <c r="Q13" s="115">
        <v>65918386</v>
      </c>
      <c r="R13" s="46">
        <f t="shared" si="5"/>
        <v>3747</v>
      </c>
      <c r="S13" s="47">
        <f t="shared" si="6"/>
        <v>89.927999999999997</v>
      </c>
      <c r="T13" s="47">
        <f t="shared" si="7"/>
        <v>3.7469999999999999</v>
      </c>
      <c r="U13" s="116">
        <v>8.6999999999999993</v>
      </c>
      <c r="V13" s="116">
        <f t="shared" si="1"/>
        <v>8.6999999999999993</v>
      </c>
      <c r="W13" s="117" t="s">
        <v>124</v>
      </c>
      <c r="X13" s="119">
        <v>0</v>
      </c>
      <c r="Y13" s="119">
        <v>0</v>
      </c>
      <c r="Z13" s="119">
        <v>896</v>
      </c>
      <c r="AA13" s="119">
        <v>1185</v>
      </c>
      <c r="AB13" s="119">
        <v>0</v>
      </c>
      <c r="AC13" s="48" t="s">
        <v>90</v>
      </c>
      <c r="AD13" s="48" t="s">
        <v>90</v>
      </c>
      <c r="AE13" s="48" t="s">
        <v>90</v>
      </c>
      <c r="AF13" s="118" t="s">
        <v>90</v>
      </c>
      <c r="AG13" s="142">
        <v>43081092</v>
      </c>
      <c r="AH13" s="49">
        <f>IF(ISBLANK(AG13),"-",AG13-AG12)</f>
        <v>656</v>
      </c>
      <c r="AI13" s="50">
        <f t="shared" si="8"/>
        <v>175.07339204697092</v>
      </c>
      <c r="AJ13" s="101">
        <v>0</v>
      </c>
      <c r="AK13" s="101">
        <v>0</v>
      </c>
      <c r="AL13" s="101">
        <v>1</v>
      </c>
      <c r="AM13" s="101">
        <v>1</v>
      </c>
      <c r="AN13" s="101">
        <v>0</v>
      </c>
      <c r="AO13" s="101">
        <v>0.45</v>
      </c>
      <c r="AP13" s="119">
        <v>10020632</v>
      </c>
      <c r="AQ13" s="119">
        <f t="shared" si="2"/>
        <v>1205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4">
        <v>16</v>
      </c>
      <c r="E14" s="41">
        <f t="shared" si="0"/>
        <v>11.267605633802818</v>
      </c>
      <c r="F14" s="103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5">
        <v>92</v>
      </c>
      <c r="P14" s="115">
        <v>89</v>
      </c>
      <c r="Q14" s="115">
        <v>65922153</v>
      </c>
      <c r="R14" s="46">
        <f t="shared" si="5"/>
        <v>3767</v>
      </c>
      <c r="S14" s="47">
        <f t="shared" si="6"/>
        <v>90.408000000000001</v>
      </c>
      <c r="T14" s="47">
        <f t="shared" si="7"/>
        <v>3.7669999999999999</v>
      </c>
      <c r="U14" s="116">
        <v>9.5</v>
      </c>
      <c r="V14" s="116">
        <f t="shared" si="1"/>
        <v>9.5</v>
      </c>
      <c r="W14" s="117" t="s">
        <v>124</v>
      </c>
      <c r="X14" s="119">
        <v>0</v>
      </c>
      <c r="Y14" s="119">
        <v>0</v>
      </c>
      <c r="Z14" s="119">
        <v>846</v>
      </c>
      <c r="AA14" s="119">
        <v>1185</v>
      </c>
      <c r="AB14" s="119">
        <v>0</v>
      </c>
      <c r="AC14" s="48" t="s">
        <v>90</v>
      </c>
      <c r="AD14" s="48" t="s">
        <v>90</v>
      </c>
      <c r="AE14" s="48" t="s">
        <v>90</v>
      </c>
      <c r="AF14" s="118" t="s">
        <v>90</v>
      </c>
      <c r="AG14" s="142">
        <v>43081748</v>
      </c>
      <c r="AH14" s="49">
        <f t="shared" ref="AH14:AH34" si="9">IF(ISBLANK(AG14),"-",AG14-AG13)</f>
        <v>656</v>
      </c>
      <c r="AI14" s="50">
        <f t="shared" si="8"/>
        <v>174.14388107247146</v>
      </c>
      <c r="AJ14" s="101">
        <v>0</v>
      </c>
      <c r="AK14" s="101">
        <v>0</v>
      </c>
      <c r="AL14" s="101">
        <v>1</v>
      </c>
      <c r="AM14" s="101">
        <v>1</v>
      </c>
      <c r="AN14" s="101">
        <v>0</v>
      </c>
      <c r="AO14" s="101">
        <v>0.45</v>
      </c>
      <c r="AP14" s="119">
        <v>10021721</v>
      </c>
      <c r="AQ14" s="119">
        <f t="shared" si="2"/>
        <v>1089</v>
      </c>
      <c r="AR14" s="51"/>
      <c r="AS14" s="52" t="s">
        <v>113</v>
      </c>
      <c r="AT14" s="54"/>
      <c r="AV14" s="39" t="s">
        <v>96</v>
      </c>
      <c r="AW14" s="39" t="s">
        <v>97</v>
      </c>
    </row>
    <row r="15" spans="2:51" x14ac:dyDescent="0.25">
      <c r="B15" s="40">
        <v>2.1666666666666701</v>
      </c>
      <c r="C15" s="40">
        <v>0.20833333333333301</v>
      </c>
      <c r="D15" s="114">
        <v>17</v>
      </c>
      <c r="E15" s="41">
        <f t="shared" si="0"/>
        <v>11.971830985915494</v>
      </c>
      <c r="F15" s="103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5">
        <v>102</v>
      </c>
      <c r="P15" s="115">
        <v>102</v>
      </c>
      <c r="Q15" s="115">
        <v>65926132</v>
      </c>
      <c r="R15" s="46">
        <f t="shared" si="5"/>
        <v>3979</v>
      </c>
      <c r="S15" s="47">
        <f t="shared" si="6"/>
        <v>95.495999999999995</v>
      </c>
      <c r="T15" s="47">
        <f t="shared" si="7"/>
        <v>3.9790000000000001</v>
      </c>
      <c r="U15" s="116">
        <v>9.5</v>
      </c>
      <c r="V15" s="116">
        <f t="shared" si="1"/>
        <v>9.5</v>
      </c>
      <c r="W15" s="117" t="s">
        <v>124</v>
      </c>
      <c r="X15" s="119">
        <v>0</v>
      </c>
      <c r="Y15" s="119">
        <v>0</v>
      </c>
      <c r="Z15" s="119">
        <v>897</v>
      </c>
      <c r="AA15" s="119">
        <v>1185</v>
      </c>
      <c r="AB15" s="119">
        <v>0</v>
      </c>
      <c r="AC15" s="48" t="s">
        <v>90</v>
      </c>
      <c r="AD15" s="48" t="s">
        <v>90</v>
      </c>
      <c r="AE15" s="48" t="s">
        <v>90</v>
      </c>
      <c r="AF15" s="118" t="s">
        <v>90</v>
      </c>
      <c r="AG15" s="142">
        <v>43082396</v>
      </c>
      <c r="AH15" s="49">
        <f t="shared" si="9"/>
        <v>648</v>
      </c>
      <c r="AI15" s="50">
        <f t="shared" si="8"/>
        <v>162.85498869062579</v>
      </c>
      <c r="AJ15" s="101">
        <v>0</v>
      </c>
      <c r="AK15" s="101">
        <v>0</v>
      </c>
      <c r="AL15" s="101">
        <v>1</v>
      </c>
      <c r="AM15" s="101">
        <v>1</v>
      </c>
      <c r="AN15" s="101">
        <v>0</v>
      </c>
      <c r="AO15" s="101">
        <v>0</v>
      </c>
      <c r="AP15" s="119">
        <v>10021721</v>
      </c>
      <c r="AQ15" s="119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100"/>
    </row>
    <row r="16" spans="2:51" x14ac:dyDescent="0.25">
      <c r="B16" s="40">
        <v>2.2083333333333299</v>
      </c>
      <c r="C16" s="40">
        <v>0.25</v>
      </c>
      <c r="D16" s="114">
        <v>18</v>
      </c>
      <c r="E16" s="41">
        <f t="shared" si="0"/>
        <v>12.67605633802817</v>
      </c>
      <c r="F16" s="88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5">
        <v>118</v>
      </c>
      <c r="P16" s="115">
        <v>115</v>
      </c>
      <c r="Q16" s="115">
        <v>65930842</v>
      </c>
      <c r="R16" s="46">
        <f t="shared" si="5"/>
        <v>4710</v>
      </c>
      <c r="S16" s="47">
        <f t="shared" si="6"/>
        <v>113.04</v>
      </c>
      <c r="T16" s="47">
        <f t="shared" si="7"/>
        <v>4.71</v>
      </c>
      <c r="U16" s="116">
        <v>9.5</v>
      </c>
      <c r="V16" s="116">
        <f t="shared" si="1"/>
        <v>9.5</v>
      </c>
      <c r="W16" s="117" t="s">
        <v>124</v>
      </c>
      <c r="X16" s="119">
        <v>0</v>
      </c>
      <c r="Y16" s="119">
        <v>0</v>
      </c>
      <c r="Z16" s="119">
        <v>1047</v>
      </c>
      <c r="AA16" s="119">
        <v>1185</v>
      </c>
      <c r="AB16" s="119">
        <v>0</v>
      </c>
      <c r="AC16" s="48" t="s">
        <v>90</v>
      </c>
      <c r="AD16" s="48" t="s">
        <v>90</v>
      </c>
      <c r="AE16" s="48" t="s">
        <v>90</v>
      </c>
      <c r="AF16" s="118" t="s">
        <v>90</v>
      </c>
      <c r="AG16" s="142">
        <v>43083180</v>
      </c>
      <c r="AH16" s="49">
        <f t="shared" si="9"/>
        <v>784</v>
      </c>
      <c r="AI16" s="50">
        <f t="shared" si="8"/>
        <v>166.45435244161359</v>
      </c>
      <c r="AJ16" s="101">
        <v>0</v>
      </c>
      <c r="AK16" s="101">
        <v>0</v>
      </c>
      <c r="AL16" s="101">
        <v>1</v>
      </c>
      <c r="AM16" s="101">
        <v>1</v>
      </c>
      <c r="AN16" s="101">
        <v>0</v>
      </c>
      <c r="AO16" s="101">
        <v>0</v>
      </c>
      <c r="AP16" s="119">
        <v>10021721</v>
      </c>
      <c r="AQ16" s="119">
        <f t="shared" si="2"/>
        <v>0</v>
      </c>
      <c r="AR16" s="53">
        <v>1.37</v>
      </c>
      <c r="AS16" s="52" t="s">
        <v>101</v>
      </c>
      <c r="AV16" s="39" t="s">
        <v>102</v>
      </c>
      <c r="AW16" s="39" t="s">
        <v>103</v>
      </c>
      <c r="AY16" s="100"/>
    </row>
    <row r="17" spans="1:51" x14ac:dyDescent="0.25">
      <c r="B17" s="40">
        <v>2.25</v>
      </c>
      <c r="C17" s="40">
        <v>0.29166666666666702</v>
      </c>
      <c r="D17" s="114">
        <v>9</v>
      </c>
      <c r="E17" s="41">
        <f t="shared" si="0"/>
        <v>6.3380281690140849</v>
      </c>
      <c r="F17" s="88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5">
        <v>145</v>
      </c>
      <c r="P17" s="115">
        <v>140</v>
      </c>
      <c r="Q17" s="115">
        <v>65936365</v>
      </c>
      <c r="R17" s="46">
        <f t="shared" si="5"/>
        <v>5523</v>
      </c>
      <c r="S17" s="47">
        <f t="shared" si="6"/>
        <v>132.55199999999999</v>
      </c>
      <c r="T17" s="47">
        <f t="shared" si="7"/>
        <v>5.5229999999999997</v>
      </c>
      <c r="U17" s="116">
        <v>9.5</v>
      </c>
      <c r="V17" s="116">
        <f t="shared" si="1"/>
        <v>9.5</v>
      </c>
      <c r="W17" s="117" t="s">
        <v>141</v>
      </c>
      <c r="X17" s="119">
        <v>0</v>
      </c>
      <c r="Y17" s="119">
        <v>0</v>
      </c>
      <c r="Z17" s="119">
        <v>1187</v>
      </c>
      <c r="AA17" s="119">
        <v>1185</v>
      </c>
      <c r="AB17" s="119">
        <v>1187</v>
      </c>
      <c r="AC17" s="48" t="s">
        <v>90</v>
      </c>
      <c r="AD17" s="48" t="s">
        <v>90</v>
      </c>
      <c r="AE17" s="48" t="s">
        <v>90</v>
      </c>
      <c r="AF17" s="118" t="s">
        <v>90</v>
      </c>
      <c r="AG17" s="142">
        <v>43084308</v>
      </c>
      <c r="AH17" s="49">
        <f t="shared" si="9"/>
        <v>1128</v>
      </c>
      <c r="AI17" s="50">
        <f t="shared" si="8"/>
        <v>204.2368278109723</v>
      </c>
      <c r="AJ17" s="101">
        <v>0</v>
      </c>
      <c r="AK17" s="101">
        <v>0</v>
      </c>
      <c r="AL17" s="101">
        <v>1</v>
      </c>
      <c r="AM17" s="101">
        <v>1</v>
      </c>
      <c r="AN17" s="101">
        <v>1</v>
      </c>
      <c r="AO17" s="101">
        <v>0</v>
      </c>
      <c r="AP17" s="119">
        <v>10021721</v>
      </c>
      <c r="AQ17" s="119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4"/>
    </row>
    <row r="18" spans="1:51" x14ac:dyDescent="0.25">
      <c r="B18" s="40">
        <v>2.2916666666666701</v>
      </c>
      <c r="C18" s="40">
        <v>0.33333333333333298</v>
      </c>
      <c r="D18" s="114">
        <v>6</v>
      </c>
      <c r="E18" s="41">
        <f t="shared" si="0"/>
        <v>4.2253521126760569</v>
      </c>
      <c r="F18" s="88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5">
        <v>137</v>
      </c>
      <c r="P18" s="115">
        <v>142</v>
      </c>
      <c r="Q18" s="115">
        <v>65942613</v>
      </c>
      <c r="R18" s="46">
        <f t="shared" si="5"/>
        <v>6248</v>
      </c>
      <c r="S18" s="47">
        <f t="shared" si="6"/>
        <v>149.952</v>
      </c>
      <c r="T18" s="47">
        <f t="shared" si="7"/>
        <v>6.2480000000000002</v>
      </c>
      <c r="U18" s="116">
        <v>9.1999999999999993</v>
      </c>
      <c r="V18" s="116">
        <f t="shared" si="1"/>
        <v>9.1999999999999993</v>
      </c>
      <c r="W18" s="117" t="s">
        <v>130</v>
      </c>
      <c r="X18" s="119">
        <v>0</v>
      </c>
      <c r="Y18" s="119">
        <v>1027</v>
      </c>
      <c r="Z18" s="119">
        <v>1187</v>
      </c>
      <c r="AA18" s="119">
        <v>1185</v>
      </c>
      <c r="AB18" s="119">
        <v>1187</v>
      </c>
      <c r="AC18" s="48" t="s">
        <v>90</v>
      </c>
      <c r="AD18" s="48" t="s">
        <v>90</v>
      </c>
      <c r="AE18" s="48" t="s">
        <v>90</v>
      </c>
      <c r="AF18" s="118" t="s">
        <v>90</v>
      </c>
      <c r="AG18" s="142">
        <v>43085688</v>
      </c>
      <c r="AH18" s="49">
        <f t="shared" si="9"/>
        <v>1380</v>
      </c>
      <c r="AI18" s="50">
        <f t="shared" si="8"/>
        <v>220.87067861715749</v>
      </c>
      <c r="AJ18" s="101">
        <v>0</v>
      </c>
      <c r="AK18" s="101">
        <v>1</v>
      </c>
      <c r="AL18" s="101">
        <v>1</v>
      </c>
      <c r="AM18" s="101">
        <v>1</v>
      </c>
      <c r="AN18" s="101">
        <v>1</v>
      </c>
      <c r="AO18" s="101">
        <v>0</v>
      </c>
      <c r="AP18" s="119">
        <v>10021721</v>
      </c>
      <c r="AQ18" s="119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4"/>
    </row>
    <row r="19" spans="1:51" x14ac:dyDescent="0.25">
      <c r="B19" s="40">
        <v>2.3333333333333299</v>
      </c>
      <c r="C19" s="40">
        <v>0.375</v>
      </c>
      <c r="D19" s="114">
        <v>5</v>
      </c>
      <c r="E19" s="41">
        <f t="shared" si="0"/>
        <v>3.5211267605633805</v>
      </c>
      <c r="F19" s="88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5">
        <v>135</v>
      </c>
      <c r="P19" s="115">
        <v>151</v>
      </c>
      <c r="Q19" s="115">
        <v>65948984</v>
      </c>
      <c r="R19" s="46">
        <f t="shared" si="5"/>
        <v>6371</v>
      </c>
      <c r="S19" s="47">
        <f t="shared" si="6"/>
        <v>152.904</v>
      </c>
      <c r="T19" s="47">
        <f t="shared" si="7"/>
        <v>6.3710000000000004</v>
      </c>
      <c r="U19" s="116">
        <v>8.4</v>
      </c>
      <c r="V19" s="116">
        <f t="shared" si="1"/>
        <v>8.4</v>
      </c>
      <c r="W19" s="117" t="s">
        <v>130</v>
      </c>
      <c r="X19" s="119">
        <v>0</v>
      </c>
      <c r="Y19" s="119">
        <v>1078</v>
      </c>
      <c r="Z19" s="119">
        <v>1187</v>
      </c>
      <c r="AA19" s="119">
        <v>1185</v>
      </c>
      <c r="AB19" s="119">
        <v>1187</v>
      </c>
      <c r="AC19" s="48" t="s">
        <v>90</v>
      </c>
      <c r="AD19" s="48" t="s">
        <v>90</v>
      </c>
      <c r="AE19" s="48" t="s">
        <v>90</v>
      </c>
      <c r="AF19" s="118" t="s">
        <v>90</v>
      </c>
      <c r="AG19" s="142">
        <v>43087116</v>
      </c>
      <c r="AH19" s="49">
        <f t="shared" si="9"/>
        <v>1428</v>
      </c>
      <c r="AI19" s="50">
        <f t="shared" si="8"/>
        <v>224.14063726259613</v>
      </c>
      <c r="AJ19" s="101">
        <v>0</v>
      </c>
      <c r="AK19" s="101">
        <v>1</v>
      </c>
      <c r="AL19" s="101">
        <v>1</v>
      </c>
      <c r="AM19" s="101">
        <v>1</v>
      </c>
      <c r="AN19" s="101">
        <v>1</v>
      </c>
      <c r="AO19" s="101">
        <v>0</v>
      </c>
      <c r="AP19" s="119">
        <v>10021721</v>
      </c>
      <c r="AQ19" s="119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4"/>
    </row>
    <row r="20" spans="1:51" x14ac:dyDescent="0.25">
      <c r="B20" s="40">
        <v>2.375</v>
      </c>
      <c r="C20" s="40">
        <v>0.41666666666666669</v>
      </c>
      <c r="D20" s="114">
        <v>5</v>
      </c>
      <c r="E20" s="41">
        <f t="shared" si="0"/>
        <v>3.5211267605633805</v>
      </c>
      <c r="F20" s="88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5">
        <v>134</v>
      </c>
      <c r="P20" s="115">
        <v>149</v>
      </c>
      <c r="Q20" s="115">
        <v>65955316</v>
      </c>
      <c r="R20" s="46">
        <f t="shared" si="5"/>
        <v>6332</v>
      </c>
      <c r="S20" s="47">
        <f t="shared" si="6"/>
        <v>151.96799999999999</v>
      </c>
      <c r="T20" s="47">
        <f t="shared" si="7"/>
        <v>6.3319999999999999</v>
      </c>
      <c r="U20" s="116">
        <v>7.6</v>
      </c>
      <c r="V20" s="116">
        <f t="shared" si="1"/>
        <v>7.6</v>
      </c>
      <c r="W20" s="117" t="s">
        <v>130</v>
      </c>
      <c r="X20" s="119">
        <v>0</v>
      </c>
      <c r="Y20" s="119">
        <v>1078</v>
      </c>
      <c r="Z20" s="119">
        <v>1188</v>
      </c>
      <c r="AA20" s="119">
        <v>1185</v>
      </c>
      <c r="AB20" s="119">
        <v>1187</v>
      </c>
      <c r="AC20" s="48" t="s">
        <v>90</v>
      </c>
      <c r="AD20" s="48" t="s">
        <v>90</v>
      </c>
      <c r="AE20" s="48" t="s">
        <v>90</v>
      </c>
      <c r="AF20" s="118" t="s">
        <v>90</v>
      </c>
      <c r="AG20" s="142">
        <v>43088516</v>
      </c>
      <c r="AH20" s="49">
        <f t="shared" si="9"/>
        <v>1400</v>
      </c>
      <c r="AI20" s="50">
        <f t="shared" si="8"/>
        <v>221.09917877447884</v>
      </c>
      <c r="AJ20" s="101">
        <v>0</v>
      </c>
      <c r="AK20" s="101">
        <v>1</v>
      </c>
      <c r="AL20" s="101">
        <v>1</v>
      </c>
      <c r="AM20" s="101">
        <v>1</v>
      </c>
      <c r="AN20" s="101">
        <v>1</v>
      </c>
      <c r="AO20" s="101">
        <v>0</v>
      </c>
      <c r="AP20" s="119">
        <v>10021721</v>
      </c>
      <c r="AQ20" s="119">
        <f t="shared" si="2"/>
        <v>0</v>
      </c>
      <c r="AR20" s="53">
        <v>1.38</v>
      </c>
      <c r="AS20" s="52" t="s">
        <v>140</v>
      </c>
      <c r="AY20" s="104"/>
    </row>
    <row r="21" spans="1:51" x14ac:dyDescent="0.25">
      <c r="B21" s="40">
        <v>2.4166666666666701</v>
      </c>
      <c r="C21" s="40">
        <v>0.45833333333333298</v>
      </c>
      <c r="D21" s="114">
        <v>5</v>
      </c>
      <c r="E21" s="41">
        <f t="shared" si="0"/>
        <v>3.5211267605633805</v>
      </c>
      <c r="F21" s="88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5">
        <v>134</v>
      </c>
      <c r="P21" s="115">
        <v>151</v>
      </c>
      <c r="Q21" s="115">
        <v>65961357</v>
      </c>
      <c r="R21" s="46">
        <f t="shared" si="5"/>
        <v>6041</v>
      </c>
      <c r="S21" s="47">
        <f t="shared" si="6"/>
        <v>144.98400000000001</v>
      </c>
      <c r="T21" s="47">
        <f t="shared" si="7"/>
        <v>6.0410000000000004</v>
      </c>
      <c r="U21" s="116">
        <v>6.9</v>
      </c>
      <c r="V21" s="116">
        <f t="shared" si="1"/>
        <v>6.9</v>
      </c>
      <c r="W21" s="117" t="s">
        <v>130</v>
      </c>
      <c r="X21" s="119">
        <v>0</v>
      </c>
      <c r="Y21" s="119">
        <v>1077</v>
      </c>
      <c r="Z21" s="119">
        <v>1187</v>
      </c>
      <c r="AA21" s="119">
        <v>1185</v>
      </c>
      <c r="AB21" s="119">
        <v>1177</v>
      </c>
      <c r="AC21" s="48" t="s">
        <v>90</v>
      </c>
      <c r="AD21" s="48" t="s">
        <v>90</v>
      </c>
      <c r="AE21" s="48" t="s">
        <v>90</v>
      </c>
      <c r="AF21" s="118" t="s">
        <v>90</v>
      </c>
      <c r="AG21" s="142">
        <v>43089858</v>
      </c>
      <c r="AH21" s="49">
        <f t="shared" si="9"/>
        <v>1342</v>
      </c>
      <c r="AI21" s="50">
        <f t="shared" si="8"/>
        <v>222.14865088561496</v>
      </c>
      <c r="AJ21" s="101">
        <v>0</v>
      </c>
      <c r="AK21" s="101">
        <v>1</v>
      </c>
      <c r="AL21" s="101">
        <v>1</v>
      </c>
      <c r="AM21" s="101">
        <v>1</v>
      </c>
      <c r="AN21" s="101">
        <v>1</v>
      </c>
      <c r="AO21" s="101">
        <v>0</v>
      </c>
      <c r="AP21" s="119">
        <v>10021721</v>
      </c>
      <c r="AQ21" s="119">
        <f t="shared" si="2"/>
        <v>0</v>
      </c>
      <c r="AR21" s="51"/>
      <c r="AS21" s="52" t="s">
        <v>101</v>
      </c>
      <c r="AY21" s="104"/>
    </row>
    <row r="22" spans="1:51" x14ac:dyDescent="0.25">
      <c r="B22" s="40">
        <v>2.4583333333333299</v>
      </c>
      <c r="C22" s="40">
        <v>0.5</v>
      </c>
      <c r="D22" s="114">
        <v>5</v>
      </c>
      <c r="E22" s="41">
        <f t="shared" si="0"/>
        <v>3.5211267605633805</v>
      </c>
      <c r="F22" s="88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5">
        <v>134</v>
      </c>
      <c r="P22" s="115">
        <v>147</v>
      </c>
      <c r="Q22" s="115">
        <v>65967484</v>
      </c>
      <c r="R22" s="46">
        <f t="shared" si="5"/>
        <v>6127</v>
      </c>
      <c r="S22" s="47">
        <f t="shared" si="6"/>
        <v>147.048</v>
      </c>
      <c r="T22" s="47">
        <f t="shared" si="7"/>
        <v>6.1269999999999998</v>
      </c>
      <c r="U22" s="116">
        <v>6.2</v>
      </c>
      <c r="V22" s="116">
        <f t="shared" si="1"/>
        <v>6.2</v>
      </c>
      <c r="W22" s="117" t="s">
        <v>130</v>
      </c>
      <c r="X22" s="119">
        <v>0</v>
      </c>
      <c r="Y22" s="119">
        <v>1077</v>
      </c>
      <c r="Z22" s="119">
        <v>1177</v>
      </c>
      <c r="AA22" s="119">
        <v>1185</v>
      </c>
      <c r="AB22" s="119">
        <v>1177</v>
      </c>
      <c r="AC22" s="48" t="s">
        <v>90</v>
      </c>
      <c r="AD22" s="48" t="s">
        <v>90</v>
      </c>
      <c r="AE22" s="48" t="s">
        <v>90</v>
      </c>
      <c r="AF22" s="118" t="s">
        <v>90</v>
      </c>
      <c r="AG22" s="142">
        <v>43091228</v>
      </c>
      <c r="AH22" s="49">
        <f t="shared" si="9"/>
        <v>1370</v>
      </c>
      <c r="AI22" s="50">
        <f t="shared" si="8"/>
        <v>223.60045699363474</v>
      </c>
      <c r="AJ22" s="101">
        <v>0</v>
      </c>
      <c r="AK22" s="101">
        <v>1</v>
      </c>
      <c r="AL22" s="101">
        <v>1</v>
      </c>
      <c r="AM22" s="101">
        <v>1</v>
      </c>
      <c r="AN22" s="101">
        <v>1</v>
      </c>
      <c r="AO22" s="101">
        <v>0</v>
      </c>
      <c r="AP22" s="119">
        <v>10021721</v>
      </c>
      <c r="AQ22" s="119">
        <f t="shared" si="2"/>
        <v>0</v>
      </c>
      <c r="AR22" s="51"/>
      <c r="AS22" s="52" t="s">
        <v>101</v>
      </c>
      <c r="AV22" s="55" t="s">
        <v>110</v>
      </c>
      <c r="AY22" s="104"/>
    </row>
    <row r="23" spans="1:51" x14ac:dyDescent="0.25">
      <c r="A23" s="100" t="s">
        <v>125</v>
      </c>
      <c r="B23" s="40">
        <v>2.5</v>
      </c>
      <c r="C23" s="40">
        <v>0.54166666666666696</v>
      </c>
      <c r="D23" s="114">
        <v>5</v>
      </c>
      <c r="E23" s="41">
        <f t="shared" si="0"/>
        <v>3.5211267605633805</v>
      </c>
      <c r="F23" s="103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5">
        <v>131</v>
      </c>
      <c r="P23" s="115">
        <v>144</v>
      </c>
      <c r="Q23" s="115">
        <v>65973658</v>
      </c>
      <c r="R23" s="46">
        <f t="shared" si="5"/>
        <v>6174</v>
      </c>
      <c r="S23" s="47">
        <f t="shared" si="6"/>
        <v>148.17599999999999</v>
      </c>
      <c r="T23" s="47">
        <f t="shared" si="7"/>
        <v>6.1740000000000004</v>
      </c>
      <c r="U23" s="116">
        <v>5.6</v>
      </c>
      <c r="V23" s="116">
        <f t="shared" si="1"/>
        <v>5.6</v>
      </c>
      <c r="W23" s="117" t="s">
        <v>130</v>
      </c>
      <c r="X23" s="119">
        <v>0</v>
      </c>
      <c r="Y23" s="119">
        <v>1067</v>
      </c>
      <c r="Z23" s="119">
        <v>1178</v>
      </c>
      <c r="AA23" s="119">
        <v>1185</v>
      </c>
      <c r="AB23" s="119">
        <v>1178</v>
      </c>
      <c r="AC23" s="48" t="s">
        <v>90</v>
      </c>
      <c r="AD23" s="48" t="s">
        <v>90</v>
      </c>
      <c r="AE23" s="48" t="s">
        <v>90</v>
      </c>
      <c r="AF23" s="118" t="s">
        <v>90</v>
      </c>
      <c r="AG23" s="142">
        <v>43092612</v>
      </c>
      <c r="AH23" s="49">
        <f t="shared" si="9"/>
        <v>1384</v>
      </c>
      <c r="AI23" s="50">
        <f t="shared" si="8"/>
        <v>224.16585681891803</v>
      </c>
      <c r="AJ23" s="101">
        <v>0</v>
      </c>
      <c r="AK23" s="101">
        <v>1</v>
      </c>
      <c r="AL23" s="101">
        <v>1</v>
      </c>
      <c r="AM23" s="101">
        <v>1</v>
      </c>
      <c r="AN23" s="101">
        <v>1</v>
      </c>
      <c r="AO23" s="101">
        <v>0</v>
      </c>
      <c r="AP23" s="119">
        <v>10021721</v>
      </c>
      <c r="AQ23" s="119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4"/>
    </row>
    <row r="24" spans="1:51" x14ac:dyDescent="0.25">
      <c r="B24" s="40">
        <v>2.5416666666666701</v>
      </c>
      <c r="C24" s="40">
        <v>0.58333333333333404</v>
      </c>
      <c r="D24" s="114">
        <v>4</v>
      </c>
      <c r="E24" s="41">
        <f t="shared" si="0"/>
        <v>2.8169014084507045</v>
      </c>
      <c r="F24" s="103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5">
        <v>135</v>
      </c>
      <c r="P24" s="115">
        <v>144</v>
      </c>
      <c r="Q24" s="115">
        <v>65979649</v>
      </c>
      <c r="R24" s="46">
        <f t="shared" si="5"/>
        <v>5991</v>
      </c>
      <c r="S24" s="47">
        <f t="shared" si="6"/>
        <v>143.78399999999999</v>
      </c>
      <c r="T24" s="47">
        <f t="shared" si="7"/>
        <v>5.9909999999999997</v>
      </c>
      <c r="U24" s="116">
        <v>5</v>
      </c>
      <c r="V24" s="116">
        <f t="shared" si="1"/>
        <v>5</v>
      </c>
      <c r="W24" s="117" t="s">
        <v>130</v>
      </c>
      <c r="X24" s="119">
        <v>0</v>
      </c>
      <c r="Y24" s="119">
        <v>1036</v>
      </c>
      <c r="Z24" s="119">
        <v>1186</v>
      </c>
      <c r="AA24" s="119">
        <v>1185</v>
      </c>
      <c r="AB24" s="119">
        <v>1187</v>
      </c>
      <c r="AC24" s="48" t="s">
        <v>90</v>
      </c>
      <c r="AD24" s="48" t="s">
        <v>90</v>
      </c>
      <c r="AE24" s="48" t="s">
        <v>90</v>
      </c>
      <c r="AF24" s="118" t="s">
        <v>90</v>
      </c>
      <c r="AG24" s="142">
        <v>43093941</v>
      </c>
      <c r="AH24" s="49">
        <f>IF(ISBLANK(AG24),"-",AG24-AG23)</f>
        <v>1329</v>
      </c>
      <c r="AI24" s="50">
        <f t="shared" si="8"/>
        <v>221.83274912368555</v>
      </c>
      <c r="AJ24" s="101">
        <v>0</v>
      </c>
      <c r="AK24" s="101">
        <v>1</v>
      </c>
      <c r="AL24" s="101">
        <v>1</v>
      </c>
      <c r="AM24" s="101">
        <v>1</v>
      </c>
      <c r="AN24" s="101">
        <v>1</v>
      </c>
      <c r="AO24" s="101">
        <v>0</v>
      </c>
      <c r="AP24" s="119">
        <v>10021721</v>
      </c>
      <c r="AQ24" s="119">
        <f t="shared" si="2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104"/>
    </row>
    <row r="25" spans="1:51" x14ac:dyDescent="0.25">
      <c r="B25" s="40">
        <v>2.5833333333333299</v>
      </c>
      <c r="C25" s="40">
        <v>0.625</v>
      </c>
      <c r="D25" s="114">
        <v>5</v>
      </c>
      <c r="E25" s="41">
        <f t="shared" si="0"/>
        <v>3.5211267605633805</v>
      </c>
      <c r="F25" s="103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5">
        <v>137</v>
      </c>
      <c r="P25" s="115">
        <v>143</v>
      </c>
      <c r="Q25" s="115">
        <v>65985580</v>
      </c>
      <c r="R25" s="46">
        <f t="shared" si="5"/>
        <v>5931</v>
      </c>
      <c r="S25" s="47">
        <f t="shared" si="6"/>
        <v>142.34399999999999</v>
      </c>
      <c r="T25" s="47">
        <f t="shared" si="7"/>
        <v>5.931</v>
      </c>
      <c r="U25" s="116">
        <v>4.5999999999999996</v>
      </c>
      <c r="V25" s="116">
        <f t="shared" si="1"/>
        <v>4.5999999999999996</v>
      </c>
      <c r="W25" s="117" t="s">
        <v>130</v>
      </c>
      <c r="X25" s="119">
        <v>0</v>
      </c>
      <c r="Y25" s="119">
        <v>1015</v>
      </c>
      <c r="Z25" s="119">
        <v>1186</v>
      </c>
      <c r="AA25" s="119">
        <v>1185</v>
      </c>
      <c r="AB25" s="119">
        <v>1187</v>
      </c>
      <c r="AC25" s="48" t="s">
        <v>90</v>
      </c>
      <c r="AD25" s="48" t="s">
        <v>90</v>
      </c>
      <c r="AE25" s="48" t="s">
        <v>90</v>
      </c>
      <c r="AF25" s="118" t="s">
        <v>90</v>
      </c>
      <c r="AG25" s="142">
        <v>43095332</v>
      </c>
      <c r="AH25" s="49">
        <f t="shared" si="9"/>
        <v>1391</v>
      </c>
      <c r="AI25" s="50">
        <f t="shared" si="8"/>
        <v>234.53043331647277</v>
      </c>
      <c r="AJ25" s="101">
        <v>0</v>
      </c>
      <c r="AK25" s="101">
        <v>1</v>
      </c>
      <c r="AL25" s="101">
        <v>1</v>
      </c>
      <c r="AM25" s="101">
        <v>1</v>
      </c>
      <c r="AN25" s="101">
        <v>1</v>
      </c>
      <c r="AO25" s="101">
        <v>0</v>
      </c>
      <c r="AP25" s="119">
        <v>10021721</v>
      </c>
      <c r="AQ25" s="119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4"/>
    </row>
    <row r="26" spans="1:51" x14ac:dyDescent="0.25">
      <c r="B26" s="40">
        <v>2.625</v>
      </c>
      <c r="C26" s="40">
        <v>0.66666666666666696</v>
      </c>
      <c r="D26" s="114">
        <v>5</v>
      </c>
      <c r="E26" s="41">
        <v>6</v>
      </c>
      <c r="F26" s="103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5">
        <v>134</v>
      </c>
      <c r="P26" s="115">
        <v>138</v>
      </c>
      <c r="Q26" s="115">
        <v>65991383</v>
      </c>
      <c r="R26" s="46">
        <f t="shared" si="5"/>
        <v>5803</v>
      </c>
      <c r="S26" s="47">
        <f t="shared" si="6"/>
        <v>139.27199999999999</v>
      </c>
      <c r="T26" s="47">
        <f t="shared" si="7"/>
        <v>5.8029999999999999</v>
      </c>
      <c r="U26" s="116">
        <v>4.4000000000000004</v>
      </c>
      <c r="V26" s="116">
        <f t="shared" si="1"/>
        <v>4.4000000000000004</v>
      </c>
      <c r="W26" s="117" t="s">
        <v>130</v>
      </c>
      <c r="X26" s="119">
        <v>0</v>
      </c>
      <c r="Y26" s="119">
        <v>1006</v>
      </c>
      <c r="Z26" s="119">
        <v>1186</v>
      </c>
      <c r="AA26" s="119">
        <v>1185</v>
      </c>
      <c r="AB26" s="119">
        <v>1187</v>
      </c>
      <c r="AC26" s="48" t="s">
        <v>90</v>
      </c>
      <c r="AD26" s="48" t="s">
        <v>90</v>
      </c>
      <c r="AE26" s="48" t="s">
        <v>90</v>
      </c>
      <c r="AF26" s="118" t="s">
        <v>90</v>
      </c>
      <c r="AG26" s="142">
        <v>43096664</v>
      </c>
      <c r="AH26" s="49">
        <f t="shared" si="9"/>
        <v>1332</v>
      </c>
      <c r="AI26" s="50">
        <f t="shared" si="8"/>
        <v>229.53644666551784</v>
      </c>
      <c r="AJ26" s="101">
        <v>0</v>
      </c>
      <c r="AK26" s="101">
        <v>1</v>
      </c>
      <c r="AL26" s="101">
        <v>1</v>
      </c>
      <c r="AM26" s="101">
        <v>1</v>
      </c>
      <c r="AN26" s="101">
        <v>1</v>
      </c>
      <c r="AO26" s="101">
        <v>0</v>
      </c>
      <c r="AP26" s="119">
        <v>10021721</v>
      </c>
      <c r="AQ26" s="119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4"/>
    </row>
    <row r="27" spans="1:51" x14ac:dyDescent="0.25">
      <c r="B27" s="40">
        <v>2.6666666666666701</v>
      </c>
      <c r="C27" s="40">
        <v>0.70833333333333404</v>
      </c>
      <c r="D27" s="114">
        <v>4</v>
      </c>
      <c r="E27" s="41">
        <f t="shared" si="0"/>
        <v>2.8169014084507045</v>
      </c>
      <c r="F27" s="103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5">
        <v>131</v>
      </c>
      <c r="P27" s="115">
        <v>143</v>
      </c>
      <c r="Q27" s="115">
        <v>65997181</v>
      </c>
      <c r="R27" s="46">
        <f t="shared" si="5"/>
        <v>5798</v>
      </c>
      <c r="S27" s="47">
        <f t="shared" si="6"/>
        <v>139.15199999999999</v>
      </c>
      <c r="T27" s="47">
        <f t="shared" si="7"/>
        <v>5.798</v>
      </c>
      <c r="U27" s="116">
        <v>4</v>
      </c>
      <c r="V27" s="116">
        <f t="shared" si="1"/>
        <v>4</v>
      </c>
      <c r="W27" s="117" t="s">
        <v>130</v>
      </c>
      <c r="X27" s="119">
        <v>0</v>
      </c>
      <c r="Y27" s="119">
        <v>1036</v>
      </c>
      <c r="Z27" s="119">
        <v>1186</v>
      </c>
      <c r="AA27" s="119">
        <v>1185</v>
      </c>
      <c r="AB27" s="119">
        <v>1187</v>
      </c>
      <c r="AC27" s="48" t="s">
        <v>90</v>
      </c>
      <c r="AD27" s="48" t="s">
        <v>90</v>
      </c>
      <c r="AE27" s="48" t="s">
        <v>90</v>
      </c>
      <c r="AF27" s="118" t="s">
        <v>90</v>
      </c>
      <c r="AG27" s="142">
        <v>43098012</v>
      </c>
      <c r="AH27" s="49">
        <f t="shared" si="9"/>
        <v>1348</v>
      </c>
      <c r="AI27" s="50">
        <f t="shared" si="8"/>
        <v>232.49396343566747</v>
      </c>
      <c r="AJ27" s="101">
        <v>0</v>
      </c>
      <c r="AK27" s="101">
        <v>1</v>
      </c>
      <c r="AL27" s="101">
        <v>1</v>
      </c>
      <c r="AM27" s="101">
        <v>1</v>
      </c>
      <c r="AN27" s="101">
        <v>1</v>
      </c>
      <c r="AO27" s="101">
        <v>0</v>
      </c>
      <c r="AP27" s="119">
        <v>10021721</v>
      </c>
      <c r="AQ27" s="119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4"/>
    </row>
    <row r="28" spans="1:51" x14ac:dyDescent="0.25">
      <c r="B28" s="40">
        <v>2.7083333333333299</v>
      </c>
      <c r="C28" s="40">
        <v>0.750000000000002</v>
      </c>
      <c r="D28" s="114">
        <v>3</v>
      </c>
      <c r="E28" s="41">
        <f t="shared" si="0"/>
        <v>2.1126760563380285</v>
      </c>
      <c r="F28" s="10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5">
        <v>137</v>
      </c>
      <c r="P28" s="115">
        <v>138</v>
      </c>
      <c r="Q28" s="115">
        <v>66002995</v>
      </c>
      <c r="R28" s="46">
        <f t="shared" si="5"/>
        <v>5814</v>
      </c>
      <c r="S28" s="47">
        <f t="shared" si="6"/>
        <v>139.536</v>
      </c>
      <c r="T28" s="47">
        <f t="shared" si="7"/>
        <v>5.8140000000000001</v>
      </c>
      <c r="U28" s="116">
        <v>3.6</v>
      </c>
      <c r="V28" s="116">
        <f t="shared" si="1"/>
        <v>3.6</v>
      </c>
      <c r="W28" s="117" t="s">
        <v>130</v>
      </c>
      <c r="X28" s="119">
        <v>0</v>
      </c>
      <c r="Y28" s="119">
        <v>1005</v>
      </c>
      <c r="Z28" s="119">
        <v>1186</v>
      </c>
      <c r="AA28" s="119">
        <v>1185</v>
      </c>
      <c r="AB28" s="119">
        <v>1187</v>
      </c>
      <c r="AC28" s="48" t="s">
        <v>90</v>
      </c>
      <c r="AD28" s="48" t="s">
        <v>90</v>
      </c>
      <c r="AE28" s="48" t="s">
        <v>90</v>
      </c>
      <c r="AF28" s="118" t="s">
        <v>90</v>
      </c>
      <c r="AG28" s="142">
        <v>43099356</v>
      </c>
      <c r="AH28" s="49">
        <f t="shared" si="9"/>
        <v>1344</v>
      </c>
      <c r="AI28" s="50">
        <f t="shared" si="8"/>
        <v>231.16615067079462</v>
      </c>
      <c r="AJ28" s="101">
        <v>0</v>
      </c>
      <c r="AK28" s="101">
        <v>1</v>
      </c>
      <c r="AL28" s="101">
        <v>1</v>
      </c>
      <c r="AM28" s="101">
        <v>1</v>
      </c>
      <c r="AN28" s="101">
        <v>1</v>
      </c>
      <c r="AO28" s="101">
        <v>0</v>
      </c>
      <c r="AP28" s="119">
        <v>10021721</v>
      </c>
      <c r="AQ28" s="119">
        <f t="shared" si="2"/>
        <v>0</v>
      </c>
      <c r="AR28" s="53">
        <v>1.1399999999999999</v>
      </c>
      <c r="AS28" s="52" t="s">
        <v>113</v>
      </c>
      <c r="AV28" s="58" t="s">
        <v>116</v>
      </c>
      <c r="AW28" s="58">
        <v>101.325</v>
      </c>
      <c r="AY28" s="104"/>
    </row>
    <row r="29" spans="1:51" x14ac:dyDescent="0.25">
      <c r="A29" s="100" t="s">
        <v>140</v>
      </c>
      <c r="B29" s="40">
        <v>2.75</v>
      </c>
      <c r="C29" s="40">
        <v>0.79166666666666896</v>
      </c>
      <c r="D29" s="114">
        <v>4</v>
      </c>
      <c r="E29" s="41">
        <f t="shared" si="0"/>
        <v>2.8169014084507045</v>
      </c>
      <c r="F29" s="10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5">
        <v>137</v>
      </c>
      <c r="P29" s="115">
        <v>131</v>
      </c>
      <c r="Q29" s="115">
        <v>66008665</v>
      </c>
      <c r="R29" s="46">
        <f t="shared" si="5"/>
        <v>5670</v>
      </c>
      <c r="S29" s="47">
        <f t="shared" si="6"/>
        <v>136.08000000000001</v>
      </c>
      <c r="T29" s="47">
        <f t="shared" si="7"/>
        <v>5.67</v>
      </c>
      <c r="U29" s="116">
        <v>3.4</v>
      </c>
      <c r="V29" s="116">
        <f t="shared" si="1"/>
        <v>3.4</v>
      </c>
      <c r="W29" s="117" t="s">
        <v>130</v>
      </c>
      <c r="X29" s="119">
        <v>0</v>
      </c>
      <c r="Y29" s="119">
        <v>1000</v>
      </c>
      <c r="Z29" s="119">
        <v>1186</v>
      </c>
      <c r="AA29" s="119">
        <v>1185</v>
      </c>
      <c r="AB29" s="119">
        <v>1187</v>
      </c>
      <c r="AC29" s="48" t="s">
        <v>90</v>
      </c>
      <c r="AD29" s="48" t="s">
        <v>90</v>
      </c>
      <c r="AE29" s="48" t="s">
        <v>90</v>
      </c>
      <c r="AF29" s="118" t="s">
        <v>90</v>
      </c>
      <c r="AG29" s="142">
        <v>43100672</v>
      </c>
      <c r="AH29" s="49">
        <f t="shared" si="9"/>
        <v>1316</v>
      </c>
      <c r="AI29" s="50">
        <f t="shared" si="8"/>
        <v>232.09876543209876</v>
      </c>
      <c r="AJ29" s="101">
        <v>0</v>
      </c>
      <c r="AK29" s="101">
        <v>1</v>
      </c>
      <c r="AL29" s="101">
        <v>1</v>
      </c>
      <c r="AM29" s="101">
        <v>1</v>
      </c>
      <c r="AN29" s="101">
        <v>1</v>
      </c>
      <c r="AO29" s="101">
        <v>0</v>
      </c>
      <c r="AP29" s="119">
        <v>10021721</v>
      </c>
      <c r="AQ29" s="119">
        <f t="shared" si="2"/>
        <v>0</v>
      </c>
      <c r="AR29" s="51" t="s">
        <v>140</v>
      </c>
      <c r="AS29" s="52" t="s">
        <v>113</v>
      </c>
      <c r="AY29" s="104"/>
    </row>
    <row r="30" spans="1:51" x14ac:dyDescent="0.25">
      <c r="B30" s="40">
        <v>2.7916666666666701</v>
      </c>
      <c r="C30" s="40">
        <v>0.83333333333333703</v>
      </c>
      <c r="D30" s="114">
        <v>8</v>
      </c>
      <c r="E30" s="41">
        <f t="shared" si="0"/>
        <v>5.6338028169014089</v>
      </c>
      <c r="F30" s="103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5">
        <v>117</v>
      </c>
      <c r="P30" s="115">
        <v>130</v>
      </c>
      <c r="Q30" s="115">
        <v>66014135</v>
      </c>
      <c r="R30" s="46">
        <f t="shared" si="5"/>
        <v>5470</v>
      </c>
      <c r="S30" s="47">
        <f t="shared" si="6"/>
        <v>131.28</v>
      </c>
      <c r="T30" s="47">
        <f t="shared" si="7"/>
        <v>5.47</v>
      </c>
      <c r="U30" s="116">
        <v>2.8</v>
      </c>
      <c r="V30" s="116">
        <f t="shared" si="1"/>
        <v>2.8</v>
      </c>
      <c r="W30" s="117" t="s">
        <v>139</v>
      </c>
      <c r="X30" s="119">
        <v>0</v>
      </c>
      <c r="Y30" s="119">
        <v>1078</v>
      </c>
      <c r="Z30" s="119">
        <v>0</v>
      </c>
      <c r="AA30" s="119">
        <v>1185</v>
      </c>
      <c r="AB30" s="119">
        <v>1187</v>
      </c>
      <c r="AC30" s="48" t="s">
        <v>90</v>
      </c>
      <c r="AD30" s="48" t="s">
        <v>90</v>
      </c>
      <c r="AE30" s="48" t="s">
        <v>90</v>
      </c>
      <c r="AF30" s="118" t="s">
        <v>90</v>
      </c>
      <c r="AG30" s="142">
        <v>43101772</v>
      </c>
      <c r="AH30" s="49">
        <f t="shared" si="9"/>
        <v>1100</v>
      </c>
      <c r="AI30" s="50">
        <f t="shared" si="8"/>
        <v>201.09689213893969</v>
      </c>
      <c r="AJ30" s="101">
        <v>0</v>
      </c>
      <c r="AK30" s="101">
        <v>1</v>
      </c>
      <c r="AL30" s="101">
        <v>0</v>
      </c>
      <c r="AM30" s="101">
        <v>1</v>
      </c>
      <c r="AN30" s="101">
        <v>1</v>
      </c>
      <c r="AO30" s="101">
        <v>0</v>
      </c>
      <c r="AP30" s="119">
        <v>10021721</v>
      </c>
      <c r="AQ30" s="119">
        <f t="shared" si="2"/>
        <v>0</v>
      </c>
      <c r="AR30" s="51"/>
      <c r="AS30" s="52" t="s">
        <v>113</v>
      </c>
      <c r="AV30" s="261" t="s">
        <v>117</v>
      </c>
      <c r="AW30" s="261"/>
      <c r="AY30" s="104"/>
    </row>
    <row r="31" spans="1:51" x14ac:dyDescent="0.25">
      <c r="B31" s="40">
        <v>2.8333333333333299</v>
      </c>
      <c r="C31" s="40">
        <v>0.875000000000004</v>
      </c>
      <c r="D31" s="114">
        <v>9</v>
      </c>
      <c r="E31" s="41">
        <f t="shared" si="0"/>
        <v>6.3380281690140849</v>
      </c>
      <c r="F31" s="103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5">
        <v>117</v>
      </c>
      <c r="P31" s="115">
        <v>122</v>
      </c>
      <c r="Q31" s="115">
        <v>66019475</v>
      </c>
      <c r="R31" s="46">
        <f t="shared" si="5"/>
        <v>5340</v>
      </c>
      <c r="S31" s="47">
        <f t="shared" si="6"/>
        <v>128.16</v>
      </c>
      <c r="T31" s="47">
        <f t="shared" si="7"/>
        <v>5.34</v>
      </c>
      <c r="U31" s="116">
        <v>2.2000000000000002</v>
      </c>
      <c r="V31" s="116">
        <f t="shared" si="1"/>
        <v>2.2000000000000002</v>
      </c>
      <c r="W31" s="117" t="s">
        <v>139</v>
      </c>
      <c r="X31" s="119">
        <v>0</v>
      </c>
      <c r="Y31" s="119">
        <v>1057</v>
      </c>
      <c r="Z31" s="119">
        <v>0</v>
      </c>
      <c r="AA31" s="119">
        <v>1185</v>
      </c>
      <c r="AB31" s="119">
        <v>1188</v>
      </c>
      <c r="AC31" s="48" t="s">
        <v>90</v>
      </c>
      <c r="AD31" s="48" t="s">
        <v>90</v>
      </c>
      <c r="AE31" s="48" t="s">
        <v>90</v>
      </c>
      <c r="AF31" s="118" t="s">
        <v>90</v>
      </c>
      <c r="AG31" s="142">
        <v>43102820</v>
      </c>
      <c r="AH31" s="49">
        <f t="shared" si="9"/>
        <v>1048</v>
      </c>
      <c r="AI31" s="50">
        <f t="shared" si="8"/>
        <v>196.25468164794009</v>
      </c>
      <c r="AJ31" s="101">
        <v>0</v>
      </c>
      <c r="AK31" s="101">
        <v>1</v>
      </c>
      <c r="AL31" s="101">
        <v>0</v>
      </c>
      <c r="AM31" s="101">
        <v>1</v>
      </c>
      <c r="AN31" s="101">
        <v>1</v>
      </c>
      <c r="AO31" s="101">
        <v>0</v>
      </c>
      <c r="AP31" s="119">
        <v>10021721</v>
      </c>
      <c r="AQ31" s="119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4"/>
    </row>
    <row r="32" spans="1:51" x14ac:dyDescent="0.25">
      <c r="B32" s="40">
        <v>2.875</v>
      </c>
      <c r="C32" s="40">
        <v>0.91666666666667096</v>
      </c>
      <c r="D32" s="114">
        <v>10</v>
      </c>
      <c r="E32" s="41">
        <f t="shared" si="0"/>
        <v>7.042253521126761</v>
      </c>
      <c r="F32" s="103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5">
        <v>116</v>
      </c>
      <c r="P32" s="115">
        <v>125</v>
      </c>
      <c r="Q32" s="115">
        <v>66024753</v>
      </c>
      <c r="R32" s="46">
        <f t="shared" si="5"/>
        <v>5278</v>
      </c>
      <c r="S32" s="47">
        <f t="shared" si="6"/>
        <v>126.672</v>
      </c>
      <c r="T32" s="47">
        <f t="shared" si="7"/>
        <v>5.2779999999999996</v>
      </c>
      <c r="U32" s="116">
        <v>1.8</v>
      </c>
      <c r="V32" s="116">
        <f t="shared" si="1"/>
        <v>1.8</v>
      </c>
      <c r="W32" s="117" t="s">
        <v>139</v>
      </c>
      <c r="X32" s="119">
        <v>0</v>
      </c>
      <c r="Y32" s="119">
        <v>1055</v>
      </c>
      <c r="Z32" s="119">
        <v>0</v>
      </c>
      <c r="AA32" s="119">
        <v>1185</v>
      </c>
      <c r="AB32" s="119">
        <v>1188</v>
      </c>
      <c r="AC32" s="48" t="s">
        <v>90</v>
      </c>
      <c r="AD32" s="48" t="s">
        <v>90</v>
      </c>
      <c r="AE32" s="48" t="s">
        <v>90</v>
      </c>
      <c r="AF32" s="118" t="s">
        <v>90</v>
      </c>
      <c r="AG32" s="142">
        <v>43103868</v>
      </c>
      <c r="AH32" s="49">
        <f t="shared" si="9"/>
        <v>1048</v>
      </c>
      <c r="AI32" s="50">
        <f t="shared" si="8"/>
        <v>198.56006062902617</v>
      </c>
      <c r="AJ32" s="101">
        <v>0</v>
      </c>
      <c r="AK32" s="101">
        <v>1</v>
      </c>
      <c r="AL32" s="101">
        <v>0</v>
      </c>
      <c r="AM32" s="101">
        <v>1</v>
      </c>
      <c r="AN32" s="101">
        <v>1</v>
      </c>
      <c r="AO32" s="101">
        <v>0</v>
      </c>
      <c r="AP32" s="119">
        <v>10021721</v>
      </c>
      <c r="AQ32" s="119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4"/>
    </row>
    <row r="33" spans="1:51" x14ac:dyDescent="0.25">
      <c r="B33" s="40">
        <v>2.9166666666666701</v>
      </c>
      <c r="C33" s="40">
        <v>0.95833333333333803</v>
      </c>
      <c r="D33" s="114">
        <v>7</v>
      </c>
      <c r="E33" s="41">
        <f t="shared" si="0"/>
        <v>4.9295774647887329</v>
      </c>
      <c r="F33" s="103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5">
        <v>136</v>
      </c>
      <c r="P33" s="115">
        <v>108</v>
      </c>
      <c r="Q33" s="115">
        <v>66029288</v>
      </c>
      <c r="R33" s="46">
        <f t="shared" si="5"/>
        <v>4535</v>
      </c>
      <c r="S33" s="47">
        <f t="shared" si="6"/>
        <v>108.84</v>
      </c>
      <c r="T33" s="47">
        <f t="shared" si="7"/>
        <v>4.5350000000000001</v>
      </c>
      <c r="U33" s="116">
        <v>2.8</v>
      </c>
      <c r="V33" s="116">
        <f t="shared" si="1"/>
        <v>2.8</v>
      </c>
      <c r="W33" s="117" t="s">
        <v>124</v>
      </c>
      <c r="X33" s="119">
        <v>0</v>
      </c>
      <c r="Y33" s="119">
        <v>0</v>
      </c>
      <c r="Z33" s="119">
        <v>0</v>
      </c>
      <c r="AA33" s="119">
        <v>1185</v>
      </c>
      <c r="AB33" s="119">
        <v>1077</v>
      </c>
      <c r="AC33" s="48" t="s">
        <v>90</v>
      </c>
      <c r="AD33" s="48" t="s">
        <v>90</v>
      </c>
      <c r="AE33" s="48" t="s">
        <v>90</v>
      </c>
      <c r="AF33" s="118" t="s">
        <v>90</v>
      </c>
      <c r="AG33" s="142">
        <v>43104708</v>
      </c>
      <c r="AH33" s="49">
        <f t="shared" si="9"/>
        <v>840</v>
      </c>
      <c r="AI33" s="50">
        <f t="shared" si="8"/>
        <v>185.22601984564497</v>
      </c>
      <c r="AJ33" s="101">
        <v>0</v>
      </c>
      <c r="AK33" s="101">
        <v>0</v>
      </c>
      <c r="AL33" s="101">
        <v>0</v>
      </c>
      <c r="AM33" s="101">
        <v>1</v>
      </c>
      <c r="AN33" s="101">
        <v>1</v>
      </c>
      <c r="AO33" s="101">
        <v>0.4</v>
      </c>
      <c r="AP33" s="119">
        <v>10022762</v>
      </c>
      <c r="AQ33" s="119">
        <f t="shared" si="2"/>
        <v>1041</v>
      </c>
      <c r="AR33" s="51"/>
      <c r="AS33" s="52" t="s">
        <v>113</v>
      </c>
      <c r="AY33" s="104"/>
    </row>
    <row r="34" spans="1:51" x14ac:dyDescent="0.25">
      <c r="B34" s="40">
        <v>2.9583333333333299</v>
      </c>
      <c r="C34" s="40">
        <v>1</v>
      </c>
      <c r="D34" s="114">
        <v>9</v>
      </c>
      <c r="E34" s="41">
        <f t="shared" si="0"/>
        <v>6.3380281690140849</v>
      </c>
      <c r="F34" s="103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5">
        <v>135</v>
      </c>
      <c r="P34" s="115">
        <v>104</v>
      </c>
      <c r="Q34" s="115">
        <v>66033615</v>
      </c>
      <c r="R34" s="46">
        <f t="shared" si="5"/>
        <v>4327</v>
      </c>
      <c r="S34" s="47">
        <f t="shared" si="6"/>
        <v>103.848</v>
      </c>
      <c r="T34" s="47">
        <f t="shared" si="7"/>
        <v>4.327</v>
      </c>
      <c r="U34" s="116">
        <v>4.0999999999999996</v>
      </c>
      <c r="V34" s="116">
        <f t="shared" si="1"/>
        <v>4.0999999999999996</v>
      </c>
      <c r="W34" s="117" t="s">
        <v>124</v>
      </c>
      <c r="X34" s="119">
        <v>0</v>
      </c>
      <c r="Y34" s="119">
        <v>0</v>
      </c>
      <c r="Z34" s="119">
        <v>0</v>
      </c>
      <c r="AA34" s="119">
        <v>1185</v>
      </c>
      <c r="AB34" s="119">
        <v>1017</v>
      </c>
      <c r="AC34" s="48" t="s">
        <v>90</v>
      </c>
      <c r="AD34" s="48" t="s">
        <v>90</v>
      </c>
      <c r="AE34" s="48" t="s">
        <v>90</v>
      </c>
      <c r="AF34" s="118" t="s">
        <v>90</v>
      </c>
      <c r="AG34" s="142">
        <v>43105512</v>
      </c>
      <c r="AH34" s="49">
        <f t="shared" si="9"/>
        <v>804</v>
      </c>
      <c r="AI34" s="50">
        <f t="shared" si="8"/>
        <v>185.81003004391033</v>
      </c>
      <c r="AJ34" s="101">
        <v>0</v>
      </c>
      <c r="AK34" s="101">
        <v>0</v>
      </c>
      <c r="AL34" s="101">
        <v>0</v>
      </c>
      <c r="AM34" s="101">
        <v>1</v>
      </c>
      <c r="AN34" s="101">
        <v>1</v>
      </c>
      <c r="AO34" s="101">
        <v>0.4</v>
      </c>
      <c r="AP34" s="119">
        <v>10024017</v>
      </c>
      <c r="AQ34" s="119">
        <f t="shared" si="2"/>
        <v>1255</v>
      </c>
      <c r="AR34" s="51"/>
      <c r="AS34" s="52" t="s">
        <v>113</v>
      </c>
      <c r="AV34" s="56" t="s">
        <v>119</v>
      </c>
      <c r="AW34" s="62" t="s">
        <v>30</v>
      </c>
      <c r="AY34" s="104"/>
    </row>
    <row r="35" spans="1:51" x14ac:dyDescent="0.25">
      <c r="B35" s="95"/>
      <c r="C35" s="96"/>
      <c r="D35" s="95"/>
      <c r="E35" s="98"/>
      <c r="F35" s="98"/>
      <c r="G35" s="99"/>
      <c r="H35" s="97"/>
      <c r="I35" s="98"/>
      <c r="J35" s="98"/>
      <c r="K35" s="99"/>
      <c r="L35" s="262" t="s">
        <v>120</v>
      </c>
      <c r="M35" s="263"/>
      <c r="N35" s="264"/>
      <c r="O35" s="63"/>
      <c r="P35" s="124"/>
      <c r="Q35" s="124"/>
      <c r="R35" s="64">
        <f>SUM(R11:R34)</f>
        <v>126828</v>
      </c>
      <c r="S35" s="65">
        <f>AVERAGE(S11:S34)</f>
        <v>126.82799999999999</v>
      </c>
      <c r="T35" s="65">
        <f>SUM(T11:T34)</f>
        <v>126.828</v>
      </c>
      <c r="U35" s="116"/>
      <c r="V35" s="97"/>
      <c r="W35" s="57"/>
      <c r="X35" s="89"/>
      <c r="Y35" s="90"/>
      <c r="Z35" s="90"/>
      <c r="AA35" s="90"/>
      <c r="AB35" s="91"/>
      <c r="AC35" s="89"/>
      <c r="AD35" s="90"/>
      <c r="AE35" s="91"/>
      <c r="AF35" s="92"/>
      <c r="AG35" s="66">
        <f>AG34-AG10</f>
        <v>26484</v>
      </c>
      <c r="AH35" s="67">
        <f>SUM(AH11:AH34)</f>
        <v>26484</v>
      </c>
      <c r="AI35" s="68">
        <f>$AH$35/$T35</f>
        <v>208.81824202857413</v>
      </c>
      <c r="AJ35" s="92"/>
      <c r="AK35" s="93"/>
      <c r="AL35" s="93"/>
      <c r="AM35" s="93"/>
      <c r="AN35" s="94"/>
      <c r="AO35" s="69"/>
      <c r="AP35" s="70">
        <f>AP34-AP10</f>
        <v>7451</v>
      </c>
      <c r="AQ35" s="71">
        <f>SUM(AQ11:AQ34)</f>
        <v>7451</v>
      </c>
      <c r="AR35" s="72">
        <f>AVERAGE(AR11:AR34)</f>
        <v>1.2150000000000001</v>
      </c>
      <c r="AS35" s="69"/>
      <c r="AV35" s="73" t="s">
        <v>30</v>
      </c>
      <c r="AW35" s="73">
        <v>1</v>
      </c>
      <c r="AY35" s="104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102"/>
      <c r="M36" s="102"/>
      <c r="N36" s="102"/>
      <c r="O36" s="102"/>
      <c r="P36" s="102"/>
      <c r="Q36" s="102"/>
      <c r="R36" s="102"/>
      <c r="S36" s="102"/>
      <c r="T36" s="102"/>
      <c r="U36" s="77"/>
      <c r="V36" s="77"/>
      <c r="W36" s="102"/>
      <c r="X36" s="102"/>
      <c r="Y36" s="102"/>
      <c r="Z36" s="105"/>
      <c r="AA36" s="102"/>
      <c r="AB36" s="102"/>
      <c r="AC36" s="102"/>
      <c r="AD36" s="102"/>
      <c r="AE36" s="102"/>
      <c r="AH36" s="78"/>
      <c r="AM36" s="102"/>
      <c r="AN36" s="102"/>
      <c r="AO36" s="102"/>
      <c r="AP36" s="102"/>
      <c r="AQ36" s="102"/>
      <c r="AR36" s="102"/>
      <c r="AV36" s="73" t="s">
        <v>121</v>
      </c>
      <c r="AW36" s="73">
        <v>41.67</v>
      </c>
      <c r="AY36" s="104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5"/>
      <c r="X37" s="105"/>
      <c r="Y37" s="105"/>
      <c r="Z37" s="105"/>
      <c r="AA37" s="105"/>
      <c r="AB37" s="105"/>
      <c r="AC37" s="105"/>
      <c r="AD37" s="105"/>
      <c r="AE37" s="105"/>
      <c r="AM37" s="20"/>
      <c r="AN37" s="102"/>
      <c r="AO37" s="102"/>
      <c r="AP37" s="102"/>
      <c r="AQ37" s="102"/>
      <c r="AR37" s="105"/>
      <c r="AV37" s="73" t="s">
        <v>123</v>
      </c>
      <c r="AW37" s="73">
        <v>11.574999999999999</v>
      </c>
      <c r="AY37" s="104"/>
    </row>
    <row r="38" spans="1:51" x14ac:dyDescent="0.25">
      <c r="B38" s="84" t="s">
        <v>133</v>
      </c>
      <c r="C38" s="108"/>
      <c r="D38" s="108"/>
      <c r="E38" s="108"/>
      <c r="F38" s="108"/>
      <c r="G38" s="108"/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5"/>
      <c r="T38" s="85"/>
      <c r="U38" s="85"/>
      <c r="V38" s="85"/>
      <c r="W38" s="105"/>
      <c r="X38" s="105"/>
      <c r="Y38" s="105"/>
      <c r="Z38" s="105"/>
      <c r="AA38" s="105"/>
      <c r="AB38" s="105"/>
      <c r="AC38" s="105"/>
      <c r="AD38" s="105"/>
      <c r="AE38" s="105"/>
      <c r="AM38" s="20"/>
      <c r="AN38" s="102"/>
      <c r="AO38" s="102"/>
      <c r="AP38" s="102"/>
      <c r="AQ38" s="102"/>
      <c r="AR38" s="105"/>
      <c r="AV38" s="73"/>
      <c r="AW38" s="73"/>
      <c r="AY38" s="104"/>
    </row>
    <row r="39" spans="1:51" x14ac:dyDescent="0.25">
      <c r="B39" s="158" t="s">
        <v>134</v>
      </c>
      <c r="C39" s="108"/>
      <c r="D39" s="108"/>
      <c r="E39" s="108"/>
      <c r="F39" s="108"/>
      <c r="G39" s="108"/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5"/>
      <c r="T39" s="85"/>
      <c r="U39" s="85"/>
      <c r="V39" s="85"/>
      <c r="W39" s="105"/>
      <c r="X39" s="105"/>
      <c r="Y39" s="105"/>
      <c r="Z39" s="105"/>
      <c r="AA39" s="105"/>
      <c r="AB39" s="105"/>
      <c r="AC39" s="105"/>
      <c r="AD39" s="105"/>
      <c r="AE39" s="105"/>
      <c r="AM39" s="20"/>
      <c r="AN39" s="102"/>
      <c r="AO39" s="102"/>
      <c r="AP39" s="102"/>
      <c r="AQ39" s="102"/>
      <c r="AR39" s="105"/>
      <c r="AV39" s="73"/>
      <c r="AW39" s="73"/>
      <c r="AY39" s="104"/>
    </row>
    <row r="40" spans="1:51" x14ac:dyDescent="0.25">
      <c r="B40" s="82" t="s">
        <v>158</v>
      </c>
      <c r="C40" s="108"/>
      <c r="D40" s="108"/>
      <c r="E40" s="108"/>
      <c r="F40" s="108"/>
      <c r="G40" s="108"/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5"/>
      <c r="T40" s="85"/>
      <c r="U40" s="85"/>
      <c r="V40" s="85"/>
      <c r="W40" s="105"/>
      <c r="X40" s="105"/>
      <c r="Y40" s="105"/>
      <c r="Z40" s="105"/>
      <c r="AA40" s="105"/>
      <c r="AB40" s="105"/>
      <c r="AC40" s="105"/>
      <c r="AD40" s="105"/>
      <c r="AE40" s="105"/>
      <c r="AM40" s="20"/>
      <c r="AN40" s="102"/>
      <c r="AO40" s="102"/>
      <c r="AP40" s="102"/>
      <c r="AQ40" s="102"/>
      <c r="AR40" s="105"/>
      <c r="AV40" s="73"/>
      <c r="AW40" s="73"/>
      <c r="AY40" s="104"/>
    </row>
    <row r="41" spans="1:51" x14ac:dyDescent="0.25">
      <c r="B41" s="83" t="s">
        <v>184</v>
      </c>
      <c r="C41" s="108"/>
      <c r="D41" s="108"/>
      <c r="E41" s="108"/>
      <c r="F41" s="108"/>
      <c r="G41" s="108"/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11"/>
      <c r="T41" s="111"/>
      <c r="U41" s="111"/>
      <c r="V41" s="111"/>
      <c r="W41" s="105"/>
      <c r="X41" s="105"/>
      <c r="Y41" s="105"/>
      <c r="Z41" s="105"/>
      <c r="AA41" s="105"/>
      <c r="AB41" s="105"/>
      <c r="AC41" s="105"/>
      <c r="AD41" s="105"/>
      <c r="AE41" s="105"/>
      <c r="AM41" s="106"/>
      <c r="AN41" s="106"/>
      <c r="AO41" s="106"/>
      <c r="AP41" s="106"/>
      <c r="AQ41" s="106"/>
      <c r="AR41" s="106"/>
      <c r="AS41" s="107"/>
      <c r="AV41" s="104"/>
      <c r="AW41" s="100"/>
      <c r="AX41" s="100"/>
      <c r="AY41" s="100"/>
    </row>
    <row r="42" spans="1:51" x14ac:dyDescent="0.25">
      <c r="B42" s="158" t="s">
        <v>127</v>
      </c>
      <c r="C42" s="108"/>
      <c r="D42" s="108"/>
      <c r="E42" s="108"/>
      <c r="F42" s="108"/>
      <c r="G42" s="108"/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12"/>
      <c r="T42" s="111"/>
      <c r="U42" s="111"/>
      <c r="V42" s="111"/>
      <c r="W42" s="105"/>
      <c r="X42" s="105"/>
      <c r="Y42" s="105"/>
      <c r="Z42" s="105"/>
      <c r="AA42" s="105"/>
      <c r="AB42" s="105"/>
      <c r="AC42" s="105"/>
      <c r="AD42" s="105"/>
      <c r="AE42" s="105"/>
      <c r="AM42" s="106"/>
      <c r="AN42" s="106"/>
      <c r="AO42" s="106"/>
      <c r="AP42" s="106"/>
      <c r="AQ42" s="106"/>
      <c r="AR42" s="106"/>
      <c r="AS42" s="107"/>
      <c r="AV42" s="104"/>
      <c r="AW42" s="100"/>
      <c r="AX42" s="100"/>
      <c r="AY42" s="100"/>
    </row>
    <row r="43" spans="1:51" x14ac:dyDescent="0.25">
      <c r="A43" s="134"/>
      <c r="B43" s="158" t="s">
        <v>131</v>
      </c>
      <c r="C43" s="108"/>
      <c r="D43" s="108"/>
      <c r="E43" s="113"/>
      <c r="F43" s="113"/>
      <c r="G43" s="113"/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12"/>
      <c r="T43" s="111"/>
      <c r="U43" s="111"/>
      <c r="V43" s="111"/>
      <c r="W43" s="105"/>
      <c r="X43" s="105"/>
      <c r="Y43" s="105"/>
      <c r="Z43" s="105"/>
      <c r="AA43" s="105"/>
      <c r="AB43" s="105"/>
      <c r="AC43" s="105"/>
      <c r="AD43" s="105"/>
      <c r="AE43" s="105"/>
      <c r="AM43" s="106"/>
      <c r="AN43" s="106"/>
      <c r="AO43" s="106"/>
      <c r="AP43" s="106"/>
      <c r="AQ43" s="106"/>
      <c r="AR43" s="106"/>
      <c r="AS43" s="107"/>
      <c r="AV43" s="104"/>
      <c r="AW43" s="100"/>
      <c r="AX43" s="100"/>
      <c r="AY43" s="100"/>
    </row>
    <row r="44" spans="1:51" x14ac:dyDescent="0.25">
      <c r="B44" s="87" t="s">
        <v>164</v>
      </c>
      <c r="C44" s="108"/>
      <c r="D44" s="108"/>
      <c r="E44" s="113"/>
      <c r="F44" s="113"/>
      <c r="G44" s="113"/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12"/>
      <c r="T44" s="111"/>
      <c r="U44" s="111"/>
      <c r="V44" s="111"/>
      <c r="W44" s="105"/>
      <c r="X44" s="105"/>
      <c r="Y44" s="105"/>
      <c r="Z44" s="105"/>
      <c r="AA44" s="105"/>
      <c r="AB44" s="105"/>
      <c r="AC44" s="105"/>
      <c r="AD44" s="105"/>
      <c r="AE44" s="105"/>
      <c r="AM44" s="106"/>
      <c r="AN44" s="106"/>
      <c r="AO44" s="106"/>
      <c r="AP44" s="106"/>
      <c r="AQ44" s="106"/>
      <c r="AR44" s="106"/>
      <c r="AS44" s="107"/>
      <c r="AV44" s="104"/>
      <c r="AW44" s="100"/>
      <c r="AX44" s="100"/>
      <c r="AY44" s="100"/>
    </row>
    <row r="45" spans="1:51" x14ac:dyDescent="0.25">
      <c r="B45" s="87" t="s">
        <v>185</v>
      </c>
      <c r="C45" s="108"/>
      <c r="D45" s="108"/>
      <c r="E45" s="108"/>
      <c r="F45" s="108"/>
      <c r="G45" s="108"/>
      <c r="H45" s="108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1"/>
      <c r="U45" s="111"/>
      <c r="V45" s="105"/>
      <c r="W45" s="105"/>
      <c r="X45" s="105"/>
      <c r="Y45" s="105"/>
      <c r="Z45" s="105"/>
      <c r="AA45" s="105"/>
      <c r="AB45" s="105"/>
      <c r="AJ45" s="106"/>
      <c r="AK45" s="106"/>
      <c r="AL45" s="106"/>
      <c r="AM45" s="106"/>
      <c r="AN45" s="106"/>
      <c r="AO45" s="106"/>
      <c r="AP45" s="107"/>
      <c r="AQ45" s="102"/>
      <c r="AR45" s="102"/>
      <c r="AS45" s="104"/>
      <c r="AT45" s="100"/>
      <c r="AU45" s="100"/>
      <c r="AV45" s="100"/>
      <c r="AW45" s="100"/>
      <c r="AX45" s="100"/>
      <c r="AY45" s="100"/>
    </row>
    <row r="46" spans="1:51" x14ac:dyDescent="0.25">
      <c r="B46" s="265" t="s">
        <v>186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11"/>
      <c r="W46" s="105"/>
      <c r="X46" s="105"/>
      <c r="Y46" s="105"/>
      <c r="Z46" s="105"/>
      <c r="AA46" s="105"/>
      <c r="AB46" s="105"/>
      <c r="AC46" s="105"/>
      <c r="AD46" s="105"/>
      <c r="AE46" s="105"/>
      <c r="AM46" s="106"/>
      <c r="AN46" s="106"/>
      <c r="AO46" s="106"/>
      <c r="AP46" s="106"/>
      <c r="AQ46" s="106"/>
      <c r="AR46" s="106"/>
      <c r="AS46" s="107"/>
      <c r="AV46" s="104"/>
      <c r="AW46" s="100"/>
      <c r="AX46" s="100"/>
      <c r="AY46" s="100"/>
    </row>
    <row r="47" spans="1:51" x14ac:dyDescent="0.25">
      <c r="B47" s="158" t="s">
        <v>132</v>
      </c>
      <c r="C47" s="108"/>
      <c r="D47" s="121"/>
      <c r="E47" s="108"/>
      <c r="F47" s="108"/>
      <c r="G47" s="108"/>
      <c r="H47" s="108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2"/>
      <c r="U47" s="79"/>
      <c r="V47" s="111"/>
      <c r="W47" s="105"/>
      <c r="X47" s="105"/>
      <c r="Y47" s="105"/>
      <c r="Z47" s="105"/>
      <c r="AA47" s="105"/>
      <c r="AB47" s="105"/>
      <c r="AC47" s="105"/>
      <c r="AD47" s="105"/>
      <c r="AE47" s="105"/>
      <c r="AM47" s="106"/>
      <c r="AN47" s="106"/>
      <c r="AO47" s="106"/>
      <c r="AP47" s="106"/>
      <c r="AQ47" s="106"/>
      <c r="AR47" s="106"/>
      <c r="AS47" s="107"/>
      <c r="AV47" s="104"/>
      <c r="AW47" s="100"/>
      <c r="AX47" s="100"/>
      <c r="AY47" s="100"/>
    </row>
    <row r="48" spans="1:51" x14ac:dyDescent="0.25">
      <c r="B48" s="158" t="s">
        <v>136</v>
      </c>
      <c r="C48" s="108"/>
      <c r="D48" s="121"/>
      <c r="E48" s="108"/>
      <c r="F48" s="108"/>
      <c r="G48" s="108"/>
      <c r="H48" s="108"/>
      <c r="I48" s="108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2"/>
      <c r="U48" s="79"/>
      <c r="V48" s="111"/>
      <c r="W48" s="105"/>
      <c r="X48" s="105"/>
      <c r="Y48" s="105"/>
      <c r="Z48" s="105"/>
      <c r="AA48" s="105"/>
      <c r="AB48" s="105"/>
      <c r="AC48" s="105"/>
      <c r="AD48" s="105"/>
      <c r="AE48" s="105"/>
      <c r="AM48" s="106"/>
      <c r="AN48" s="106"/>
      <c r="AO48" s="106"/>
      <c r="AP48" s="106"/>
      <c r="AQ48" s="106"/>
      <c r="AR48" s="106"/>
      <c r="AS48" s="107"/>
      <c r="AV48" s="104"/>
      <c r="AW48" s="100"/>
      <c r="AX48" s="100"/>
      <c r="AY48" s="100"/>
    </row>
    <row r="49" spans="1:51" x14ac:dyDescent="0.25">
      <c r="B49" s="110" t="s">
        <v>155</v>
      </c>
      <c r="C49" s="158"/>
      <c r="D49" s="143"/>
      <c r="E49" s="158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11"/>
      <c r="W49" s="105"/>
      <c r="X49" s="105"/>
      <c r="Y49" s="105"/>
      <c r="Z49" s="105"/>
      <c r="AA49" s="105"/>
      <c r="AB49" s="105"/>
      <c r="AC49" s="105"/>
      <c r="AD49" s="105"/>
      <c r="AE49" s="105"/>
      <c r="AM49" s="106"/>
      <c r="AN49" s="106"/>
      <c r="AO49" s="106"/>
      <c r="AP49" s="106"/>
      <c r="AQ49" s="106"/>
      <c r="AR49" s="106"/>
      <c r="AS49" s="107"/>
      <c r="AV49" s="104"/>
      <c r="AW49" s="100"/>
      <c r="AX49" s="100"/>
      <c r="AY49" s="100"/>
    </row>
    <row r="50" spans="1:51" x14ac:dyDescent="0.25">
      <c r="B50" s="158" t="s">
        <v>137</v>
      </c>
      <c r="C50" s="110"/>
      <c r="D50" s="122"/>
      <c r="E50" s="110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79"/>
      <c r="W50" s="105"/>
      <c r="X50" s="105"/>
      <c r="Y50" s="105"/>
      <c r="Z50" s="80"/>
      <c r="AA50" s="105"/>
      <c r="AB50" s="105"/>
      <c r="AC50" s="105"/>
      <c r="AD50" s="105"/>
      <c r="AE50" s="105"/>
      <c r="AM50" s="106"/>
      <c r="AN50" s="106"/>
      <c r="AO50" s="106"/>
      <c r="AP50" s="106"/>
      <c r="AQ50" s="106"/>
      <c r="AR50" s="106"/>
      <c r="AS50" s="107"/>
      <c r="AV50" s="104"/>
      <c r="AW50" s="100"/>
      <c r="AX50" s="100"/>
      <c r="AY50" s="100"/>
    </row>
    <row r="51" spans="1:51" x14ac:dyDescent="0.25">
      <c r="A51" s="133"/>
      <c r="B51" s="87" t="s">
        <v>145</v>
      </c>
      <c r="C51" s="110"/>
      <c r="D51" s="122"/>
      <c r="E51" s="110"/>
      <c r="F51" s="128"/>
      <c r="G51" s="128"/>
      <c r="H51" s="128"/>
      <c r="I51" s="129"/>
      <c r="J51" s="129"/>
      <c r="K51" s="129"/>
      <c r="L51" s="129"/>
      <c r="M51" s="129"/>
      <c r="N51" s="129"/>
      <c r="O51" s="129"/>
      <c r="P51" s="129"/>
      <c r="Q51" s="109"/>
      <c r="R51" s="109"/>
      <c r="S51" s="109"/>
      <c r="T51" s="130"/>
      <c r="U51" s="135"/>
      <c r="V51" s="79"/>
      <c r="W51" s="105"/>
      <c r="X51" s="105"/>
      <c r="Y51" s="105"/>
      <c r="Z51" s="80"/>
      <c r="AA51" s="105"/>
      <c r="AB51" s="105"/>
      <c r="AC51" s="105"/>
      <c r="AD51" s="105"/>
      <c r="AE51" s="105"/>
      <c r="AM51" s="106"/>
      <c r="AN51" s="106"/>
      <c r="AO51" s="106"/>
      <c r="AP51" s="106"/>
      <c r="AQ51" s="106"/>
      <c r="AR51" s="106"/>
      <c r="AS51" s="107"/>
      <c r="AV51" s="104"/>
      <c r="AW51" s="100"/>
      <c r="AX51" s="100"/>
      <c r="AY51" s="100"/>
    </row>
    <row r="52" spans="1:51" x14ac:dyDescent="0.25">
      <c r="A52" s="134"/>
      <c r="B52" s="158" t="s">
        <v>138</v>
      </c>
      <c r="C52" s="110"/>
      <c r="D52" s="122"/>
      <c r="E52" s="110"/>
      <c r="F52" s="128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30"/>
      <c r="R52" s="109"/>
      <c r="S52" s="109"/>
      <c r="T52" s="130"/>
      <c r="U52" s="135"/>
      <c r="V52" s="79"/>
      <c r="W52" s="105"/>
      <c r="X52" s="105"/>
      <c r="Y52" s="105"/>
      <c r="Z52" s="80"/>
      <c r="AA52" s="105"/>
      <c r="AB52" s="105"/>
      <c r="AC52" s="105"/>
      <c r="AD52" s="105"/>
      <c r="AE52" s="105"/>
      <c r="AM52" s="106"/>
      <c r="AN52" s="106"/>
      <c r="AO52" s="106"/>
      <c r="AP52" s="106"/>
      <c r="AQ52" s="106"/>
      <c r="AR52" s="106"/>
      <c r="AS52" s="107"/>
      <c r="AV52" s="104"/>
      <c r="AW52" s="100"/>
      <c r="AX52" s="100"/>
      <c r="AY52" s="100"/>
    </row>
    <row r="53" spans="1:51" x14ac:dyDescent="0.25">
      <c r="A53" s="134"/>
      <c r="B53" s="87" t="s">
        <v>160</v>
      </c>
      <c r="C53" s="110"/>
      <c r="D53" s="122"/>
      <c r="E53" s="110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31"/>
      <c r="Q53" s="132"/>
      <c r="R53" s="109"/>
      <c r="S53" s="109"/>
      <c r="T53" s="130"/>
      <c r="U53" s="135"/>
      <c r="V53" s="79"/>
      <c r="W53" s="105"/>
      <c r="X53" s="105"/>
      <c r="Y53" s="105"/>
      <c r="Z53" s="80"/>
      <c r="AA53" s="105"/>
      <c r="AB53" s="105"/>
      <c r="AC53" s="105"/>
      <c r="AD53" s="105"/>
      <c r="AE53" s="105"/>
      <c r="AM53" s="106"/>
      <c r="AN53" s="106"/>
      <c r="AO53" s="106"/>
      <c r="AP53" s="106"/>
      <c r="AQ53" s="106"/>
      <c r="AR53" s="106"/>
      <c r="AS53" s="107"/>
      <c r="AV53" s="104"/>
      <c r="AW53" s="100"/>
      <c r="AX53" s="100"/>
      <c r="AY53" s="100"/>
    </row>
    <row r="54" spans="1:51" x14ac:dyDescent="0.25">
      <c r="A54" s="134"/>
      <c r="B54" s="110"/>
      <c r="C54" s="158"/>
      <c r="D54" s="143"/>
      <c r="E54" s="158"/>
      <c r="F54" s="128"/>
      <c r="G54" s="128"/>
      <c r="H54" s="128"/>
      <c r="I54" s="129"/>
      <c r="J54" s="129"/>
      <c r="K54" s="129"/>
      <c r="L54" s="129"/>
      <c r="M54" s="129"/>
      <c r="N54" s="129"/>
      <c r="O54" s="129"/>
      <c r="P54" s="131"/>
      <c r="Q54" s="132"/>
      <c r="R54" s="109"/>
      <c r="S54" s="109"/>
      <c r="T54" s="130"/>
      <c r="U54" s="135"/>
      <c r="V54" s="79"/>
      <c r="W54" s="105"/>
      <c r="X54" s="105"/>
      <c r="Y54" s="105"/>
      <c r="Z54" s="80"/>
      <c r="AA54" s="105"/>
      <c r="AB54" s="105"/>
      <c r="AC54" s="105"/>
      <c r="AD54" s="105"/>
      <c r="AE54" s="105"/>
      <c r="AM54" s="106"/>
      <c r="AN54" s="106"/>
      <c r="AO54" s="106"/>
      <c r="AP54" s="106"/>
      <c r="AQ54" s="106"/>
      <c r="AR54" s="106"/>
      <c r="AS54" s="107"/>
      <c r="AV54" s="104"/>
      <c r="AW54" s="100"/>
      <c r="AX54" s="100"/>
      <c r="AY54" s="100"/>
    </row>
    <row r="55" spans="1:51" x14ac:dyDescent="0.25">
      <c r="A55" s="134"/>
      <c r="B55" s="87"/>
      <c r="C55" s="108"/>
      <c r="D55" s="108"/>
      <c r="E55" s="108"/>
      <c r="F55" s="108"/>
      <c r="G55" s="108"/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32"/>
      <c r="U55" s="132"/>
      <c r="V55" s="79"/>
      <c r="W55" s="105"/>
      <c r="X55" s="105"/>
      <c r="Y55" s="105"/>
      <c r="Z55" s="80"/>
      <c r="AA55" s="105"/>
      <c r="AB55" s="105"/>
      <c r="AC55" s="105"/>
      <c r="AD55" s="105"/>
      <c r="AE55" s="105"/>
      <c r="AM55" s="106"/>
      <c r="AN55" s="106"/>
      <c r="AO55" s="106"/>
      <c r="AP55" s="106"/>
      <c r="AQ55" s="106"/>
      <c r="AR55" s="106"/>
      <c r="AS55" s="107"/>
      <c r="AV55" s="104"/>
      <c r="AW55" s="100"/>
      <c r="AX55" s="100"/>
      <c r="AY55" s="100"/>
    </row>
    <row r="56" spans="1:51" x14ac:dyDescent="0.25"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79"/>
      <c r="W56" s="105"/>
      <c r="X56" s="105"/>
      <c r="Y56" s="105"/>
      <c r="Z56" s="80"/>
      <c r="AA56" s="105"/>
      <c r="AB56" s="105"/>
      <c r="AC56" s="105"/>
      <c r="AD56" s="105"/>
      <c r="AE56" s="105"/>
      <c r="AM56" s="106"/>
      <c r="AN56" s="106"/>
      <c r="AO56" s="106"/>
      <c r="AP56" s="106"/>
      <c r="AQ56" s="106"/>
      <c r="AR56" s="106"/>
      <c r="AS56" s="107"/>
      <c r="AV56" s="104"/>
      <c r="AW56" s="100"/>
      <c r="AX56" s="100"/>
      <c r="AY56" s="100"/>
    </row>
    <row r="57" spans="1:51" x14ac:dyDescent="0.25">
      <c r="B57" s="158"/>
      <c r="C57" s="108"/>
      <c r="D57" s="121"/>
      <c r="E57" s="108"/>
      <c r="F57" s="108"/>
      <c r="G57" s="108"/>
      <c r="H57" s="108"/>
      <c r="I57" s="108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30"/>
      <c r="U57" s="135"/>
      <c r="V57" s="79"/>
      <c r="W57" s="105"/>
      <c r="X57" s="105"/>
      <c r="Y57" s="105"/>
      <c r="Z57" s="80"/>
      <c r="AA57" s="105"/>
      <c r="AB57" s="105"/>
      <c r="AC57" s="105"/>
      <c r="AD57" s="105"/>
      <c r="AE57" s="105"/>
      <c r="AM57" s="106"/>
      <c r="AN57" s="106"/>
      <c r="AO57" s="106"/>
      <c r="AP57" s="106"/>
      <c r="AQ57" s="106"/>
      <c r="AR57" s="106"/>
      <c r="AS57" s="107"/>
      <c r="AV57" s="104"/>
      <c r="AW57" s="100"/>
      <c r="AX57" s="100"/>
      <c r="AY57" s="100"/>
    </row>
    <row r="58" spans="1:51" x14ac:dyDescent="0.25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79"/>
      <c r="W58" s="105"/>
      <c r="X58" s="105"/>
      <c r="Y58" s="105"/>
      <c r="Z58" s="80"/>
      <c r="AA58" s="105"/>
      <c r="AB58" s="105"/>
      <c r="AC58" s="105"/>
      <c r="AD58" s="105"/>
      <c r="AE58" s="105"/>
      <c r="AM58" s="106"/>
      <c r="AN58" s="106"/>
      <c r="AO58" s="106"/>
      <c r="AP58" s="106"/>
      <c r="AQ58" s="106"/>
      <c r="AR58" s="106"/>
      <c r="AS58" s="107"/>
      <c r="AV58" s="104"/>
      <c r="AW58" s="100"/>
      <c r="AX58" s="100"/>
      <c r="AY58" s="100"/>
    </row>
    <row r="59" spans="1:51" x14ac:dyDescent="0.25">
      <c r="B59" s="110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79"/>
      <c r="W59" s="105"/>
      <c r="X59" s="105"/>
      <c r="Y59" s="105"/>
      <c r="Z59" s="80"/>
      <c r="AA59" s="105"/>
      <c r="AB59" s="105"/>
      <c r="AC59" s="105"/>
      <c r="AD59" s="105"/>
      <c r="AE59" s="105"/>
      <c r="AM59" s="106"/>
      <c r="AN59" s="106"/>
      <c r="AO59" s="106"/>
      <c r="AP59" s="106"/>
      <c r="AQ59" s="106"/>
      <c r="AR59" s="106"/>
      <c r="AS59" s="107"/>
      <c r="AV59" s="104"/>
      <c r="AW59" s="100"/>
      <c r="AX59" s="100"/>
      <c r="AY59" s="100"/>
    </row>
    <row r="60" spans="1:51" x14ac:dyDescent="0.25">
      <c r="B60" s="158"/>
      <c r="C60" s="125"/>
      <c r="D60" s="125"/>
      <c r="E60" s="125"/>
      <c r="F60" s="125"/>
      <c r="G60" s="125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09"/>
      <c r="S60" s="109"/>
      <c r="T60" s="130"/>
      <c r="U60" s="135"/>
      <c r="V60" s="79"/>
      <c r="W60" s="105"/>
      <c r="X60" s="105"/>
      <c r="Y60" s="105"/>
      <c r="Z60" s="80"/>
      <c r="AA60" s="105"/>
      <c r="AB60" s="105"/>
      <c r="AC60" s="105"/>
      <c r="AD60" s="105"/>
      <c r="AE60" s="105"/>
      <c r="AM60" s="106"/>
      <c r="AN60" s="106"/>
      <c r="AO60" s="106"/>
      <c r="AP60" s="106"/>
      <c r="AQ60" s="106"/>
      <c r="AR60" s="106"/>
      <c r="AS60" s="107"/>
      <c r="AV60" s="104"/>
      <c r="AW60" s="100"/>
      <c r="AX60" s="100"/>
      <c r="AY60" s="100"/>
    </row>
    <row r="61" spans="1:51" x14ac:dyDescent="0.25">
      <c r="B61" s="87"/>
      <c r="C61" s="125"/>
      <c r="D61" s="125"/>
      <c r="E61" s="125"/>
      <c r="F61" s="125"/>
      <c r="G61" s="125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09"/>
      <c r="S61" s="109"/>
      <c r="T61" s="130"/>
      <c r="U61" s="135"/>
      <c r="V61" s="79"/>
      <c r="W61" s="105"/>
      <c r="X61" s="105"/>
      <c r="Y61" s="105"/>
      <c r="Z61" s="80"/>
      <c r="AA61" s="105"/>
      <c r="AB61" s="105"/>
      <c r="AC61" s="105"/>
      <c r="AD61" s="105"/>
      <c r="AE61" s="105"/>
      <c r="AM61" s="106"/>
      <c r="AN61" s="106"/>
      <c r="AO61" s="106"/>
      <c r="AP61" s="106"/>
      <c r="AQ61" s="106"/>
      <c r="AR61" s="106"/>
      <c r="AS61" s="107"/>
      <c r="AV61" s="104"/>
      <c r="AW61" s="100"/>
      <c r="AX61" s="100"/>
      <c r="AY61" s="100"/>
    </row>
    <row r="62" spans="1:51" x14ac:dyDescent="0.25">
      <c r="B62" s="158"/>
      <c r="C62" s="108"/>
      <c r="D62" s="108"/>
      <c r="E62" s="108"/>
      <c r="F62" s="125"/>
      <c r="G62" s="125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09"/>
      <c r="S62" s="109"/>
      <c r="T62" s="130"/>
      <c r="U62" s="135"/>
      <c r="V62" s="79"/>
      <c r="W62" s="105"/>
      <c r="X62" s="105"/>
      <c r="Y62" s="105"/>
      <c r="Z62" s="80"/>
      <c r="AA62" s="105"/>
      <c r="AB62" s="105"/>
      <c r="AC62" s="105"/>
      <c r="AD62" s="105"/>
      <c r="AE62" s="105"/>
      <c r="AM62" s="106"/>
      <c r="AN62" s="106"/>
      <c r="AO62" s="106"/>
      <c r="AP62" s="106"/>
      <c r="AQ62" s="106"/>
      <c r="AR62" s="106"/>
      <c r="AS62" s="107"/>
      <c r="AV62" s="104"/>
      <c r="AW62" s="100"/>
      <c r="AX62" s="100"/>
      <c r="AY62" s="100"/>
    </row>
    <row r="63" spans="1:51" x14ac:dyDescent="0.25">
      <c r="B63" s="87"/>
      <c r="C63" s="110"/>
      <c r="D63" s="122"/>
      <c r="E63" s="110"/>
      <c r="F63" s="110"/>
      <c r="G63" s="108"/>
      <c r="H63" s="108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30"/>
      <c r="U63" s="135"/>
      <c r="V63" s="79"/>
      <c r="W63" s="105"/>
      <c r="X63" s="105"/>
      <c r="Y63" s="105"/>
      <c r="Z63" s="80"/>
      <c r="AA63" s="105"/>
      <c r="AB63" s="105"/>
      <c r="AC63" s="105"/>
      <c r="AD63" s="105"/>
      <c r="AE63" s="105"/>
      <c r="AM63" s="106"/>
      <c r="AN63" s="106"/>
      <c r="AO63" s="106"/>
      <c r="AP63" s="106"/>
      <c r="AQ63" s="106"/>
      <c r="AR63" s="106"/>
      <c r="AS63" s="107"/>
      <c r="AV63" s="104"/>
      <c r="AW63" s="100"/>
      <c r="AX63" s="100"/>
      <c r="AY63" s="100"/>
    </row>
    <row r="64" spans="1:51" x14ac:dyDescent="0.25">
      <c r="B64" s="87"/>
      <c r="C64" s="110"/>
      <c r="D64" s="122"/>
      <c r="E64" s="110"/>
      <c r="F64" s="110"/>
      <c r="G64" s="108"/>
      <c r="H64" s="108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30"/>
      <c r="U64" s="135"/>
      <c r="V64" s="79"/>
      <c r="W64" s="105"/>
      <c r="X64" s="105"/>
      <c r="Y64" s="105"/>
      <c r="Z64" s="80"/>
      <c r="AA64" s="105"/>
      <c r="AB64" s="105"/>
      <c r="AC64" s="105"/>
      <c r="AD64" s="105"/>
      <c r="AE64" s="105"/>
      <c r="AM64" s="106"/>
      <c r="AN64" s="106"/>
      <c r="AO64" s="106"/>
      <c r="AP64" s="106"/>
      <c r="AQ64" s="106"/>
      <c r="AR64" s="106"/>
      <c r="AS64" s="107"/>
      <c r="AV64" s="104"/>
      <c r="AW64" s="100"/>
      <c r="AX64" s="100"/>
      <c r="AY64" s="100"/>
    </row>
    <row r="65" spans="1:51" x14ac:dyDescent="0.25">
      <c r="B65" s="87"/>
      <c r="C65" s="110"/>
      <c r="D65" s="122"/>
      <c r="E65" s="110"/>
      <c r="F65" s="110"/>
      <c r="G65" s="108"/>
      <c r="H65" s="108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30"/>
      <c r="U65" s="135"/>
      <c r="V65" s="79"/>
      <c r="W65" s="105"/>
      <c r="X65" s="105"/>
      <c r="Y65" s="105"/>
      <c r="Z65" s="80"/>
      <c r="AA65" s="105"/>
      <c r="AB65" s="105"/>
      <c r="AC65" s="105"/>
      <c r="AD65" s="105"/>
      <c r="AE65" s="105"/>
      <c r="AM65" s="106"/>
      <c r="AN65" s="106"/>
      <c r="AO65" s="106"/>
      <c r="AP65" s="106"/>
      <c r="AQ65" s="106"/>
      <c r="AR65" s="106"/>
      <c r="AS65" s="107"/>
      <c r="AV65" s="104"/>
      <c r="AW65" s="100"/>
      <c r="AX65" s="100"/>
      <c r="AY65" s="100"/>
    </row>
    <row r="66" spans="1:51" x14ac:dyDescent="0.25">
      <c r="B66" s="87"/>
      <c r="C66" s="110"/>
      <c r="D66" s="122"/>
      <c r="E66" s="110"/>
      <c r="F66" s="110"/>
      <c r="G66" s="108"/>
      <c r="H66" s="108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30"/>
      <c r="U66" s="135"/>
      <c r="V66" s="79"/>
      <c r="W66" s="105"/>
      <c r="X66" s="105"/>
      <c r="Y66" s="105"/>
      <c r="Z66" s="80"/>
      <c r="AA66" s="105"/>
      <c r="AB66" s="105"/>
      <c r="AC66" s="105"/>
      <c r="AD66" s="105"/>
      <c r="AE66" s="105"/>
      <c r="AM66" s="106"/>
      <c r="AN66" s="106"/>
      <c r="AO66" s="106"/>
      <c r="AP66" s="106"/>
      <c r="AQ66" s="106"/>
      <c r="AR66" s="106"/>
      <c r="AS66" s="107"/>
      <c r="AV66" s="104"/>
      <c r="AW66" s="100"/>
      <c r="AX66" s="100"/>
      <c r="AY66" s="100"/>
    </row>
    <row r="67" spans="1:51" x14ac:dyDescent="0.25">
      <c r="B67" s="87"/>
      <c r="C67" s="110"/>
      <c r="D67" s="122"/>
      <c r="E67" s="110"/>
      <c r="F67" s="110"/>
      <c r="G67" s="108"/>
      <c r="H67" s="108"/>
      <c r="I67" s="108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30"/>
      <c r="U67" s="135"/>
      <c r="V67" s="79"/>
      <c r="W67" s="105"/>
      <c r="X67" s="105"/>
      <c r="Y67" s="105"/>
      <c r="Z67" s="80"/>
      <c r="AA67" s="105"/>
      <c r="AB67" s="105"/>
      <c r="AC67" s="105"/>
      <c r="AD67" s="105"/>
      <c r="AE67" s="105"/>
      <c r="AM67" s="106"/>
      <c r="AN67" s="106"/>
      <c r="AO67" s="106"/>
      <c r="AP67" s="106"/>
      <c r="AQ67" s="106"/>
      <c r="AR67" s="106"/>
      <c r="AS67" s="107"/>
      <c r="AV67" s="104"/>
      <c r="AW67" s="100"/>
      <c r="AX67" s="100"/>
      <c r="AY67" s="100"/>
    </row>
    <row r="68" spans="1:51" x14ac:dyDescent="0.25">
      <c r="B68" s="87"/>
      <c r="C68" s="110"/>
      <c r="D68" s="122"/>
      <c r="E68" s="110"/>
      <c r="F68" s="110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30"/>
      <c r="U68" s="135"/>
      <c r="V68" s="79"/>
      <c r="W68" s="105"/>
      <c r="X68" s="105"/>
      <c r="Y68" s="105"/>
      <c r="Z68" s="80"/>
      <c r="AA68" s="105"/>
      <c r="AB68" s="105"/>
      <c r="AC68" s="105"/>
      <c r="AD68" s="105"/>
      <c r="AE68" s="105"/>
      <c r="AM68" s="106"/>
      <c r="AN68" s="106"/>
      <c r="AO68" s="106"/>
      <c r="AP68" s="106"/>
      <c r="AQ68" s="106"/>
      <c r="AR68" s="106"/>
      <c r="AS68" s="107"/>
      <c r="AV68" s="104"/>
      <c r="AW68" s="100"/>
      <c r="AX68" s="100"/>
      <c r="AY68" s="100"/>
    </row>
    <row r="69" spans="1:51" x14ac:dyDescent="0.25">
      <c r="A69" s="105"/>
      <c r="B69" s="87"/>
      <c r="C69" s="110"/>
      <c r="D69" s="122"/>
      <c r="E69" s="110"/>
      <c r="F69" s="110"/>
      <c r="G69" s="108"/>
      <c r="H69" s="108"/>
      <c r="I69" s="108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30"/>
      <c r="U69" s="135"/>
      <c r="V69" s="79"/>
      <c r="AS69" s="100"/>
      <c r="AT69" s="100"/>
      <c r="AU69" s="100"/>
      <c r="AV69" s="100"/>
      <c r="AW69" s="100"/>
      <c r="AX69" s="100"/>
      <c r="AY69" s="100"/>
    </row>
    <row r="70" spans="1:51" x14ac:dyDescent="0.25">
      <c r="A70" s="105"/>
      <c r="B70" s="87"/>
      <c r="C70" s="110"/>
      <c r="D70" s="122"/>
      <c r="E70" s="110"/>
      <c r="F70" s="110"/>
      <c r="G70" s="108"/>
      <c r="H70" s="108"/>
      <c r="I70" s="108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30"/>
      <c r="U70" s="135"/>
      <c r="V70" s="79"/>
      <c r="AS70" s="100"/>
      <c r="AT70" s="100"/>
      <c r="AU70" s="100"/>
      <c r="AV70" s="100"/>
      <c r="AW70" s="100"/>
      <c r="AX70" s="100"/>
      <c r="AY70" s="100"/>
    </row>
    <row r="71" spans="1:51" x14ac:dyDescent="0.25">
      <c r="A71" s="105"/>
      <c r="B71" s="110"/>
      <c r="C71" s="110"/>
      <c r="D71" s="122"/>
      <c r="E71" s="110"/>
      <c r="F71" s="110"/>
      <c r="G71" s="108"/>
      <c r="H71" s="108"/>
      <c r="I71" s="108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2"/>
      <c r="U71" s="79"/>
      <c r="V71" s="79"/>
      <c r="AS71" s="100"/>
      <c r="AT71" s="100"/>
      <c r="AU71" s="100"/>
      <c r="AV71" s="100"/>
      <c r="AW71" s="100"/>
      <c r="AX71" s="100"/>
      <c r="AY71" s="100"/>
    </row>
    <row r="72" spans="1:51" x14ac:dyDescent="0.25">
      <c r="O72" s="12"/>
      <c r="P72" s="102"/>
      <c r="Q72" s="102"/>
      <c r="AS72" s="100"/>
      <c r="AT72" s="100"/>
      <c r="AU72" s="100"/>
      <c r="AV72" s="100"/>
      <c r="AW72" s="100"/>
      <c r="AX72" s="100"/>
      <c r="AY72" s="100"/>
    </row>
    <row r="73" spans="1:51" x14ac:dyDescent="0.25">
      <c r="O73" s="12"/>
      <c r="P73" s="102"/>
      <c r="Q73" s="102"/>
      <c r="AS73" s="100"/>
      <c r="AT73" s="100"/>
      <c r="AU73" s="100"/>
      <c r="AV73" s="100"/>
      <c r="AW73" s="100"/>
      <c r="AX73" s="100"/>
      <c r="AY73" s="100"/>
    </row>
    <row r="74" spans="1:51" x14ac:dyDescent="0.25">
      <c r="O74" s="12"/>
      <c r="P74" s="102"/>
      <c r="Q74" s="102"/>
      <c r="AS74" s="100"/>
      <c r="AT74" s="100"/>
      <c r="AU74" s="100"/>
      <c r="AV74" s="100"/>
      <c r="AW74" s="100"/>
      <c r="AX74" s="100"/>
      <c r="AY74" s="100"/>
    </row>
    <row r="75" spans="1:51" x14ac:dyDescent="0.25">
      <c r="O75" s="12"/>
      <c r="P75" s="102"/>
      <c r="Q75" s="102"/>
      <c r="AS75" s="100"/>
      <c r="AT75" s="100"/>
      <c r="AU75" s="100"/>
      <c r="AV75" s="100"/>
      <c r="AW75" s="100"/>
      <c r="AX75" s="100"/>
      <c r="AY75" s="100"/>
    </row>
    <row r="76" spans="1:51" x14ac:dyDescent="0.25">
      <c r="O76" s="12"/>
      <c r="P76" s="102"/>
      <c r="Q76" s="102"/>
      <c r="R76" s="102"/>
      <c r="S76" s="102"/>
      <c r="AS76" s="100"/>
      <c r="AT76" s="100"/>
      <c r="AU76" s="100"/>
      <c r="AV76" s="100"/>
      <c r="AW76" s="100"/>
      <c r="AX76" s="100"/>
      <c r="AY76" s="100"/>
    </row>
    <row r="77" spans="1:51" x14ac:dyDescent="0.25">
      <c r="O77" s="12"/>
      <c r="P77" s="102"/>
      <c r="Q77" s="102"/>
      <c r="R77" s="102"/>
      <c r="S77" s="102"/>
      <c r="T77" s="102"/>
      <c r="AS77" s="100"/>
      <c r="AT77" s="100"/>
      <c r="AU77" s="100"/>
      <c r="AV77" s="100"/>
      <c r="AW77" s="100"/>
      <c r="AX77" s="100"/>
      <c r="AY77" s="100"/>
    </row>
    <row r="78" spans="1:51" x14ac:dyDescent="0.25">
      <c r="O78" s="12"/>
      <c r="P78" s="102"/>
      <c r="Q78" s="102"/>
      <c r="R78" s="102"/>
      <c r="S78" s="102"/>
      <c r="T78" s="102"/>
      <c r="AS78" s="100"/>
      <c r="AT78" s="100"/>
      <c r="AU78" s="100"/>
      <c r="AV78" s="100"/>
      <c r="AW78" s="100"/>
      <c r="AX78" s="100"/>
      <c r="AY78" s="100"/>
    </row>
    <row r="79" spans="1:51" x14ac:dyDescent="0.25">
      <c r="O79" s="12"/>
      <c r="P79" s="102"/>
      <c r="T79" s="102"/>
      <c r="AS79" s="100"/>
      <c r="AT79" s="100"/>
      <c r="AU79" s="100"/>
      <c r="AV79" s="100"/>
      <c r="AW79" s="100"/>
      <c r="AX79" s="100"/>
      <c r="AY79" s="100"/>
    </row>
    <row r="80" spans="1:51" x14ac:dyDescent="0.25">
      <c r="O80" s="102"/>
      <c r="Q80" s="102"/>
      <c r="R80" s="102"/>
      <c r="S80" s="102"/>
      <c r="AS80" s="100"/>
      <c r="AT80" s="100"/>
      <c r="AU80" s="100"/>
      <c r="AV80" s="100"/>
      <c r="AW80" s="100"/>
      <c r="AX80" s="100"/>
      <c r="AY80" s="100"/>
    </row>
    <row r="81" spans="15:51" x14ac:dyDescent="0.25">
      <c r="O81" s="12"/>
      <c r="P81" s="102"/>
      <c r="Q81" s="102"/>
      <c r="R81" s="102"/>
      <c r="S81" s="102"/>
      <c r="T81" s="102"/>
      <c r="AS81" s="100"/>
      <c r="AT81" s="100"/>
      <c r="AU81" s="100"/>
      <c r="AV81" s="100"/>
      <c r="AW81" s="100"/>
      <c r="AX81" s="100"/>
      <c r="AY81" s="100"/>
    </row>
    <row r="82" spans="15:51" x14ac:dyDescent="0.25">
      <c r="O82" s="12"/>
      <c r="P82" s="102"/>
      <c r="Q82" s="102"/>
      <c r="R82" s="102"/>
      <c r="S82" s="102"/>
      <c r="T82" s="102"/>
      <c r="U82" s="102"/>
      <c r="AS82" s="100"/>
      <c r="AT82" s="100"/>
      <c r="AU82" s="100"/>
      <c r="AV82" s="100"/>
      <c r="AW82" s="100"/>
      <c r="AX82" s="100"/>
      <c r="AY82" s="100"/>
    </row>
    <row r="83" spans="15:51" x14ac:dyDescent="0.25">
      <c r="O83" s="12"/>
      <c r="P83" s="102"/>
      <c r="T83" s="102"/>
      <c r="U83" s="102"/>
      <c r="AS83" s="100"/>
      <c r="AT83" s="100"/>
      <c r="AU83" s="100"/>
      <c r="AV83" s="100"/>
      <c r="AW83" s="100"/>
      <c r="AX83" s="100"/>
      <c r="AY83" s="100"/>
    </row>
    <row r="95" spans="15:51" x14ac:dyDescent="0.25">
      <c r="AS95" s="100"/>
      <c r="AT95" s="100"/>
      <c r="AU95" s="100"/>
      <c r="AV95" s="100"/>
      <c r="AW95" s="100"/>
      <c r="AX95" s="100"/>
      <c r="AY95" s="100"/>
    </row>
  </sheetData>
  <protectedRanges>
    <protectedRange sqref="S60:T71" name="Range2_12_5_1_1"/>
    <protectedRange sqref="L10 AD8 AF8 AJ8:AR8 AF10 L24:N31 N32:N34 N10:N23 G11:G34 R11:T34 E11:E34 AC11:AF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8" name="Range2_2_1_10_1_1_1_2"/>
    <protectedRange sqref="R60:R62 N63:R71" name="Range2_12_1_6_1_1"/>
    <protectedRange sqref="L63:M71" name="Range2_2_12_1_7_1_1"/>
    <protectedRange sqref="AS11:AS15" name="Range1_4_1_1_1_1"/>
    <protectedRange sqref="J11:J15 J26:J34" name="Range1_1_2_1_10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I41:J41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29 V30:W34 X11:AB34" name="Range1_16_3_1_1_3"/>
    <protectedRange sqref="AR11 AR25:AR34" name="Range1_16_3_1_1_5"/>
    <protectedRange sqref="B41" name="Range2_12_5_1_1_1_1"/>
    <protectedRange sqref="L6 D6 D8 O8:U8" name="Range1_16_3_1_1_7"/>
    <protectedRange sqref="P3:U3" name="Range1_16_1_1_1_1_2"/>
    <protectedRange sqref="J63:K71" name="Range2_2_12_1_4_1_1_1_1_1_1_1_1_1_1_1_1_1_1_1"/>
    <protectedRange sqref="I63:I71" name="Range2_2_12_1_7_1_1_2_2_1_2"/>
    <protectedRange sqref="F63:H71" name="Range2_2_12_1_3_1_2_1_1_1_1_2_1_1_1_1_1_1_1_1_1_1_1"/>
    <protectedRange sqref="E63:E71" name="Range2_2_12_1_3_1_2_1_1_1_2_1_1_1_1_3_1_1_1_1_1_1_1_1_1"/>
    <protectedRange sqref="T42" name="Range2_12_5_1_1_2_1_1_1_1_1_1_1_1"/>
    <protectedRange sqref="S42" name="Range2_12_4_1_1_1_4_2_2_1_1_1_1_1_1_1_1"/>
    <protectedRange sqref="Q42:R42" name="Range2_12_1_6_1_1_1_2_3_2_1_1_1_1_1_1_1_1_1_1_1"/>
    <protectedRange sqref="N42:P42" name="Range2_12_1_2_3_1_1_1_2_3_2_1_1_1_1_1_1_1_1_1_1_1"/>
    <protectedRange sqref="K42:M42" name="Range2_2_12_1_4_3_1_1_1_3_3_2_1_1_1_1_1_1_1_1_1_1_1"/>
    <protectedRange sqref="J42" name="Range2_2_12_1_4_3_1_1_1_3_2_1_2_1_1_1_1_1_1_1_1_1"/>
    <protectedRange sqref="D42:E42" name="Range2_2_12_1_3_1_2_1_1_1_2_1_2_3_2_1_1_1_1_1_1_1_1_1"/>
    <protectedRange sqref="I42" name="Range2_2_12_1_4_2_1_1_1_4_1_2_1_1_1_2_1_1_1_1_1_1_1_1_1"/>
    <protectedRange sqref="F42:H42" name="Range2_2_12_1_3_1_1_1_1_1_4_1_2_1_2_1_2_1_1_1_1_1_1_1_1_1"/>
    <protectedRange sqref="B42" name="Range2_12_5_1_1_1_1_1"/>
    <protectedRange sqref="Q60:Q62" name="Range2_12_1_6_1_1_1_2_3_1_1_3_1_1_1_1_1_1_1"/>
    <protectedRange sqref="N60:P62" name="Range2_12_1_2_3_1_1_1_2_3_1_1_3_1_1_1_1_1_1_1"/>
    <protectedRange sqref="J60:M62" name="Range2_2_12_1_4_3_1_1_1_3_3_1_1_3_1_1_1_1_1_1_1"/>
    <protectedRange sqref="G60:H62" name="Range2_2_12_1_3_1_2_1_1_1_2_1_1_1_1_1_1_2_1_1"/>
    <protectedRange sqref="D60:E62" name="Range2_2_12_1_3_1_2_1_1_1_2_1_1_1_1_3_1_1_1_1"/>
    <protectedRange sqref="F60:F62" name="Range2_2_12_1_3_1_2_1_1_1_3_1_1_1_1_1_3_1_1_1_1"/>
    <protectedRange sqref="I60:I62" name="Range2_2_12_1_4_3_1_1_1_2_1_2_1_1_3_1_1_1_1_1_1"/>
    <protectedRange sqref="P5:U5" name="Range1_16_1_1_1_1_1_1_2_2_2_2_2_2_2_2_2_2_2_2_2_2_2_2_2_2_2_2_2_2_2_1_2_2_2_2_2_2_2_2_2_2_3_2_2"/>
    <protectedRange sqref="P4:U4" name="Range1_16_1_1_1_1_1"/>
    <protectedRange sqref="B65:B67 B69" name="Range2_12_5_1_1_1_2_2_1_1_1_1_1_1_1_1_1_1_1_2_1_1_1_2_1_1_1_1_1_1_1_1_1_1_1_1_1_1_1_1_2_1_1_1_1_1_1_1_1_1_2_1_1_3_1_1_1_3_1_1_1_1_1_1_1_1_1_1_1_1_1_1_1_1_1_1_1_1_1_1_2_1_1_1_1_1_1_1_1_1_1_1_2_2"/>
    <protectedRange sqref="B64 B68" name="Range2_12_5_1_1_1_1_1_2_1_2_1_1_1_2_1_1_1_1_1_1_1_1_1_1_2_1_1_1_1_1_2_1_1_1_1_1_1_1_2_1_1_3_1_1_1_2_1_1_1_1_1_1_1_1_1_1_1_1_1_1_1_1_1_1_1_1_1_1_1_1_1_1_1_1_1_1_1_1_1_1_2_2"/>
    <protectedRange sqref="S51:T54" name="Range2_12_5_1_1_3"/>
    <protectedRange sqref="R51:R54" name="Range2_12_1_6_1_1_3"/>
    <protectedRange sqref="Q53:Q54" name="Range2_12_5_1_1_3_1_2"/>
    <protectedRange sqref="P53:P54 Q52" name="Range2_12_4_1_1_1_4_2_2_2_1_2"/>
    <protectedRange sqref="N53:O54 O52:P52 Q51" name="Range2_12_1_6_1_1_1_2_3_2_1_1_3_1_2"/>
    <protectedRange sqref="K53:M54 L52:N52 N51:P51" name="Range2_12_1_2_3_1_1_1_2_3_2_1_1_3_1_2"/>
    <protectedRange sqref="H53:J53 I52:K52 I54:J54 K51:M51" name="Range2_2_12_1_4_3_1_1_1_3_3_2_1_1_3_1_2"/>
    <protectedRange sqref="G53 H52 J51" name="Range2_2_12_1_4_3_1_1_1_3_2_1_2_2_1_2"/>
    <protectedRange sqref="F52 G51:H51" name="Range2_2_12_1_3_1_2_1_1_1_2_1_1_1_1_1_1_2_1_1_1_3"/>
    <protectedRange sqref="F51" name="Range2_2_12_1_3_1_2_1_1_1_3_1_1_1_1_1_3_1_1_1_1_1_1"/>
    <protectedRange sqref="F53 G52 I51" name="Range2_2_12_1_4_3_1_1_1_2_1_2_1_1_3_1_1_1_1_1_1_1_2"/>
    <protectedRange sqref="G54:H54" name="Range2_2_12_1_3_1_2_1_1_1_2_1_1_1_1_1_1_2_1_1_1_1_1_1_1_1_1"/>
    <protectedRange sqref="F54" name="Range2_2_12_1_3_1_2_1_1_1_3_1_1_1_1_1_3_1_1_1_1_1_1_1_2_1_1_3"/>
    <protectedRange sqref="S57:T57" name="Range2_12_5_1_1_2_1_1"/>
    <protectedRange sqref="N57:R57" name="Range2_12_1_6_1_1_2_1_1"/>
    <protectedRange sqref="L57:M57" name="Range2_2_12_1_7_1_1_3_1_1"/>
    <protectedRange sqref="J57:K57" name="Range2_2_12_1_4_1_1_1_1_1_1_1_1_1_1_1_1_1_1_1_2_1_1"/>
    <protectedRange sqref="I57" name="Range2_2_12_1_7_1_1_2_2_1_2_2_1_1"/>
    <protectedRange sqref="F57:H57" name="Range2_2_12_1_3_1_2_1_1_1_1_2_1_1_1_1_1_1_1_1_1_1_1_2_1_1"/>
    <protectedRange sqref="E57" name="Range2_2_12_1_3_1_2_1_1_1_2_1_1_1_1_3_1_1_1_1_1_1_1_1_1_2_1_1"/>
    <protectedRange sqref="T56" name="Range2_12_5_1_1_2_2_1_1_1_1_1_1_1_1_1_1_1_1_2_1_1_1"/>
    <protectedRange sqref="S56" name="Range2_12_4_1_1_1_4_2_2_2_2_1_1_1_1_1_1_1_1_1_1_1_2_1_1_1"/>
    <protectedRange sqref="Q56:R56" name="Range2_12_1_6_1_1_1_2_3_2_1_1_3_1_1_1_1_1_1_1_1_1_1_1_1_1_2_1_1_1"/>
    <protectedRange sqref="N56:P56" name="Range2_12_1_2_3_1_1_1_2_3_2_1_1_3_1_1_1_1_1_1_1_1_1_1_1_1_1_2_1_1_1"/>
    <protectedRange sqref="K56:M56" name="Range2_2_12_1_4_3_1_1_1_3_3_2_1_1_3_1_1_1_1_1_1_1_1_1_1_1_1_1_2_1_1_1"/>
    <protectedRange sqref="J56" name="Range2_2_12_1_4_3_1_1_1_3_2_1_2_2_1_1_1_1_1_1_1_1_1_1_1_1_1_2_1_1_1"/>
    <protectedRange sqref="E56:H56" name="Range2_2_12_1_3_1_2_1_1_1_1_2_1_1_1_1_1_1_1_1_1_1_2_1_1_1_1_1_1_1_1_2_1_1_1"/>
    <protectedRange sqref="D56" name="Range2_2_12_1_3_1_2_1_1_1_2_1_2_3_1_1_1_1_1_1_2_1_1_1_1_1_1_1_1_1_1_2_1_1_1"/>
    <protectedRange sqref="I56" name="Range2_2_12_1_4_2_1_1_1_4_1_2_1_1_1_2_2_1_1_1_1_1_1_1_1_1_1_1_1_1_1_2_1_1_1"/>
    <protectedRange sqref="B56" name="Range2_12_5_1_1_1_2_2_1_1_1_1_1_1_1_1_1_1_1_2_1_1_1_2_1_1_1_2_1_1_1_3_1_1_1_1_1_1_1_1_1_1_1_1_1_1_1_1_1_1_1_1_1_1_1_1_1_1_1_1_1_1_1_1_1_1_1_1_1_1_1_1_1_1_1_1_1_1_1_1_1_1_1_1_1_1_1_1_1_1_2_1_1_1_1_1_1_1_1_1_1_1_1_1_1_1_2_1_1_1"/>
    <protectedRange sqref="B57" name="Range2_12_5_1_1_1_2_1_1_1_1_1_1_1_1_1_1_1_2_1_2_1_1_1_1_1_1_1_1_1_2_1_1_1_1_1_1_1_1_1_1_1_1_1_1_1_1_1_1_1_1_1_1_1_1_1_1_1_1_1_1_1_1_1_1_1_1_1_1_1_1_1_1_1_2_1_1_1_1_1_1_1_1_1_2_1_2_1_1_1_1_1_2_1_1_1_1_1_1_1"/>
    <protectedRange sqref="F49:U49" name="Range2_12_5_1_1_1_2_2_1_1_1_1_1_1_1_1_1_1_1_2_1_1_1_2_1_1_1_1_1_1_1_1_1_1_1_1_1_1_1_1_2_1_1_1_1_1_1_1_1_1_2_1_1_3_1_1_1_3_1_1_1_1_1_1_1_1_1_1_1_1_1_1_1_1_1_1_1_1_1_1_2_1_1_1_1_1_1_1_1_1_1_1_2_2_1"/>
    <protectedRange sqref="C58:U58" name="Range2_12_5_1_1_1_1_1_2_1_1_1_1_1_1_1_1_1_1_1_1_1_1_1_1_1_1_1_1_2_1_1_1_1_1_1_1_1_1_1_1_1_1_3_1_1_1_2_1_1_1_1_1_1_1_1_1_1_1_1_2_1_1_1_1_1_1_1_1_1_1_1_1_1_1_1_1_1_1_1_1_1_1_1_1_1_1_1_1_2_2_1"/>
    <protectedRange sqref="C59:U59" name="Range2_12_5_1_1_1_2_2_1_1_1_1_1_1_1_1_1_1_1_2_1_1_1_2_1_1_1_1_1_1_1_1_1_1_1_1_1_1_1_1_2_1_1_1_1_1_1_1_1_1_2_1_1_3_1_1_1_3_1_1_1_1_1_1_1_1_1_1_1_1_1_1_1_1_1_1_1_1_1_1_2_1_1_1_1_1_1_1_1_1_1_1_2_1_2_1_1"/>
    <protectedRange sqref="B58" name="Range2_12_5_1_1_1_1_1_2_1_1_1_1_1_1_1_1_1_1_1_1_1_1_1_1_1_1_1_1_2_1_1_1_1_1_1_1_1_1_1_1_1_1_3_1_1_1_2_1_1_1_1_1_1_1_1_1_1_1_1_2_1_1_1_1_1_1_1_1_1_1_1_1_1_1_1_1_1_1_1_1_1_1_1_1_1_1_1_1_3_1"/>
    <protectedRange sqref="B59" name="Range2_12_5_1_1_1_2_2_1_1_1_1_1_1_1_1_1_1_1_2_1_1_1_1_1_1_1_1_1_3_1_3_1_2_1_1_1_1_1_1_1_1_1_1_1_1_1_2_1_1_1_1_1_2_1_1_1_1_1_1_1_1_2_1_1_3_1_1_1_2_1_1_1_1_1_1_1_1_1_1_1_1_1_1_1_1_1_2_1_1_1_1_1_1_1_1_1_1_1_1_1_1_1_1_1_1_1_2_3_1"/>
    <protectedRange sqref="B60" name="Range2_12_5_1_1_1_1_1_2_1_1_2_1_1_1_1_1_1_1_1_1_1_1_1_1_1_1_1_1_2_1_1_1_1_1_1_1_1_1_1_1_1_1_1_3_1_1_1_2_1_1_1_1_1_1_1_1_1_2_1_1_1_1_1_1_1_1_1_1_1_1_1_1_1_1_1_1_1_1_1_1_1_1_1_1"/>
    <protectedRange sqref="B61" name="Range2_12_5_1_1_1_2_2_1_1_1_1_1_1_1_1_1_1_1_2_1_1_1_2_1_1_1_1_1_1_1_1_1_1_1_1_1_1_1_1_2_1_1_1_1_1_1_1_1_1_2_1_1_3_1_1_1_3_1_1_1_1_1_1_1_1_1_1_1_1_1_1_1_1_1_1_1_1_1_1_2_1_1_1_1_1_1_1_1_1_2"/>
    <protectedRange sqref="B62" name="Range2_12_5_1_1_1_1_1_2_1_2_1_1_1_2_1_1_1_1_1_1_1_1_1_1_2_1_1_1_1_1_2_1_1_1_1_1_1_1_2_1_1_3_1_1_1_2_1_1_1_1_1_1_1_1_1_1_1_1_1_1_1_1_1_1_1_1_1_1_1_1_1_1_1_1_1_1_1_1_2"/>
    <protectedRange sqref="T43" name="Range2_12_5_1_1_1_2_1_1_1_1_1_1_2_1_1_1"/>
    <protectedRange sqref="G43:H43" name="Range2_2_12_1_3_1_1_1_1_1_4_1_1_1_1_1_1_1_1_1_1_2_1_1_1_1"/>
    <protectedRange sqref="E43:F43" name="Range2_2_12_1_7_1_1_3_1_1_1_1_1_1_1_1_1_1_2_1_1_1_1"/>
    <protectedRange sqref="S43" name="Range2_12_5_1_1_2_3_1_1_1_1_1_1_1_1_1_2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D43" name="Range2_2_12_1_3_1_2_1_1_1_2_1_2_1_1_1_1_1_1_1_1_1_2_1_1_1_1"/>
    <protectedRange sqref="T44" name="Range2_12_5_1_1_1_2_1_1_1_1_1_1_1_1_1_1_1"/>
    <protectedRange sqref="G44:H44" name="Range2_2_12_1_3_1_1_1_1_1_4_1_1_1_1_1_1_1_1_1_1_1_1_1_1_1_1"/>
    <protectedRange sqref="E44:F44" name="Range2_2_12_1_7_1_1_3_1_1_1_1_1_1_1_1_1_1_1_1_1_1_1_1"/>
    <protectedRange sqref="S44" name="Range2_12_5_1_1_2_3_1_1_1_1_1_1_1_1_1_1_1_1_1_1"/>
    <protectedRange sqref="Q44:R44" name="Range2_12_1_6_1_1_1_1_2_1_1_1_1_1_1_1_1_1_1_1_1_1_1"/>
    <protectedRange sqref="N44:P44" name="Range2_12_1_2_3_1_1_1_1_2_1_1_1_1_1_1_1_1_1_1_1_1_1_1"/>
    <protectedRange sqref="I44:M44" name="Range2_2_12_1_4_3_1_1_1_1_2_1_1_1_1_1_1_1_1_1_1_1_1_1_1"/>
    <protectedRange sqref="D44" name="Range2_2_12_1_3_1_2_1_1_1_2_1_2_1_1_1_1_1_1_1_1_1_1_1_1_1_1_1"/>
    <protectedRange sqref="T45" name="Range2_12_5_1_1_6_1_1_1_1_1_1_1_1_1_1_1_1_1_1_1_1_1_1_1_1"/>
    <protectedRange sqref="S45" name="Range2_12_5_1_1_5_3_1_1_1_1_1_1_1_1_1_1_1_1_1_1_1_1_1_1_1_1"/>
    <protectedRange sqref="Q45:R45" name="Range2_12_1_6_1_1_1_2_3_2_1_1_2_1_1_1_1_1_1_1_1_1_1_1_1_1_1_1_1_1_1_1"/>
    <protectedRange sqref="N45:P45" name="Range2_12_1_2_3_1_1_1_2_3_2_1_1_2_1_1_1_1_1_1_1_1_1_1_1_1_1_1_1_1_1_1_1"/>
    <protectedRange sqref="J45:M45" name="Range2_2_12_1_4_3_1_1_1_3_3_2_1_1_2_1_1_1_1_1_1_1_1_1_1_1_1_1_1_1_1_1_1_1"/>
    <protectedRange sqref="I45" name="Range2_2_12_1_4_3_1_1_1_2_1_2_2_1_2_1_1_1_1_1_1_1_1_1_1_1_1_1_1_1_1_1_1_1"/>
    <protectedRange sqref="G45:H45 D45:E45" name="Range2_2_12_1_3_1_2_1_1_1_2_1_3_2_1_2_1_1_1_1_1_1_1_1_1_1_1_1_1_1_1_1_1_1_1"/>
    <protectedRange sqref="F45" name="Range2_2_12_1_3_1_2_1_1_1_1_1_2_2_1_2_1_1_1_1_1_1_1_1_1_1_1_1_1_1_1_1_1_1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O11:P34" name="Range1_16_3_1_1_2_1"/>
    <protectedRange sqref="Q11:Q34" name="Range1_16_3_1_1_1_1_1_2_1"/>
    <protectedRange sqref="U11:U34" name="Range1_16_3_1_1_3_1"/>
    <protectedRange sqref="W11:W29" name="Range1_16_3_1_1_3_2"/>
    <protectedRange sqref="AG11:AG34" name="Range1_16_3_1_1_1_1_1_1"/>
    <protectedRange sqref="AR12:AR24" name="Range1_16_3_1_1_5_1"/>
    <protectedRange sqref="B54" name="Range2_12_5_1_1_1_2_2_1_1_1_1_1_1_1_1_1_1_1_2_1_1_1_1_1_1_1_1_1_3_1_3_1_2_1_1_1_1_1_1_1_1_1_1_1_1_1_2_1_1_1_1_1_2_1_1_1_1_1_1_1_1_2_1_1_3_1_1_1_2_1_1_1_1_1_1_1_1_1_1_1_1_1_1_1_1_1_2_1_1_1_1_1_1_1_1_1_1_1_1_1_1_1_1_1_1_1_2_3_1_2_1_1_1"/>
    <protectedRange sqref="B43" name="Range2_12_5_1_1_1_2_1_1_1_1_1_1_1_1_1_1_1_2_1_1_1_1_1_1_1_1_1_1_1_1_1_1_1_1_1_1_1_1_1_1_2_1_1_1_1_1_1_1_1_1_1_1_2_1_1_1_1_2_1_1_1_1_1_1_1_1_1_1_1_2_1_1_1_1_1_1_1_1"/>
    <protectedRange sqref="B44" name="Range2_12_5_1_1_1_2_2_1_1_1_1_1_1_1_1_1_1_1_1_1_1_1_1_1_1_1_1_1_1_1_1_1_1_1_1_1_1_1_1_1_1_1_1_1_1_1_1_1_1_1_1_1_1_1_1_1_2_1_1_1_1_1_1_1_1_1_1_1_2_1_1_1_1_1_2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T46" name="Range2_12_5_1_1_2_2_1_1_1_1_1_1_1_1_1_1_1_1_2_1_1_1_1_1_1_1_1"/>
    <protectedRange sqref="S46" name="Range2_12_4_1_1_1_4_2_2_2_2_1_1_1_1_1_1_1_1_1_1_1_2_1_1_1_1_1_1_1_1"/>
    <protectedRange sqref="Q46:R46" name="Range2_12_1_6_1_1_1_2_3_2_1_1_3_1_1_1_1_1_1_1_1_1_1_1_1_1_2_1_1_1_1_1_1_1_1"/>
    <protectedRange sqref="N46:P46" name="Range2_12_1_2_3_1_1_1_2_3_2_1_1_3_1_1_1_1_1_1_1_1_1_1_1_1_1_2_1_1_1_1_1_1_1_1"/>
    <protectedRange sqref="K46:M46" name="Range2_2_12_1_4_3_1_1_1_3_3_2_1_1_3_1_1_1_1_1_1_1_1_1_1_1_1_1_2_1_1_1_1_1_1_1_1"/>
    <protectedRange sqref="J46" name="Range2_2_12_1_4_3_1_1_1_3_2_1_2_2_1_1_1_1_1_1_1_1_1_1_1_1_1_2_1_1_1_1_1_1_1_1"/>
    <protectedRange sqref="E46:H46" name="Range2_2_12_1_3_1_2_1_1_1_1_2_1_1_1_1_1_1_1_1_1_1_2_1_1_1_1_1_1_1_1_2_1_1_1_1_1_1_1_1"/>
    <protectedRange sqref="D46" name="Range2_2_12_1_3_1_2_1_1_1_2_1_2_3_1_1_1_1_1_1_2_1_1_1_1_1_1_1_1_1_1_2_1_1_1_1_1_1_1_1"/>
    <protectedRange sqref="I46" name="Range2_2_12_1_4_2_1_1_1_4_1_2_1_1_1_2_2_1_1_1_1_1_1_1_1_1_1_1_1_1_1_2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"/>
    <protectedRange sqref="F47" name="Range2_2_12_1_3_1_2_1_1_1_1_2_1_1_1_1_1_1_1_1_1_1_1_2_2_1_1_1_1_1"/>
    <protectedRange sqref="E47" name="Range2_2_12_1_3_1_2_1_1_1_2_1_1_1_1_3_1_1_1_1_1_1_1_1_1_2_2_1_1_1_1_1"/>
    <protectedRange sqref="B47" name="Range2_12_5_1_1_1_2_1_1_1_1_1_1_1_1_1_1_1_2_1_2_1_1_1_1_1_1_1_1_1_2_1_1_1_1_1_1_1_1_1_1_1_1_1_1_1_1_1_1_1_1_1_1_1_1_1_1_1_1_1_1_1_1_1_1_1_1_1_1_1_1_1_1_1_2_1_1_1_1_1_1_1_1_1_2_1_2_1_1_1_1_1_2_1_1_1_1_1_1_1_1_2_1_1_1_1_1"/>
    <protectedRange sqref="B48" name="Range2_12_5_1_1_1_1_1_2_1_1_1_1_1_1_1_1_1_1_1_1_1_1_1_1_1_1_1_1_2_1_1_1_1_1_1_1_1_1_1_1_1_1_3_1_1_1_2_1_1_1_1_1_1_1_1_1_1_1_1_2_1_1_1_1_1_1_1_1_1_1_1_1_1_1_1_1_1_1_1_1_1_1_1_1_1_1_1_1_3_1_2_1_1_1_2_2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"/>
    <protectedRange sqref="B50" name="Range2_12_5_1_1_1_1_1_2_1_1_2_1_1_1_1_1_1_1_1_1_1_1_1_1_1_1_1_1_2_1_1_1_1_1_1_1_1_1_1_1_1_1_1_3_1_1_1_2_1_1_1_1_1_1_1_1_1_2_1_1_1_1_1_1_1_1_1_1_1_1_1_1_1_1_1_1_1_1_1_1_1_1_1_1_2_1_1_1_2_2_1_1"/>
    <protectedRange sqref="B51" name="Range2_12_5_1_1_1_2_2_1_1_1_1_1_1_1_1_1_1_1_2_1_1_1_2_1_1_1_1_1_1_1_1_1_1_1_1_1_1_1_1_2_1_1_1_1_1_1_1_1_1_2_1_1_3_1_1_1_3_1_1_1_1_1_1_1_1_1_1_1_1_1_1_1_1_1_1_1_1_1_1_2_1_1_1_1_1_1_1_1_1_2_2_1_1_1_2_2_1_1"/>
    <protectedRange sqref="B52" name="Range2_12_5_1_1_1_1_1_2_1_2_1_1_1_2_1_1_1_1_1_1_1_1_1_1_2_1_1_1_1_1_2_1_1_1_1_1_1_1_2_1_1_3_1_1_1_2_1_1_1_1_1_1_1_1_1_1_1_1_1_1_1_1_1_1_1_1_1_1_1_1_1_1_1_1_1_1_1_1_2_2_1_1_1_1_2_2_1"/>
  </protectedRanges>
  <mergeCells count="43">
    <mergeCell ref="AS9:AS10"/>
    <mergeCell ref="AV30:AW30"/>
    <mergeCell ref="L35:N35"/>
    <mergeCell ref="B46:U46"/>
    <mergeCell ref="B56:U5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896" priority="25" operator="containsText" text="N/A">
      <formula>NOT(ISERROR(SEARCH("N/A",X11)))</formula>
    </cfRule>
    <cfRule type="cellIs" dxfId="895" priority="39" operator="equal">
      <formula>0</formula>
    </cfRule>
  </conditionalFormatting>
  <conditionalFormatting sqref="AC11:AE34 X11:Y34 AA11:AA34">
    <cfRule type="cellIs" dxfId="894" priority="38" operator="greaterThanOrEqual">
      <formula>1185</formula>
    </cfRule>
  </conditionalFormatting>
  <conditionalFormatting sqref="AC11:AE34 X11:Y34 AA11:AA34">
    <cfRule type="cellIs" dxfId="893" priority="37" operator="between">
      <formula>0.1</formula>
      <formula>1184</formula>
    </cfRule>
  </conditionalFormatting>
  <conditionalFormatting sqref="X8">
    <cfRule type="cellIs" dxfId="892" priority="36" operator="equal">
      <formula>0</formula>
    </cfRule>
  </conditionalFormatting>
  <conditionalFormatting sqref="X8">
    <cfRule type="cellIs" dxfId="891" priority="35" operator="greaterThan">
      <formula>1179</formula>
    </cfRule>
  </conditionalFormatting>
  <conditionalFormatting sqref="X8">
    <cfRule type="cellIs" dxfId="890" priority="34" operator="greaterThan">
      <formula>99</formula>
    </cfRule>
  </conditionalFormatting>
  <conditionalFormatting sqref="X8">
    <cfRule type="cellIs" dxfId="889" priority="33" operator="greaterThan">
      <formula>0.99</formula>
    </cfRule>
  </conditionalFormatting>
  <conditionalFormatting sqref="AB8">
    <cfRule type="cellIs" dxfId="888" priority="32" operator="equal">
      <formula>0</formula>
    </cfRule>
  </conditionalFormatting>
  <conditionalFormatting sqref="AB8">
    <cfRule type="cellIs" dxfId="887" priority="31" operator="greaterThan">
      <formula>1179</formula>
    </cfRule>
  </conditionalFormatting>
  <conditionalFormatting sqref="AB8">
    <cfRule type="cellIs" dxfId="886" priority="30" operator="greaterThan">
      <formula>99</formula>
    </cfRule>
  </conditionalFormatting>
  <conditionalFormatting sqref="AB8">
    <cfRule type="cellIs" dxfId="885" priority="29" operator="greaterThan">
      <formula>0.99</formula>
    </cfRule>
  </conditionalFormatting>
  <conditionalFormatting sqref="AI11:AI34">
    <cfRule type="cellIs" dxfId="884" priority="28" operator="greaterThan">
      <formula>$AI$8</formula>
    </cfRule>
  </conditionalFormatting>
  <conditionalFormatting sqref="AH11:AH34">
    <cfRule type="cellIs" dxfId="883" priority="26" operator="greaterThan">
      <formula>$AH$8</formula>
    </cfRule>
    <cfRule type="cellIs" dxfId="882" priority="27" operator="greaterThan">
      <formula>$AH$8</formula>
    </cfRule>
  </conditionalFormatting>
  <conditionalFormatting sqref="AB11:AB34">
    <cfRule type="containsText" dxfId="881" priority="21" operator="containsText" text="N/A">
      <formula>NOT(ISERROR(SEARCH("N/A",AB11)))</formula>
    </cfRule>
    <cfRule type="cellIs" dxfId="880" priority="24" operator="equal">
      <formula>0</formula>
    </cfRule>
  </conditionalFormatting>
  <conditionalFormatting sqref="AB11:AB34">
    <cfRule type="cellIs" dxfId="879" priority="23" operator="greaterThanOrEqual">
      <formula>1185</formula>
    </cfRule>
  </conditionalFormatting>
  <conditionalFormatting sqref="AB11:AB34">
    <cfRule type="cellIs" dxfId="878" priority="22" operator="between">
      <formula>0.1</formula>
      <formula>1184</formula>
    </cfRule>
  </conditionalFormatting>
  <conditionalFormatting sqref="AN11:AO34">
    <cfRule type="cellIs" dxfId="877" priority="20" operator="equal">
      <formula>0</formula>
    </cfRule>
  </conditionalFormatting>
  <conditionalFormatting sqref="AN11:AO34">
    <cfRule type="cellIs" dxfId="876" priority="19" operator="greaterThan">
      <formula>1179</formula>
    </cfRule>
  </conditionalFormatting>
  <conditionalFormatting sqref="AN11:AO34">
    <cfRule type="cellIs" dxfId="875" priority="18" operator="greaterThan">
      <formula>99</formula>
    </cfRule>
  </conditionalFormatting>
  <conditionalFormatting sqref="AN11:AO34">
    <cfRule type="cellIs" dxfId="874" priority="17" operator="greaterThan">
      <formula>0.99</formula>
    </cfRule>
  </conditionalFormatting>
  <conditionalFormatting sqref="AQ11:AQ34">
    <cfRule type="cellIs" dxfId="873" priority="16" operator="equal">
      <formula>0</formula>
    </cfRule>
  </conditionalFormatting>
  <conditionalFormatting sqref="AQ11:AQ34">
    <cfRule type="cellIs" dxfId="872" priority="15" operator="greaterThan">
      <formula>1179</formula>
    </cfRule>
  </conditionalFormatting>
  <conditionalFormatting sqref="AQ11:AQ34">
    <cfRule type="cellIs" dxfId="871" priority="14" operator="greaterThan">
      <formula>99</formula>
    </cfRule>
  </conditionalFormatting>
  <conditionalFormatting sqref="AQ11:AQ34">
    <cfRule type="cellIs" dxfId="870" priority="13" operator="greaterThan">
      <formula>0.99</formula>
    </cfRule>
  </conditionalFormatting>
  <conditionalFormatting sqref="Z11:Z34">
    <cfRule type="containsText" dxfId="869" priority="9" operator="containsText" text="N/A">
      <formula>NOT(ISERROR(SEARCH("N/A",Z11)))</formula>
    </cfRule>
    <cfRule type="cellIs" dxfId="868" priority="12" operator="equal">
      <formula>0</formula>
    </cfRule>
  </conditionalFormatting>
  <conditionalFormatting sqref="Z11:Z34">
    <cfRule type="cellIs" dxfId="867" priority="11" operator="greaterThanOrEqual">
      <formula>1185</formula>
    </cfRule>
  </conditionalFormatting>
  <conditionalFormatting sqref="Z11:Z34">
    <cfRule type="cellIs" dxfId="866" priority="10" operator="between">
      <formula>0.1</formula>
      <formula>1184</formula>
    </cfRule>
  </conditionalFormatting>
  <conditionalFormatting sqref="AJ11:AN34">
    <cfRule type="cellIs" dxfId="865" priority="8" operator="equal">
      <formula>0</formula>
    </cfRule>
  </conditionalFormatting>
  <conditionalFormatting sqref="AJ11:AN34">
    <cfRule type="cellIs" dxfId="864" priority="7" operator="greaterThan">
      <formula>1179</formula>
    </cfRule>
  </conditionalFormatting>
  <conditionalFormatting sqref="AJ11:AN34">
    <cfRule type="cellIs" dxfId="863" priority="6" operator="greaterThan">
      <formula>99</formula>
    </cfRule>
  </conditionalFormatting>
  <conditionalFormatting sqref="AJ11:AN34">
    <cfRule type="cellIs" dxfId="862" priority="5" operator="greaterThan">
      <formula>0.99</formula>
    </cfRule>
  </conditionalFormatting>
  <conditionalFormatting sqref="AP11:AP34">
    <cfRule type="cellIs" dxfId="861" priority="4" operator="equal">
      <formula>0</formula>
    </cfRule>
  </conditionalFormatting>
  <conditionalFormatting sqref="AP11:AP34">
    <cfRule type="cellIs" dxfId="860" priority="3" operator="greaterThan">
      <formula>1179</formula>
    </cfRule>
  </conditionalFormatting>
  <conditionalFormatting sqref="AP11:AP34">
    <cfRule type="cellIs" dxfId="859" priority="2" operator="greaterThan">
      <formula>99</formula>
    </cfRule>
  </conditionalFormatting>
  <conditionalFormatting sqref="AP11:AP34">
    <cfRule type="cellIs" dxfId="85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JAN 1</vt:lpstr>
      <vt:lpstr>JAN 2</vt:lpstr>
      <vt:lpstr>JAN 3</vt:lpstr>
      <vt:lpstr>JAN 4</vt:lpstr>
      <vt:lpstr>JAN 5</vt:lpstr>
      <vt:lpstr>JAN 6</vt:lpstr>
      <vt:lpstr>JAN 7</vt:lpstr>
      <vt:lpstr>JAN 8</vt:lpstr>
      <vt:lpstr>JAN 9</vt:lpstr>
      <vt:lpstr>JAN 10</vt:lpstr>
      <vt:lpstr>JAN 11</vt:lpstr>
      <vt:lpstr>JAN 12</vt:lpstr>
      <vt:lpstr>JAN 13</vt:lpstr>
      <vt:lpstr>JAN 14</vt:lpstr>
      <vt:lpstr>JAN 15</vt:lpstr>
      <vt:lpstr>JAN 16</vt:lpstr>
      <vt:lpstr>JAN 17</vt:lpstr>
      <vt:lpstr>JAN 18</vt:lpstr>
      <vt:lpstr>JAN 19</vt:lpstr>
      <vt:lpstr>JAN 20</vt:lpstr>
      <vt:lpstr>JAN 21</vt:lpstr>
      <vt:lpstr>JAN 22</vt:lpstr>
      <vt:lpstr>JAN 23</vt:lpstr>
      <vt:lpstr>JAN 24</vt:lpstr>
      <vt:lpstr>JAN 25</vt:lpstr>
      <vt:lpstr>JAN 26</vt:lpstr>
      <vt:lpstr>JAN 27</vt:lpstr>
      <vt:lpstr>JAN 28</vt:lpstr>
      <vt:lpstr>JAN 29</vt:lpstr>
      <vt:lpstr>JAN 30</vt:lpstr>
      <vt:lpstr>JAN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Pnom Server</cp:lastModifiedBy>
  <dcterms:created xsi:type="dcterms:W3CDTF">2014-06-30T06:13:27Z</dcterms:created>
  <dcterms:modified xsi:type="dcterms:W3CDTF">2016-02-01T00:34:03Z</dcterms:modified>
</cp:coreProperties>
</file>