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20115" windowHeight="7740" firstSheet="13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</sheets>
  <externalReferences>
    <externalReference r:id="rId32"/>
  </externalReferences>
  <calcPr calcId="145621"/>
</workbook>
</file>

<file path=xl/calcChain.xml><?xml version="1.0" encoding="utf-8"?>
<calcChain xmlns="http://schemas.openxmlformats.org/spreadsheetml/2006/main">
  <c r="DC10" i="31" l="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27" i="31"/>
  <c r="AQ28" i="31"/>
  <c r="AQ29" i="31"/>
  <c r="AQ30" i="31"/>
  <c r="AQ31" i="31"/>
  <c r="AQ32" i="31"/>
  <c r="AQ33" i="31"/>
  <c r="AQ34" i="31"/>
  <c r="AQ11" i="31"/>
  <c r="AE10" i="31"/>
  <c r="AE10" i="30" l="1"/>
  <c r="AQ12" i="30"/>
  <c r="AQ13" i="30"/>
  <c r="AQ14" i="30"/>
  <c r="AQ15" i="30"/>
  <c r="AQ16" i="30"/>
  <c r="AQ17" i="30"/>
  <c r="AQ18" i="30"/>
  <c r="AQ19" i="30"/>
  <c r="AQ20" i="30"/>
  <c r="AQ21" i="30"/>
  <c r="AQ22" i="30"/>
  <c r="AQ23" i="30"/>
  <c r="AQ24" i="30"/>
  <c r="AQ25" i="30"/>
  <c r="AQ26" i="30"/>
  <c r="AQ27" i="30"/>
  <c r="AQ28" i="30"/>
  <c r="AQ29" i="30"/>
  <c r="AQ30" i="30"/>
  <c r="AQ31" i="30"/>
  <c r="AQ32" i="30"/>
  <c r="AQ33" i="30"/>
  <c r="AQ34" i="30"/>
  <c r="AQ11" i="30"/>
  <c r="DC10" i="30"/>
  <c r="AE10" i="29" l="1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11" i="29"/>
  <c r="DC10" i="29"/>
  <c r="H28" i="28"/>
  <c r="DC10" i="28" l="1"/>
  <c r="AQ12" i="28"/>
  <c r="AQ13" i="28"/>
  <c r="AQ14" i="28"/>
  <c r="AQ15" i="28"/>
  <c r="AQ16" i="28"/>
  <c r="AQ17" i="28"/>
  <c r="AQ18" i="28"/>
  <c r="AQ19" i="28"/>
  <c r="AQ20" i="28"/>
  <c r="AQ21" i="28"/>
  <c r="AQ22" i="28"/>
  <c r="AQ23" i="28"/>
  <c r="AQ24" i="28"/>
  <c r="AQ25" i="28"/>
  <c r="AQ26" i="28"/>
  <c r="AQ27" i="28"/>
  <c r="AQ28" i="28"/>
  <c r="AQ29" i="28"/>
  <c r="AQ30" i="28"/>
  <c r="AQ31" i="28"/>
  <c r="AQ32" i="28"/>
  <c r="AQ33" i="28"/>
  <c r="AQ34" i="28"/>
  <c r="AQ11" i="28"/>
  <c r="AE10" i="28"/>
  <c r="DG34" i="27" l="1"/>
  <c r="DC10" i="27"/>
  <c r="AQ12" i="27"/>
  <c r="AQ13" i="27"/>
  <c r="AQ14" i="27"/>
  <c r="AQ15" i="27"/>
  <c r="AQ16" i="27"/>
  <c r="AQ17" i="27"/>
  <c r="AQ18" i="27"/>
  <c r="AQ19" i="27"/>
  <c r="AQ20" i="27"/>
  <c r="AQ21" i="27"/>
  <c r="AQ22" i="27"/>
  <c r="AQ23" i="27"/>
  <c r="AQ24" i="27"/>
  <c r="AQ25" i="27"/>
  <c r="AQ26" i="27"/>
  <c r="AQ27" i="27"/>
  <c r="AQ28" i="27"/>
  <c r="AQ29" i="27"/>
  <c r="AQ30" i="27"/>
  <c r="AQ31" i="27"/>
  <c r="AQ32" i="27"/>
  <c r="AQ33" i="27"/>
  <c r="AQ34" i="27"/>
  <c r="AQ11" i="27"/>
  <c r="AE10" i="27"/>
  <c r="AQ12" i="26" l="1"/>
  <c r="AQ13" i="26"/>
  <c r="AQ14" i="26"/>
  <c r="AQ15" i="26"/>
  <c r="AQ16" i="26"/>
  <c r="AQ17" i="26"/>
  <c r="AQ18" i="26"/>
  <c r="AQ19" i="26"/>
  <c r="AQ20" i="26"/>
  <c r="AQ21" i="26"/>
  <c r="AQ22" i="26"/>
  <c r="AQ23" i="26"/>
  <c r="AQ24" i="26"/>
  <c r="AQ25" i="26"/>
  <c r="AQ26" i="26"/>
  <c r="AQ27" i="26"/>
  <c r="AQ28" i="26"/>
  <c r="AQ29" i="26"/>
  <c r="AQ30" i="26"/>
  <c r="AQ31" i="26"/>
  <c r="AQ32" i="26"/>
  <c r="AQ33" i="26"/>
  <c r="AQ34" i="26"/>
  <c r="AQ11" i="26"/>
  <c r="DC10" i="26"/>
  <c r="AE10" i="26"/>
  <c r="DG35" i="22" l="1"/>
  <c r="DG35" i="21"/>
  <c r="DC10" i="25"/>
  <c r="AQ12" i="25"/>
  <c r="AQ13" i="25"/>
  <c r="AQ14" i="25"/>
  <c r="AQ15" i="25"/>
  <c r="AQ16" i="25"/>
  <c r="AQ17" i="25"/>
  <c r="AQ18" i="25"/>
  <c r="AQ19" i="25"/>
  <c r="AQ20" i="25"/>
  <c r="AQ21" i="25"/>
  <c r="AQ22" i="25"/>
  <c r="AQ23" i="25"/>
  <c r="AQ24" i="25"/>
  <c r="AQ25" i="25"/>
  <c r="AQ26" i="25"/>
  <c r="AQ27" i="25"/>
  <c r="AQ28" i="25"/>
  <c r="AQ29" i="25"/>
  <c r="AQ30" i="25"/>
  <c r="AQ31" i="25"/>
  <c r="AQ32" i="25"/>
  <c r="AQ33" i="25"/>
  <c r="AQ34" i="25"/>
  <c r="AQ11" i="25"/>
  <c r="AE10" i="25"/>
  <c r="H21" i="24" l="1"/>
  <c r="AQ12" i="24" l="1"/>
  <c r="AQ13" i="24"/>
  <c r="AQ14" i="24"/>
  <c r="AQ15" i="24"/>
  <c r="AQ16" i="24"/>
  <c r="AQ17" i="24"/>
  <c r="AQ18" i="24"/>
  <c r="AQ19" i="24"/>
  <c r="AQ20" i="24"/>
  <c r="AQ21" i="24"/>
  <c r="AQ22" i="24"/>
  <c r="AQ23" i="24"/>
  <c r="AQ24" i="24"/>
  <c r="AQ25" i="24"/>
  <c r="AQ26" i="24"/>
  <c r="AQ27" i="24"/>
  <c r="AQ28" i="24"/>
  <c r="AQ29" i="24"/>
  <c r="AQ30" i="24"/>
  <c r="AQ31" i="24"/>
  <c r="AQ32" i="24"/>
  <c r="AQ33" i="24"/>
  <c r="AQ34" i="24"/>
  <c r="AQ11" i="24"/>
  <c r="DC10" i="24"/>
  <c r="AE10" i="24"/>
  <c r="DN31" i="22" l="1"/>
  <c r="AQ12" i="23" l="1"/>
  <c r="AQ13" i="23"/>
  <c r="AQ14" i="23"/>
  <c r="AQ15" i="23"/>
  <c r="AQ16" i="23"/>
  <c r="AQ17" i="23"/>
  <c r="AQ18" i="23"/>
  <c r="AQ19" i="23"/>
  <c r="AQ20" i="23"/>
  <c r="AQ21" i="23"/>
  <c r="AQ22" i="23"/>
  <c r="AQ23" i="23"/>
  <c r="AQ24" i="23"/>
  <c r="AQ25" i="23"/>
  <c r="AQ26" i="23"/>
  <c r="AQ27" i="23"/>
  <c r="AQ28" i="23"/>
  <c r="AQ29" i="23"/>
  <c r="AQ30" i="23"/>
  <c r="AQ31" i="23"/>
  <c r="AQ32" i="23"/>
  <c r="AQ33" i="23"/>
  <c r="AQ34" i="23"/>
  <c r="AQ11" i="23"/>
  <c r="DC10" i="23"/>
  <c r="AE10" i="23"/>
  <c r="AQ12" i="22"/>
  <c r="AQ13" i="22"/>
  <c r="AQ14" i="22"/>
  <c r="AQ15" i="22"/>
  <c r="AQ16" i="22"/>
  <c r="AQ17" i="22"/>
  <c r="AQ18" i="22"/>
  <c r="AQ19" i="22"/>
  <c r="AQ20" i="22"/>
  <c r="AQ21" i="22"/>
  <c r="AQ22" i="22"/>
  <c r="AQ23" i="22"/>
  <c r="AQ24" i="22"/>
  <c r="AQ25" i="22"/>
  <c r="AQ26" i="22"/>
  <c r="AQ27" i="22"/>
  <c r="AQ28" i="22"/>
  <c r="AQ29" i="22"/>
  <c r="AQ30" i="22"/>
  <c r="AQ31" i="22"/>
  <c r="AQ32" i="22"/>
  <c r="AQ33" i="22"/>
  <c r="AQ34" i="22"/>
  <c r="AQ11" i="22"/>
  <c r="AE10" i="22" l="1"/>
  <c r="DC10" i="22"/>
  <c r="E31" i="21" l="1"/>
  <c r="DC10" i="21" l="1"/>
  <c r="AQ12" i="21"/>
  <c r="AQ13" i="21"/>
  <c r="AQ14" i="21"/>
  <c r="AQ15" i="21"/>
  <c r="AQ16" i="21"/>
  <c r="AQ17" i="21"/>
  <c r="AQ18" i="21"/>
  <c r="AQ19" i="21"/>
  <c r="AQ20" i="21"/>
  <c r="AQ21" i="21"/>
  <c r="AQ22" i="21"/>
  <c r="AQ23" i="21"/>
  <c r="AQ24" i="21"/>
  <c r="AQ25" i="21"/>
  <c r="AQ26" i="21"/>
  <c r="AQ27" i="21"/>
  <c r="AQ28" i="21"/>
  <c r="AQ29" i="21"/>
  <c r="AQ30" i="21"/>
  <c r="AQ31" i="21"/>
  <c r="AQ32" i="21"/>
  <c r="AQ33" i="21"/>
  <c r="AQ34" i="21"/>
  <c r="AQ11" i="21"/>
  <c r="AE10" i="21"/>
  <c r="AQ35" i="21" l="1"/>
  <c r="DC10" i="20" l="1"/>
  <c r="AQ12" i="20"/>
  <c r="AQ13" i="20"/>
  <c r="AQ14" i="20"/>
  <c r="AQ15" i="20"/>
  <c r="AQ16" i="20"/>
  <c r="AQ17" i="20"/>
  <c r="AQ18" i="20"/>
  <c r="AQ19" i="20"/>
  <c r="AQ20" i="20"/>
  <c r="AQ21" i="20"/>
  <c r="AQ22" i="20"/>
  <c r="AQ23" i="20"/>
  <c r="AQ24" i="20"/>
  <c r="AQ25" i="20"/>
  <c r="AQ26" i="20"/>
  <c r="AQ27" i="20"/>
  <c r="AQ28" i="20"/>
  <c r="AQ29" i="20"/>
  <c r="AQ30" i="20"/>
  <c r="AQ31" i="20"/>
  <c r="AQ32" i="20"/>
  <c r="AQ33" i="20"/>
  <c r="AQ34" i="20"/>
  <c r="AQ11" i="20"/>
  <c r="AE10" i="20"/>
  <c r="DC10" i="19"/>
  <c r="AQ12" i="19"/>
  <c r="AQ13" i="19"/>
  <c r="AQ14" i="19"/>
  <c r="AQ15" i="19"/>
  <c r="AQ16" i="19"/>
  <c r="AQ17" i="19"/>
  <c r="AQ18" i="19"/>
  <c r="AQ19" i="19"/>
  <c r="AQ20" i="19"/>
  <c r="AQ21" i="19"/>
  <c r="AQ22" i="19"/>
  <c r="AQ23" i="19"/>
  <c r="AQ24" i="19"/>
  <c r="AQ25" i="19"/>
  <c r="AQ26" i="19"/>
  <c r="AQ27" i="19"/>
  <c r="AQ28" i="19"/>
  <c r="AQ29" i="19"/>
  <c r="AQ30" i="19"/>
  <c r="AQ31" i="19"/>
  <c r="AQ32" i="19"/>
  <c r="AQ33" i="19"/>
  <c r="AQ34" i="19"/>
  <c r="AQ11" i="19"/>
  <c r="AE10" i="19"/>
  <c r="E26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11" i="18"/>
  <c r="DC10" i="18"/>
  <c r="AE10" i="18"/>
  <c r="DC10" i="17" l="1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Q28" i="17"/>
  <c r="AQ29" i="17"/>
  <c r="AQ30" i="17"/>
  <c r="AQ31" i="17"/>
  <c r="AQ32" i="17"/>
  <c r="AQ33" i="17"/>
  <c r="AQ34" i="17"/>
  <c r="AQ11" i="17"/>
  <c r="AE10" i="17"/>
  <c r="AQ12" i="16" l="1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11" i="16"/>
  <c r="DC10" i="16" l="1"/>
  <c r="AE10" i="16"/>
  <c r="H27" i="15"/>
  <c r="DG35" i="14" l="1"/>
  <c r="DC10" i="15" l="1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11" i="15"/>
  <c r="AE10" i="15"/>
  <c r="H15" i="14" l="1"/>
  <c r="DG35" i="12" l="1"/>
  <c r="DC10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11" i="14"/>
  <c r="AE10" i="14"/>
  <c r="AQ13" i="13" l="1"/>
  <c r="AQ12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11" i="13"/>
  <c r="DC10" i="13"/>
  <c r="AE10" i="13"/>
  <c r="DG11" i="13"/>
  <c r="DC10" i="12" l="1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11" i="12"/>
  <c r="AE10" i="12"/>
  <c r="DC10" i="11" l="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11" i="11"/>
  <c r="AE10" i="11"/>
  <c r="DG35" i="9" l="1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11" i="10"/>
  <c r="DC10" i="10" l="1"/>
  <c r="AE10" i="10"/>
  <c r="AQ12" i="9" l="1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11" i="9"/>
  <c r="DC10" i="9"/>
  <c r="AE10" i="9"/>
  <c r="DG35" i="7" l="1"/>
  <c r="DG35" i="4"/>
  <c r="AQ12" i="8" l="1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11" i="8"/>
  <c r="DC10" i="8"/>
  <c r="AE10" i="8"/>
  <c r="AQ12" i="7" l="1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11" i="7"/>
  <c r="DC10" i="7"/>
  <c r="AE10" i="7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DC10" i="6" l="1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11" i="6"/>
  <c r="AE10" i="6"/>
  <c r="E28" i="5" l="1"/>
  <c r="DC10" i="5" l="1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11" i="5"/>
  <c r="AE10" i="5"/>
  <c r="E30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16" i="4"/>
  <c r="AQ12" i="4"/>
  <c r="AQ13" i="4"/>
  <c r="AQ14" i="4"/>
  <c r="AQ15" i="4"/>
  <c r="AQ11" i="4"/>
  <c r="DG35" i="3"/>
  <c r="DC10" i="4" l="1"/>
  <c r="AE10" i="4"/>
  <c r="DC10" i="3" l="1"/>
  <c r="AE10" i="3"/>
  <c r="AQ12" i="3" l="1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11" i="3"/>
  <c r="DG29" i="2"/>
  <c r="DG30" i="2"/>
  <c r="DG31" i="2"/>
  <c r="DG32" i="2"/>
  <c r="DG33" i="2"/>
  <c r="DG34" i="2"/>
  <c r="DG12" i="2" l="1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B35" i="2" l="1"/>
  <c r="AP35" i="2"/>
  <c r="AD35" i="2"/>
  <c r="Y35" i="2"/>
  <c r="I35" i="2"/>
  <c r="G35" i="2"/>
  <c r="F35" i="2"/>
  <c r="D35" i="2"/>
  <c r="DE34" i="2"/>
  <c r="DM34" i="2" s="1"/>
  <c r="CK34" i="2"/>
  <c r="CJ34" i="2"/>
  <c r="CE34" i="2"/>
  <c r="CD34" i="2"/>
  <c r="CC34" i="2"/>
  <c r="CB34" i="2"/>
  <c r="AQ34" i="2"/>
  <c r="AI34" i="2"/>
  <c r="H34" i="2"/>
  <c r="E34" i="2"/>
  <c r="DE33" i="2"/>
  <c r="DM33" i="2" s="1"/>
  <c r="CK33" i="2"/>
  <c r="CJ33" i="2"/>
  <c r="CE33" i="2"/>
  <c r="CD33" i="2"/>
  <c r="CC33" i="2"/>
  <c r="CB33" i="2"/>
  <c r="AQ33" i="2"/>
  <c r="AI33" i="2"/>
  <c r="H33" i="2"/>
  <c r="E33" i="2"/>
  <c r="DE32" i="2"/>
  <c r="DM32" i="2" s="1"/>
  <c r="CK32" i="2"/>
  <c r="CJ32" i="2"/>
  <c r="CE32" i="2"/>
  <c r="CD32" i="2"/>
  <c r="CC32" i="2"/>
  <c r="CB32" i="2"/>
  <c r="AQ32" i="2"/>
  <c r="AI32" i="2"/>
  <c r="H32" i="2"/>
  <c r="E32" i="2"/>
  <c r="DE31" i="2"/>
  <c r="DM31" i="2" s="1"/>
  <c r="CK31" i="2"/>
  <c r="CJ31" i="2"/>
  <c r="CE31" i="2"/>
  <c r="CD31" i="2"/>
  <c r="CC31" i="2"/>
  <c r="CB31" i="2"/>
  <c r="AQ31" i="2"/>
  <c r="AI31" i="2"/>
  <c r="H31" i="2"/>
  <c r="E31" i="2"/>
  <c r="DE30" i="2"/>
  <c r="DM30" i="2" s="1"/>
  <c r="CK30" i="2"/>
  <c r="CJ30" i="2"/>
  <c r="CE30" i="2"/>
  <c r="CD30" i="2"/>
  <c r="CC30" i="2"/>
  <c r="CB30" i="2"/>
  <c r="AQ30" i="2"/>
  <c r="AI30" i="2"/>
  <c r="H30" i="2"/>
  <c r="E30" i="2"/>
  <c r="DE29" i="2"/>
  <c r="DM29" i="2" s="1"/>
  <c r="CK29" i="2"/>
  <c r="CJ29" i="2"/>
  <c r="CE29" i="2"/>
  <c r="CD29" i="2"/>
  <c r="CC29" i="2"/>
  <c r="CB29" i="2"/>
  <c r="AQ29" i="2"/>
  <c r="AI29" i="2"/>
  <c r="H29" i="2"/>
  <c r="E29" i="2"/>
  <c r="DE28" i="2"/>
  <c r="DM28" i="2" s="1"/>
  <c r="CK28" i="2"/>
  <c r="CJ28" i="2"/>
  <c r="CE28" i="2"/>
  <c r="CD28" i="2"/>
  <c r="CC28" i="2"/>
  <c r="CB28" i="2"/>
  <c r="AQ28" i="2"/>
  <c r="AI28" i="2"/>
  <c r="H28" i="2"/>
  <c r="E28" i="2"/>
  <c r="DE27" i="2"/>
  <c r="DM27" i="2" s="1"/>
  <c r="CK27" i="2"/>
  <c r="CJ27" i="2"/>
  <c r="CE27" i="2"/>
  <c r="CD27" i="2"/>
  <c r="CC27" i="2"/>
  <c r="CB27" i="2"/>
  <c r="AQ27" i="2"/>
  <c r="AI27" i="2"/>
  <c r="H27" i="2"/>
  <c r="E27" i="2"/>
  <c r="DE26" i="2"/>
  <c r="DM26" i="2" s="1"/>
  <c r="CK26" i="2"/>
  <c r="CJ26" i="2"/>
  <c r="CE26" i="2"/>
  <c r="CD26" i="2"/>
  <c r="CC26" i="2"/>
  <c r="CB26" i="2"/>
  <c r="AQ26" i="2"/>
  <c r="AI26" i="2"/>
  <c r="H26" i="2"/>
  <c r="E26" i="2"/>
  <c r="DE25" i="2"/>
  <c r="DM25" i="2" s="1"/>
  <c r="CK25" i="2"/>
  <c r="CJ25" i="2"/>
  <c r="CE25" i="2"/>
  <c r="CD25" i="2"/>
  <c r="CC25" i="2"/>
  <c r="CB25" i="2"/>
  <c r="AQ25" i="2"/>
  <c r="AI25" i="2"/>
  <c r="AJ25" i="2" s="1"/>
  <c r="AK25" i="2" s="1"/>
  <c r="AO25" i="2" s="1"/>
  <c r="H25" i="2"/>
  <c r="E25" i="2"/>
  <c r="DE24" i="2"/>
  <c r="DM24" i="2" s="1"/>
  <c r="CK24" i="2"/>
  <c r="CJ24" i="2"/>
  <c r="CE24" i="2"/>
  <c r="CD24" i="2"/>
  <c r="CC24" i="2"/>
  <c r="CB24" i="2"/>
  <c r="AQ24" i="2"/>
  <c r="AI24" i="2"/>
  <c r="AJ24" i="2" s="1"/>
  <c r="AK24" i="2" s="1"/>
  <c r="AO24" i="2" s="1"/>
  <c r="H24" i="2"/>
  <c r="E24" i="2"/>
  <c r="DE23" i="2"/>
  <c r="DM23" i="2" s="1"/>
  <c r="CK23" i="2"/>
  <c r="CJ23" i="2"/>
  <c r="CE23" i="2"/>
  <c r="CD23" i="2"/>
  <c r="CC23" i="2"/>
  <c r="CB23" i="2"/>
  <c r="AQ23" i="2"/>
  <c r="AI23" i="2"/>
  <c r="AJ23" i="2" s="1"/>
  <c r="AK23" i="2" s="1"/>
  <c r="AO23" i="2" s="1"/>
  <c r="H23" i="2"/>
  <c r="E23" i="2"/>
  <c r="DM22" i="2"/>
  <c r="DN22" i="2" s="1"/>
  <c r="DE22" i="2"/>
  <c r="CK22" i="2"/>
  <c r="CJ22" i="2"/>
  <c r="CE22" i="2"/>
  <c r="CD22" i="2"/>
  <c r="CC22" i="2"/>
  <c r="CB22" i="2"/>
  <c r="AQ22" i="2"/>
  <c r="AI22" i="2"/>
  <c r="AJ22" i="2" s="1"/>
  <c r="AK22" i="2" s="1"/>
  <c r="AO22" i="2" s="1"/>
  <c r="H22" i="2"/>
  <c r="E22" i="2"/>
  <c r="DM21" i="2"/>
  <c r="DN21" i="2" s="1"/>
  <c r="DE21" i="2"/>
  <c r="CK21" i="2"/>
  <c r="CJ21" i="2"/>
  <c r="CE21" i="2"/>
  <c r="CD21" i="2"/>
  <c r="CC21" i="2"/>
  <c r="CB21" i="2"/>
  <c r="AQ21" i="2"/>
  <c r="AJ21" i="2"/>
  <c r="AK21" i="2" s="1"/>
  <c r="AO21" i="2" s="1"/>
  <c r="AI21" i="2"/>
  <c r="H21" i="2"/>
  <c r="E21" i="2"/>
  <c r="DE20" i="2"/>
  <c r="DM20" i="2" s="1"/>
  <c r="CK20" i="2"/>
  <c r="CJ20" i="2"/>
  <c r="CE20" i="2"/>
  <c r="CD20" i="2"/>
  <c r="CC20" i="2"/>
  <c r="CB20" i="2"/>
  <c r="AQ20" i="2"/>
  <c r="AI20" i="2"/>
  <c r="AJ20" i="2" s="1"/>
  <c r="AK20" i="2" s="1"/>
  <c r="AO20" i="2" s="1"/>
  <c r="H20" i="2"/>
  <c r="E20" i="2"/>
  <c r="DE19" i="2"/>
  <c r="DM19" i="2" s="1"/>
  <c r="CK19" i="2"/>
  <c r="CJ19" i="2"/>
  <c r="CE19" i="2"/>
  <c r="CD19" i="2"/>
  <c r="CC19" i="2"/>
  <c r="CB19" i="2"/>
  <c r="AQ19" i="2"/>
  <c r="AI19" i="2"/>
  <c r="AJ19" i="2" s="1"/>
  <c r="AK19" i="2" s="1"/>
  <c r="AO19" i="2" s="1"/>
  <c r="H19" i="2"/>
  <c r="E19" i="2"/>
  <c r="DM18" i="2"/>
  <c r="DE18" i="2"/>
  <c r="CK18" i="2"/>
  <c r="CJ18" i="2"/>
  <c r="CE18" i="2"/>
  <c r="CD18" i="2"/>
  <c r="CC18" i="2"/>
  <c r="CB18" i="2"/>
  <c r="AQ18" i="2"/>
  <c r="AI18" i="2"/>
  <c r="AJ18" i="2" s="1"/>
  <c r="AK18" i="2" s="1"/>
  <c r="AO18" i="2" s="1"/>
  <c r="H18" i="2"/>
  <c r="E18" i="2"/>
  <c r="DM17" i="2"/>
  <c r="DN17" i="2" s="1"/>
  <c r="DE17" i="2"/>
  <c r="CK17" i="2"/>
  <c r="CJ17" i="2"/>
  <c r="CE17" i="2"/>
  <c r="CD17" i="2"/>
  <c r="CC17" i="2"/>
  <c r="CB17" i="2"/>
  <c r="AQ17" i="2"/>
  <c r="AJ17" i="2"/>
  <c r="AK17" i="2" s="1"/>
  <c r="AO17" i="2" s="1"/>
  <c r="AI17" i="2"/>
  <c r="H17" i="2"/>
  <c r="E17" i="2"/>
  <c r="DE16" i="2"/>
  <c r="DM16" i="2" s="1"/>
  <c r="CK16" i="2"/>
  <c r="CJ16" i="2"/>
  <c r="CE16" i="2"/>
  <c r="CD16" i="2"/>
  <c r="CC16" i="2"/>
  <c r="CB16" i="2"/>
  <c r="AQ16" i="2"/>
  <c r="AI16" i="2"/>
  <c r="AJ16" i="2" s="1"/>
  <c r="AK16" i="2" s="1"/>
  <c r="AO16" i="2" s="1"/>
  <c r="H16" i="2"/>
  <c r="E16" i="2"/>
  <c r="DE15" i="2"/>
  <c r="DM15" i="2" s="1"/>
  <c r="CK15" i="2"/>
  <c r="CJ15" i="2"/>
  <c r="CE15" i="2"/>
  <c r="CD15" i="2"/>
  <c r="CC15" i="2"/>
  <c r="CB15" i="2"/>
  <c r="AQ15" i="2"/>
  <c r="AI15" i="2"/>
  <c r="AJ15" i="2" s="1"/>
  <c r="AK15" i="2" s="1"/>
  <c r="AO15" i="2" s="1"/>
  <c r="H15" i="2"/>
  <c r="E15" i="2"/>
  <c r="DE14" i="2"/>
  <c r="DM14" i="2" s="1"/>
  <c r="CK14" i="2"/>
  <c r="CJ14" i="2"/>
  <c r="CE14" i="2"/>
  <c r="CD14" i="2"/>
  <c r="CC14" i="2"/>
  <c r="CB14" i="2"/>
  <c r="AQ14" i="2"/>
  <c r="AI14" i="2"/>
  <c r="AJ14" i="2" s="1"/>
  <c r="AK14" i="2" s="1"/>
  <c r="AO14" i="2" s="1"/>
  <c r="H14" i="2"/>
  <c r="E14" i="2"/>
  <c r="DE13" i="2"/>
  <c r="DM13" i="2" s="1"/>
  <c r="DN13" i="2" s="1"/>
  <c r="CK13" i="2"/>
  <c r="CJ13" i="2"/>
  <c r="CE13" i="2"/>
  <c r="CD13" i="2"/>
  <c r="CC13" i="2"/>
  <c r="CB13" i="2"/>
  <c r="AQ13" i="2"/>
  <c r="AJ13" i="2"/>
  <c r="AK13" i="2" s="1"/>
  <c r="AO13" i="2" s="1"/>
  <c r="AI13" i="2"/>
  <c r="H13" i="2"/>
  <c r="E13" i="2"/>
  <c r="DE12" i="2"/>
  <c r="DM12" i="2" s="1"/>
  <c r="CK12" i="2"/>
  <c r="CJ12" i="2"/>
  <c r="CE12" i="2"/>
  <c r="CD12" i="2"/>
  <c r="CC12" i="2"/>
  <c r="CB12" i="2"/>
  <c r="AQ12" i="2"/>
  <c r="AI12" i="2"/>
  <c r="AJ12" i="2" s="1"/>
  <c r="AK12" i="2" s="1"/>
  <c r="AO12" i="2" s="1"/>
  <c r="H12" i="2"/>
  <c r="E12" i="2"/>
  <c r="CK11" i="2"/>
  <c r="CJ11" i="2"/>
  <c r="CE11" i="2"/>
  <c r="CD11" i="2"/>
  <c r="CC11" i="2"/>
  <c r="CB11" i="2"/>
  <c r="AQ11" i="2"/>
  <c r="H11" i="2"/>
  <c r="E11" i="2"/>
  <c r="DC10" i="2"/>
  <c r="DG11" i="2" s="1"/>
  <c r="AE10" i="2"/>
  <c r="AI11" i="2" s="1"/>
  <c r="DB35" i="1"/>
  <c r="AP35" i="1"/>
  <c r="AD35" i="1"/>
  <c r="Y35" i="1"/>
  <c r="I35" i="1"/>
  <c r="G35" i="1"/>
  <c r="F35" i="1"/>
  <c r="D35" i="1"/>
  <c r="DM34" i="1"/>
  <c r="DN34" i="1" s="1"/>
  <c r="DG34" i="1"/>
  <c r="DE34" i="1"/>
  <c r="CK34" i="1"/>
  <c r="CJ34" i="1"/>
  <c r="CE34" i="1"/>
  <c r="CD34" i="1"/>
  <c r="CC34" i="1"/>
  <c r="CB34" i="1"/>
  <c r="AQ34" i="1"/>
  <c r="AJ34" i="1"/>
  <c r="AK34" i="1" s="1"/>
  <c r="AO34" i="1" s="1"/>
  <c r="AI34" i="1"/>
  <c r="H34" i="1"/>
  <c r="E34" i="1"/>
  <c r="DG33" i="1"/>
  <c r="DE33" i="1"/>
  <c r="DM33" i="1" s="1"/>
  <c r="CK33" i="1"/>
  <c r="CJ33" i="1"/>
  <c r="CE33" i="1"/>
  <c r="CD33" i="1"/>
  <c r="CC33" i="1"/>
  <c r="CB33" i="1"/>
  <c r="AQ33" i="1"/>
  <c r="AI33" i="1"/>
  <c r="AJ33" i="1" s="1"/>
  <c r="AK33" i="1" s="1"/>
  <c r="AO33" i="1" s="1"/>
  <c r="H33" i="1"/>
  <c r="E33" i="1"/>
  <c r="DG32" i="1"/>
  <c r="DE32" i="1"/>
  <c r="DM32" i="1" s="1"/>
  <c r="DN32" i="1" s="1"/>
  <c r="CK32" i="1"/>
  <c r="CJ32" i="1"/>
  <c r="CE32" i="1"/>
  <c r="CD32" i="1"/>
  <c r="CC32" i="1"/>
  <c r="CB32" i="1"/>
  <c r="AQ32" i="1"/>
  <c r="AJ32" i="1"/>
  <c r="AK32" i="1" s="1"/>
  <c r="AO32" i="1" s="1"/>
  <c r="AI32" i="1"/>
  <c r="H32" i="1"/>
  <c r="E32" i="1"/>
  <c r="DM31" i="1"/>
  <c r="DG31" i="1"/>
  <c r="DE31" i="1"/>
  <c r="CK31" i="1"/>
  <c r="CJ31" i="1"/>
  <c r="CE31" i="1"/>
  <c r="CD31" i="1"/>
  <c r="CC31" i="1"/>
  <c r="CB31" i="1"/>
  <c r="AQ31" i="1"/>
  <c r="AI31" i="1"/>
  <c r="AJ31" i="1" s="1"/>
  <c r="H31" i="1"/>
  <c r="E31" i="1"/>
  <c r="DM30" i="1"/>
  <c r="DN30" i="1" s="1"/>
  <c r="DG30" i="1"/>
  <c r="DE30" i="1"/>
  <c r="CK30" i="1"/>
  <c r="CJ30" i="1"/>
  <c r="CE30" i="1"/>
  <c r="CD30" i="1"/>
  <c r="CC30" i="1"/>
  <c r="CB30" i="1"/>
  <c r="AQ30" i="1"/>
  <c r="AJ30" i="1"/>
  <c r="AK30" i="1" s="1"/>
  <c r="AO30" i="1" s="1"/>
  <c r="AI30" i="1"/>
  <c r="H30" i="1"/>
  <c r="E30" i="1"/>
  <c r="DG29" i="1"/>
  <c r="DE29" i="1"/>
  <c r="DM29" i="1" s="1"/>
  <c r="CK29" i="1"/>
  <c r="CJ29" i="1"/>
  <c r="CE29" i="1"/>
  <c r="CD29" i="1"/>
  <c r="CC29" i="1"/>
  <c r="CB29" i="1"/>
  <c r="AQ29" i="1"/>
  <c r="AI29" i="1"/>
  <c r="AJ29" i="1" s="1"/>
  <c r="AK29" i="1" s="1"/>
  <c r="AO29" i="1" s="1"/>
  <c r="H29" i="1"/>
  <c r="E29" i="1"/>
  <c r="DG28" i="1"/>
  <c r="DE28" i="1"/>
  <c r="DM28" i="1" s="1"/>
  <c r="DN28" i="1" s="1"/>
  <c r="CK28" i="1"/>
  <c r="CJ28" i="1"/>
  <c r="CE28" i="1"/>
  <c r="CD28" i="1"/>
  <c r="CC28" i="1"/>
  <c r="CB28" i="1"/>
  <c r="AQ28" i="1"/>
  <c r="AJ28" i="1"/>
  <c r="AK28" i="1" s="1"/>
  <c r="AO28" i="1" s="1"/>
  <c r="AI28" i="1"/>
  <c r="H28" i="1"/>
  <c r="E28" i="1"/>
  <c r="DM27" i="1"/>
  <c r="DG27" i="1"/>
  <c r="DE27" i="1"/>
  <c r="CK27" i="1"/>
  <c r="CJ27" i="1"/>
  <c r="CE27" i="1"/>
  <c r="CD27" i="1"/>
  <c r="CC27" i="1"/>
  <c r="CB27" i="1"/>
  <c r="AQ27" i="1"/>
  <c r="AI27" i="1"/>
  <c r="AJ27" i="1" s="1"/>
  <c r="H27" i="1"/>
  <c r="E27" i="1"/>
  <c r="DM26" i="1"/>
  <c r="DN26" i="1" s="1"/>
  <c r="DG26" i="1"/>
  <c r="DE26" i="1"/>
  <c r="CK26" i="1"/>
  <c r="CJ26" i="1"/>
  <c r="CE26" i="1"/>
  <c r="CD26" i="1"/>
  <c r="CC26" i="1"/>
  <c r="CB26" i="1"/>
  <c r="AQ26" i="1"/>
  <c r="AJ26" i="1"/>
  <c r="AK26" i="1" s="1"/>
  <c r="AO26" i="1" s="1"/>
  <c r="AI26" i="1"/>
  <c r="H26" i="1"/>
  <c r="E26" i="1"/>
  <c r="DG25" i="1"/>
  <c r="DE25" i="1"/>
  <c r="DM25" i="1" s="1"/>
  <c r="CK25" i="1"/>
  <c r="CJ25" i="1"/>
  <c r="CE25" i="1"/>
  <c r="CD25" i="1"/>
  <c r="CC25" i="1"/>
  <c r="CB25" i="1"/>
  <c r="AQ25" i="1"/>
  <c r="AI25" i="1"/>
  <c r="AJ25" i="1" s="1"/>
  <c r="AK25" i="1" s="1"/>
  <c r="AO25" i="1" s="1"/>
  <c r="H25" i="1"/>
  <c r="E25" i="1"/>
  <c r="DG24" i="1"/>
  <c r="DE24" i="1"/>
  <c r="DM24" i="1" s="1"/>
  <c r="DN24" i="1" s="1"/>
  <c r="CK24" i="1"/>
  <c r="CJ24" i="1"/>
  <c r="CE24" i="1"/>
  <c r="CD24" i="1"/>
  <c r="CC24" i="1"/>
  <c r="CB24" i="1"/>
  <c r="AQ24" i="1"/>
  <c r="AJ24" i="1"/>
  <c r="AK24" i="1" s="1"/>
  <c r="AO24" i="1" s="1"/>
  <c r="AI24" i="1"/>
  <c r="H24" i="1"/>
  <c r="E24" i="1"/>
  <c r="DM23" i="1"/>
  <c r="DG23" i="1"/>
  <c r="DE23" i="1"/>
  <c r="CK23" i="1"/>
  <c r="CJ23" i="1"/>
  <c r="CE23" i="1"/>
  <c r="CD23" i="1"/>
  <c r="CC23" i="1"/>
  <c r="CB23" i="1"/>
  <c r="AQ23" i="1"/>
  <c r="AI23" i="1"/>
  <c r="AJ23" i="1" s="1"/>
  <c r="H23" i="1"/>
  <c r="E23" i="1"/>
  <c r="DM22" i="1"/>
  <c r="DN22" i="1" s="1"/>
  <c r="DG22" i="1"/>
  <c r="DE22" i="1"/>
  <c r="CK22" i="1"/>
  <c r="CJ22" i="1"/>
  <c r="CE22" i="1"/>
  <c r="CD22" i="1"/>
  <c r="CC22" i="1"/>
  <c r="CB22" i="1"/>
  <c r="AQ22" i="1"/>
  <c r="AJ22" i="1"/>
  <c r="AK22" i="1" s="1"/>
  <c r="AO22" i="1" s="1"/>
  <c r="AI22" i="1"/>
  <c r="H22" i="1"/>
  <c r="E22" i="1"/>
  <c r="DG21" i="1"/>
  <c r="DE21" i="1"/>
  <c r="DM21" i="1" s="1"/>
  <c r="CK21" i="1"/>
  <c r="CJ21" i="1"/>
  <c r="CE21" i="1"/>
  <c r="CD21" i="1"/>
  <c r="CC21" i="1"/>
  <c r="CB21" i="1"/>
  <c r="AQ21" i="1"/>
  <c r="AI21" i="1"/>
  <c r="AJ21" i="1" s="1"/>
  <c r="AK21" i="1" s="1"/>
  <c r="AO21" i="1" s="1"/>
  <c r="H21" i="1"/>
  <c r="E21" i="1"/>
  <c r="DG20" i="1"/>
  <c r="DE20" i="1"/>
  <c r="DM20" i="1" s="1"/>
  <c r="DN20" i="1" s="1"/>
  <c r="CK20" i="1"/>
  <c r="CJ20" i="1"/>
  <c r="CE20" i="1"/>
  <c r="CD20" i="1"/>
  <c r="CC20" i="1"/>
  <c r="CB20" i="1"/>
  <c r="AQ20" i="1"/>
  <c r="AJ20" i="1"/>
  <c r="AK20" i="1" s="1"/>
  <c r="AO20" i="1" s="1"/>
  <c r="AI20" i="1"/>
  <c r="H20" i="1"/>
  <c r="E20" i="1"/>
  <c r="DM19" i="1"/>
  <c r="DG19" i="1"/>
  <c r="DE19" i="1"/>
  <c r="CK19" i="1"/>
  <c r="CJ19" i="1"/>
  <c r="CE19" i="1"/>
  <c r="CD19" i="1"/>
  <c r="CC19" i="1"/>
  <c r="CB19" i="1"/>
  <c r="AQ19" i="1"/>
  <c r="AI19" i="1"/>
  <c r="AJ19" i="1" s="1"/>
  <c r="H19" i="1"/>
  <c r="E19" i="1"/>
  <c r="DM18" i="1"/>
  <c r="DN18" i="1" s="1"/>
  <c r="DG18" i="1"/>
  <c r="DE18" i="1"/>
  <c r="CK18" i="1"/>
  <c r="CJ18" i="1"/>
  <c r="CE18" i="1"/>
  <c r="CD18" i="1"/>
  <c r="CC18" i="1"/>
  <c r="CB18" i="1"/>
  <c r="AQ18" i="1"/>
  <c r="AJ18" i="1"/>
  <c r="AK18" i="1" s="1"/>
  <c r="AO18" i="1" s="1"/>
  <c r="AI18" i="1"/>
  <c r="H18" i="1"/>
  <c r="E18" i="1"/>
  <c r="DG17" i="1"/>
  <c r="DE17" i="1"/>
  <c r="DM17" i="1" s="1"/>
  <c r="CK17" i="1"/>
  <c r="CJ17" i="1"/>
  <c r="CE17" i="1"/>
  <c r="CD17" i="1"/>
  <c r="CC17" i="1"/>
  <c r="CB17" i="1"/>
  <c r="AQ17" i="1"/>
  <c r="AI17" i="1"/>
  <c r="AJ17" i="1" s="1"/>
  <c r="AK17" i="1" s="1"/>
  <c r="AO17" i="1" s="1"/>
  <c r="H17" i="1"/>
  <c r="E17" i="1"/>
  <c r="DG16" i="1"/>
  <c r="DE16" i="1"/>
  <c r="DM16" i="1" s="1"/>
  <c r="DN16" i="1" s="1"/>
  <c r="CK16" i="1"/>
  <c r="CJ16" i="1"/>
  <c r="CE16" i="1"/>
  <c r="CD16" i="1"/>
  <c r="CC16" i="1"/>
  <c r="CB16" i="1"/>
  <c r="AQ16" i="1"/>
  <c r="AJ16" i="1"/>
  <c r="AK16" i="1" s="1"/>
  <c r="AO16" i="1" s="1"/>
  <c r="AI16" i="1"/>
  <c r="H16" i="1"/>
  <c r="E16" i="1"/>
  <c r="DM15" i="1"/>
  <c r="DG15" i="1"/>
  <c r="DE15" i="1"/>
  <c r="CK15" i="1"/>
  <c r="CJ15" i="1"/>
  <c r="CE15" i="1"/>
  <c r="CD15" i="1"/>
  <c r="CC15" i="1"/>
  <c r="CB15" i="1"/>
  <c r="AQ15" i="1"/>
  <c r="AI15" i="1"/>
  <c r="AJ15" i="1" s="1"/>
  <c r="H15" i="1"/>
  <c r="E15" i="1"/>
  <c r="DM14" i="1"/>
  <c r="DN14" i="1" s="1"/>
  <c r="DG14" i="1"/>
  <c r="DE14" i="1"/>
  <c r="CK14" i="1"/>
  <c r="CJ14" i="1"/>
  <c r="CE14" i="1"/>
  <c r="CD14" i="1"/>
  <c r="CC14" i="1"/>
  <c r="CB14" i="1"/>
  <c r="AQ14" i="1"/>
  <c r="AJ14" i="1"/>
  <c r="AK14" i="1" s="1"/>
  <c r="AO14" i="1" s="1"/>
  <c r="AI14" i="1"/>
  <c r="H14" i="1"/>
  <c r="E14" i="1"/>
  <c r="DG13" i="1"/>
  <c r="DE13" i="1"/>
  <c r="DM13" i="1" s="1"/>
  <c r="CK13" i="1"/>
  <c r="CJ13" i="1"/>
  <c r="CE13" i="1"/>
  <c r="CD13" i="1"/>
  <c r="CC13" i="1"/>
  <c r="CB13" i="1"/>
  <c r="AQ13" i="1"/>
  <c r="AI13" i="1"/>
  <c r="AJ13" i="1" s="1"/>
  <c r="AK13" i="1" s="1"/>
  <c r="AO13" i="1" s="1"/>
  <c r="H13" i="1"/>
  <c r="E13" i="1"/>
  <c r="DG12" i="1"/>
  <c r="DE12" i="1"/>
  <c r="DM12" i="1" s="1"/>
  <c r="CK12" i="1"/>
  <c r="CJ12" i="1"/>
  <c r="CE12" i="1"/>
  <c r="CD12" i="1"/>
  <c r="CC12" i="1"/>
  <c r="CB12" i="1"/>
  <c r="AQ12" i="1"/>
  <c r="AI12" i="1"/>
  <c r="AJ12" i="1" s="1"/>
  <c r="AK12" i="1" s="1"/>
  <c r="AO12" i="1" s="1"/>
  <c r="H12" i="1"/>
  <c r="E12" i="1"/>
  <c r="DM11" i="1"/>
  <c r="DN11" i="1" s="1"/>
  <c r="DG11" i="1"/>
  <c r="DG35" i="1" s="1"/>
  <c r="DE11" i="1"/>
  <c r="DE35" i="1" s="1"/>
  <c r="DM35" i="1" s="1"/>
  <c r="CK11" i="1"/>
  <c r="CJ11" i="1"/>
  <c r="CE11" i="1"/>
  <c r="CD11" i="1"/>
  <c r="CC11" i="1"/>
  <c r="CB11" i="1"/>
  <c r="AQ11" i="1"/>
  <c r="AQ35" i="1" s="1"/>
  <c r="AI11" i="1"/>
  <c r="AJ11" i="1" s="1"/>
  <c r="H11" i="1"/>
  <c r="H35" i="1" s="1"/>
  <c r="E11" i="1"/>
  <c r="E35" i="1" s="1"/>
  <c r="DG35" i="2" l="1"/>
  <c r="AJ33" i="2"/>
  <c r="AK33" i="2" s="1"/>
  <c r="AO33" i="2" s="1"/>
  <c r="AJ30" i="2"/>
  <c r="AK30" i="2" s="1"/>
  <c r="AO30" i="2" s="1"/>
  <c r="AJ31" i="2"/>
  <c r="AK31" i="2" s="1"/>
  <c r="AO31" i="2" s="1"/>
  <c r="AJ32" i="2"/>
  <c r="AK32" i="2" s="1"/>
  <c r="AO32" i="2" s="1"/>
  <c r="AJ34" i="2"/>
  <c r="AK34" i="2" s="1"/>
  <c r="AO34" i="2" s="1"/>
  <c r="AJ29" i="2"/>
  <c r="AJ28" i="2"/>
  <c r="AK28" i="2" s="1"/>
  <c r="AO28" i="2" s="1"/>
  <c r="AJ27" i="2"/>
  <c r="AK27" i="2" s="1"/>
  <c r="AO27" i="2" s="1"/>
  <c r="AJ26" i="2"/>
  <c r="AK26" i="2" s="1"/>
  <c r="AO26" i="2" s="1"/>
  <c r="DN26" i="2"/>
  <c r="H35" i="2"/>
  <c r="DN25" i="2"/>
  <c r="AQ35" i="2"/>
  <c r="DN23" i="2"/>
  <c r="E35" i="2"/>
  <c r="DE11" i="2"/>
  <c r="DM11" i="2" s="1"/>
  <c r="AI35" i="2"/>
  <c r="AJ11" i="2"/>
  <c r="DN19" i="2"/>
  <c r="DN20" i="2"/>
  <c r="DN15" i="2"/>
  <c r="DN16" i="2"/>
  <c r="DN18" i="2"/>
  <c r="DN32" i="2"/>
  <c r="DN12" i="2"/>
  <c r="DN14" i="2"/>
  <c r="DN24" i="2"/>
  <c r="DN15" i="1"/>
  <c r="AK15" i="1"/>
  <c r="AO15" i="1" s="1"/>
  <c r="DN19" i="1"/>
  <c r="AK19" i="1"/>
  <c r="AO19" i="1" s="1"/>
  <c r="DN23" i="1"/>
  <c r="AK23" i="1"/>
  <c r="AO23" i="1" s="1"/>
  <c r="AK27" i="1"/>
  <c r="AO27" i="1" s="1"/>
  <c r="DN27" i="1"/>
  <c r="DN31" i="1"/>
  <c r="AK31" i="1"/>
  <c r="AO31" i="1" s="1"/>
  <c r="AJ35" i="1"/>
  <c r="DN35" i="1" s="1"/>
  <c r="AK11" i="1"/>
  <c r="DN12" i="1"/>
  <c r="DN13" i="1"/>
  <c r="DN17" i="1"/>
  <c r="DN21" i="1"/>
  <c r="DN25" i="1"/>
  <c r="DN29" i="1"/>
  <c r="DN33" i="1"/>
  <c r="AI35" i="1"/>
  <c r="DB35" i="31"/>
  <c r="AQ35" i="31"/>
  <c r="AP35" i="31"/>
  <c r="AD35" i="31"/>
  <c r="Y35" i="31"/>
  <c r="I35" i="31"/>
  <c r="G35" i="31"/>
  <c r="F35" i="31"/>
  <c r="D35" i="31"/>
  <c r="DG34" i="31"/>
  <c r="DE34" i="31"/>
  <c r="DM34" i="31" s="1"/>
  <c r="CK34" i="31"/>
  <c r="CJ34" i="31"/>
  <c r="CE34" i="31"/>
  <c r="CD34" i="31"/>
  <c r="CC34" i="31"/>
  <c r="CB34" i="31"/>
  <c r="AI34" i="31"/>
  <c r="H34" i="31"/>
  <c r="E34" i="31"/>
  <c r="DG33" i="31"/>
  <c r="DE33" i="31"/>
  <c r="DM33" i="31" s="1"/>
  <c r="CK33" i="31"/>
  <c r="CJ33" i="31"/>
  <c r="CE33" i="31"/>
  <c r="CD33" i="31"/>
  <c r="CC33" i="31"/>
  <c r="CB33" i="31"/>
  <c r="AI33" i="31"/>
  <c r="H33" i="31"/>
  <c r="E33" i="31"/>
  <c r="DG32" i="31"/>
  <c r="DE32" i="31"/>
  <c r="DM32" i="31" s="1"/>
  <c r="CK32" i="31"/>
  <c r="CJ32" i="31"/>
  <c r="CE32" i="31"/>
  <c r="CD32" i="31"/>
  <c r="CC32" i="31"/>
  <c r="CB32" i="31"/>
  <c r="AI32" i="31"/>
  <c r="H32" i="31"/>
  <c r="E32" i="31"/>
  <c r="DU31" i="31"/>
  <c r="DG31" i="31"/>
  <c r="DE31" i="31"/>
  <c r="DM31" i="31" s="1"/>
  <c r="CK31" i="31"/>
  <c r="CJ31" i="31"/>
  <c r="CE31" i="31"/>
  <c r="CD31" i="31"/>
  <c r="CC31" i="31"/>
  <c r="CB31" i="31"/>
  <c r="AI31" i="31"/>
  <c r="H31" i="31"/>
  <c r="E31" i="31"/>
  <c r="DG30" i="31"/>
  <c r="DE30" i="31"/>
  <c r="DM30" i="31" s="1"/>
  <c r="CK30" i="31"/>
  <c r="CJ30" i="31"/>
  <c r="CE30" i="31"/>
  <c r="CD30" i="31"/>
  <c r="CC30" i="31"/>
  <c r="CB30" i="31"/>
  <c r="AI30" i="31"/>
  <c r="H30" i="31"/>
  <c r="E30" i="31"/>
  <c r="DG29" i="31"/>
  <c r="DE29" i="31"/>
  <c r="DM29" i="31" s="1"/>
  <c r="CK29" i="31"/>
  <c r="CJ29" i="31"/>
  <c r="CE29" i="31"/>
  <c r="CD29" i="31"/>
  <c r="CC29" i="31"/>
  <c r="CB29" i="31"/>
  <c r="AI29" i="31"/>
  <c r="H29" i="31"/>
  <c r="E29" i="31"/>
  <c r="DG28" i="31"/>
  <c r="DE28" i="31"/>
  <c r="DM28" i="31" s="1"/>
  <c r="CK28" i="31"/>
  <c r="CJ28" i="31"/>
  <c r="CE28" i="31"/>
  <c r="CD28" i="31"/>
  <c r="CC28" i="31"/>
  <c r="CB28" i="31"/>
  <c r="AI28" i="31"/>
  <c r="H28" i="31"/>
  <c r="E28" i="31"/>
  <c r="DG27" i="31"/>
  <c r="DE27" i="31"/>
  <c r="DM27" i="31" s="1"/>
  <c r="CK27" i="31"/>
  <c r="CJ27" i="31"/>
  <c r="CE27" i="31"/>
  <c r="CD27" i="31"/>
  <c r="CC27" i="31"/>
  <c r="CB27" i="31"/>
  <c r="AI27" i="31"/>
  <c r="H27" i="31"/>
  <c r="E27" i="31"/>
  <c r="DG26" i="31"/>
  <c r="DE26" i="31"/>
  <c r="DM26" i="31" s="1"/>
  <c r="CK26" i="31"/>
  <c r="CJ26" i="31"/>
  <c r="CE26" i="31"/>
  <c r="CD26" i="31"/>
  <c r="CC26" i="31"/>
  <c r="CB26" i="31"/>
  <c r="AI26" i="31"/>
  <c r="H26" i="31"/>
  <c r="E26" i="31"/>
  <c r="DG25" i="31"/>
  <c r="DE25" i="31"/>
  <c r="DM25" i="31" s="1"/>
  <c r="CK25" i="31"/>
  <c r="CJ25" i="31"/>
  <c r="CE25" i="31"/>
  <c r="CD25" i="31"/>
  <c r="CC25" i="31"/>
  <c r="CB25" i="31"/>
  <c r="AI25" i="31"/>
  <c r="H25" i="31"/>
  <c r="E25" i="31"/>
  <c r="DG24" i="31"/>
  <c r="DE24" i="31"/>
  <c r="DM24" i="31" s="1"/>
  <c r="CK24" i="31"/>
  <c r="CJ24" i="31"/>
  <c r="CE24" i="31"/>
  <c r="CD24" i="31"/>
  <c r="CC24" i="31"/>
  <c r="CB24" i="31"/>
  <c r="AI24" i="31"/>
  <c r="H24" i="31"/>
  <c r="E24" i="31"/>
  <c r="DG23" i="31"/>
  <c r="DE23" i="31"/>
  <c r="DM23" i="31" s="1"/>
  <c r="CK23" i="31"/>
  <c r="CJ23" i="31"/>
  <c r="CE23" i="31"/>
  <c r="CD23" i="31"/>
  <c r="CC23" i="31"/>
  <c r="CB23" i="31"/>
  <c r="AI23" i="31"/>
  <c r="H23" i="31"/>
  <c r="E23" i="31"/>
  <c r="DG22" i="31"/>
  <c r="DE22" i="31"/>
  <c r="DM22" i="31" s="1"/>
  <c r="CK22" i="31"/>
  <c r="CJ22" i="31"/>
  <c r="CE22" i="31"/>
  <c r="CD22" i="31"/>
  <c r="CC22" i="31"/>
  <c r="CB22" i="31"/>
  <c r="AI22" i="31"/>
  <c r="H22" i="31"/>
  <c r="E22" i="31"/>
  <c r="DG21" i="31"/>
  <c r="DE21" i="31"/>
  <c r="DM21" i="31" s="1"/>
  <c r="CK21" i="31"/>
  <c r="CJ21" i="31"/>
  <c r="CE21" i="31"/>
  <c r="CD21" i="31"/>
  <c r="CC21" i="31"/>
  <c r="CB21" i="31"/>
  <c r="AI21" i="31"/>
  <c r="H21" i="31"/>
  <c r="E21" i="31"/>
  <c r="DG20" i="31"/>
  <c r="DE20" i="31"/>
  <c r="DM20" i="31" s="1"/>
  <c r="CK20" i="31"/>
  <c r="CJ20" i="31"/>
  <c r="CE20" i="31"/>
  <c r="CD20" i="31"/>
  <c r="CC20" i="31"/>
  <c r="CB20" i="31"/>
  <c r="AI20" i="31"/>
  <c r="H20" i="31"/>
  <c r="E20" i="31"/>
  <c r="DG19" i="31"/>
  <c r="DE19" i="31"/>
  <c r="DM19" i="31" s="1"/>
  <c r="CK19" i="31"/>
  <c r="CJ19" i="31"/>
  <c r="CE19" i="31"/>
  <c r="CD19" i="31"/>
  <c r="CC19" i="31"/>
  <c r="CB19" i="31"/>
  <c r="AI19" i="31"/>
  <c r="H19" i="31"/>
  <c r="E19" i="31"/>
  <c r="DG18" i="31"/>
  <c r="DE18" i="31"/>
  <c r="DM18" i="31" s="1"/>
  <c r="CK18" i="31"/>
  <c r="CJ18" i="31"/>
  <c r="CE18" i="31"/>
  <c r="CD18" i="31"/>
  <c r="CC18" i="31"/>
  <c r="CB18" i="31"/>
  <c r="AI18" i="31"/>
  <c r="H18" i="31"/>
  <c r="E18" i="31"/>
  <c r="DG17" i="31"/>
  <c r="DE17" i="31"/>
  <c r="DM17" i="31" s="1"/>
  <c r="CK17" i="31"/>
  <c r="CJ17" i="31"/>
  <c r="CE17" i="31"/>
  <c r="CD17" i="31"/>
  <c r="CC17" i="31"/>
  <c r="CB17" i="31"/>
  <c r="AI17" i="31"/>
  <c r="H17" i="31"/>
  <c r="E17" i="31"/>
  <c r="DG16" i="31"/>
  <c r="DE16" i="31"/>
  <c r="DM16" i="31" s="1"/>
  <c r="CK16" i="31"/>
  <c r="CJ16" i="31"/>
  <c r="CE16" i="31"/>
  <c r="CD16" i="31"/>
  <c r="CC16" i="31"/>
  <c r="CB16" i="31"/>
  <c r="AI16" i="31"/>
  <c r="H16" i="31"/>
  <c r="E16" i="31"/>
  <c r="DG15" i="31"/>
  <c r="DE15" i="31"/>
  <c r="DM15" i="31" s="1"/>
  <c r="CK15" i="31"/>
  <c r="CJ15" i="31"/>
  <c r="CE15" i="31"/>
  <c r="CD15" i="31"/>
  <c r="CC15" i="31"/>
  <c r="CB15" i="31"/>
  <c r="AI15" i="31"/>
  <c r="H15" i="31"/>
  <c r="E15" i="31"/>
  <c r="DG14" i="31"/>
  <c r="DE14" i="31"/>
  <c r="DM14" i="31" s="1"/>
  <c r="CK14" i="31"/>
  <c r="CJ14" i="31"/>
  <c r="CE14" i="31"/>
  <c r="CD14" i="31"/>
  <c r="CC14" i="31"/>
  <c r="CB14" i="31"/>
  <c r="AI14" i="31"/>
  <c r="H14" i="31"/>
  <c r="E14" i="31"/>
  <c r="DG13" i="31"/>
  <c r="DE13" i="31"/>
  <c r="DM13" i="31" s="1"/>
  <c r="CK13" i="31"/>
  <c r="CJ13" i="31"/>
  <c r="CE13" i="31"/>
  <c r="CD13" i="31"/>
  <c r="CC13" i="31"/>
  <c r="CB13" i="31"/>
  <c r="AI13" i="31"/>
  <c r="H13" i="31"/>
  <c r="E13" i="31"/>
  <c r="DG12" i="31"/>
  <c r="DE12" i="31"/>
  <c r="DM12" i="31" s="1"/>
  <c r="CK12" i="31"/>
  <c r="CJ12" i="31"/>
  <c r="CE12" i="31"/>
  <c r="CD12" i="31"/>
  <c r="CC12" i="31"/>
  <c r="CB12" i="31"/>
  <c r="AI12" i="31"/>
  <c r="H12" i="31"/>
  <c r="E12" i="31"/>
  <c r="DG11" i="31"/>
  <c r="DE11" i="31"/>
  <c r="CK11" i="31"/>
  <c r="CJ11" i="31"/>
  <c r="CE11" i="31"/>
  <c r="CC11" i="31"/>
  <c r="CB11" i="31"/>
  <c r="AI11" i="31"/>
  <c r="H11" i="31"/>
  <c r="E11" i="31"/>
  <c r="DB35" i="30"/>
  <c r="AQ35" i="30"/>
  <c r="AP35" i="30"/>
  <c r="AD35" i="30"/>
  <c r="Y35" i="30"/>
  <c r="I35" i="30"/>
  <c r="G35" i="30"/>
  <c r="F35" i="30"/>
  <c r="D35" i="30"/>
  <c r="DG34" i="30"/>
  <c r="DE34" i="30"/>
  <c r="DM34" i="30" s="1"/>
  <c r="CK34" i="30"/>
  <c r="CJ34" i="30"/>
  <c r="CE34" i="30"/>
  <c r="CD34" i="30"/>
  <c r="CC34" i="30"/>
  <c r="CB34" i="30"/>
  <c r="AI34" i="30"/>
  <c r="H34" i="30"/>
  <c r="E34" i="30"/>
  <c r="DG33" i="30"/>
  <c r="DE33" i="30"/>
  <c r="DM33" i="30" s="1"/>
  <c r="CK33" i="30"/>
  <c r="CJ33" i="30"/>
  <c r="CE33" i="30"/>
  <c r="CD33" i="30"/>
  <c r="CC33" i="30"/>
  <c r="CB33" i="30"/>
  <c r="AI33" i="30"/>
  <c r="H33" i="30"/>
  <c r="E33" i="30"/>
  <c r="DG32" i="30"/>
  <c r="DE32" i="30"/>
  <c r="DM32" i="30" s="1"/>
  <c r="CK32" i="30"/>
  <c r="CJ32" i="30"/>
  <c r="CE32" i="30"/>
  <c r="CD32" i="30"/>
  <c r="CC32" i="30"/>
  <c r="CB32" i="30"/>
  <c r="AI32" i="30"/>
  <c r="H32" i="30"/>
  <c r="E32" i="30"/>
  <c r="DU31" i="30"/>
  <c r="DG31" i="30"/>
  <c r="DE31" i="30"/>
  <c r="DM31" i="30" s="1"/>
  <c r="CK31" i="30"/>
  <c r="CJ31" i="30"/>
  <c r="CE31" i="30"/>
  <c r="CD31" i="30"/>
  <c r="CC31" i="30"/>
  <c r="CB31" i="30"/>
  <c r="AI31" i="30"/>
  <c r="H31" i="30"/>
  <c r="E31" i="30"/>
  <c r="DG30" i="30"/>
  <c r="DE30" i="30"/>
  <c r="DM30" i="30" s="1"/>
  <c r="CK30" i="30"/>
  <c r="CJ30" i="30"/>
  <c r="CE30" i="30"/>
  <c r="CD30" i="30"/>
  <c r="CC30" i="30"/>
  <c r="CB30" i="30"/>
  <c r="AI30" i="30"/>
  <c r="H30" i="30"/>
  <c r="E30" i="30"/>
  <c r="DG29" i="30"/>
  <c r="DE29" i="30"/>
  <c r="DM29" i="30" s="1"/>
  <c r="CK29" i="30"/>
  <c r="CJ29" i="30"/>
  <c r="CE29" i="30"/>
  <c r="CD29" i="30"/>
  <c r="CC29" i="30"/>
  <c r="CB29" i="30"/>
  <c r="AI29" i="30"/>
  <c r="H29" i="30"/>
  <c r="E29" i="30"/>
  <c r="DG28" i="30"/>
  <c r="DE28" i="30"/>
  <c r="DM28" i="30" s="1"/>
  <c r="CK28" i="30"/>
  <c r="CJ28" i="30"/>
  <c r="CE28" i="30"/>
  <c r="CD28" i="30"/>
  <c r="CC28" i="30"/>
  <c r="CB28" i="30"/>
  <c r="AI28" i="30"/>
  <c r="H28" i="30"/>
  <c r="E28" i="30"/>
  <c r="DG27" i="30"/>
  <c r="DE27" i="30"/>
  <c r="DM27" i="30" s="1"/>
  <c r="CK27" i="30"/>
  <c r="CJ27" i="30"/>
  <c r="CE27" i="30"/>
  <c r="CD27" i="30"/>
  <c r="CC27" i="30"/>
  <c r="CB27" i="30"/>
  <c r="AI27" i="30"/>
  <c r="H27" i="30"/>
  <c r="E27" i="30"/>
  <c r="DG26" i="30"/>
  <c r="DE26" i="30"/>
  <c r="DM26" i="30" s="1"/>
  <c r="CK26" i="30"/>
  <c r="CJ26" i="30"/>
  <c r="CE26" i="30"/>
  <c r="CD26" i="30"/>
  <c r="CC26" i="30"/>
  <c r="CB26" i="30"/>
  <c r="AI26" i="30"/>
  <c r="H26" i="30"/>
  <c r="E26" i="30"/>
  <c r="DG25" i="30"/>
  <c r="DE25" i="30"/>
  <c r="DM25" i="30" s="1"/>
  <c r="CK25" i="30"/>
  <c r="CJ25" i="30"/>
  <c r="CE25" i="30"/>
  <c r="CD25" i="30"/>
  <c r="CC25" i="30"/>
  <c r="CB25" i="30"/>
  <c r="AI25" i="30"/>
  <c r="H25" i="30"/>
  <c r="E25" i="30"/>
  <c r="DG24" i="30"/>
  <c r="DE24" i="30"/>
  <c r="DM24" i="30" s="1"/>
  <c r="CK24" i="30"/>
  <c r="CJ24" i="30"/>
  <c r="CE24" i="30"/>
  <c r="CD24" i="30"/>
  <c r="CC24" i="30"/>
  <c r="CB24" i="30"/>
  <c r="AI24" i="30"/>
  <c r="H24" i="30"/>
  <c r="E24" i="30"/>
  <c r="DG23" i="30"/>
  <c r="DE23" i="30"/>
  <c r="DM23" i="30" s="1"/>
  <c r="CK23" i="30"/>
  <c r="CJ23" i="30"/>
  <c r="CE23" i="30"/>
  <c r="CD23" i="30"/>
  <c r="CC23" i="30"/>
  <c r="CB23" i="30"/>
  <c r="AI23" i="30"/>
  <c r="H23" i="30"/>
  <c r="E23" i="30"/>
  <c r="DG22" i="30"/>
  <c r="DE22" i="30"/>
  <c r="DM22" i="30" s="1"/>
  <c r="CK22" i="30"/>
  <c r="CJ22" i="30"/>
  <c r="CE22" i="30"/>
  <c r="CD22" i="30"/>
  <c r="CC22" i="30"/>
  <c r="CB22" i="30"/>
  <c r="AI22" i="30"/>
  <c r="H22" i="30"/>
  <c r="E22" i="30"/>
  <c r="DG21" i="30"/>
  <c r="DE21" i="30"/>
  <c r="DM21" i="30" s="1"/>
  <c r="CK21" i="30"/>
  <c r="CJ21" i="30"/>
  <c r="CE21" i="30"/>
  <c r="CD21" i="30"/>
  <c r="CC21" i="30"/>
  <c r="CB21" i="30"/>
  <c r="AI21" i="30"/>
  <c r="H21" i="30"/>
  <c r="E21" i="30"/>
  <c r="DG20" i="30"/>
  <c r="DE20" i="30"/>
  <c r="DM20" i="30" s="1"/>
  <c r="CK20" i="30"/>
  <c r="CJ20" i="30"/>
  <c r="CE20" i="30"/>
  <c r="CD20" i="30"/>
  <c r="CC20" i="30"/>
  <c r="CB20" i="30"/>
  <c r="AI20" i="30"/>
  <c r="H20" i="30"/>
  <c r="E20" i="30"/>
  <c r="DG19" i="30"/>
  <c r="DE19" i="30"/>
  <c r="DM19" i="30" s="1"/>
  <c r="CK19" i="30"/>
  <c r="CJ19" i="30"/>
  <c r="CE19" i="30"/>
  <c r="CD19" i="30"/>
  <c r="CC19" i="30"/>
  <c r="CB19" i="30"/>
  <c r="AI19" i="30"/>
  <c r="H19" i="30"/>
  <c r="E19" i="30"/>
  <c r="DG18" i="30"/>
  <c r="DE18" i="30"/>
  <c r="DM18" i="30" s="1"/>
  <c r="CK18" i="30"/>
  <c r="CJ18" i="30"/>
  <c r="CE18" i="30"/>
  <c r="CD18" i="30"/>
  <c r="CC18" i="30"/>
  <c r="CB18" i="30"/>
  <c r="AI18" i="30"/>
  <c r="H18" i="30"/>
  <c r="E18" i="30"/>
  <c r="DG17" i="30"/>
  <c r="DE17" i="30"/>
  <c r="DM17" i="30" s="1"/>
  <c r="CK17" i="30"/>
  <c r="CJ17" i="30"/>
  <c r="CE17" i="30"/>
  <c r="CD17" i="30"/>
  <c r="CC17" i="30"/>
  <c r="CB17" i="30"/>
  <c r="AI17" i="30"/>
  <c r="H17" i="30"/>
  <c r="E17" i="30"/>
  <c r="DG16" i="30"/>
  <c r="DE16" i="30"/>
  <c r="DM16" i="30" s="1"/>
  <c r="CK16" i="30"/>
  <c r="CJ16" i="30"/>
  <c r="CE16" i="30"/>
  <c r="CD16" i="30"/>
  <c r="CC16" i="30"/>
  <c r="CB16" i="30"/>
  <c r="AI16" i="30"/>
  <c r="H16" i="30"/>
  <c r="E16" i="30"/>
  <c r="DG15" i="30"/>
  <c r="DE15" i="30"/>
  <c r="DM15" i="30" s="1"/>
  <c r="CK15" i="30"/>
  <c r="CJ15" i="30"/>
  <c r="CE15" i="30"/>
  <c r="CD15" i="30"/>
  <c r="CC15" i="30"/>
  <c r="CB15" i="30"/>
  <c r="AI15" i="30"/>
  <c r="H15" i="30"/>
  <c r="E15" i="30"/>
  <c r="DG14" i="30"/>
  <c r="DE14" i="30"/>
  <c r="DM14" i="30" s="1"/>
  <c r="CK14" i="30"/>
  <c r="CJ14" i="30"/>
  <c r="CE14" i="30"/>
  <c r="CD14" i="30"/>
  <c r="CC14" i="30"/>
  <c r="CB14" i="30"/>
  <c r="AI14" i="30"/>
  <c r="H14" i="30"/>
  <c r="E14" i="30"/>
  <c r="DG13" i="30"/>
  <c r="DE13" i="30"/>
  <c r="DM13" i="30" s="1"/>
  <c r="CK13" i="30"/>
  <c r="CJ13" i="30"/>
  <c r="CE13" i="30"/>
  <c r="CD13" i="30"/>
  <c r="CC13" i="30"/>
  <c r="CB13" i="30"/>
  <c r="AI13" i="30"/>
  <c r="H13" i="30"/>
  <c r="E13" i="30"/>
  <c r="DG12" i="30"/>
  <c r="DE12" i="30"/>
  <c r="DM12" i="30" s="1"/>
  <c r="CK12" i="30"/>
  <c r="CJ12" i="30"/>
  <c r="CE12" i="30"/>
  <c r="CD12" i="30"/>
  <c r="CC12" i="30"/>
  <c r="CB12" i="30"/>
  <c r="AI12" i="30"/>
  <c r="H12" i="30"/>
  <c r="E12" i="30"/>
  <c r="DG11" i="30"/>
  <c r="DE11" i="30"/>
  <c r="CK11" i="30"/>
  <c r="CJ11" i="30"/>
  <c r="CE11" i="30"/>
  <c r="CD11" i="30"/>
  <c r="CC11" i="30"/>
  <c r="CB11" i="30"/>
  <c r="AI11" i="30"/>
  <c r="H11" i="30"/>
  <c r="E11" i="30"/>
  <c r="DB35" i="29"/>
  <c r="AQ35" i="29"/>
  <c r="AP35" i="29"/>
  <c r="AD35" i="29"/>
  <c r="Y35" i="29"/>
  <c r="I35" i="29"/>
  <c r="G35" i="29"/>
  <c r="F35" i="29"/>
  <c r="D35" i="29"/>
  <c r="DG34" i="29"/>
  <c r="DE34" i="29"/>
  <c r="DM34" i="29" s="1"/>
  <c r="CK34" i="29"/>
  <c r="CJ34" i="29"/>
  <c r="CE34" i="29"/>
  <c r="CD34" i="29"/>
  <c r="CC34" i="29"/>
  <c r="CB34" i="29"/>
  <c r="AI34" i="29"/>
  <c r="H34" i="29"/>
  <c r="E34" i="29"/>
  <c r="DG33" i="29"/>
  <c r="DE33" i="29"/>
  <c r="DM33" i="29" s="1"/>
  <c r="CK33" i="29"/>
  <c r="CJ33" i="29"/>
  <c r="CE33" i="29"/>
  <c r="CD33" i="29"/>
  <c r="CC33" i="29"/>
  <c r="CB33" i="29"/>
  <c r="AI33" i="29"/>
  <c r="H33" i="29"/>
  <c r="E33" i="29"/>
  <c r="DG32" i="29"/>
  <c r="DE32" i="29"/>
  <c r="DM32" i="29" s="1"/>
  <c r="CK32" i="29"/>
  <c r="CJ32" i="29"/>
  <c r="CE32" i="29"/>
  <c r="CD32" i="29"/>
  <c r="CC32" i="29"/>
  <c r="CB32" i="29"/>
  <c r="AI32" i="29"/>
  <c r="H32" i="29"/>
  <c r="E32" i="29"/>
  <c r="DU31" i="29"/>
  <c r="DG31" i="29"/>
  <c r="DE31" i="29"/>
  <c r="DM31" i="29" s="1"/>
  <c r="CK31" i="29"/>
  <c r="CJ31" i="29"/>
  <c r="CE31" i="29"/>
  <c r="CD31" i="29"/>
  <c r="CC31" i="29"/>
  <c r="CB31" i="29"/>
  <c r="AI31" i="29"/>
  <c r="H31" i="29"/>
  <c r="E31" i="29"/>
  <c r="DG30" i="29"/>
  <c r="DE30" i="29"/>
  <c r="DM30" i="29" s="1"/>
  <c r="CK30" i="29"/>
  <c r="CJ30" i="29"/>
  <c r="CE30" i="29"/>
  <c r="CD30" i="29"/>
  <c r="CC30" i="29"/>
  <c r="CB30" i="29"/>
  <c r="AI30" i="29"/>
  <c r="H30" i="29"/>
  <c r="E30" i="29"/>
  <c r="DG29" i="29"/>
  <c r="DE29" i="29"/>
  <c r="DM29" i="29" s="1"/>
  <c r="CK29" i="29"/>
  <c r="CJ29" i="29"/>
  <c r="CE29" i="29"/>
  <c r="CD29" i="29"/>
  <c r="CC29" i="29"/>
  <c r="CB29" i="29"/>
  <c r="AI29" i="29"/>
  <c r="H29" i="29"/>
  <c r="E29" i="29"/>
  <c r="DG28" i="29"/>
  <c r="DE28" i="29"/>
  <c r="DM28" i="29" s="1"/>
  <c r="CK28" i="29"/>
  <c r="CJ28" i="29"/>
  <c r="CE28" i="29"/>
  <c r="CD28" i="29"/>
  <c r="CC28" i="29"/>
  <c r="CB28" i="29"/>
  <c r="AI28" i="29"/>
  <c r="H28" i="29"/>
  <c r="E28" i="29"/>
  <c r="DG27" i="29"/>
  <c r="DE27" i="29"/>
  <c r="DM27" i="29" s="1"/>
  <c r="CK27" i="29"/>
  <c r="CJ27" i="29"/>
  <c r="CE27" i="29"/>
  <c r="CD27" i="29"/>
  <c r="CC27" i="29"/>
  <c r="CB27" i="29"/>
  <c r="AI27" i="29"/>
  <c r="H27" i="29"/>
  <c r="E27" i="29"/>
  <c r="DG26" i="29"/>
  <c r="DE26" i="29"/>
  <c r="DM26" i="29" s="1"/>
  <c r="CK26" i="29"/>
  <c r="CJ26" i="29"/>
  <c r="CE26" i="29"/>
  <c r="CD26" i="29"/>
  <c r="CC26" i="29"/>
  <c r="CB26" i="29"/>
  <c r="AI26" i="29"/>
  <c r="H26" i="29"/>
  <c r="E26" i="29"/>
  <c r="DG25" i="29"/>
  <c r="DE25" i="29"/>
  <c r="DM25" i="29" s="1"/>
  <c r="CK25" i="29"/>
  <c r="CJ25" i="29"/>
  <c r="CE25" i="29"/>
  <c r="CD25" i="29"/>
  <c r="CC25" i="29"/>
  <c r="CB25" i="29"/>
  <c r="AI25" i="29"/>
  <c r="H25" i="29"/>
  <c r="E25" i="29"/>
  <c r="DG24" i="29"/>
  <c r="DE24" i="29"/>
  <c r="DM24" i="29" s="1"/>
  <c r="CK24" i="29"/>
  <c r="CJ24" i="29"/>
  <c r="CE24" i="29"/>
  <c r="CD24" i="29"/>
  <c r="CC24" i="29"/>
  <c r="CB24" i="29"/>
  <c r="AI24" i="29"/>
  <c r="H24" i="29"/>
  <c r="E24" i="29"/>
  <c r="DG23" i="29"/>
  <c r="DE23" i="29"/>
  <c r="DM23" i="29" s="1"/>
  <c r="CK23" i="29"/>
  <c r="CJ23" i="29"/>
  <c r="CE23" i="29"/>
  <c r="CD23" i="29"/>
  <c r="CC23" i="29"/>
  <c r="CB23" i="29"/>
  <c r="AI23" i="29"/>
  <c r="H23" i="29"/>
  <c r="E23" i="29"/>
  <c r="DG22" i="29"/>
  <c r="DE22" i="29"/>
  <c r="DM22" i="29" s="1"/>
  <c r="CK22" i="29"/>
  <c r="CJ22" i="29"/>
  <c r="CE22" i="29"/>
  <c r="CD22" i="29"/>
  <c r="CC22" i="29"/>
  <c r="CB22" i="29"/>
  <c r="AI22" i="29"/>
  <c r="H22" i="29"/>
  <c r="E22" i="29"/>
  <c r="DG21" i="29"/>
  <c r="DE21" i="29"/>
  <c r="DM21" i="29" s="1"/>
  <c r="CK21" i="29"/>
  <c r="CJ21" i="29"/>
  <c r="CE21" i="29"/>
  <c r="CD21" i="29"/>
  <c r="CC21" i="29"/>
  <c r="CB21" i="29"/>
  <c r="AI21" i="29"/>
  <c r="H21" i="29"/>
  <c r="E21" i="29"/>
  <c r="DG20" i="29"/>
  <c r="DE20" i="29"/>
  <c r="DM20" i="29" s="1"/>
  <c r="CK20" i="29"/>
  <c r="CJ20" i="29"/>
  <c r="CE20" i="29"/>
  <c r="CD20" i="29"/>
  <c r="CC20" i="29"/>
  <c r="CB20" i="29"/>
  <c r="AI20" i="29"/>
  <c r="H20" i="29"/>
  <c r="E20" i="29"/>
  <c r="DG19" i="29"/>
  <c r="DE19" i="29"/>
  <c r="DM19" i="29" s="1"/>
  <c r="CK19" i="29"/>
  <c r="CJ19" i="29"/>
  <c r="CE19" i="29"/>
  <c r="CD19" i="29"/>
  <c r="CC19" i="29"/>
  <c r="CB19" i="29"/>
  <c r="AI19" i="29"/>
  <c r="H19" i="29"/>
  <c r="E19" i="29"/>
  <c r="DG18" i="29"/>
  <c r="DE18" i="29"/>
  <c r="DM18" i="29" s="1"/>
  <c r="CK18" i="29"/>
  <c r="CJ18" i="29"/>
  <c r="CE18" i="29"/>
  <c r="CD18" i="29"/>
  <c r="CC18" i="29"/>
  <c r="CB18" i="29"/>
  <c r="AI18" i="29"/>
  <c r="H18" i="29"/>
  <c r="E18" i="29"/>
  <c r="DG17" i="29"/>
  <c r="DE17" i="29"/>
  <c r="DM17" i="29" s="1"/>
  <c r="CK17" i="29"/>
  <c r="CJ17" i="29"/>
  <c r="CE17" i="29"/>
  <c r="CD17" i="29"/>
  <c r="CC17" i="29"/>
  <c r="CB17" i="29"/>
  <c r="AI17" i="29"/>
  <c r="H17" i="29"/>
  <c r="E17" i="29"/>
  <c r="DG16" i="29"/>
  <c r="DE16" i="29"/>
  <c r="DM16" i="29" s="1"/>
  <c r="CK16" i="29"/>
  <c r="CJ16" i="29"/>
  <c r="CE16" i="29"/>
  <c r="CD16" i="29"/>
  <c r="CC16" i="29"/>
  <c r="CB16" i="29"/>
  <c r="AI16" i="29"/>
  <c r="H16" i="29"/>
  <c r="E16" i="29"/>
  <c r="DG15" i="29"/>
  <c r="DE15" i="29"/>
  <c r="DM15" i="29" s="1"/>
  <c r="CK15" i="29"/>
  <c r="CJ15" i="29"/>
  <c r="CE15" i="29"/>
  <c r="CD15" i="29"/>
  <c r="CC15" i="29"/>
  <c r="CB15" i="29"/>
  <c r="AI15" i="29"/>
  <c r="H15" i="29"/>
  <c r="E15" i="29"/>
  <c r="DG14" i="29"/>
  <c r="DE14" i="29"/>
  <c r="DM14" i="29" s="1"/>
  <c r="CK14" i="29"/>
  <c r="CJ14" i="29"/>
  <c r="CE14" i="29"/>
  <c r="CD14" i="29"/>
  <c r="CC14" i="29"/>
  <c r="CB14" i="29"/>
  <c r="AI14" i="29"/>
  <c r="H14" i="29"/>
  <c r="E14" i="29"/>
  <c r="DG13" i="29"/>
  <c r="DE13" i="29"/>
  <c r="DM13" i="29" s="1"/>
  <c r="CK13" i="29"/>
  <c r="CJ13" i="29"/>
  <c r="CE13" i="29"/>
  <c r="CD13" i="29"/>
  <c r="CC13" i="29"/>
  <c r="CB13" i="29"/>
  <c r="AI13" i="29"/>
  <c r="H13" i="29"/>
  <c r="E13" i="29"/>
  <c r="DG12" i="29"/>
  <c r="DE12" i="29"/>
  <c r="DM12" i="29" s="1"/>
  <c r="CK12" i="29"/>
  <c r="CJ12" i="29"/>
  <c r="CE12" i="29"/>
  <c r="CD12" i="29"/>
  <c r="CC12" i="29"/>
  <c r="CB12" i="29"/>
  <c r="AI12" i="29"/>
  <c r="H12" i="29"/>
  <c r="E12" i="29"/>
  <c r="DG11" i="29"/>
  <c r="DE11" i="29"/>
  <c r="CK11" i="29"/>
  <c r="CJ11" i="29"/>
  <c r="CE11" i="29"/>
  <c r="CD11" i="29"/>
  <c r="CC11" i="29"/>
  <c r="CB11" i="29"/>
  <c r="AI11" i="29"/>
  <c r="H11" i="29"/>
  <c r="E11" i="29"/>
  <c r="DB35" i="28"/>
  <c r="AQ35" i="28"/>
  <c r="AP35" i="28"/>
  <c r="AD35" i="28"/>
  <c r="Y35" i="28"/>
  <c r="I35" i="28"/>
  <c r="G35" i="28"/>
  <c r="F35" i="28"/>
  <c r="D35" i="28"/>
  <c r="DG34" i="28"/>
  <c r="DE34" i="28"/>
  <c r="DM34" i="28" s="1"/>
  <c r="CK34" i="28"/>
  <c r="CJ34" i="28"/>
  <c r="CE34" i="28"/>
  <c r="CD34" i="28"/>
  <c r="CC34" i="28"/>
  <c r="CB34" i="28"/>
  <c r="AI34" i="28"/>
  <c r="H34" i="28"/>
  <c r="E34" i="28"/>
  <c r="DG33" i="28"/>
  <c r="DE33" i="28"/>
  <c r="DM33" i="28" s="1"/>
  <c r="CK33" i="28"/>
  <c r="CJ33" i="28"/>
  <c r="CE33" i="28"/>
  <c r="CD33" i="28"/>
  <c r="CC33" i="28"/>
  <c r="CB33" i="28"/>
  <c r="AI33" i="28"/>
  <c r="H33" i="28"/>
  <c r="E33" i="28"/>
  <c r="DG32" i="28"/>
  <c r="DE32" i="28"/>
  <c r="DM32" i="28" s="1"/>
  <c r="CK32" i="28"/>
  <c r="CJ32" i="28"/>
  <c r="CE32" i="28"/>
  <c r="CD32" i="28"/>
  <c r="CC32" i="28"/>
  <c r="CB32" i="28"/>
  <c r="AI32" i="28"/>
  <c r="H32" i="28"/>
  <c r="E32" i="28"/>
  <c r="DU31" i="28"/>
  <c r="DG31" i="28"/>
  <c r="DE31" i="28"/>
  <c r="DM31" i="28" s="1"/>
  <c r="CK31" i="28"/>
  <c r="CJ31" i="28"/>
  <c r="CE31" i="28"/>
  <c r="CD31" i="28"/>
  <c r="CC31" i="28"/>
  <c r="CB31" i="28"/>
  <c r="AI31" i="28"/>
  <c r="H31" i="28"/>
  <c r="E31" i="28"/>
  <c r="DG30" i="28"/>
  <c r="DE30" i="28"/>
  <c r="DM30" i="28" s="1"/>
  <c r="CK30" i="28"/>
  <c r="CJ30" i="28"/>
  <c r="CE30" i="28"/>
  <c r="CD30" i="28"/>
  <c r="CC30" i="28"/>
  <c r="CB30" i="28"/>
  <c r="AI30" i="28"/>
  <c r="H30" i="28"/>
  <c r="E30" i="28"/>
  <c r="DG29" i="28"/>
  <c r="DE29" i="28"/>
  <c r="DM29" i="28" s="1"/>
  <c r="CK29" i="28"/>
  <c r="CJ29" i="28"/>
  <c r="CE29" i="28"/>
  <c r="CD29" i="28"/>
  <c r="CC29" i="28"/>
  <c r="CB29" i="28"/>
  <c r="AI29" i="28"/>
  <c r="H29" i="28"/>
  <c r="E29" i="28"/>
  <c r="DG28" i="28"/>
  <c r="DE28" i="28"/>
  <c r="DM28" i="28" s="1"/>
  <c r="CK28" i="28"/>
  <c r="CJ28" i="28"/>
  <c r="CE28" i="28"/>
  <c r="CD28" i="28"/>
  <c r="CC28" i="28"/>
  <c r="CB28" i="28"/>
  <c r="AI28" i="28"/>
  <c r="E28" i="28"/>
  <c r="DG27" i="28"/>
  <c r="DE27" i="28"/>
  <c r="DM27" i="28" s="1"/>
  <c r="CK27" i="28"/>
  <c r="CJ27" i="28"/>
  <c r="CE27" i="28"/>
  <c r="CD27" i="28"/>
  <c r="CC27" i="28"/>
  <c r="CB27" i="28"/>
  <c r="AI27" i="28"/>
  <c r="H27" i="28"/>
  <c r="E27" i="28"/>
  <c r="DG26" i="28"/>
  <c r="DE26" i="28"/>
  <c r="DM26" i="28" s="1"/>
  <c r="CK26" i="28"/>
  <c r="CJ26" i="28"/>
  <c r="CE26" i="28"/>
  <c r="CD26" i="28"/>
  <c r="CC26" i="28"/>
  <c r="CB26" i="28"/>
  <c r="AI26" i="28"/>
  <c r="H26" i="28"/>
  <c r="E26" i="28"/>
  <c r="DG25" i="28"/>
  <c r="DE25" i="28"/>
  <c r="DM25" i="28" s="1"/>
  <c r="CK25" i="28"/>
  <c r="CJ25" i="28"/>
  <c r="CE25" i="28"/>
  <c r="CD25" i="28"/>
  <c r="CC25" i="28"/>
  <c r="CB25" i="28"/>
  <c r="AI25" i="28"/>
  <c r="H25" i="28"/>
  <c r="E25" i="28"/>
  <c r="DG24" i="28"/>
  <c r="DE24" i="28"/>
  <c r="DM24" i="28" s="1"/>
  <c r="CK24" i="28"/>
  <c r="CJ24" i="28"/>
  <c r="CE24" i="28"/>
  <c r="CD24" i="28"/>
  <c r="CC24" i="28"/>
  <c r="CB24" i="28"/>
  <c r="AI24" i="28"/>
  <c r="H24" i="28"/>
  <c r="E24" i="28"/>
  <c r="DG23" i="28"/>
  <c r="DE23" i="28"/>
  <c r="DM23" i="28" s="1"/>
  <c r="CK23" i="28"/>
  <c r="CJ23" i="28"/>
  <c r="CE23" i="28"/>
  <c r="CD23" i="28"/>
  <c r="CC23" i="28"/>
  <c r="CB23" i="28"/>
  <c r="AI23" i="28"/>
  <c r="H23" i="28"/>
  <c r="E23" i="28"/>
  <c r="DG22" i="28"/>
  <c r="DE22" i="28"/>
  <c r="DM22" i="28" s="1"/>
  <c r="CK22" i="28"/>
  <c r="CJ22" i="28"/>
  <c r="CE22" i="28"/>
  <c r="CD22" i="28"/>
  <c r="CC22" i="28"/>
  <c r="CB22" i="28"/>
  <c r="AI22" i="28"/>
  <c r="H22" i="28"/>
  <c r="E22" i="28"/>
  <c r="DG21" i="28"/>
  <c r="DE21" i="28"/>
  <c r="DM21" i="28" s="1"/>
  <c r="CK21" i="28"/>
  <c r="CJ21" i="28"/>
  <c r="CE21" i="28"/>
  <c r="CD21" i="28"/>
  <c r="CC21" i="28"/>
  <c r="CB21" i="28"/>
  <c r="AI21" i="28"/>
  <c r="H21" i="28"/>
  <c r="E21" i="28"/>
  <c r="DG20" i="28"/>
  <c r="DE20" i="28"/>
  <c r="DM20" i="28" s="1"/>
  <c r="CK20" i="28"/>
  <c r="CJ20" i="28"/>
  <c r="CE20" i="28"/>
  <c r="CD20" i="28"/>
  <c r="CC20" i="28"/>
  <c r="CB20" i="28"/>
  <c r="AI20" i="28"/>
  <c r="H20" i="28"/>
  <c r="E20" i="28"/>
  <c r="DG19" i="28"/>
  <c r="DE19" i="28"/>
  <c r="DM19" i="28" s="1"/>
  <c r="CK19" i="28"/>
  <c r="CJ19" i="28"/>
  <c r="CE19" i="28"/>
  <c r="CD19" i="28"/>
  <c r="CC19" i="28"/>
  <c r="CB19" i="28"/>
  <c r="AI19" i="28"/>
  <c r="H19" i="28"/>
  <c r="E19" i="28"/>
  <c r="DG18" i="28"/>
  <c r="DE18" i="28"/>
  <c r="DM18" i="28" s="1"/>
  <c r="CK18" i="28"/>
  <c r="CJ18" i="28"/>
  <c r="CE18" i="28"/>
  <c r="CD18" i="28"/>
  <c r="CC18" i="28"/>
  <c r="CB18" i="28"/>
  <c r="AI18" i="28"/>
  <c r="H18" i="28"/>
  <c r="E18" i="28"/>
  <c r="DG17" i="28"/>
  <c r="DE17" i="28"/>
  <c r="DM17" i="28" s="1"/>
  <c r="CK17" i="28"/>
  <c r="CJ17" i="28"/>
  <c r="CE17" i="28"/>
  <c r="CD17" i="28"/>
  <c r="CC17" i="28"/>
  <c r="CB17" i="28"/>
  <c r="AI17" i="28"/>
  <c r="H17" i="28"/>
  <c r="E17" i="28"/>
  <c r="DG16" i="28"/>
  <c r="DE16" i="28"/>
  <c r="DM16" i="28" s="1"/>
  <c r="CK16" i="28"/>
  <c r="CJ16" i="28"/>
  <c r="CE16" i="28"/>
  <c r="CD16" i="28"/>
  <c r="CC16" i="28"/>
  <c r="CB16" i="28"/>
  <c r="AI16" i="28"/>
  <c r="H16" i="28"/>
  <c r="E16" i="28"/>
  <c r="DG15" i="28"/>
  <c r="DE15" i="28"/>
  <c r="DM15" i="28" s="1"/>
  <c r="CK15" i="28"/>
  <c r="CJ15" i="28"/>
  <c r="CE15" i="28"/>
  <c r="CD15" i="28"/>
  <c r="CC15" i="28"/>
  <c r="CB15" i="28"/>
  <c r="AI15" i="28"/>
  <c r="H15" i="28"/>
  <c r="E15" i="28"/>
  <c r="DG14" i="28"/>
  <c r="DE14" i="28"/>
  <c r="DM14" i="28" s="1"/>
  <c r="CK14" i="28"/>
  <c r="CJ14" i="28"/>
  <c r="CE14" i="28"/>
  <c r="CD14" i="28"/>
  <c r="CC14" i="28"/>
  <c r="CB14" i="28"/>
  <c r="AI14" i="28"/>
  <c r="H14" i="28"/>
  <c r="E14" i="28"/>
  <c r="DG13" i="28"/>
  <c r="DE13" i="28"/>
  <c r="DM13" i="28" s="1"/>
  <c r="CK13" i="28"/>
  <c r="CJ13" i="28"/>
  <c r="CE13" i="28"/>
  <c r="CD13" i="28"/>
  <c r="CC13" i="28"/>
  <c r="CB13" i="28"/>
  <c r="AI13" i="28"/>
  <c r="H13" i="28"/>
  <c r="E13" i="28"/>
  <c r="DG12" i="28"/>
  <c r="DE12" i="28"/>
  <c r="DM12" i="28" s="1"/>
  <c r="CK12" i="28"/>
  <c r="CJ12" i="28"/>
  <c r="CE12" i="28"/>
  <c r="CD12" i="28"/>
  <c r="CC12" i="28"/>
  <c r="CB12" i="28"/>
  <c r="AI12" i="28"/>
  <c r="H12" i="28"/>
  <c r="E12" i="28"/>
  <c r="DG11" i="28"/>
  <c r="DE11" i="28"/>
  <c r="CK11" i="28"/>
  <c r="CJ11" i="28"/>
  <c r="CE11" i="28"/>
  <c r="CD11" i="28"/>
  <c r="CC11" i="28"/>
  <c r="CB11" i="28"/>
  <c r="AI11" i="28"/>
  <c r="H11" i="28"/>
  <c r="E11" i="28"/>
  <c r="DB35" i="27"/>
  <c r="AQ35" i="27"/>
  <c r="AP35" i="27"/>
  <c r="AD35" i="27"/>
  <c r="Y35" i="27"/>
  <c r="I35" i="27"/>
  <c r="G35" i="27"/>
  <c r="F35" i="27"/>
  <c r="D35" i="27"/>
  <c r="DE34" i="27"/>
  <c r="DM34" i="27" s="1"/>
  <c r="CK34" i="27"/>
  <c r="CJ34" i="27"/>
  <c r="CE34" i="27"/>
  <c r="CD34" i="27"/>
  <c r="CC34" i="27"/>
  <c r="CB34" i="27"/>
  <c r="AI34" i="27"/>
  <c r="H34" i="27"/>
  <c r="E34" i="27"/>
  <c r="DG33" i="27"/>
  <c r="DE33" i="27"/>
  <c r="DM33" i="27" s="1"/>
  <c r="CK33" i="27"/>
  <c r="CJ33" i="27"/>
  <c r="CE33" i="27"/>
  <c r="CD33" i="27"/>
  <c r="CC33" i="27"/>
  <c r="CB33" i="27"/>
  <c r="AI33" i="27"/>
  <c r="H33" i="27"/>
  <c r="E33" i="27"/>
  <c r="DG32" i="27"/>
  <c r="DE32" i="27"/>
  <c r="DM32" i="27" s="1"/>
  <c r="CK32" i="27"/>
  <c r="CJ32" i="27"/>
  <c r="CE32" i="27"/>
  <c r="CD32" i="27"/>
  <c r="CC32" i="27"/>
  <c r="CB32" i="27"/>
  <c r="AI32" i="27"/>
  <c r="H32" i="27"/>
  <c r="E32" i="27"/>
  <c r="DU31" i="27"/>
  <c r="DG31" i="27"/>
  <c r="DE31" i="27"/>
  <c r="DM31" i="27" s="1"/>
  <c r="CK31" i="27"/>
  <c r="CJ31" i="27"/>
  <c r="CE31" i="27"/>
  <c r="CD31" i="27"/>
  <c r="CC31" i="27"/>
  <c r="CB31" i="27"/>
  <c r="AI31" i="27"/>
  <c r="H31" i="27"/>
  <c r="E31" i="27"/>
  <c r="DG30" i="27"/>
  <c r="DE30" i="27"/>
  <c r="DM30" i="27" s="1"/>
  <c r="CK30" i="27"/>
  <c r="CJ30" i="27"/>
  <c r="CE30" i="27"/>
  <c r="CD30" i="27"/>
  <c r="CC30" i="27"/>
  <c r="CB30" i="27"/>
  <c r="AI30" i="27"/>
  <c r="H30" i="27"/>
  <c r="E30" i="27"/>
  <c r="DG29" i="27"/>
  <c r="DE29" i="27"/>
  <c r="DM29" i="27" s="1"/>
  <c r="CK29" i="27"/>
  <c r="CJ29" i="27"/>
  <c r="CE29" i="27"/>
  <c r="CD29" i="27"/>
  <c r="CC29" i="27"/>
  <c r="CB29" i="27"/>
  <c r="AI29" i="27"/>
  <c r="H29" i="27"/>
  <c r="E29" i="27"/>
  <c r="DG28" i="27"/>
  <c r="DE28" i="27"/>
  <c r="DM28" i="27" s="1"/>
  <c r="CK28" i="27"/>
  <c r="CJ28" i="27"/>
  <c r="CE28" i="27"/>
  <c r="CD28" i="27"/>
  <c r="CC28" i="27"/>
  <c r="CB28" i="27"/>
  <c r="AI28" i="27"/>
  <c r="H28" i="27"/>
  <c r="E28" i="27"/>
  <c r="DG27" i="27"/>
  <c r="DE27" i="27"/>
  <c r="DM27" i="27" s="1"/>
  <c r="CK27" i="27"/>
  <c r="CJ27" i="27"/>
  <c r="CE27" i="27"/>
  <c r="CD27" i="27"/>
  <c r="CC27" i="27"/>
  <c r="CB27" i="27"/>
  <c r="AI27" i="27"/>
  <c r="H27" i="27"/>
  <c r="E27" i="27"/>
  <c r="DG26" i="27"/>
  <c r="DE26" i="27"/>
  <c r="DM26" i="27" s="1"/>
  <c r="CK26" i="27"/>
  <c r="CJ26" i="27"/>
  <c r="CE26" i="27"/>
  <c r="CD26" i="27"/>
  <c r="CC26" i="27"/>
  <c r="CB26" i="27"/>
  <c r="AI26" i="27"/>
  <c r="H26" i="27"/>
  <c r="E26" i="27"/>
  <c r="DG25" i="27"/>
  <c r="DE25" i="27"/>
  <c r="DM25" i="27" s="1"/>
  <c r="CK25" i="27"/>
  <c r="CJ25" i="27"/>
  <c r="CE25" i="27"/>
  <c r="CD25" i="27"/>
  <c r="CC25" i="27"/>
  <c r="CB25" i="27"/>
  <c r="AI25" i="27"/>
  <c r="H25" i="27"/>
  <c r="E25" i="27"/>
  <c r="DG24" i="27"/>
  <c r="DE24" i="27"/>
  <c r="DM24" i="27" s="1"/>
  <c r="CK24" i="27"/>
  <c r="CJ24" i="27"/>
  <c r="CE24" i="27"/>
  <c r="CD24" i="27"/>
  <c r="CC24" i="27"/>
  <c r="CB24" i="27"/>
  <c r="AI24" i="27"/>
  <c r="H24" i="27"/>
  <c r="E24" i="27"/>
  <c r="DG23" i="27"/>
  <c r="DE23" i="27"/>
  <c r="DM23" i="27" s="1"/>
  <c r="CK23" i="27"/>
  <c r="CJ23" i="27"/>
  <c r="CE23" i="27"/>
  <c r="CD23" i="27"/>
  <c r="CC23" i="27"/>
  <c r="CB23" i="27"/>
  <c r="AI23" i="27"/>
  <c r="H23" i="27"/>
  <c r="E23" i="27"/>
  <c r="DG22" i="27"/>
  <c r="DE22" i="27"/>
  <c r="DM22" i="27" s="1"/>
  <c r="CK22" i="27"/>
  <c r="CJ22" i="27"/>
  <c r="CE22" i="27"/>
  <c r="CD22" i="27"/>
  <c r="CC22" i="27"/>
  <c r="CB22" i="27"/>
  <c r="AI22" i="27"/>
  <c r="H22" i="27"/>
  <c r="E22" i="27"/>
  <c r="DG21" i="27"/>
  <c r="DE21" i="27"/>
  <c r="DM21" i="27" s="1"/>
  <c r="CK21" i="27"/>
  <c r="CJ21" i="27"/>
  <c r="CE21" i="27"/>
  <c r="CD21" i="27"/>
  <c r="CC21" i="27"/>
  <c r="CB21" i="27"/>
  <c r="AI21" i="27"/>
  <c r="H21" i="27"/>
  <c r="E21" i="27"/>
  <c r="DG20" i="27"/>
  <c r="DE20" i="27"/>
  <c r="DM20" i="27" s="1"/>
  <c r="CK20" i="27"/>
  <c r="CJ20" i="27"/>
  <c r="CE20" i="27"/>
  <c r="CD20" i="27"/>
  <c r="CC20" i="27"/>
  <c r="CB20" i="27"/>
  <c r="AI20" i="27"/>
  <c r="H20" i="27"/>
  <c r="E20" i="27"/>
  <c r="DG19" i="27"/>
  <c r="DE19" i="27"/>
  <c r="DM19" i="27" s="1"/>
  <c r="CK19" i="27"/>
  <c r="CJ19" i="27"/>
  <c r="CE19" i="27"/>
  <c r="CD19" i="27"/>
  <c r="CC19" i="27"/>
  <c r="CB19" i="27"/>
  <c r="AI19" i="27"/>
  <c r="H19" i="27"/>
  <c r="E19" i="27"/>
  <c r="DG18" i="27"/>
  <c r="DE18" i="27"/>
  <c r="DM18" i="27" s="1"/>
  <c r="CK18" i="27"/>
  <c r="CJ18" i="27"/>
  <c r="CE18" i="27"/>
  <c r="CD18" i="27"/>
  <c r="CC18" i="27"/>
  <c r="CB18" i="27"/>
  <c r="AI18" i="27"/>
  <c r="H18" i="27"/>
  <c r="E18" i="27"/>
  <c r="DG17" i="27"/>
  <c r="DE17" i="27"/>
  <c r="DM17" i="27" s="1"/>
  <c r="CK17" i="27"/>
  <c r="CJ17" i="27"/>
  <c r="CE17" i="27"/>
  <c r="CD17" i="27"/>
  <c r="CC17" i="27"/>
  <c r="CB17" i="27"/>
  <c r="AI17" i="27"/>
  <c r="H17" i="27"/>
  <c r="E17" i="27"/>
  <c r="DG16" i="27"/>
  <c r="DE16" i="27"/>
  <c r="DM16" i="27" s="1"/>
  <c r="CK16" i="27"/>
  <c r="CJ16" i="27"/>
  <c r="CE16" i="27"/>
  <c r="CD16" i="27"/>
  <c r="CC16" i="27"/>
  <c r="CB16" i="27"/>
  <c r="AI16" i="27"/>
  <c r="H16" i="27"/>
  <c r="E16" i="27"/>
  <c r="DG15" i="27"/>
  <c r="DE15" i="27"/>
  <c r="DM15" i="27" s="1"/>
  <c r="CK15" i="27"/>
  <c r="CJ15" i="27"/>
  <c r="CE15" i="27"/>
  <c r="CD15" i="27"/>
  <c r="CC15" i="27"/>
  <c r="CB15" i="27"/>
  <c r="AI15" i="27"/>
  <c r="H15" i="27"/>
  <c r="E15" i="27"/>
  <c r="DG14" i="27"/>
  <c r="DE14" i="27"/>
  <c r="DM14" i="27" s="1"/>
  <c r="CK14" i="27"/>
  <c r="CJ14" i="27"/>
  <c r="CE14" i="27"/>
  <c r="CD14" i="27"/>
  <c r="CC14" i="27"/>
  <c r="CB14" i="27"/>
  <c r="AI14" i="27"/>
  <c r="H14" i="27"/>
  <c r="E14" i="27"/>
  <c r="DG13" i="27"/>
  <c r="DE13" i="27"/>
  <c r="DM13" i="27" s="1"/>
  <c r="CK13" i="27"/>
  <c r="CJ13" i="27"/>
  <c r="CE13" i="27"/>
  <c r="CD13" i="27"/>
  <c r="CC13" i="27"/>
  <c r="CB13" i="27"/>
  <c r="AI13" i="27"/>
  <c r="H13" i="27"/>
  <c r="E13" i="27"/>
  <c r="DG12" i="27"/>
  <c r="DE12" i="27"/>
  <c r="DM12" i="27" s="1"/>
  <c r="CK12" i="27"/>
  <c r="CJ12" i="27"/>
  <c r="CE12" i="27"/>
  <c r="CD12" i="27"/>
  <c r="CC12" i="27"/>
  <c r="CB12" i="27"/>
  <c r="AI12" i="27"/>
  <c r="H12" i="27"/>
  <c r="E12" i="27"/>
  <c r="DG11" i="27"/>
  <c r="DE11" i="27"/>
  <c r="CK11" i="27"/>
  <c r="CJ11" i="27"/>
  <c r="CE11" i="27"/>
  <c r="CD11" i="27"/>
  <c r="CC11" i="27"/>
  <c r="CB11" i="27"/>
  <c r="AI11" i="27"/>
  <c r="H11" i="27"/>
  <c r="E11" i="27"/>
  <c r="DB35" i="26"/>
  <c r="AP35" i="26"/>
  <c r="AD35" i="26"/>
  <c r="Y35" i="26"/>
  <c r="I35" i="26"/>
  <c r="G35" i="26"/>
  <c r="F35" i="26"/>
  <c r="D35" i="26"/>
  <c r="DG34" i="26"/>
  <c r="DE34" i="26"/>
  <c r="DM34" i="26" s="1"/>
  <c r="CK34" i="26"/>
  <c r="CJ34" i="26"/>
  <c r="CE34" i="26"/>
  <c r="CD34" i="26"/>
  <c r="CC34" i="26"/>
  <c r="CB34" i="26"/>
  <c r="AI34" i="26"/>
  <c r="H34" i="26"/>
  <c r="E34" i="26"/>
  <c r="DG33" i="26"/>
  <c r="DE33" i="26"/>
  <c r="DM33" i="26" s="1"/>
  <c r="CK33" i="26"/>
  <c r="CJ33" i="26"/>
  <c r="CE33" i="26"/>
  <c r="CD33" i="26"/>
  <c r="CC33" i="26"/>
  <c r="CB33" i="26"/>
  <c r="AI33" i="26"/>
  <c r="H33" i="26"/>
  <c r="E33" i="26"/>
  <c r="DG32" i="26"/>
  <c r="DE32" i="26"/>
  <c r="DM32" i="26" s="1"/>
  <c r="CK32" i="26"/>
  <c r="CJ32" i="26"/>
  <c r="CE32" i="26"/>
  <c r="CD32" i="26"/>
  <c r="CC32" i="26"/>
  <c r="CB32" i="26"/>
  <c r="AI32" i="26"/>
  <c r="H32" i="26"/>
  <c r="E32" i="26"/>
  <c r="DU31" i="26"/>
  <c r="DG31" i="26"/>
  <c r="DE31" i="26"/>
  <c r="DM31" i="26" s="1"/>
  <c r="CK31" i="26"/>
  <c r="CJ31" i="26"/>
  <c r="CE31" i="26"/>
  <c r="CD31" i="26"/>
  <c r="CC31" i="26"/>
  <c r="CB31" i="26"/>
  <c r="AI31" i="26"/>
  <c r="H31" i="26"/>
  <c r="E31" i="26"/>
  <c r="DG30" i="26"/>
  <c r="DE30" i="26"/>
  <c r="DM30" i="26" s="1"/>
  <c r="CK30" i="26"/>
  <c r="CJ30" i="26"/>
  <c r="CE30" i="26"/>
  <c r="CD30" i="26"/>
  <c r="CC30" i="26"/>
  <c r="CB30" i="26"/>
  <c r="AI30" i="26"/>
  <c r="H30" i="26"/>
  <c r="E30" i="26"/>
  <c r="DG29" i="26"/>
  <c r="DE29" i="26"/>
  <c r="DM29" i="26" s="1"/>
  <c r="CK29" i="26"/>
  <c r="CJ29" i="26"/>
  <c r="CE29" i="26"/>
  <c r="CD29" i="26"/>
  <c r="CC29" i="26"/>
  <c r="CB29" i="26"/>
  <c r="AI29" i="26"/>
  <c r="H29" i="26"/>
  <c r="E29" i="26"/>
  <c r="DG28" i="26"/>
  <c r="DE28" i="26"/>
  <c r="DM28" i="26" s="1"/>
  <c r="CK28" i="26"/>
  <c r="CJ28" i="26"/>
  <c r="CE28" i="26"/>
  <c r="CD28" i="26"/>
  <c r="CC28" i="26"/>
  <c r="CB28" i="26"/>
  <c r="AI28" i="26"/>
  <c r="H28" i="26"/>
  <c r="E28" i="26"/>
  <c r="DG27" i="26"/>
  <c r="DE27" i="26"/>
  <c r="DM27" i="26" s="1"/>
  <c r="CK27" i="26"/>
  <c r="CJ27" i="26"/>
  <c r="CE27" i="26"/>
  <c r="CD27" i="26"/>
  <c r="CC27" i="26"/>
  <c r="CB27" i="26"/>
  <c r="AI27" i="26"/>
  <c r="H27" i="26"/>
  <c r="E27" i="26"/>
  <c r="DG26" i="26"/>
  <c r="DE26" i="26"/>
  <c r="DM26" i="26" s="1"/>
  <c r="CK26" i="26"/>
  <c r="CJ26" i="26"/>
  <c r="CE26" i="26"/>
  <c r="CD26" i="26"/>
  <c r="CC26" i="26"/>
  <c r="CB26" i="26"/>
  <c r="AI26" i="26"/>
  <c r="H26" i="26"/>
  <c r="E26" i="26"/>
  <c r="DG25" i="26"/>
  <c r="DE25" i="26"/>
  <c r="DM25" i="26" s="1"/>
  <c r="CK25" i="26"/>
  <c r="CJ25" i="26"/>
  <c r="CE25" i="26"/>
  <c r="CD25" i="26"/>
  <c r="CC25" i="26"/>
  <c r="CB25" i="26"/>
  <c r="AI25" i="26"/>
  <c r="H25" i="26"/>
  <c r="E25" i="26"/>
  <c r="DG24" i="26"/>
  <c r="DE24" i="26"/>
  <c r="DM24" i="26" s="1"/>
  <c r="CK24" i="26"/>
  <c r="CJ24" i="26"/>
  <c r="CE24" i="26"/>
  <c r="CD24" i="26"/>
  <c r="CC24" i="26"/>
  <c r="CB24" i="26"/>
  <c r="AI24" i="26"/>
  <c r="H24" i="26"/>
  <c r="E24" i="26"/>
  <c r="DG23" i="26"/>
  <c r="DE23" i="26"/>
  <c r="DM23" i="26" s="1"/>
  <c r="CK23" i="26"/>
  <c r="CJ23" i="26"/>
  <c r="CE23" i="26"/>
  <c r="CD23" i="26"/>
  <c r="CC23" i="26"/>
  <c r="CB23" i="26"/>
  <c r="AI23" i="26"/>
  <c r="H23" i="26"/>
  <c r="E23" i="26"/>
  <c r="DG22" i="26"/>
  <c r="DE22" i="26"/>
  <c r="DM22" i="26" s="1"/>
  <c r="CK22" i="26"/>
  <c r="CJ22" i="26"/>
  <c r="CE22" i="26"/>
  <c r="CD22" i="26"/>
  <c r="CC22" i="26"/>
  <c r="CB22" i="26"/>
  <c r="AI22" i="26"/>
  <c r="H22" i="26"/>
  <c r="E22" i="26"/>
  <c r="DG21" i="26"/>
  <c r="DE21" i="26"/>
  <c r="DM21" i="26" s="1"/>
  <c r="CK21" i="26"/>
  <c r="CJ21" i="26"/>
  <c r="CE21" i="26"/>
  <c r="CD21" i="26"/>
  <c r="CC21" i="26"/>
  <c r="CB21" i="26"/>
  <c r="AI21" i="26"/>
  <c r="H21" i="26"/>
  <c r="E21" i="26"/>
  <c r="DG20" i="26"/>
  <c r="DE20" i="26"/>
  <c r="DM20" i="26" s="1"/>
  <c r="CK20" i="26"/>
  <c r="CJ20" i="26"/>
  <c r="CE20" i="26"/>
  <c r="CD20" i="26"/>
  <c r="CC20" i="26"/>
  <c r="CB20" i="26"/>
  <c r="AI20" i="26"/>
  <c r="H20" i="26"/>
  <c r="E20" i="26"/>
  <c r="DG19" i="26"/>
  <c r="DE19" i="26"/>
  <c r="DM19" i="26" s="1"/>
  <c r="CK19" i="26"/>
  <c r="CJ19" i="26"/>
  <c r="CE19" i="26"/>
  <c r="CD19" i="26"/>
  <c r="CC19" i="26"/>
  <c r="CB19" i="26"/>
  <c r="AI19" i="26"/>
  <c r="H19" i="26"/>
  <c r="E19" i="26"/>
  <c r="DG18" i="26"/>
  <c r="DE18" i="26"/>
  <c r="DM18" i="26" s="1"/>
  <c r="CK18" i="26"/>
  <c r="CJ18" i="26"/>
  <c r="CE18" i="26"/>
  <c r="CD18" i="26"/>
  <c r="CC18" i="26"/>
  <c r="CB18" i="26"/>
  <c r="AI18" i="26"/>
  <c r="H18" i="26"/>
  <c r="E18" i="26"/>
  <c r="DG17" i="26"/>
  <c r="DE17" i="26"/>
  <c r="DM17" i="26" s="1"/>
  <c r="CK17" i="26"/>
  <c r="CJ17" i="26"/>
  <c r="CE17" i="26"/>
  <c r="CD17" i="26"/>
  <c r="CC17" i="26"/>
  <c r="CB17" i="26"/>
  <c r="AI17" i="26"/>
  <c r="H17" i="26"/>
  <c r="E17" i="26"/>
  <c r="DG16" i="26"/>
  <c r="DE16" i="26"/>
  <c r="DM16" i="26" s="1"/>
  <c r="CK16" i="26"/>
  <c r="CJ16" i="26"/>
  <c r="CE16" i="26"/>
  <c r="CD16" i="26"/>
  <c r="CC16" i="26"/>
  <c r="CB16" i="26"/>
  <c r="AI16" i="26"/>
  <c r="H16" i="26"/>
  <c r="E16" i="26"/>
  <c r="DG15" i="26"/>
  <c r="DE15" i="26"/>
  <c r="DM15" i="26" s="1"/>
  <c r="CK15" i="26"/>
  <c r="CJ15" i="26"/>
  <c r="CE15" i="26"/>
  <c r="CD15" i="26"/>
  <c r="CC15" i="26"/>
  <c r="CB15" i="26"/>
  <c r="AI15" i="26"/>
  <c r="H15" i="26"/>
  <c r="E15" i="26"/>
  <c r="DG14" i="26"/>
  <c r="DE14" i="26"/>
  <c r="DM14" i="26" s="1"/>
  <c r="CK14" i="26"/>
  <c r="CJ14" i="26"/>
  <c r="CE14" i="26"/>
  <c r="CD14" i="26"/>
  <c r="CC14" i="26"/>
  <c r="CB14" i="26"/>
  <c r="AI14" i="26"/>
  <c r="H14" i="26"/>
  <c r="E14" i="26"/>
  <c r="DG13" i="26"/>
  <c r="DE13" i="26"/>
  <c r="DM13" i="26" s="1"/>
  <c r="CK13" i="26"/>
  <c r="CJ13" i="26"/>
  <c r="CE13" i="26"/>
  <c r="CD13" i="26"/>
  <c r="CC13" i="26"/>
  <c r="CB13" i="26"/>
  <c r="AI13" i="26"/>
  <c r="H13" i="26"/>
  <c r="E13" i="26"/>
  <c r="DG12" i="26"/>
  <c r="DE12" i="26"/>
  <c r="DM12" i="26" s="1"/>
  <c r="CK12" i="26"/>
  <c r="CJ12" i="26"/>
  <c r="CE12" i="26"/>
  <c r="CD12" i="26"/>
  <c r="CC12" i="26"/>
  <c r="CB12" i="26"/>
  <c r="AI12" i="26"/>
  <c r="H12" i="26"/>
  <c r="E12" i="26"/>
  <c r="DG11" i="26"/>
  <c r="DE11" i="26"/>
  <c r="CK11" i="26"/>
  <c r="CJ11" i="26"/>
  <c r="CE11" i="26"/>
  <c r="CD11" i="26"/>
  <c r="CC11" i="26"/>
  <c r="CB11" i="26"/>
  <c r="AI11" i="26"/>
  <c r="H11" i="26"/>
  <c r="E11" i="26"/>
  <c r="E35" i="26" s="1"/>
  <c r="DB35" i="25"/>
  <c r="AQ35" i="25"/>
  <c r="AP35" i="25"/>
  <c r="AD35" i="25"/>
  <c r="Y35" i="25"/>
  <c r="I35" i="25"/>
  <c r="G35" i="25"/>
  <c r="F35" i="25"/>
  <c r="D35" i="25"/>
  <c r="DG34" i="25"/>
  <c r="DE34" i="25"/>
  <c r="DM34" i="25" s="1"/>
  <c r="CK34" i="25"/>
  <c r="CJ34" i="25"/>
  <c r="CE34" i="25"/>
  <c r="CD34" i="25"/>
  <c r="CC34" i="25"/>
  <c r="CB34" i="25"/>
  <c r="AI34" i="25"/>
  <c r="H34" i="25"/>
  <c r="E34" i="25"/>
  <c r="DG33" i="25"/>
  <c r="DE33" i="25"/>
  <c r="DM33" i="25" s="1"/>
  <c r="CK33" i="25"/>
  <c r="CJ33" i="25"/>
  <c r="CE33" i="25"/>
  <c r="CD33" i="25"/>
  <c r="CC33" i="25"/>
  <c r="CB33" i="25"/>
  <c r="AI33" i="25"/>
  <c r="H33" i="25"/>
  <c r="E33" i="25"/>
  <c r="DG32" i="25"/>
  <c r="DE32" i="25"/>
  <c r="DM32" i="25" s="1"/>
  <c r="CK32" i="25"/>
  <c r="CJ32" i="25"/>
  <c r="CE32" i="25"/>
  <c r="CD32" i="25"/>
  <c r="CC32" i="25"/>
  <c r="CB32" i="25"/>
  <c r="AI32" i="25"/>
  <c r="H32" i="25"/>
  <c r="E32" i="25"/>
  <c r="DU31" i="25"/>
  <c r="DG31" i="25"/>
  <c r="DE31" i="25"/>
  <c r="DM31" i="25" s="1"/>
  <c r="CK31" i="25"/>
  <c r="CJ31" i="25"/>
  <c r="CE31" i="25"/>
  <c r="CD31" i="25"/>
  <c r="CC31" i="25"/>
  <c r="CB31" i="25"/>
  <c r="AI31" i="25"/>
  <c r="H31" i="25"/>
  <c r="E31" i="25"/>
  <c r="DG30" i="25"/>
  <c r="DE30" i="25"/>
  <c r="DM30" i="25" s="1"/>
  <c r="CK30" i="25"/>
  <c r="CJ30" i="25"/>
  <c r="CE30" i="25"/>
  <c r="CD30" i="25"/>
  <c r="CC30" i="25"/>
  <c r="CB30" i="25"/>
  <c r="AI30" i="25"/>
  <c r="H30" i="25"/>
  <c r="E30" i="25"/>
  <c r="DG29" i="25"/>
  <c r="DE29" i="25"/>
  <c r="DM29" i="25" s="1"/>
  <c r="CK29" i="25"/>
  <c r="CJ29" i="25"/>
  <c r="CE29" i="25"/>
  <c r="CD29" i="25"/>
  <c r="CC29" i="25"/>
  <c r="CB29" i="25"/>
  <c r="AI29" i="25"/>
  <c r="H29" i="25"/>
  <c r="E29" i="25"/>
  <c r="DG28" i="25"/>
  <c r="DE28" i="25"/>
  <c r="DM28" i="25" s="1"/>
  <c r="CK28" i="25"/>
  <c r="CJ28" i="25"/>
  <c r="CE28" i="25"/>
  <c r="CD28" i="25"/>
  <c r="CC28" i="25"/>
  <c r="CB28" i="25"/>
  <c r="AI28" i="25"/>
  <c r="H28" i="25"/>
  <c r="E28" i="25"/>
  <c r="DG27" i="25"/>
  <c r="DE27" i="25"/>
  <c r="DM27" i="25" s="1"/>
  <c r="CK27" i="25"/>
  <c r="CJ27" i="25"/>
  <c r="CE27" i="25"/>
  <c r="CD27" i="25"/>
  <c r="CC27" i="25"/>
  <c r="CB27" i="25"/>
  <c r="AI27" i="25"/>
  <c r="H27" i="25"/>
  <c r="E27" i="25"/>
  <c r="DG26" i="25"/>
  <c r="DE26" i="25"/>
  <c r="DM26" i="25" s="1"/>
  <c r="CK26" i="25"/>
  <c r="CJ26" i="25"/>
  <c r="CE26" i="25"/>
  <c r="CD26" i="25"/>
  <c r="CC26" i="25"/>
  <c r="CB26" i="25"/>
  <c r="AI26" i="25"/>
  <c r="H26" i="25"/>
  <c r="E26" i="25"/>
  <c r="DG25" i="25"/>
  <c r="DE25" i="25"/>
  <c r="DM25" i="25" s="1"/>
  <c r="CK25" i="25"/>
  <c r="CJ25" i="25"/>
  <c r="CE25" i="25"/>
  <c r="CD25" i="25"/>
  <c r="CC25" i="25"/>
  <c r="CB25" i="25"/>
  <c r="AI25" i="25"/>
  <c r="H25" i="25"/>
  <c r="E25" i="25"/>
  <c r="DG24" i="25"/>
  <c r="DE24" i="25"/>
  <c r="DM24" i="25" s="1"/>
  <c r="CK24" i="25"/>
  <c r="CJ24" i="25"/>
  <c r="CE24" i="25"/>
  <c r="CD24" i="25"/>
  <c r="CC24" i="25"/>
  <c r="CB24" i="25"/>
  <c r="AI24" i="25"/>
  <c r="H24" i="25"/>
  <c r="E24" i="25"/>
  <c r="DG23" i="25"/>
  <c r="DE23" i="25"/>
  <c r="DM23" i="25" s="1"/>
  <c r="CK23" i="25"/>
  <c r="CJ23" i="25"/>
  <c r="CE23" i="25"/>
  <c r="CD23" i="25"/>
  <c r="CC23" i="25"/>
  <c r="CB23" i="25"/>
  <c r="AI23" i="25"/>
  <c r="H23" i="25"/>
  <c r="E23" i="25"/>
  <c r="DG22" i="25"/>
  <c r="DE22" i="25"/>
  <c r="DM22" i="25" s="1"/>
  <c r="CK22" i="25"/>
  <c r="CJ22" i="25"/>
  <c r="CE22" i="25"/>
  <c r="CD22" i="25"/>
  <c r="CC22" i="25"/>
  <c r="CB22" i="25"/>
  <c r="AI22" i="25"/>
  <c r="H22" i="25"/>
  <c r="E22" i="25"/>
  <c r="DG21" i="25"/>
  <c r="DE21" i="25"/>
  <c r="DM21" i="25" s="1"/>
  <c r="CK21" i="25"/>
  <c r="CJ21" i="25"/>
  <c r="CE21" i="25"/>
  <c r="CD21" i="25"/>
  <c r="CC21" i="25"/>
  <c r="CB21" i="25"/>
  <c r="AI21" i="25"/>
  <c r="H21" i="25"/>
  <c r="E21" i="25"/>
  <c r="DG20" i="25"/>
  <c r="DE20" i="25"/>
  <c r="DM20" i="25" s="1"/>
  <c r="CK20" i="25"/>
  <c r="CJ20" i="25"/>
  <c r="CE20" i="25"/>
  <c r="CD20" i="25"/>
  <c r="CC20" i="25"/>
  <c r="CB20" i="25"/>
  <c r="AI20" i="25"/>
  <c r="H20" i="25"/>
  <c r="E20" i="25"/>
  <c r="DG19" i="25"/>
  <c r="DE19" i="25"/>
  <c r="DM19" i="25" s="1"/>
  <c r="CK19" i="25"/>
  <c r="CJ19" i="25"/>
  <c r="CE19" i="25"/>
  <c r="CD19" i="25"/>
  <c r="CC19" i="25"/>
  <c r="CB19" i="25"/>
  <c r="AI19" i="25"/>
  <c r="H19" i="25"/>
  <c r="E19" i="25"/>
  <c r="DG18" i="25"/>
  <c r="DE18" i="25"/>
  <c r="DM18" i="25" s="1"/>
  <c r="CK18" i="25"/>
  <c r="CJ18" i="25"/>
  <c r="CE18" i="25"/>
  <c r="CD18" i="25"/>
  <c r="CC18" i="25"/>
  <c r="CB18" i="25"/>
  <c r="AI18" i="25"/>
  <c r="H18" i="25"/>
  <c r="E18" i="25"/>
  <c r="DG17" i="25"/>
  <c r="DE17" i="25"/>
  <c r="DM17" i="25" s="1"/>
  <c r="CK17" i="25"/>
  <c r="CJ17" i="25"/>
  <c r="CE17" i="25"/>
  <c r="CD17" i="25"/>
  <c r="CC17" i="25"/>
  <c r="CB17" i="25"/>
  <c r="AI17" i="25"/>
  <c r="H17" i="25"/>
  <c r="E17" i="25"/>
  <c r="DG16" i="25"/>
  <c r="DE16" i="25"/>
  <c r="DM16" i="25" s="1"/>
  <c r="CK16" i="25"/>
  <c r="CJ16" i="25"/>
  <c r="CE16" i="25"/>
  <c r="CD16" i="25"/>
  <c r="CC16" i="25"/>
  <c r="CB16" i="25"/>
  <c r="AI16" i="25"/>
  <c r="H16" i="25"/>
  <c r="E16" i="25"/>
  <c r="DG15" i="25"/>
  <c r="DE15" i="25"/>
  <c r="DM15" i="25" s="1"/>
  <c r="CK15" i="25"/>
  <c r="CJ15" i="25"/>
  <c r="CE15" i="25"/>
  <c r="CD15" i="25"/>
  <c r="CC15" i="25"/>
  <c r="CB15" i="25"/>
  <c r="AI15" i="25"/>
  <c r="H15" i="25"/>
  <c r="E15" i="25"/>
  <c r="DG14" i="25"/>
  <c r="DE14" i="25"/>
  <c r="DM14" i="25" s="1"/>
  <c r="CK14" i="25"/>
  <c r="CJ14" i="25"/>
  <c r="CE14" i="25"/>
  <c r="CD14" i="25"/>
  <c r="CC14" i="25"/>
  <c r="CB14" i="25"/>
  <c r="AI14" i="25"/>
  <c r="H14" i="25"/>
  <c r="E14" i="25"/>
  <c r="DG13" i="25"/>
  <c r="DE13" i="25"/>
  <c r="DM13" i="25" s="1"/>
  <c r="CK13" i="25"/>
  <c r="CJ13" i="25"/>
  <c r="CE13" i="25"/>
  <c r="CD13" i="25"/>
  <c r="CC13" i="25"/>
  <c r="CB13" i="25"/>
  <c r="AI13" i="25"/>
  <c r="H13" i="25"/>
  <c r="E13" i="25"/>
  <c r="DG12" i="25"/>
  <c r="DE12" i="25"/>
  <c r="DM12" i="25" s="1"/>
  <c r="CK12" i="25"/>
  <c r="CJ12" i="25"/>
  <c r="CE12" i="25"/>
  <c r="CD12" i="25"/>
  <c r="CC12" i="25"/>
  <c r="CB12" i="25"/>
  <c r="AI12" i="25"/>
  <c r="H12" i="25"/>
  <c r="E12" i="25"/>
  <c r="DG11" i="25"/>
  <c r="DE11" i="25"/>
  <c r="CK11" i="25"/>
  <c r="CJ11" i="25"/>
  <c r="CE11" i="25"/>
  <c r="CD11" i="25"/>
  <c r="CC11" i="25"/>
  <c r="CB11" i="25"/>
  <c r="AI11" i="25"/>
  <c r="H11" i="25"/>
  <c r="E11" i="25"/>
  <c r="DB35" i="24"/>
  <c r="AQ35" i="24"/>
  <c r="AP35" i="24"/>
  <c r="AD35" i="24"/>
  <c r="Y35" i="24"/>
  <c r="I35" i="24"/>
  <c r="G35" i="24"/>
  <c r="F35" i="24"/>
  <c r="D35" i="24"/>
  <c r="DG34" i="24"/>
  <c r="DE34" i="24"/>
  <c r="DM34" i="24" s="1"/>
  <c r="CK34" i="24"/>
  <c r="CJ34" i="24"/>
  <c r="CE34" i="24"/>
  <c r="CD34" i="24"/>
  <c r="CC34" i="24"/>
  <c r="CB34" i="24"/>
  <c r="AI34" i="24"/>
  <c r="H34" i="24"/>
  <c r="E34" i="24"/>
  <c r="DG33" i="24"/>
  <c r="DE33" i="24"/>
  <c r="DM33" i="24" s="1"/>
  <c r="CK33" i="24"/>
  <c r="CJ33" i="24"/>
  <c r="CE33" i="24"/>
  <c r="CD33" i="24"/>
  <c r="CC33" i="24"/>
  <c r="CB33" i="24"/>
  <c r="AI33" i="24"/>
  <c r="H33" i="24"/>
  <c r="E33" i="24"/>
  <c r="DG32" i="24"/>
  <c r="DE32" i="24"/>
  <c r="DM32" i="24" s="1"/>
  <c r="CK32" i="24"/>
  <c r="CJ32" i="24"/>
  <c r="CE32" i="24"/>
  <c r="CD32" i="24"/>
  <c r="CC32" i="24"/>
  <c r="CB32" i="24"/>
  <c r="AI32" i="24"/>
  <c r="H32" i="24"/>
  <c r="E32" i="24"/>
  <c r="DU31" i="24"/>
  <c r="DG31" i="24"/>
  <c r="DE31" i="24"/>
  <c r="DM31" i="24" s="1"/>
  <c r="CK31" i="24"/>
  <c r="CJ31" i="24"/>
  <c r="CE31" i="24"/>
  <c r="CD31" i="24"/>
  <c r="CC31" i="24"/>
  <c r="CB31" i="24"/>
  <c r="AI31" i="24"/>
  <c r="H31" i="24"/>
  <c r="E31" i="24"/>
  <c r="DG30" i="24"/>
  <c r="DE30" i="24"/>
  <c r="DM30" i="24" s="1"/>
  <c r="CK30" i="24"/>
  <c r="CJ30" i="24"/>
  <c r="CE30" i="24"/>
  <c r="CD30" i="24"/>
  <c r="CC30" i="24"/>
  <c r="CB30" i="24"/>
  <c r="AI30" i="24"/>
  <c r="H30" i="24"/>
  <c r="E30" i="24"/>
  <c r="DG29" i="24"/>
  <c r="DE29" i="24"/>
  <c r="DM29" i="24" s="1"/>
  <c r="CK29" i="24"/>
  <c r="CJ29" i="24"/>
  <c r="CE29" i="24"/>
  <c r="CD29" i="24"/>
  <c r="CC29" i="24"/>
  <c r="CB29" i="24"/>
  <c r="AI29" i="24"/>
  <c r="H29" i="24"/>
  <c r="E29" i="24"/>
  <c r="DG28" i="24"/>
  <c r="DE28" i="24"/>
  <c r="DM28" i="24" s="1"/>
  <c r="CK28" i="24"/>
  <c r="CJ28" i="24"/>
  <c r="CE28" i="24"/>
  <c r="CD28" i="24"/>
  <c r="CC28" i="24"/>
  <c r="CB28" i="24"/>
  <c r="AI28" i="24"/>
  <c r="H28" i="24"/>
  <c r="E28" i="24"/>
  <c r="DG27" i="24"/>
  <c r="DE27" i="24"/>
  <c r="DM27" i="24" s="1"/>
  <c r="CK27" i="24"/>
  <c r="CJ27" i="24"/>
  <c r="CE27" i="24"/>
  <c r="CD27" i="24"/>
  <c r="CC27" i="24"/>
  <c r="CB27" i="24"/>
  <c r="AI27" i="24"/>
  <c r="H27" i="24"/>
  <c r="E27" i="24"/>
  <c r="DG26" i="24"/>
  <c r="DE26" i="24"/>
  <c r="DM26" i="24" s="1"/>
  <c r="CK26" i="24"/>
  <c r="CJ26" i="24"/>
  <c r="CE26" i="24"/>
  <c r="CD26" i="24"/>
  <c r="CC26" i="24"/>
  <c r="CB26" i="24"/>
  <c r="AI26" i="24"/>
  <c r="H26" i="24"/>
  <c r="E26" i="24"/>
  <c r="DG25" i="24"/>
  <c r="DE25" i="24"/>
  <c r="DM25" i="24" s="1"/>
  <c r="CK25" i="24"/>
  <c r="CJ25" i="24"/>
  <c r="CE25" i="24"/>
  <c r="CD25" i="24"/>
  <c r="CC25" i="24"/>
  <c r="CB25" i="24"/>
  <c r="AI25" i="24"/>
  <c r="H25" i="24"/>
  <c r="E25" i="24"/>
  <c r="DG24" i="24"/>
  <c r="DE24" i="24"/>
  <c r="DM24" i="24" s="1"/>
  <c r="CK24" i="24"/>
  <c r="CJ24" i="24"/>
  <c r="CE24" i="24"/>
  <c r="CD24" i="24"/>
  <c r="CC24" i="24"/>
  <c r="CB24" i="24"/>
  <c r="AI24" i="24"/>
  <c r="H24" i="24"/>
  <c r="E24" i="24"/>
  <c r="DG23" i="24"/>
  <c r="DE23" i="24"/>
  <c r="DM23" i="24" s="1"/>
  <c r="CK23" i="24"/>
  <c r="CJ23" i="24"/>
  <c r="CE23" i="24"/>
  <c r="CD23" i="24"/>
  <c r="CC23" i="24"/>
  <c r="CB23" i="24"/>
  <c r="AI23" i="24"/>
  <c r="H23" i="24"/>
  <c r="E23" i="24"/>
  <c r="DG22" i="24"/>
  <c r="DE22" i="24"/>
  <c r="DM22" i="24" s="1"/>
  <c r="CK22" i="24"/>
  <c r="CJ22" i="24"/>
  <c r="CE22" i="24"/>
  <c r="CD22" i="24"/>
  <c r="CC22" i="24"/>
  <c r="CB22" i="24"/>
  <c r="AI22" i="24"/>
  <c r="H22" i="24"/>
  <c r="E22" i="24"/>
  <c r="DG21" i="24"/>
  <c r="DE21" i="24"/>
  <c r="DM21" i="24" s="1"/>
  <c r="CK21" i="24"/>
  <c r="CJ21" i="24"/>
  <c r="CE21" i="24"/>
  <c r="CD21" i="24"/>
  <c r="CC21" i="24"/>
  <c r="CB21" i="24"/>
  <c r="AI21" i="24"/>
  <c r="E21" i="24"/>
  <c r="DG20" i="24"/>
  <c r="DE20" i="24"/>
  <c r="DM20" i="24" s="1"/>
  <c r="CK20" i="24"/>
  <c r="CJ20" i="24"/>
  <c r="CE20" i="24"/>
  <c r="CD20" i="24"/>
  <c r="CC20" i="24"/>
  <c r="CB20" i="24"/>
  <c r="AI20" i="24"/>
  <c r="H20" i="24"/>
  <c r="E20" i="24"/>
  <c r="DG19" i="24"/>
  <c r="DE19" i="24"/>
  <c r="DM19" i="24" s="1"/>
  <c r="CK19" i="24"/>
  <c r="CJ19" i="24"/>
  <c r="CE19" i="24"/>
  <c r="CD19" i="24"/>
  <c r="CC19" i="24"/>
  <c r="CB19" i="24"/>
  <c r="AI19" i="24"/>
  <c r="H19" i="24"/>
  <c r="E19" i="24"/>
  <c r="DG18" i="24"/>
  <c r="DE18" i="24"/>
  <c r="DM18" i="24" s="1"/>
  <c r="CK18" i="24"/>
  <c r="CJ18" i="24"/>
  <c r="CE18" i="24"/>
  <c r="CD18" i="24"/>
  <c r="CC18" i="24"/>
  <c r="CB18" i="24"/>
  <c r="AI18" i="24"/>
  <c r="H18" i="24"/>
  <c r="E18" i="24"/>
  <c r="DG17" i="24"/>
  <c r="DE17" i="24"/>
  <c r="DM17" i="24" s="1"/>
  <c r="CK17" i="24"/>
  <c r="CJ17" i="24"/>
  <c r="CE17" i="24"/>
  <c r="CD17" i="24"/>
  <c r="CC17" i="24"/>
  <c r="CB17" i="24"/>
  <c r="AI17" i="24"/>
  <c r="H17" i="24"/>
  <c r="E17" i="24"/>
  <c r="DG16" i="24"/>
  <c r="DE16" i="24"/>
  <c r="DM16" i="24" s="1"/>
  <c r="CK16" i="24"/>
  <c r="CJ16" i="24"/>
  <c r="CE16" i="24"/>
  <c r="CD16" i="24"/>
  <c r="CC16" i="24"/>
  <c r="CB16" i="24"/>
  <c r="AI16" i="24"/>
  <c r="H16" i="24"/>
  <c r="E16" i="24"/>
  <c r="DG15" i="24"/>
  <c r="DE15" i="24"/>
  <c r="DM15" i="24" s="1"/>
  <c r="CK15" i="24"/>
  <c r="CJ15" i="24"/>
  <c r="CE15" i="24"/>
  <c r="CD15" i="24"/>
  <c r="CC15" i="24"/>
  <c r="CB15" i="24"/>
  <c r="AI15" i="24"/>
  <c r="H15" i="24"/>
  <c r="E15" i="24"/>
  <c r="DG14" i="24"/>
  <c r="DE14" i="24"/>
  <c r="DM14" i="24" s="1"/>
  <c r="CK14" i="24"/>
  <c r="CJ14" i="24"/>
  <c r="CE14" i="24"/>
  <c r="CD14" i="24"/>
  <c r="CC14" i="24"/>
  <c r="CB14" i="24"/>
  <c r="AI14" i="24"/>
  <c r="H14" i="24"/>
  <c r="E14" i="24"/>
  <c r="DG13" i="24"/>
  <c r="DE13" i="24"/>
  <c r="DM13" i="24" s="1"/>
  <c r="CK13" i="24"/>
  <c r="CJ13" i="24"/>
  <c r="CE13" i="24"/>
  <c r="CD13" i="24"/>
  <c r="CC13" i="24"/>
  <c r="CB13" i="24"/>
  <c r="AI13" i="24"/>
  <c r="H13" i="24"/>
  <c r="E13" i="24"/>
  <c r="DG12" i="24"/>
  <c r="DE12" i="24"/>
  <c r="DM12" i="24" s="1"/>
  <c r="CK12" i="24"/>
  <c r="CJ12" i="24"/>
  <c r="CE12" i="24"/>
  <c r="CD12" i="24"/>
  <c r="CC12" i="24"/>
  <c r="CB12" i="24"/>
  <c r="AI12" i="24"/>
  <c r="H12" i="24"/>
  <c r="E12" i="24"/>
  <c r="DG11" i="24"/>
  <c r="DE11" i="24"/>
  <c r="CK11" i="24"/>
  <c r="CJ11" i="24"/>
  <c r="CE11" i="24"/>
  <c r="CD11" i="24"/>
  <c r="CC11" i="24"/>
  <c r="CB11" i="24"/>
  <c r="AI11" i="24"/>
  <c r="H11" i="24"/>
  <c r="E11" i="24"/>
  <c r="DB35" i="23"/>
  <c r="AQ35" i="23"/>
  <c r="AP35" i="23"/>
  <c r="AD35" i="23"/>
  <c r="Y35" i="23"/>
  <c r="I35" i="23"/>
  <c r="G35" i="23"/>
  <c r="F35" i="23"/>
  <c r="D35" i="23"/>
  <c r="DG34" i="23"/>
  <c r="DE34" i="23"/>
  <c r="DM34" i="23" s="1"/>
  <c r="CK34" i="23"/>
  <c r="CJ34" i="23"/>
  <c r="CE34" i="23"/>
  <c r="CD34" i="23"/>
  <c r="CC34" i="23"/>
  <c r="CB34" i="23"/>
  <c r="AI34" i="23"/>
  <c r="H34" i="23"/>
  <c r="E34" i="23"/>
  <c r="DG33" i="23"/>
  <c r="DE33" i="23"/>
  <c r="DM33" i="23" s="1"/>
  <c r="CK33" i="23"/>
  <c r="CJ33" i="23"/>
  <c r="CE33" i="23"/>
  <c r="CD33" i="23"/>
  <c r="CC33" i="23"/>
  <c r="CB33" i="23"/>
  <c r="AI33" i="23"/>
  <c r="H33" i="23"/>
  <c r="E33" i="23"/>
  <c r="DG32" i="23"/>
  <c r="DE32" i="23"/>
  <c r="DM32" i="23" s="1"/>
  <c r="CK32" i="23"/>
  <c r="CJ32" i="23"/>
  <c r="CE32" i="23"/>
  <c r="CD32" i="23"/>
  <c r="CC32" i="23"/>
  <c r="CB32" i="23"/>
  <c r="AI32" i="23"/>
  <c r="H32" i="23"/>
  <c r="E32" i="23"/>
  <c r="DU31" i="23"/>
  <c r="DG31" i="23"/>
  <c r="DE31" i="23"/>
  <c r="DM31" i="23" s="1"/>
  <c r="CK31" i="23"/>
  <c r="CJ31" i="23"/>
  <c r="CE31" i="23"/>
  <c r="CD31" i="23"/>
  <c r="CC31" i="23"/>
  <c r="CB31" i="23"/>
  <c r="AI31" i="23"/>
  <c r="H31" i="23"/>
  <c r="E31" i="23"/>
  <c r="DG30" i="23"/>
  <c r="DE30" i="23"/>
  <c r="DM30" i="23" s="1"/>
  <c r="CK30" i="23"/>
  <c r="CJ30" i="23"/>
  <c r="CE30" i="23"/>
  <c r="CD30" i="23"/>
  <c r="CC30" i="23"/>
  <c r="CB30" i="23"/>
  <c r="AI30" i="23"/>
  <c r="H30" i="23"/>
  <c r="E30" i="23"/>
  <c r="DG29" i="23"/>
  <c r="DE29" i="23"/>
  <c r="DM29" i="23" s="1"/>
  <c r="CK29" i="23"/>
  <c r="CJ29" i="23"/>
  <c r="CE29" i="23"/>
  <c r="CD29" i="23"/>
  <c r="CC29" i="23"/>
  <c r="CB29" i="23"/>
  <c r="AI29" i="23"/>
  <c r="H29" i="23"/>
  <c r="E29" i="23"/>
  <c r="DG28" i="23"/>
  <c r="DE28" i="23"/>
  <c r="DM28" i="23" s="1"/>
  <c r="CK28" i="23"/>
  <c r="CJ28" i="23"/>
  <c r="CE28" i="23"/>
  <c r="CD28" i="23"/>
  <c r="CC28" i="23"/>
  <c r="CB28" i="23"/>
  <c r="AI28" i="23"/>
  <c r="H28" i="23"/>
  <c r="E28" i="23"/>
  <c r="DG27" i="23"/>
  <c r="DE27" i="23"/>
  <c r="DM27" i="23" s="1"/>
  <c r="CK27" i="23"/>
  <c r="CJ27" i="23"/>
  <c r="CE27" i="23"/>
  <c r="CD27" i="23"/>
  <c r="CC27" i="23"/>
  <c r="CB27" i="23"/>
  <c r="AI27" i="23"/>
  <c r="H27" i="23"/>
  <c r="E27" i="23"/>
  <c r="DG26" i="23"/>
  <c r="DE26" i="23"/>
  <c r="DM26" i="23" s="1"/>
  <c r="CK26" i="23"/>
  <c r="CJ26" i="23"/>
  <c r="CE26" i="23"/>
  <c r="CD26" i="23"/>
  <c r="CC26" i="23"/>
  <c r="CB26" i="23"/>
  <c r="AI26" i="23"/>
  <c r="H26" i="23"/>
  <c r="E26" i="23"/>
  <c r="DG25" i="23"/>
  <c r="DE25" i="23"/>
  <c r="DM25" i="23" s="1"/>
  <c r="CK25" i="23"/>
  <c r="CJ25" i="23"/>
  <c r="CE25" i="23"/>
  <c r="CD25" i="23"/>
  <c r="CC25" i="23"/>
  <c r="CB25" i="23"/>
  <c r="AI25" i="23"/>
  <c r="H25" i="23"/>
  <c r="E25" i="23"/>
  <c r="DG24" i="23"/>
  <c r="DE24" i="23"/>
  <c r="DM24" i="23" s="1"/>
  <c r="CK24" i="23"/>
  <c r="CJ24" i="23"/>
  <c r="CE24" i="23"/>
  <c r="CD24" i="23"/>
  <c r="CC24" i="23"/>
  <c r="CB24" i="23"/>
  <c r="AI24" i="23"/>
  <c r="H24" i="23"/>
  <c r="E24" i="23"/>
  <c r="DG23" i="23"/>
  <c r="DE23" i="23"/>
  <c r="DM23" i="23" s="1"/>
  <c r="CK23" i="23"/>
  <c r="CJ23" i="23"/>
  <c r="CE23" i="23"/>
  <c r="CD23" i="23"/>
  <c r="CC23" i="23"/>
  <c r="CB23" i="23"/>
  <c r="AI23" i="23"/>
  <c r="H23" i="23"/>
  <c r="E23" i="23"/>
  <c r="DG22" i="23"/>
  <c r="DE22" i="23"/>
  <c r="DM22" i="23" s="1"/>
  <c r="CK22" i="23"/>
  <c r="CJ22" i="23"/>
  <c r="CE22" i="23"/>
  <c r="CD22" i="23"/>
  <c r="CC22" i="23"/>
  <c r="CB22" i="23"/>
  <c r="AI22" i="23"/>
  <c r="H22" i="23"/>
  <c r="E22" i="23"/>
  <c r="DG21" i="23"/>
  <c r="DE21" i="23"/>
  <c r="DM21" i="23" s="1"/>
  <c r="CK21" i="23"/>
  <c r="CJ21" i="23"/>
  <c r="CE21" i="23"/>
  <c r="CD21" i="23"/>
  <c r="CC21" i="23"/>
  <c r="CB21" i="23"/>
  <c r="AI21" i="23"/>
  <c r="H21" i="23"/>
  <c r="E21" i="23"/>
  <c r="DG20" i="23"/>
  <c r="DE20" i="23"/>
  <c r="DM20" i="23" s="1"/>
  <c r="CK20" i="23"/>
  <c r="CJ20" i="23"/>
  <c r="CE20" i="23"/>
  <c r="CD20" i="23"/>
  <c r="CC20" i="23"/>
  <c r="CB20" i="23"/>
  <c r="AI20" i="23"/>
  <c r="H20" i="23"/>
  <c r="E20" i="23"/>
  <c r="DG19" i="23"/>
  <c r="DE19" i="23"/>
  <c r="DM19" i="23" s="1"/>
  <c r="CK19" i="23"/>
  <c r="CJ19" i="23"/>
  <c r="CE19" i="23"/>
  <c r="CD19" i="23"/>
  <c r="CC19" i="23"/>
  <c r="CB19" i="23"/>
  <c r="AI19" i="23"/>
  <c r="H19" i="23"/>
  <c r="E19" i="23"/>
  <c r="DG18" i="23"/>
  <c r="DE18" i="23"/>
  <c r="DM18" i="23" s="1"/>
  <c r="CK18" i="23"/>
  <c r="CJ18" i="23"/>
  <c r="CE18" i="23"/>
  <c r="CD18" i="23"/>
  <c r="CC18" i="23"/>
  <c r="CB18" i="23"/>
  <c r="AI18" i="23"/>
  <c r="H18" i="23"/>
  <c r="E18" i="23"/>
  <c r="DG17" i="23"/>
  <c r="DE17" i="23"/>
  <c r="DM17" i="23" s="1"/>
  <c r="CK17" i="23"/>
  <c r="CJ17" i="23"/>
  <c r="CE17" i="23"/>
  <c r="CD17" i="23"/>
  <c r="CC17" i="23"/>
  <c r="CB17" i="23"/>
  <c r="AI17" i="23"/>
  <c r="H17" i="23"/>
  <c r="E17" i="23"/>
  <c r="DG16" i="23"/>
  <c r="DE16" i="23"/>
  <c r="DM16" i="23" s="1"/>
  <c r="CK16" i="23"/>
  <c r="CJ16" i="23"/>
  <c r="CE16" i="23"/>
  <c r="CD16" i="23"/>
  <c r="CC16" i="23"/>
  <c r="CB16" i="23"/>
  <c r="AI16" i="23"/>
  <c r="H16" i="23"/>
  <c r="E16" i="23"/>
  <c r="DG15" i="23"/>
  <c r="DE15" i="23"/>
  <c r="DM15" i="23" s="1"/>
  <c r="CK15" i="23"/>
  <c r="CJ15" i="23"/>
  <c r="CE15" i="23"/>
  <c r="CD15" i="23"/>
  <c r="CC15" i="23"/>
  <c r="CB15" i="23"/>
  <c r="AI15" i="23"/>
  <c r="H15" i="23"/>
  <c r="E15" i="23"/>
  <c r="DG14" i="23"/>
  <c r="DE14" i="23"/>
  <c r="DM14" i="23" s="1"/>
  <c r="CK14" i="23"/>
  <c r="CJ14" i="23"/>
  <c r="CE14" i="23"/>
  <c r="CD14" i="23"/>
  <c r="CC14" i="23"/>
  <c r="CB14" i="23"/>
  <c r="AI14" i="23"/>
  <c r="H14" i="23"/>
  <c r="E14" i="23"/>
  <c r="DG13" i="23"/>
  <c r="DE13" i="23"/>
  <c r="DM13" i="23" s="1"/>
  <c r="CK13" i="23"/>
  <c r="CJ13" i="23"/>
  <c r="CE13" i="23"/>
  <c r="CD13" i="23"/>
  <c r="CC13" i="23"/>
  <c r="CB13" i="23"/>
  <c r="AI13" i="23"/>
  <c r="H13" i="23"/>
  <c r="E13" i="23"/>
  <c r="DG12" i="23"/>
  <c r="DE12" i="23"/>
  <c r="DM12" i="23" s="1"/>
  <c r="CK12" i="23"/>
  <c r="CJ12" i="23"/>
  <c r="CE12" i="23"/>
  <c r="CD12" i="23"/>
  <c r="CC12" i="23"/>
  <c r="CB12" i="23"/>
  <c r="AI12" i="23"/>
  <c r="H12" i="23"/>
  <c r="E12" i="23"/>
  <c r="DG11" i="23"/>
  <c r="DE11" i="23"/>
  <c r="CK11" i="23"/>
  <c r="CJ11" i="23"/>
  <c r="CE11" i="23"/>
  <c r="CD11" i="23"/>
  <c r="CC11" i="23"/>
  <c r="CB11" i="23"/>
  <c r="AI11" i="23"/>
  <c r="H11" i="23"/>
  <c r="E11" i="23"/>
  <c r="DB35" i="22"/>
  <c r="AQ35" i="22"/>
  <c r="AP35" i="22"/>
  <c r="AD35" i="22"/>
  <c r="Y35" i="22"/>
  <c r="I35" i="22"/>
  <c r="G35" i="22"/>
  <c r="F35" i="22"/>
  <c r="D35" i="22"/>
  <c r="DG34" i="22"/>
  <c r="DE34" i="22"/>
  <c r="DM34" i="22" s="1"/>
  <c r="CK34" i="22"/>
  <c r="CJ34" i="22"/>
  <c r="CE34" i="22"/>
  <c r="CD34" i="22"/>
  <c r="CC34" i="22"/>
  <c r="CB34" i="22"/>
  <c r="AI34" i="22"/>
  <c r="H34" i="22"/>
  <c r="E34" i="22"/>
  <c r="DG33" i="22"/>
  <c r="DE33" i="22"/>
  <c r="DM33" i="22" s="1"/>
  <c r="CK33" i="22"/>
  <c r="CJ33" i="22"/>
  <c r="CE33" i="22"/>
  <c r="CD33" i="22"/>
  <c r="CC33" i="22"/>
  <c r="CB33" i="22"/>
  <c r="AI33" i="22"/>
  <c r="H33" i="22"/>
  <c r="E33" i="22"/>
  <c r="DG32" i="22"/>
  <c r="DE32" i="22"/>
  <c r="DM32" i="22" s="1"/>
  <c r="CK32" i="22"/>
  <c r="CJ32" i="22"/>
  <c r="CE32" i="22"/>
  <c r="CD32" i="22"/>
  <c r="CC32" i="22"/>
  <c r="CB32" i="22"/>
  <c r="AI32" i="22"/>
  <c r="H32" i="22"/>
  <c r="E32" i="22"/>
  <c r="DU31" i="22"/>
  <c r="DG31" i="22"/>
  <c r="DE31" i="22"/>
  <c r="DM31" i="22" s="1"/>
  <c r="CK31" i="22"/>
  <c r="CJ31" i="22"/>
  <c r="CE31" i="22"/>
  <c r="CD31" i="22"/>
  <c r="CC31" i="22"/>
  <c r="CB31" i="22"/>
  <c r="AI31" i="22"/>
  <c r="H31" i="22"/>
  <c r="E31" i="22"/>
  <c r="DG30" i="22"/>
  <c r="DE30" i="22"/>
  <c r="DM30" i="22" s="1"/>
  <c r="CK30" i="22"/>
  <c r="CJ30" i="22"/>
  <c r="CE30" i="22"/>
  <c r="CD30" i="22"/>
  <c r="CC30" i="22"/>
  <c r="CB30" i="22"/>
  <c r="AI30" i="22"/>
  <c r="H30" i="22"/>
  <c r="E30" i="22"/>
  <c r="DG29" i="22"/>
  <c r="DE29" i="22"/>
  <c r="DM29" i="22" s="1"/>
  <c r="CK29" i="22"/>
  <c r="CJ29" i="22"/>
  <c r="CE29" i="22"/>
  <c r="CD29" i="22"/>
  <c r="CC29" i="22"/>
  <c r="CB29" i="22"/>
  <c r="AI29" i="22"/>
  <c r="H29" i="22"/>
  <c r="E29" i="22"/>
  <c r="DG28" i="22"/>
  <c r="DE28" i="22"/>
  <c r="DM28" i="22" s="1"/>
  <c r="CK28" i="22"/>
  <c r="CJ28" i="22"/>
  <c r="CE28" i="22"/>
  <c r="CD28" i="22"/>
  <c r="CC28" i="22"/>
  <c r="CB28" i="22"/>
  <c r="AI28" i="22"/>
  <c r="H28" i="22"/>
  <c r="E28" i="22"/>
  <c r="DG27" i="22"/>
  <c r="DE27" i="22"/>
  <c r="DM27" i="22" s="1"/>
  <c r="CK27" i="22"/>
  <c r="CJ27" i="22"/>
  <c r="CE27" i="22"/>
  <c r="CD27" i="22"/>
  <c r="CC27" i="22"/>
  <c r="CB27" i="22"/>
  <c r="AI27" i="22"/>
  <c r="H27" i="22"/>
  <c r="E27" i="22"/>
  <c r="DG26" i="22"/>
  <c r="DE26" i="22"/>
  <c r="DM26" i="22" s="1"/>
  <c r="CK26" i="22"/>
  <c r="CJ26" i="22"/>
  <c r="CE26" i="22"/>
  <c r="CD26" i="22"/>
  <c r="CC26" i="22"/>
  <c r="CB26" i="22"/>
  <c r="AI26" i="22"/>
  <c r="H26" i="22"/>
  <c r="E26" i="22"/>
  <c r="DG25" i="22"/>
  <c r="DE25" i="22"/>
  <c r="DM25" i="22" s="1"/>
  <c r="CK25" i="22"/>
  <c r="CJ25" i="22"/>
  <c r="CE25" i="22"/>
  <c r="CD25" i="22"/>
  <c r="CC25" i="22"/>
  <c r="CB25" i="22"/>
  <c r="AI25" i="22"/>
  <c r="H25" i="22"/>
  <c r="E25" i="22"/>
  <c r="DG24" i="22"/>
  <c r="DE24" i="22"/>
  <c r="DM24" i="22" s="1"/>
  <c r="CK24" i="22"/>
  <c r="CJ24" i="22"/>
  <c r="CE24" i="22"/>
  <c r="CD24" i="22"/>
  <c r="CC24" i="22"/>
  <c r="CB24" i="22"/>
  <c r="AI24" i="22"/>
  <c r="H24" i="22"/>
  <c r="E24" i="22"/>
  <c r="DG23" i="22"/>
  <c r="DE23" i="22"/>
  <c r="DM23" i="22" s="1"/>
  <c r="CK23" i="22"/>
  <c r="CJ23" i="22"/>
  <c r="CE23" i="22"/>
  <c r="CD23" i="22"/>
  <c r="CC23" i="22"/>
  <c r="CB23" i="22"/>
  <c r="AI23" i="22"/>
  <c r="H23" i="22"/>
  <c r="E23" i="22"/>
  <c r="DG22" i="22"/>
  <c r="DE22" i="22"/>
  <c r="DM22" i="22" s="1"/>
  <c r="CK22" i="22"/>
  <c r="CJ22" i="22"/>
  <c r="CE22" i="22"/>
  <c r="CD22" i="22"/>
  <c r="CC22" i="22"/>
  <c r="CB22" i="22"/>
  <c r="AI22" i="22"/>
  <c r="H22" i="22"/>
  <c r="E22" i="22"/>
  <c r="DG21" i="22"/>
  <c r="DE21" i="22"/>
  <c r="DM21" i="22" s="1"/>
  <c r="CK21" i="22"/>
  <c r="CJ21" i="22"/>
  <c r="CE21" i="22"/>
  <c r="CD21" i="22"/>
  <c r="CC21" i="22"/>
  <c r="CB21" i="22"/>
  <c r="AI21" i="22"/>
  <c r="H21" i="22"/>
  <c r="E21" i="22"/>
  <c r="DG20" i="22"/>
  <c r="DE20" i="22"/>
  <c r="DM20" i="22" s="1"/>
  <c r="CK20" i="22"/>
  <c r="CJ20" i="22"/>
  <c r="CE20" i="22"/>
  <c r="CD20" i="22"/>
  <c r="CC20" i="22"/>
  <c r="CB20" i="22"/>
  <c r="AI20" i="22"/>
  <c r="H20" i="22"/>
  <c r="E20" i="22"/>
  <c r="DG19" i="22"/>
  <c r="DE19" i="22"/>
  <c r="DM19" i="22" s="1"/>
  <c r="CK19" i="22"/>
  <c r="CJ19" i="22"/>
  <c r="CE19" i="22"/>
  <c r="CD19" i="22"/>
  <c r="CC19" i="22"/>
  <c r="CB19" i="22"/>
  <c r="AI19" i="22"/>
  <c r="H19" i="22"/>
  <c r="E19" i="22"/>
  <c r="DG18" i="22"/>
  <c r="DE18" i="22"/>
  <c r="DM18" i="22" s="1"/>
  <c r="CK18" i="22"/>
  <c r="CJ18" i="22"/>
  <c r="CE18" i="22"/>
  <c r="CD18" i="22"/>
  <c r="CC18" i="22"/>
  <c r="CB18" i="22"/>
  <c r="AI18" i="22"/>
  <c r="H18" i="22"/>
  <c r="E18" i="22"/>
  <c r="DG17" i="22"/>
  <c r="DE17" i="22"/>
  <c r="DM17" i="22" s="1"/>
  <c r="CK17" i="22"/>
  <c r="CJ17" i="22"/>
  <c r="CE17" i="22"/>
  <c r="CD17" i="22"/>
  <c r="CC17" i="22"/>
  <c r="CB17" i="22"/>
  <c r="AI17" i="22"/>
  <c r="H17" i="22"/>
  <c r="E17" i="22"/>
  <c r="DG16" i="22"/>
  <c r="DE16" i="22"/>
  <c r="DM16" i="22" s="1"/>
  <c r="CK16" i="22"/>
  <c r="CJ16" i="22"/>
  <c r="CE16" i="22"/>
  <c r="CD16" i="22"/>
  <c r="CC16" i="22"/>
  <c r="CB16" i="22"/>
  <c r="AI16" i="22"/>
  <c r="H16" i="22"/>
  <c r="E16" i="22"/>
  <c r="DG15" i="22"/>
  <c r="DE15" i="22"/>
  <c r="DM15" i="22" s="1"/>
  <c r="CK15" i="22"/>
  <c r="CJ15" i="22"/>
  <c r="CE15" i="22"/>
  <c r="CD15" i="22"/>
  <c r="CC15" i="22"/>
  <c r="CB15" i="22"/>
  <c r="AI15" i="22"/>
  <c r="H15" i="22"/>
  <c r="E15" i="22"/>
  <c r="DG14" i="22"/>
  <c r="DE14" i="22"/>
  <c r="DM14" i="22" s="1"/>
  <c r="CK14" i="22"/>
  <c r="CJ14" i="22"/>
  <c r="CE14" i="22"/>
  <c r="CD14" i="22"/>
  <c r="CC14" i="22"/>
  <c r="CB14" i="22"/>
  <c r="AI14" i="22"/>
  <c r="H14" i="22"/>
  <c r="E14" i="22"/>
  <c r="DG13" i="22"/>
  <c r="DE13" i="22"/>
  <c r="DM13" i="22" s="1"/>
  <c r="CK13" i="22"/>
  <c r="CJ13" i="22"/>
  <c r="CE13" i="22"/>
  <c r="CD13" i="22"/>
  <c r="CC13" i="22"/>
  <c r="CB13" i="22"/>
  <c r="AI13" i="22"/>
  <c r="H13" i="22"/>
  <c r="E13" i="22"/>
  <c r="DG12" i="22"/>
  <c r="DE12" i="22"/>
  <c r="DM12" i="22" s="1"/>
  <c r="CK12" i="22"/>
  <c r="CJ12" i="22"/>
  <c r="CE12" i="22"/>
  <c r="CD12" i="22"/>
  <c r="CC12" i="22"/>
  <c r="CB12" i="22"/>
  <c r="AI12" i="22"/>
  <c r="H12" i="22"/>
  <c r="E12" i="22"/>
  <c r="DG11" i="22"/>
  <c r="DE11" i="22"/>
  <c r="CK11" i="22"/>
  <c r="CJ11" i="22"/>
  <c r="CE11" i="22"/>
  <c r="CD11" i="22"/>
  <c r="CC11" i="22"/>
  <c r="CB11" i="22"/>
  <c r="AI11" i="22"/>
  <c r="H11" i="22"/>
  <c r="E11" i="22"/>
  <c r="DB35" i="21"/>
  <c r="AP35" i="21"/>
  <c r="AD35" i="21"/>
  <c r="Y35" i="21"/>
  <c r="I35" i="21"/>
  <c r="G35" i="21"/>
  <c r="F35" i="21"/>
  <c r="D35" i="21"/>
  <c r="DG34" i="21"/>
  <c r="DE34" i="21"/>
  <c r="DM34" i="21" s="1"/>
  <c r="CK34" i="21"/>
  <c r="CJ34" i="21"/>
  <c r="CE34" i="21"/>
  <c r="CD34" i="21"/>
  <c r="CC34" i="21"/>
  <c r="CB34" i="21"/>
  <c r="AI34" i="21"/>
  <c r="H34" i="21"/>
  <c r="E34" i="21"/>
  <c r="DG33" i="21"/>
  <c r="DE33" i="21"/>
  <c r="DM33" i="21" s="1"/>
  <c r="CK33" i="21"/>
  <c r="CJ33" i="21"/>
  <c r="CE33" i="21"/>
  <c r="CD33" i="21"/>
  <c r="CC33" i="21"/>
  <c r="CB33" i="21"/>
  <c r="AI33" i="21"/>
  <c r="H33" i="21"/>
  <c r="E33" i="21"/>
  <c r="DG32" i="21"/>
  <c r="DE32" i="21"/>
  <c r="DM32" i="21" s="1"/>
  <c r="CK32" i="21"/>
  <c r="CJ32" i="21"/>
  <c r="CE32" i="21"/>
  <c r="CD32" i="21"/>
  <c r="CC32" i="21"/>
  <c r="CB32" i="21"/>
  <c r="AI32" i="21"/>
  <c r="H32" i="21"/>
  <c r="E32" i="21"/>
  <c r="DU31" i="21"/>
  <c r="DG31" i="21"/>
  <c r="DE31" i="21"/>
  <c r="DM31" i="21" s="1"/>
  <c r="CK31" i="21"/>
  <c r="CJ31" i="21"/>
  <c r="CE31" i="21"/>
  <c r="CD31" i="21"/>
  <c r="CC31" i="21"/>
  <c r="CB31" i="21"/>
  <c r="AI31" i="21"/>
  <c r="H31" i="21"/>
  <c r="DG30" i="21"/>
  <c r="DE30" i="21"/>
  <c r="DM30" i="21" s="1"/>
  <c r="CK30" i="21"/>
  <c r="CJ30" i="21"/>
  <c r="CE30" i="21"/>
  <c r="CD30" i="21"/>
  <c r="CC30" i="21"/>
  <c r="CB30" i="21"/>
  <c r="AI30" i="21"/>
  <c r="H30" i="21"/>
  <c r="E30" i="21"/>
  <c r="DG29" i="21"/>
  <c r="DE29" i="21"/>
  <c r="DM29" i="21" s="1"/>
  <c r="CK29" i="21"/>
  <c r="CJ29" i="21"/>
  <c r="CE29" i="21"/>
  <c r="CD29" i="21"/>
  <c r="CC29" i="21"/>
  <c r="CB29" i="21"/>
  <c r="AI29" i="21"/>
  <c r="H29" i="21"/>
  <c r="E29" i="21"/>
  <c r="DG28" i="21"/>
  <c r="DE28" i="21"/>
  <c r="DM28" i="21" s="1"/>
  <c r="CK28" i="21"/>
  <c r="CJ28" i="21"/>
  <c r="CE28" i="21"/>
  <c r="CD28" i="21"/>
  <c r="CC28" i="21"/>
  <c r="CB28" i="21"/>
  <c r="AI28" i="21"/>
  <c r="H28" i="21"/>
  <c r="E28" i="21"/>
  <c r="DG27" i="21"/>
  <c r="DE27" i="21"/>
  <c r="DM27" i="21" s="1"/>
  <c r="CK27" i="21"/>
  <c r="CJ27" i="21"/>
  <c r="CE27" i="21"/>
  <c r="CD27" i="21"/>
  <c r="CC27" i="21"/>
  <c r="CB27" i="21"/>
  <c r="AI27" i="21"/>
  <c r="H27" i="21"/>
  <c r="E27" i="21"/>
  <c r="DG26" i="21"/>
  <c r="DE26" i="21"/>
  <c r="DM26" i="21" s="1"/>
  <c r="CK26" i="21"/>
  <c r="CJ26" i="21"/>
  <c r="CE26" i="21"/>
  <c r="CD26" i="21"/>
  <c r="CC26" i="21"/>
  <c r="CB26" i="21"/>
  <c r="AI26" i="21"/>
  <c r="H26" i="21"/>
  <c r="E26" i="21"/>
  <c r="DG25" i="21"/>
  <c r="DE25" i="21"/>
  <c r="DM25" i="21" s="1"/>
  <c r="CK25" i="21"/>
  <c r="CJ25" i="21"/>
  <c r="CE25" i="21"/>
  <c r="CD25" i="21"/>
  <c r="CC25" i="21"/>
  <c r="CB25" i="21"/>
  <c r="AI25" i="21"/>
  <c r="H25" i="21"/>
  <c r="E25" i="21"/>
  <c r="DG24" i="21"/>
  <c r="DE24" i="21"/>
  <c r="DM24" i="21" s="1"/>
  <c r="CK24" i="21"/>
  <c r="CJ24" i="21"/>
  <c r="CE24" i="21"/>
  <c r="CD24" i="21"/>
  <c r="CC24" i="21"/>
  <c r="CB24" i="21"/>
  <c r="AI24" i="21"/>
  <c r="H24" i="21"/>
  <c r="E24" i="21"/>
  <c r="DG23" i="21"/>
  <c r="DE23" i="21"/>
  <c r="DM23" i="21" s="1"/>
  <c r="CK23" i="21"/>
  <c r="CJ23" i="21"/>
  <c r="CE23" i="21"/>
  <c r="CD23" i="21"/>
  <c r="CC23" i="21"/>
  <c r="CB23" i="21"/>
  <c r="AI23" i="21"/>
  <c r="H23" i="21"/>
  <c r="E23" i="21"/>
  <c r="DG22" i="21"/>
  <c r="DE22" i="21"/>
  <c r="DM22" i="21" s="1"/>
  <c r="CK22" i="21"/>
  <c r="CJ22" i="21"/>
  <c r="CE22" i="21"/>
  <c r="CD22" i="21"/>
  <c r="CC22" i="21"/>
  <c r="CB22" i="21"/>
  <c r="AI22" i="21"/>
  <c r="H22" i="21"/>
  <c r="E22" i="21"/>
  <c r="DG21" i="21"/>
  <c r="DE21" i="21"/>
  <c r="DM21" i="21" s="1"/>
  <c r="CK21" i="21"/>
  <c r="CJ21" i="21"/>
  <c r="CE21" i="21"/>
  <c r="CD21" i="21"/>
  <c r="CC21" i="21"/>
  <c r="CB21" i="21"/>
  <c r="AI21" i="21"/>
  <c r="H21" i="21"/>
  <c r="E21" i="21"/>
  <c r="DG20" i="21"/>
  <c r="DE20" i="21"/>
  <c r="DM20" i="21" s="1"/>
  <c r="CK20" i="21"/>
  <c r="CJ20" i="21"/>
  <c r="CE20" i="21"/>
  <c r="CD20" i="21"/>
  <c r="CC20" i="21"/>
  <c r="CB20" i="21"/>
  <c r="AI20" i="21"/>
  <c r="H20" i="21"/>
  <c r="E20" i="21"/>
  <c r="DG19" i="21"/>
  <c r="DE19" i="21"/>
  <c r="DM19" i="21" s="1"/>
  <c r="CK19" i="21"/>
  <c r="CJ19" i="21"/>
  <c r="CE19" i="21"/>
  <c r="CD19" i="21"/>
  <c r="CC19" i="21"/>
  <c r="CB19" i="21"/>
  <c r="AI19" i="21"/>
  <c r="H19" i="21"/>
  <c r="E19" i="21"/>
  <c r="DG18" i="21"/>
  <c r="DE18" i="21"/>
  <c r="DM18" i="21" s="1"/>
  <c r="CK18" i="21"/>
  <c r="CJ18" i="21"/>
  <c r="CE18" i="21"/>
  <c r="CD18" i="21"/>
  <c r="CC18" i="21"/>
  <c r="CB18" i="21"/>
  <c r="AI18" i="21"/>
  <c r="H18" i="21"/>
  <c r="E18" i="21"/>
  <c r="DG17" i="21"/>
  <c r="DE17" i="21"/>
  <c r="DM17" i="21" s="1"/>
  <c r="CK17" i="21"/>
  <c r="CJ17" i="21"/>
  <c r="CE17" i="21"/>
  <c r="CD17" i="21"/>
  <c r="CC17" i="21"/>
  <c r="CB17" i="21"/>
  <c r="AI17" i="21"/>
  <c r="H17" i="21"/>
  <c r="E17" i="21"/>
  <c r="DG16" i="21"/>
  <c r="DE16" i="21"/>
  <c r="DM16" i="21" s="1"/>
  <c r="CK16" i="21"/>
  <c r="CJ16" i="21"/>
  <c r="CE16" i="21"/>
  <c r="CD16" i="21"/>
  <c r="CC16" i="21"/>
  <c r="CB16" i="21"/>
  <c r="AI16" i="21"/>
  <c r="H16" i="21"/>
  <c r="E16" i="21"/>
  <c r="DG15" i="21"/>
  <c r="DE15" i="21"/>
  <c r="DM15" i="21" s="1"/>
  <c r="CK15" i="21"/>
  <c r="CJ15" i="21"/>
  <c r="CE15" i="21"/>
  <c r="CD15" i="21"/>
  <c r="CC15" i="21"/>
  <c r="CB15" i="21"/>
  <c r="AI15" i="21"/>
  <c r="H15" i="21"/>
  <c r="E15" i="21"/>
  <c r="DG14" i="21"/>
  <c r="DE14" i="21"/>
  <c r="DM14" i="21" s="1"/>
  <c r="CK14" i="21"/>
  <c r="CJ14" i="21"/>
  <c r="CE14" i="21"/>
  <c r="CD14" i="21"/>
  <c r="CC14" i="21"/>
  <c r="CB14" i="21"/>
  <c r="AI14" i="21"/>
  <c r="H14" i="21"/>
  <c r="E14" i="21"/>
  <c r="DG13" i="21"/>
  <c r="DE13" i="21"/>
  <c r="DM13" i="21" s="1"/>
  <c r="CK13" i="21"/>
  <c r="CJ13" i="21"/>
  <c r="CE13" i="21"/>
  <c r="CD13" i="21"/>
  <c r="CC13" i="21"/>
  <c r="CB13" i="21"/>
  <c r="AI13" i="21"/>
  <c r="H13" i="21"/>
  <c r="E13" i="21"/>
  <c r="DG12" i="21"/>
  <c r="DE12" i="21"/>
  <c r="DM12" i="21" s="1"/>
  <c r="CK12" i="21"/>
  <c r="CJ12" i="21"/>
  <c r="CE12" i="21"/>
  <c r="CD12" i="21"/>
  <c r="CC12" i="21"/>
  <c r="CB12" i="21"/>
  <c r="AI12" i="21"/>
  <c r="H12" i="21"/>
  <c r="E12" i="21"/>
  <c r="DG11" i="21"/>
  <c r="DE11" i="21"/>
  <c r="CK11" i="21"/>
  <c r="CJ11" i="21"/>
  <c r="CE11" i="21"/>
  <c r="CD11" i="21"/>
  <c r="CC11" i="21"/>
  <c r="CB11" i="21"/>
  <c r="AI11" i="21"/>
  <c r="H11" i="21"/>
  <c r="E11" i="21"/>
  <c r="DB35" i="20"/>
  <c r="AQ35" i="20"/>
  <c r="AP35" i="20"/>
  <c r="AD35" i="20"/>
  <c r="Y35" i="20"/>
  <c r="I35" i="20"/>
  <c r="G35" i="20"/>
  <c r="F35" i="20"/>
  <c r="D35" i="20"/>
  <c r="DG34" i="20"/>
  <c r="DE34" i="20"/>
  <c r="DM34" i="20" s="1"/>
  <c r="CK34" i="20"/>
  <c r="CJ34" i="20"/>
  <c r="CE34" i="20"/>
  <c r="CD34" i="20"/>
  <c r="CC34" i="20"/>
  <c r="CB34" i="20"/>
  <c r="AI34" i="20"/>
  <c r="H34" i="20"/>
  <c r="E34" i="20"/>
  <c r="DG33" i="20"/>
  <c r="DE33" i="20"/>
  <c r="DM33" i="20" s="1"/>
  <c r="CK33" i="20"/>
  <c r="CJ33" i="20"/>
  <c r="CE33" i="20"/>
  <c r="CD33" i="20"/>
  <c r="CC33" i="20"/>
  <c r="CB33" i="20"/>
  <c r="AI33" i="20"/>
  <c r="H33" i="20"/>
  <c r="E33" i="20"/>
  <c r="DG32" i="20"/>
  <c r="DE32" i="20"/>
  <c r="DM32" i="20" s="1"/>
  <c r="CK32" i="20"/>
  <c r="CJ32" i="20"/>
  <c r="CE32" i="20"/>
  <c r="CD32" i="20"/>
  <c r="CC32" i="20"/>
  <c r="CB32" i="20"/>
  <c r="AI32" i="20"/>
  <c r="H32" i="20"/>
  <c r="E32" i="20"/>
  <c r="DU31" i="20"/>
  <c r="DG31" i="20"/>
  <c r="DE31" i="20"/>
  <c r="DM31" i="20" s="1"/>
  <c r="CK31" i="20"/>
  <c r="CJ31" i="20"/>
  <c r="CE31" i="20"/>
  <c r="CD31" i="20"/>
  <c r="CC31" i="20"/>
  <c r="CB31" i="20"/>
  <c r="AI31" i="20"/>
  <c r="H31" i="20"/>
  <c r="E31" i="20"/>
  <c r="DG30" i="20"/>
  <c r="DE30" i="20"/>
  <c r="DM30" i="20" s="1"/>
  <c r="CK30" i="20"/>
  <c r="CJ30" i="20"/>
  <c r="CE30" i="20"/>
  <c r="CD30" i="20"/>
  <c r="CC30" i="20"/>
  <c r="CB30" i="20"/>
  <c r="AI30" i="20"/>
  <c r="H30" i="20"/>
  <c r="E30" i="20"/>
  <c r="DG29" i="20"/>
  <c r="DE29" i="20"/>
  <c r="DM29" i="20" s="1"/>
  <c r="CK29" i="20"/>
  <c r="CJ29" i="20"/>
  <c r="CE29" i="20"/>
  <c r="CD29" i="20"/>
  <c r="CC29" i="20"/>
  <c r="CB29" i="20"/>
  <c r="AI29" i="20"/>
  <c r="H29" i="20"/>
  <c r="E29" i="20"/>
  <c r="DG28" i="20"/>
  <c r="DE28" i="20"/>
  <c r="DM28" i="20" s="1"/>
  <c r="CK28" i="20"/>
  <c r="CJ28" i="20"/>
  <c r="CE28" i="20"/>
  <c r="CD28" i="20"/>
  <c r="CC28" i="20"/>
  <c r="CB28" i="20"/>
  <c r="AI28" i="20"/>
  <c r="H28" i="20"/>
  <c r="E28" i="20"/>
  <c r="DG27" i="20"/>
  <c r="DE27" i="20"/>
  <c r="DM27" i="20" s="1"/>
  <c r="CK27" i="20"/>
  <c r="CJ27" i="20"/>
  <c r="CE27" i="20"/>
  <c r="CD27" i="20"/>
  <c r="CC27" i="20"/>
  <c r="CB27" i="20"/>
  <c r="AI27" i="20"/>
  <c r="H27" i="20"/>
  <c r="E27" i="20"/>
  <c r="DG26" i="20"/>
  <c r="DE26" i="20"/>
  <c r="DM26" i="20" s="1"/>
  <c r="CK26" i="20"/>
  <c r="CJ26" i="20"/>
  <c r="CE26" i="20"/>
  <c r="CD26" i="20"/>
  <c r="CC26" i="20"/>
  <c r="CB26" i="20"/>
  <c r="AI26" i="20"/>
  <c r="H26" i="20"/>
  <c r="E26" i="20"/>
  <c r="DG25" i="20"/>
  <c r="DE25" i="20"/>
  <c r="DM25" i="20" s="1"/>
  <c r="CK25" i="20"/>
  <c r="CJ25" i="20"/>
  <c r="CE25" i="20"/>
  <c r="CD25" i="20"/>
  <c r="CC25" i="20"/>
  <c r="CB25" i="20"/>
  <c r="AI25" i="20"/>
  <c r="H25" i="20"/>
  <c r="E25" i="20"/>
  <c r="DG24" i="20"/>
  <c r="DE24" i="20"/>
  <c r="DM24" i="20" s="1"/>
  <c r="CK24" i="20"/>
  <c r="CJ24" i="20"/>
  <c r="CE24" i="20"/>
  <c r="CD24" i="20"/>
  <c r="CC24" i="20"/>
  <c r="CB24" i="20"/>
  <c r="AI24" i="20"/>
  <c r="H24" i="20"/>
  <c r="E24" i="20"/>
  <c r="DG23" i="20"/>
  <c r="DE23" i="20"/>
  <c r="DM23" i="20" s="1"/>
  <c r="CK23" i="20"/>
  <c r="CJ23" i="20"/>
  <c r="CE23" i="20"/>
  <c r="CD23" i="20"/>
  <c r="CC23" i="20"/>
  <c r="CB23" i="20"/>
  <c r="AI23" i="20"/>
  <c r="H23" i="20"/>
  <c r="E23" i="20"/>
  <c r="DG22" i="20"/>
  <c r="DE22" i="20"/>
  <c r="DM22" i="20" s="1"/>
  <c r="CK22" i="20"/>
  <c r="CJ22" i="20"/>
  <c r="CE22" i="20"/>
  <c r="CD22" i="20"/>
  <c r="CC22" i="20"/>
  <c r="CB22" i="20"/>
  <c r="AI22" i="20"/>
  <c r="H22" i="20"/>
  <c r="E22" i="20"/>
  <c r="DG21" i="20"/>
  <c r="DE21" i="20"/>
  <c r="DM21" i="20" s="1"/>
  <c r="CK21" i="20"/>
  <c r="CJ21" i="20"/>
  <c r="CE21" i="20"/>
  <c r="CD21" i="20"/>
  <c r="CC21" i="20"/>
  <c r="CB21" i="20"/>
  <c r="AI21" i="20"/>
  <c r="H21" i="20"/>
  <c r="E21" i="20"/>
  <c r="DG20" i="20"/>
  <c r="DE20" i="20"/>
  <c r="DM20" i="20" s="1"/>
  <c r="CK20" i="20"/>
  <c r="CJ20" i="20"/>
  <c r="CE20" i="20"/>
  <c r="CD20" i="20"/>
  <c r="CC20" i="20"/>
  <c r="CB20" i="20"/>
  <c r="AI20" i="20"/>
  <c r="H20" i="20"/>
  <c r="E20" i="20"/>
  <c r="DG19" i="20"/>
  <c r="DE19" i="20"/>
  <c r="DM19" i="20" s="1"/>
  <c r="CK19" i="20"/>
  <c r="CJ19" i="20"/>
  <c r="CE19" i="20"/>
  <c r="CD19" i="20"/>
  <c r="CC19" i="20"/>
  <c r="CB19" i="20"/>
  <c r="AI19" i="20"/>
  <c r="H19" i="20"/>
  <c r="E19" i="20"/>
  <c r="DG18" i="20"/>
  <c r="DE18" i="20"/>
  <c r="DM18" i="20" s="1"/>
  <c r="CK18" i="20"/>
  <c r="CJ18" i="20"/>
  <c r="CE18" i="20"/>
  <c r="CD18" i="20"/>
  <c r="CC18" i="20"/>
  <c r="CB18" i="20"/>
  <c r="AI18" i="20"/>
  <c r="H18" i="20"/>
  <c r="E18" i="20"/>
  <c r="DG17" i="20"/>
  <c r="DE17" i="20"/>
  <c r="DM17" i="20" s="1"/>
  <c r="CK17" i="20"/>
  <c r="CJ17" i="20"/>
  <c r="CE17" i="20"/>
  <c r="CD17" i="20"/>
  <c r="CC17" i="20"/>
  <c r="CB17" i="20"/>
  <c r="AI17" i="20"/>
  <c r="H17" i="20"/>
  <c r="E17" i="20"/>
  <c r="DG16" i="20"/>
  <c r="DE16" i="20"/>
  <c r="DM16" i="20" s="1"/>
  <c r="CK16" i="20"/>
  <c r="CJ16" i="20"/>
  <c r="CE16" i="20"/>
  <c r="CD16" i="20"/>
  <c r="CC16" i="20"/>
  <c r="CB16" i="20"/>
  <c r="AI16" i="20"/>
  <c r="H16" i="20"/>
  <c r="E16" i="20"/>
  <c r="DG15" i="20"/>
  <c r="DE15" i="20"/>
  <c r="DM15" i="20" s="1"/>
  <c r="CK15" i="20"/>
  <c r="CJ15" i="20"/>
  <c r="CE15" i="20"/>
  <c r="CD15" i="20"/>
  <c r="CC15" i="20"/>
  <c r="CB15" i="20"/>
  <c r="AI15" i="20"/>
  <c r="H15" i="20"/>
  <c r="E15" i="20"/>
  <c r="DG14" i="20"/>
  <c r="DE14" i="20"/>
  <c r="DM14" i="20" s="1"/>
  <c r="CK14" i="20"/>
  <c r="CJ14" i="20"/>
  <c r="CE14" i="20"/>
  <c r="CD14" i="20"/>
  <c r="CC14" i="20"/>
  <c r="CB14" i="20"/>
  <c r="AI14" i="20"/>
  <c r="H14" i="20"/>
  <c r="E14" i="20"/>
  <c r="DG13" i="20"/>
  <c r="DE13" i="20"/>
  <c r="DM13" i="20" s="1"/>
  <c r="CK13" i="20"/>
  <c r="CJ13" i="20"/>
  <c r="CE13" i="20"/>
  <c r="CD13" i="20"/>
  <c r="CC13" i="20"/>
  <c r="CB13" i="20"/>
  <c r="AI13" i="20"/>
  <c r="H13" i="20"/>
  <c r="E13" i="20"/>
  <c r="DG12" i="20"/>
  <c r="DE12" i="20"/>
  <c r="DM12" i="20" s="1"/>
  <c r="CK12" i="20"/>
  <c r="CJ12" i="20"/>
  <c r="CE12" i="20"/>
  <c r="CD12" i="20"/>
  <c r="CC12" i="20"/>
  <c r="CB12" i="20"/>
  <c r="AI12" i="20"/>
  <c r="H12" i="20"/>
  <c r="E12" i="20"/>
  <c r="DG11" i="20"/>
  <c r="DE11" i="20"/>
  <c r="CK11" i="20"/>
  <c r="CJ11" i="20"/>
  <c r="CE11" i="20"/>
  <c r="CD11" i="20"/>
  <c r="CC11" i="20"/>
  <c r="CB11" i="20"/>
  <c r="AI11" i="20"/>
  <c r="H11" i="20"/>
  <c r="E11" i="20"/>
  <c r="DB35" i="19"/>
  <c r="AQ35" i="19"/>
  <c r="AP35" i="19"/>
  <c r="AD35" i="19"/>
  <c r="Y35" i="19"/>
  <c r="I35" i="19"/>
  <c r="G35" i="19"/>
  <c r="F35" i="19"/>
  <c r="D35" i="19"/>
  <c r="DG34" i="19"/>
  <c r="DE34" i="19"/>
  <c r="DM34" i="19" s="1"/>
  <c r="CK34" i="19"/>
  <c r="CJ34" i="19"/>
  <c r="CE34" i="19"/>
  <c r="CD34" i="19"/>
  <c r="CC34" i="19"/>
  <c r="CB34" i="19"/>
  <c r="AI34" i="19"/>
  <c r="H34" i="19"/>
  <c r="E34" i="19"/>
  <c r="DG33" i="19"/>
  <c r="DE33" i="19"/>
  <c r="DM33" i="19" s="1"/>
  <c r="CK33" i="19"/>
  <c r="CJ33" i="19"/>
  <c r="CE33" i="19"/>
  <c r="CD33" i="19"/>
  <c r="CC33" i="19"/>
  <c r="CB33" i="19"/>
  <c r="AI33" i="19"/>
  <c r="H33" i="19"/>
  <c r="E33" i="19"/>
  <c r="DG32" i="19"/>
  <c r="DE32" i="19"/>
  <c r="DM32" i="19" s="1"/>
  <c r="CK32" i="19"/>
  <c r="CJ32" i="19"/>
  <c r="CE32" i="19"/>
  <c r="CD32" i="19"/>
  <c r="CC32" i="19"/>
  <c r="CB32" i="19"/>
  <c r="AI32" i="19"/>
  <c r="H32" i="19"/>
  <c r="E32" i="19"/>
  <c r="DU31" i="19"/>
  <c r="DG31" i="19"/>
  <c r="DE31" i="19"/>
  <c r="DM31" i="19" s="1"/>
  <c r="CK31" i="19"/>
  <c r="CJ31" i="19"/>
  <c r="CE31" i="19"/>
  <c r="CD31" i="19"/>
  <c r="CC31" i="19"/>
  <c r="CB31" i="19"/>
  <c r="AI31" i="19"/>
  <c r="H31" i="19"/>
  <c r="E31" i="19"/>
  <c r="DG30" i="19"/>
  <c r="DE30" i="19"/>
  <c r="DM30" i="19" s="1"/>
  <c r="CK30" i="19"/>
  <c r="CJ30" i="19"/>
  <c r="CE30" i="19"/>
  <c r="CD30" i="19"/>
  <c r="CC30" i="19"/>
  <c r="CB30" i="19"/>
  <c r="AI30" i="19"/>
  <c r="H30" i="19"/>
  <c r="E30" i="19"/>
  <c r="DG29" i="19"/>
  <c r="DE29" i="19"/>
  <c r="DM29" i="19" s="1"/>
  <c r="CK29" i="19"/>
  <c r="CJ29" i="19"/>
  <c r="CE29" i="19"/>
  <c r="CD29" i="19"/>
  <c r="CC29" i="19"/>
  <c r="CB29" i="19"/>
  <c r="AI29" i="19"/>
  <c r="H29" i="19"/>
  <c r="E29" i="19"/>
  <c r="DG28" i="19"/>
  <c r="DE28" i="19"/>
  <c r="DM28" i="19" s="1"/>
  <c r="CK28" i="19"/>
  <c r="CJ28" i="19"/>
  <c r="CE28" i="19"/>
  <c r="CD28" i="19"/>
  <c r="CC28" i="19"/>
  <c r="CB28" i="19"/>
  <c r="AI28" i="19"/>
  <c r="H28" i="19"/>
  <c r="E28" i="19"/>
  <c r="DG27" i="19"/>
  <c r="DE27" i="19"/>
  <c r="DM27" i="19" s="1"/>
  <c r="CK27" i="19"/>
  <c r="CJ27" i="19"/>
  <c r="CE27" i="19"/>
  <c r="CD27" i="19"/>
  <c r="CC27" i="19"/>
  <c r="CB27" i="19"/>
  <c r="AI27" i="19"/>
  <c r="H27" i="19"/>
  <c r="E27" i="19"/>
  <c r="DG26" i="19"/>
  <c r="DE26" i="19"/>
  <c r="DM26" i="19" s="1"/>
  <c r="CK26" i="19"/>
  <c r="CJ26" i="19"/>
  <c r="CE26" i="19"/>
  <c r="CD26" i="19"/>
  <c r="CC26" i="19"/>
  <c r="CB26" i="19"/>
  <c r="AI26" i="19"/>
  <c r="H26" i="19"/>
  <c r="E26" i="19"/>
  <c r="DG25" i="19"/>
  <c r="DE25" i="19"/>
  <c r="DM25" i="19" s="1"/>
  <c r="CK25" i="19"/>
  <c r="CJ25" i="19"/>
  <c r="CE25" i="19"/>
  <c r="CD25" i="19"/>
  <c r="CC25" i="19"/>
  <c r="CB25" i="19"/>
  <c r="AI25" i="19"/>
  <c r="H25" i="19"/>
  <c r="E25" i="19"/>
  <c r="DG24" i="19"/>
  <c r="DE24" i="19"/>
  <c r="DM24" i="19" s="1"/>
  <c r="CK24" i="19"/>
  <c r="CJ24" i="19"/>
  <c r="CE24" i="19"/>
  <c r="CD24" i="19"/>
  <c r="CC24" i="19"/>
  <c r="CB24" i="19"/>
  <c r="AI24" i="19"/>
  <c r="H24" i="19"/>
  <c r="E24" i="19"/>
  <c r="DG23" i="19"/>
  <c r="DE23" i="19"/>
  <c r="DM23" i="19" s="1"/>
  <c r="CK23" i="19"/>
  <c r="CJ23" i="19"/>
  <c r="CE23" i="19"/>
  <c r="CD23" i="19"/>
  <c r="CC23" i="19"/>
  <c r="CB23" i="19"/>
  <c r="AI23" i="19"/>
  <c r="H23" i="19"/>
  <c r="E23" i="19"/>
  <c r="DG22" i="19"/>
  <c r="DE22" i="19"/>
  <c r="DM22" i="19" s="1"/>
  <c r="CK22" i="19"/>
  <c r="CJ22" i="19"/>
  <c r="CE22" i="19"/>
  <c r="CD22" i="19"/>
  <c r="CC22" i="19"/>
  <c r="CB22" i="19"/>
  <c r="AI22" i="19"/>
  <c r="H22" i="19"/>
  <c r="E22" i="19"/>
  <c r="DG21" i="19"/>
  <c r="DE21" i="19"/>
  <c r="DM21" i="19" s="1"/>
  <c r="CK21" i="19"/>
  <c r="CJ21" i="19"/>
  <c r="CE21" i="19"/>
  <c r="CD21" i="19"/>
  <c r="CC21" i="19"/>
  <c r="CB21" i="19"/>
  <c r="AI21" i="19"/>
  <c r="H21" i="19"/>
  <c r="E21" i="19"/>
  <c r="DG20" i="19"/>
  <c r="DE20" i="19"/>
  <c r="DM20" i="19" s="1"/>
  <c r="CK20" i="19"/>
  <c r="CJ20" i="19"/>
  <c r="CE20" i="19"/>
  <c r="CD20" i="19"/>
  <c r="CC20" i="19"/>
  <c r="CB20" i="19"/>
  <c r="AI20" i="19"/>
  <c r="H20" i="19"/>
  <c r="E20" i="19"/>
  <c r="DG19" i="19"/>
  <c r="DE19" i="19"/>
  <c r="DM19" i="19" s="1"/>
  <c r="CK19" i="19"/>
  <c r="CJ19" i="19"/>
  <c r="CE19" i="19"/>
  <c r="CD19" i="19"/>
  <c r="CC19" i="19"/>
  <c r="CB19" i="19"/>
  <c r="AI19" i="19"/>
  <c r="H19" i="19"/>
  <c r="E19" i="19"/>
  <c r="DG18" i="19"/>
  <c r="DE18" i="19"/>
  <c r="DM18" i="19" s="1"/>
  <c r="CK18" i="19"/>
  <c r="CJ18" i="19"/>
  <c r="CE18" i="19"/>
  <c r="CD18" i="19"/>
  <c r="CC18" i="19"/>
  <c r="CB18" i="19"/>
  <c r="AI18" i="19"/>
  <c r="H18" i="19"/>
  <c r="E18" i="19"/>
  <c r="DG17" i="19"/>
  <c r="DE17" i="19"/>
  <c r="DM17" i="19" s="1"/>
  <c r="CK17" i="19"/>
  <c r="CJ17" i="19"/>
  <c r="CE17" i="19"/>
  <c r="CD17" i="19"/>
  <c r="CC17" i="19"/>
  <c r="CB17" i="19"/>
  <c r="AI17" i="19"/>
  <c r="H17" i="19"/>
  <c r="E17" i="19"/>
  <c r="DG16" i="19"/>
  <c r="DE16" i="19"/>
  <c r="DM16" i="19" s="1"/>
  <c r="CK16" i="19"/>
  <c r="CJ16" i="19"/>
  <c r="CE16" i="19"/>
  <c r="CD16" i="19"/>
  <c r="CC16" i="19"/>
  <c r="CB16" i="19"/>
  <c r="AI16" i="19"/>
  <c r="H16" i="19"/>
  <c r="E16" i="19"/>
  <c r="DG15" i="19"/>
  <c r="DE15" i="19"/>
  <c r="DM15" i="19" s="1"/>
  <c r="CK15" i="19"/>
  <c r="CJ15" i="19"/>
  <c r="CE15" i="19"/>
  <c r="CD15" i="19"/>
  <c r="CC15" i="19"/>
  <c r="CB15" i="19"/>
  <c r="AI15" i="19"/>
  <c r="H15" i="19"/>
  <c r="E15" i="19"/>
  <c r="DG14" i="19"/>
  <c r="DE14" i="19"/>
  <c r="DM14" i="19" s="1"/>
  <c r="CK14" i="19"/>
  <c r="CJ14" i="19"/>
  <c r="CE14" i="19"/>
  <c r="CD14" i="19"/>
  <c r="CC14" i="19"/>
  <c r="CB14" i="19"/>
  <c r="AI14" i="19"/>
  <c r="H14" i="19"/>
  <c r="E14" i="19"/>
  <c r="DG13" i="19"/>
  <c r="DE13" i="19"/>
  <c r="DM13" i="19" s="1"/>
  <c r="CK13" i="19"/>
  <c r="CJ13" i="19"/>
  <c r="CE13" i="19"/>
  <c r="CD13" i="19"/>
  <c r="CC13" i="19"/>
  <c r="CB13" i="19"/>
  <c r="AI13" i="19"/>
  <c r="H13" i="19"/>
  <c r="E13" i="19"/>
  <c r="DG12" i="19"/>
  <c r="DE12" i="19"/>
  <c r="DM12" i="19" s="1"/>
  <c r="CK12" i="19"/>
  <c r="CJ12" i="19"/>
  <c r="CE12" i="19"/>
  <c r="CD12" i="19"/>
  <c r="CC12" i="19"/>
  <c r="CB12" i="19"/>
  <c r="AI12" i="19"/>
  <c r="H12" i="19"/>
  <c r="E12" i="19"/>
  <c r="DG11" i="19"/>
  <c r="DE11" i="19"/>
  <c r="CK11" i="19"/>
  <c r="CJ11" i="19"/>
  <c r="CE11" i="19"/>
  <c r="CD11" i="19"/>
  <c r="CC11" i="19"/>
  <c r="CB11" i="19"/>
  <c r="AI11" i="19"/>
  <c r="H11" i="19"/>
  <c r="E11" i="19"/>
  <c r="DB35" i="18"/>
  <c r="AP35" i="18"/>
  <c r="AD35" i="18"/>
  <c r="Y35" i="18"/>
  <c r="I35" i="18"/>
  <c r="G35" i="18"/>
  <c r="F35" i="18"/>
  <c r="D35" i="18"/>
  <c r="DG34" i="18"/>
  <c r="DE34" i="18"/>
  <c r="DM34" i="18" s="1"/>
  <c r="CK34" i="18"/>
  <c r="CJ34" i="18"/>
  <c r="CE34" i="18"/>
  <c r="CD34" i="18"/>
  <c r="CC34" i="18"/>
  <c r="CB34" i="18"/>
  <c r="AI34" i="18"/>
  <c r="H34" i="18"/>
  <c r="E34" i="18"/>
  <c r="DG33" i="18"/>
  <c r="DE33" i="18"/>
  <c r="DM33" i="18" s="1"/>
  <c r="CK33" i="18"/>
  <c r="CJ33" i="18"/>
  <c r="CE33" i="18"/>
  <c r="CD33" i="18"/>
  <c r="CC33" i="18"/>
  <c r="CB33" i="18"/>
  <c r="AI33" i="18"/>
  <c r="H33" i="18"/>
  <c r="E33" i="18"/>
  <c r="DG32" i="18"/>
  <c r="DE32" i="18"/>
  <c r="DM32" i="18" s="1"/>
  <c r="CK32" i="18"/>
  <c r="CJ32" i="18"/>
  <c r="CE32" i="18"/>
  <c r="CD32" i="18"/>
  <c r="CC32" i="18"/>
  <c r="CB32" i="18"/>
  <c r="AI32" i="18"/>
  <c r="H32" i="18"/>
  <c r="E32" i="18"/>
  <c r="DU31" i="18"/>
  <c r="DG31" i="18"/>
  <c r="DE31" i="18"/>
  <c r="DM31" i="18" s="1"/>
  <c r="CK31" i="18"/>
  <c r="CJ31" i="18"/>
  <c r="CE31" i="18"/>
  <c r="CD31" i="18"/>
  <c r="CC31" i="18"/>
  <c r="CB31" i="18"/>
  <c r="AI31" i="18"/>
  <c r="H31" i="18"/>
  <c r="E31" i="18"/>
  <c r="DG30" i="18"/>
  <c r="DE30" i="18"/>
  <c r="DM30" i="18" s="1"/>
  <c r="CK30" i="18"/>
  <c r="CJ30" i="18"/>
  <c r="CE30" i="18"/>
  <c r="CD30" i="18"/>
  <c r="CC30" i="18"/>
  <c r="CB30" i="18"/>
  <c r="AI30" i="18"/>
  <c r="H30" i="18"/>
  <c r="E30" i="18"/>
  <c r="DG29" i="18"/>
  <c r="DE29" i="18"/>
  <c r="DM29" i="18" s="1"/>
  <c r="CK29" i="18"/>
  <c r="CJ29" i="18"/>
  <c r="CE29" i="18"/>
  <c r="CD29" i="18"/>
  <c r="CC29" i="18"/>
  <c r="CB29" i="18"/>
  <c r="AI29" i="18"/>
  <c r="H29" i="18"/>
  <c r="E29" i="18"/>
  <c r="DG28" i="18"/>
  <c r="DE28" i="18"/>
  <c r="DM28" i="18" s="1"/>
  <c r="CK28" i="18"/>
  <c r="CJ28" i="18"/>
  <c r="CE28" i="18"/>
  <c r="CD28" i="18"/>
  <c r="CC28" i="18"/>
  <c r="CB28" i="18"/>
  <c r="AI28" i="18"/>
  <c r="H28" i="18"/>
  <c r="E28" i="18"/>
  <c r="DG27" i="18"/>
  <c r="DE27" i="18"/>
  <c r="DM27" i="18" s="1"/>
  <c r="CK27" i="18"/>
  <c r="CJ27" i="18"/>
  <c r="CE27" i="18"/>
  <c r="CD27" i="18"/>
  <c r="CC27" i="18"/>
  <c r="CB27" i="18"/>
  <c r="AI27" i="18"/>
  <c r="H27" i="18"/>
  <c r="E27" i="18"/>
  <c r="DG26" i="18"/>
  <c r="DE26" i="18"/>
  <c r="DM26" i="18" s="1"/>
  <c r="CK26" i="18"/>
  <c r="CJ26" i="18"/>
  <c r="CE26" i="18"/>
  <c r="CD26" i="18"/>
  <c r="CC26" i="18"/>
  <c r="CB26" i="18"/>
  <c r="AI26" i="18"/>
  <c r="H26" i="18"/>
  <c r="DG25" i="18"/>
  <c r="DE25" i="18"/>
  <c r="DM25" i="18" s="1"/>
  <c r="CK25" i="18"/>
  <c r="CJ25" i="18"/>
  <c r="CE25" i="18"/>
  <c r="CD25" i="18"/>
  <c r="CC25" i="18"/>
  <c r="CB25" i="18"/>
  <c r="AI25" i="18"/>
  <c r="H25" i="18"/>
  <c r="E25" i="18"/>
  <c r="DG24" i="18"/>
  <c r="DE24" i="18"/>
  <c r="DM24" i="18" s="1"/>
  <c r="CK24" i="18"/>
  <c r="CJ24" i="18"/>
  <c r="CE24" i="18"/>
  <c r="CD24" i="18"/>
  <c r="CC24" i="18"/>
  <c r="CB24" i="18"/>
  <c r="AI24" i="18"/>
  <c r="H24" i="18"/>
  <c r="E24" i="18"/>
  <c r="DG23" i="18"/>
  <c r="DE23" i="18"/>
  <c r="DM23" i="18" s="1"/>
  <c r="CK23" i="18"/>
  <c r="CJ23" i="18"/>
  <c r="CE23" i="18"/>
  <c r="CD23" i="18"/>
  <c r="CC23" i="18"/>
  <c r="CB23" i="18"/>
  <c r="AI23" i="18"/>
  <c r="H23" i="18"/>
  <c r="E23" i="18"/>
  <c r="DG22" i="18"/>
  <c r="DE22" i="18"/>
  <c r="DM22" i="18" s="1"/>
  <c r="CK22" i="18"/>
  <c r="CJ22" i="18"/>
  <c r="CE22" i="18"/>
  <c r="CD22" i="18"/>
  <c r="CC22" i="18"/>
  <c r="CB22" i="18"/>
  <c r="AI22" i="18"/>
  <c r="H22" i="18"/>
  <c r="E22" i="18"/>
  <c r="DG21" i="18"/>
  <c r="DE21" i="18"/>
  <c r="DM21" i="18" s="1"/>
  <c r="CK21" i="18"/>
  <c r="CJ21" i="18"/>
  <c r="CE21" i="18"/>
  <c r="CD21" i="18"/>
  <c r="CC21" i="18"/>
  <c r="CB21" i="18"/>
  <c r="AI21" i="18"/>
  <c r="H21" i="18"/>
  <c r="E21" i="18"/>
  <c r="DG20" i="18"/>
  <c r="DE20" i="18"/>
  <c r="DM20" i="18" s="1"/>
  <c r="CK20" i="18"/>
  <c r="CJ20" i="18"/>
  <c r="CE20" i="18"/>
  <c r="CD20" i="18"/>
  <c r="CC20" i="18"/>
  <c r="CB20" i="18"/>
  <c r="AI20" i="18"/>
  <c r="H20" i="18"/>
  <c r="E20" i="18"/>
  <c r="DG19" i="18"/>
  <c r="DE19" i="18"/>
  <c r="DM19" i="18" s="1"/>
  <c r="CK19" i="18"/>
  <c r="CJ19" i="18"/>
  <c r="CE19" i="18"/>
  <c r="CD19" i="18"/>
  <c r="CC19" i="18"/>
  <c r="CB19" i="18"/>
  <c r="AI19" i="18"/>
  <c r="H19" i="18"/>
  <c r="E19" i="18"/>
  <c r="DG18" i="18"/>
  <c r="DE18" i="18"/>
  <c r="DM18" i="18" s="1"/>
  <c r="CK18" i="18"/>
  <c r="CJ18" i="18"/>
  <c r="CE18" i="18"/>
  <c r="CD18" i="18"/>
  <c r="CC18" i="18"/>
  <c r="CB18" i="18"/>
  <c r="AI18" i="18"/>
  <c r="H18" i="18"/>
  <c r="E18" i="18"/>
  <c r="DG17" i="18"/>
  <c r="DE17" i="18"/>
  <c r="DM17" i="18" s="1"/>
  <c r="CK17" i="18"/>
  <c r="CJ17" i="18"/>
  <c r="CE17" i="18"/>
  <c r="CD17" i="18"/>
  <c r="CC17" i="18"/>
  <c r="CB17" i="18"/>
  <c r="AI17" i="18"/>
  <c r="H17" i="18"/>
  <c r="E17" i="18"/>
  <c r="DG16" i="18"/>
  <c r="DE16" i="18"/>
  <c r="DM16" i="18" s="1"/>
  <c r="CK16" i="18"/>
  <c r="CJ16" i="18"/>
  <c r="CE16" i="18"/>
  <c r="CD16" i="18"/>
  <c r="CC16" i="18"/>
  <c r="CB16" i="18"/>
  <c r="AI16" i="18"/>
  <c r="H16" i="18"/>
  <c r="E16" i="18"/>
  <c r="DG15" i="18"/>
  <c r="DE15" i="18"/>
  <c r="DM15" i="18" s="1"/>
  <c r="CK15" i="18"/>
  <c r="CJ15" i="18"/>
  <c r="CE15" i="18"/>
  <c r="CD15" i="18"/>
  <c r="CC15" i="18"/>
  <c r="CB15" i="18"/>
  <c r="AI15" i="18"/>
  <c r="H15" i="18"/>
  <c r="E15" i="18"/>
  <c r="DG14" i="18"/>
  <c r="DE14" i="18"/>
  <c r="DM14" i="18" s="1"/>
  <c r="CK14" i="18"/>
  <c r="CJ14" i="18"/>
  <c r="CE14" i="18"/>
  <c r="CD14" i="18"/>
  <c r="CC14" i="18"/>
  <c r="CB14" i="18"/>
  <c r="AI14" i="18"/>
  <c r="H14" i="18"/>
  <c r="E14" i="18"/>
  <c r="DG13" i="18"/>
  <c r="DE13" i="18"/>
  <c r="DM13" i="18" s="1"/>
  <c r="CK13" i="18"/>
  <c r="CJ13" i="18"/>
  <c r="CE13" i="18"/>
  <c r="CD13" i="18"/>
  <c r="CC13" i="18"/>
  <c r="CB13" i="18"/>
  <c r="AI13" i="18"/>
  <c r="H13" i="18"/>
  <c r="E13" i="18"/>
  <c r="DG12" i="18"/>
  <c r="DE12" i="18"/>
  <c r="DM12" i="18" s="1"/>
  <c r="CK12" i="18"/>
  <c r="CJ12" i="18"/>
  <c r="CE12" i="18"/>
  <c r="CD12" i="18"/>
  <c r="CC12" i="18"/>
  <c r="CB12" i="18"/>
  <c r="AI12" i="18"/>
  <c r="H12" i="18"/>
  <c r="E12" i="18"/>
  <c r="DG11" i="18"/>
  <c r="DE11" i="18"/>
  <c r="DM11" i="18" s="1"/>
  <c r="CK11" i="18"/>
  <c r="CJ11" i="18"/>
  <c r="CE11" i="18"/>
  <c r="CD11" i="18"/>
  <c r="CC11" i="18"/>
  <c r="CB11" i="18"/>
  <c r="AI11" i="18"/>
  <c r="H11" i="18"/>
  <c r="E11" i="18"/>
  <c r="DB35" i="17"/>
  <c r="AQ35" i="17"/>
  <c r="AP35" i="17"/>
  <c r="AD35" i="17"/>
  <c r="Y35" i="17"/>
  <c r="I35" i="17"/>
  <c r="G35" i="17"/>
  <c r="F35" i="17"/>
  <c r="D35" i="17"/>
  <c r="DG34" i="17"/>
  <c r="DE34" i="17"/>
  <c r="DM34" i="17" s="1"/>
  <c r="CK34" i="17"/>
  <c r="CJ34" i="17"/>
  <c r="CE34" i="17"/>
  <c r="CD34" i="17"/>
  <c r="CC34" i="17"/>
  <c r="CB34" i="17"/>
  <c r="AI34" i="17"/>
  <c r="H34" i="17"/>
  <c r="E34" i="17"/>
  <c r="DG33" i="17"/>
  <c r="DE33" i="17"/>
  <c r="DM33" i="17" s="1"/>
  <c r="CK33" i="17"/>
  <c r="CJ33" i="17"/>
  <c r="CE33" i="17"/>
  <c r="CD33" i="17"/>
  <c r="CC33" i="17"/>
  <c r="CB33" i="17"/>
  <c r="AI33" i="17"/>
  <c r="H33" i="17"/>
  <c r="E33" i="17"/>
  <c r="DG32" i="17"/>
  <c r="DE32" i="17"/>
  <c r="DM32" i="17" s="1"/>
  <c r="CK32" i="17"/>
  <c r="CJ32" i="17"/>
  <c r="CE32" i="17"/>
  <c r="CD32" i="17"/>
  <c r="CC32" i="17"/>
  <c r="CB32" i="17"/>
  <c r="AI32" i="17"/>
  <c r="H32" i="17"/>
  <c r="E32" i="17"/>
  <c r="DU31" i="17"/>
  <c r="DG31" i="17"/>
  <c r="DE31" i="17"/>
  <c r="DM31" i="17" s="1"/>
  <c r="CK31" i="17"/>
  <c r="CJ31" i="17"/>
  <c r="CE31" i="17"/>
  <c r="CD31" i="17"/>
  <c r="CC31" i="17"/>
  <c r="CB31" i="17"/>
  <c r="AI31" i="17"/>
  <c r="H31" i="17"/>
  <c r="E31" i="17"/>
  <c r="DG30" i="17"/>
  <c r="DE30" i="17"/>
  <c r="DM30" i="17" s="1"/>
  <c r="CK30" i="17"/>
  <c r="CJ30" i="17"/>
  <c r="CE30" i="17"/>
  <c r="CD30" i="17"/>
  <c r="CC30" i="17"/>
  <c r="CB30" i="17"/>
  <c r="AI30" i="17"/>
  <c r="H30" i="17"/>
  <c r="E30" i="17"/>
  <c r="DG29" i="17"/>
  <c r="DE29" i="17"/>
  <c r="DM29" i="17" s="1"/>
  <c r="CK29" i="17"/>
  <c r="CJ29" i="17"/>
  <c r="CE29" i="17"/>
  <c r="CD29" i="17"/>
  <c r="CC29" i="17"/>
  <c r="CB29" i="17"/>
  <c r="AI29" i="17"/>
  <c r="H29" i="17"/>
  <c r="E29" i="17"/>
  <c r="DG28" i="17"/>
  <c r="DE28" i="17"/>
  <c r="DM28" i="17" s="1"/>
  <c r="CK28" i="17"/>
  <c r="CJ28" i="17"/>
  <c r="CE28" i="17"/>
  <c r="CD28" i="17"/>
  <c r="CC28" i="17"/>
  <c r="CB28" i="17"/>
  <c r="AI28" i="17"/>
  <c r="H28" i="17"/>
  <c r="E28" i="17"/>
  <c r="DG27" i="17"/>
  <c r="DE27" i="17"/>
  <c r="DM27" i="17" s="1"/>
  <c r="CK27" i="17"/>
  <c r="CJ27" i="17"/>
  <c r="CE27" i="17"/>
  <c r="CD27" i="17"/>
  <c r="CC27" i="17"/>
  <c r="CB27" i="17"/>
  <c r="AI27" i="17"/>
  <c r="H27" i="17"/>
  <c r="E27" i="17"/>
  <c r="DG26" i="17"/>
  <c r="DE26" i="17"/>
  <c r="DM26" i="17" s="1"/>
  <c r="CK26" i="17"/>
  <c r="CJ26" i="17"/>
  <c r="CE26" i="17"/>
  <c r="CD26" i="17"/>
  <c r="CC26" i="17"/>
  <c r="CB26" i="17"/>
  <c r="AI26" i="17"/>
  <c r="H26" i="17"/>
  <c r="E26" i="17"/>
  <c r="DG25" i="17"/>
  <c r="DE25" i="17"/>
  <c r="DM25" i="17" s="1"/>
  <c r="CK25" i="17"/>
  <c r="CJ25" i="17"/>
  <c r="CE25" i="17"/>
  <c r="CD25" i="17"/>
  <c r="CC25" i="17"/>
  <c r="CB25" i="17"/>
  <c r="AI25" i="17"/>
  <c r="H25" i="17"/>
  <c r="E25" i="17"/>
  <c r="DG24" i="17"/>
  <c r="DE24" i="17"/>
  <c r="DM24" i="17" s="1"/>
  <c r="CK24" i="17"/>
  <c r="CJ24" i="17"/>
  <c r="CE24" i="17"/>
  <c r="CD24" i="17"/>
  <c r="CC24" i="17"/>
  <c r="CB24" i="17"/>
  <c r="AI24" i="17"/>
  <c r="H24" i="17"/>
  <c r="E24" i="17"/>
  <c r="DG23" i="17"/>
  <c r="DE23" i="17"/>
  <c r="DM23" i="17" s="1"/>
  <c r="CK23" i="17"/>
  <c r="CJ23" i="17"/>
  <c r="CE23" i="17"/>
  <c r="CD23" i="17"/>
  <c r="CC23" i="17"/>
  <c r="CB23" i="17"/>
  <c r="AI23" i="17"/>
  <c r="H23" i="17"/>
  <c r="E23" i="17"/>
  <c r="DG22" i="17"/>
  <c r="DE22" i="17"/>
  <c r="DM22" i="17" s="1"/>
  <c r="CK22" i="17"/>
  <c r="CJ22" i="17"/>
  <c r="CE22" i="17"/>
  <c r="CD22" i="17"/>
  <c r="CC22" i="17"/>
  <c r="CB22" i="17"/>
  <c r="AI22" i="17"/>
  <c r="H22" i="17"/>
  <c r="E22" i="17"/>
  <c r="DG21" i="17"/>
  <c r="DE21" i="17"/>
  <c r="DM21" i="17" s="1"/>
  <c r="CK21" i="17"/>
  <c r="CJ21" i="17"/>
  <c r="CE21" i="17"/>
  <c r="CD21" i="17"/>
  <c r="CC21" i="17"/>
  <c r="CB21" i="17"/>
  <c r="AI21" i="17"/>
  <c r="H21" i="17"/>
  <c r="E21" i="17"/>
  <c r="DG20" i="17"/>
  <c r="DE20" i="17"/>
  <c r="DM20" i="17" s="1"/>
  <c r="CK20" i="17"/>
  <c r="CJ20" i="17"/>
  <c r="CE20" i="17"/>
  <c r="CD20" i="17"/>
  <c r="CC20" i="17"/>
  <c r="CB20" i="17"/>
  <c r="AI20" i="17"/>
  <c r="H20" i="17"/>
  <c r="E20" i="17"/>
  <c r="DG19" i="17"/>
  <c r="DE19" i="17"/>
  <c r="DM19" i="17" s="1"/>
  <c r="CK19" i="17"/>
  <c r="CJ19" i="17"/>
  <c r="CE19" i="17"/>
  <c r="CD19" i="17"/>
  <c r="CC19" i="17"/>
  <c r="CB19" i="17"/>
  <c r="AI19" i="17"/>
  <c r="H19" i="17"/>
  <c r="E19" i="17"/>
  <c r="DG18" i="17"/>
  <c r="DE18" i="17"/>
  <c r="DM18" i="17" s="1"/>
  <c r="CK18" i="17"/>
  <c r="CJ18" i="17"/>
  <c r="CE18" i="17"/>
  <c r="CD18" i="17"/>
  <c r="CC18" i="17"/>
  <c r="CB18" i="17"/>
  <c r="AI18" i="17"/>
  <c r="H18" i="17"/>
  <c r="E18" i="17"/>
  <c r="DG17" i="17"/>
  <c r="DE17" i="17"/>
  <c r="DM17" i="17" s="1"/>
  <c r="CK17" i="17"/>
  <c r="CJ17" i="17"/>
  <c r="CE17" i="17"/>
  <c r="CD17" i="17"/>
  <c r="CC17" i="17"/>
  <c r="CB17" i="17"/>
  <c r="AI17" i="17"/>
  <c r="H17" i="17"/>
  <c r="E17" i="17"/>
  <c r="DG16" i="17"/>
  <c r="DE16" i="17"/>
  <c r="DM16" i="17" s="1"/>
  <c r="CK16" i="17"/>
  <c r="CJ16" i="17"/>
  <c r="CE16" i="17"/>
  <c r="CD16" i="17"/>
  <c r="CC16" i="17"/>
  <c r="CB16" i="17"/>
  <c r="AI16" i="17"/>
  <c r="H16" i="17"/>
  <c r="E16" i="17"/>
  <c r="DG15" i="17"/>
  <c r="DE15" i="17"/>
  <c r="DM15" i="17" s="1"/>
  <c r="CK15" i="17"/>
  <c r="CJ15" i="17"/>
  <c r="CE15" i="17"/>
  <c r="CD15" i="17"/>
  <c r="CC15" i="17"/>
  <c r="CB15" i="17"/>
  <c r="AI15" i="17"/>
  <c r="H15" i="17"/>
  <c r="E15" i="17"/>
  <c r="DG14" i="17"/>
  <c r="DE14" i="17"/>
  <c r="DM14" i="17" s="1"/>
  <c r="CK14" i="17"/>
  <c r="CJ14" i="17"/>
  <c r="CE14" i="17"/>
  <c r="CD14" i="17"/>
  <c r="CC14" i="17"/>
  <c r="CB14" i="17"/>
  <c r="AI14" i="17"/>
  <c r="H14" i="17"/>
  <c r="E14" i="17"/>
  <c r="DG13" i="17"/>
  <c r="DE13" i="17"/>
  <c r="DM13" i="17" s="1"/>
  <c r="CK13" i="17"/>
  <c r="CJ13" i="17"/>
  <c r="CE13" i="17"/>
  <c r="CD13" i="17"/>
  <c r="CC13" i="17"/>
  <c r="CB13" i="17"/>
  <c r="AI13" i="17"/>
  <c r="H13" i="17"/>
  <c r="E13" i="17"/>
  <c r="DG12" i="17"/>
  <c r="DE12" i="17"/>
  <c r="DM12" i="17" s="1"/>
  <c r="CK12" i="17"/>
  <c r="CJ12" i="17"/>
  <c r="CE12" i="17"/>
  <c r="CD12" i="17"/>
  <c r="CC12" i="17"/>
  <c r="CB12" i="17"/>
  <c r="AI12" i="17"/>
  <c r="H12" i="17"/>
  <c r="E12" i="17"/>
  <c r="DG11" i="17"/>
  <c r="DE11" i="17"/>
  <c r="CK11" i="17"/>
  <c r="CJ11" i="17"/>
  <c r="CE11" i="17"/>
  <c r="CD11" i="17"/>
  <c r="CC11" i="17"/>
  <c r="CB11" i="17"/>
  <c r="AI11" i="17"/>
  <c r="H11" i="17"/>
  <c r="E11" i="17"/>
  <c r="DB35" i="16"/>
  <c r="AQ35" i="16"/>
  <c r="AP35" i="16"/>
  <c r="AD35" i="16"/>
  <c r="Y35" i="16"/>
  <c r="I35" i="16"/>
  <c r="G35" i="16"/>
  <c r="F35" i="16"/>
  <c r="D35" i="16"/>
  <c r="DG34" i="16"/>
  <c r="DE34" i="16"/>
  <c r="DM34" i="16" s="1"/>
  <c r="CK34" i="16"/>
  <c r="CJ34" i="16"/>
  <c r="CE34" i="16"/>
  <c r="CD34" i="16"/>
  <c r="CC34" i="16"/>
  <c r="CB34" i="16"/>
  <c r="AI34" i="16"/>
  <c r="H34" i="16"/>
  <c r="E34" i="16"/>
  <c r="DG33" i="16"/>
  <c r="DE33" i="16"/>
  <c r="DM33" i="16" s="1"/>
  <c r="CK33" i="16"/>
  <c r="CJ33" i="16"/>
  <c r="CE33" i="16"/>
  <c r="CD33" i="16"/>
  <c r="CC33" i="16"/>
  <c r="CB33" i="16"/>
  <c r="AI33" i="16"/>
  <c r="H33" i="16"/>
  <c r="E33" i="16"/>
  <c r="DG32" i="16"/>
  <c r="DE32" i="16"/>
  <c r="DM32" i="16" s="1"/>
  <c r="CK32" i="16"/>
  <c r="CJ32" i="16"/>
  <c r="CE32" i="16"/>
  <c r="CD32" i="16"/>
  <c r="CC32" i="16"/>
  <c r="CB32" i="16"/>
  <c r="AI32" i="16"/>
  <c r="H32" i="16"/>
  <c r="E32" i="16"/>
  <c r="DU31" i="16"/>
  <c r="DG31" i="16"/>
  <c r="DE31" i="16"/>
  <c r="DM31" i="16" s="1"/>
  <c r="CK31" i="16"/>
  <c r="CJ31" i="16"/>
  <c r="CE31" i="16"/>
  <c r="CD31" i="16"/>
  <c r="CC31" i="16"/>
  <c r="CB31" i="16"/>
  <c r="AI31" i="16"/>
  <c r="H31" i="16"/>
  <c r="E31" i="16"/>
  <c r="DG30" i="16"/>
  <c r="DE30" i="16"/>
  <c r="DM30" i="16" s="1"/>
  <c r="CK30" i="16"/>
  <c r="CJ30" i="16"/>
  <c r="CE30" i="16"/>
  <c r="CD30" i="16"/>
  <c r="CC30" i="16"/>
  <c r="CB30" i="16"/>
  <c r="AI30" i="16"/>
  <c r="H30" i="16"/>
  <c r="E30" i="16"/>
  <c r="DG29" i="16"/>
  <c r="DE29" i="16"/>
  <c r="DM29" i="16" s="1"/>
  <c r="CK29" i="16"/>
  <c r="CJ29" i="16"/>
  <c r="CE29" i="16"/>
  <c r="CD29" i="16"/>
  <c r="CC29" i="16"/>
  <c r="CB29" i="16"/>
  <c r="AI29" i="16"/>
  <c r="H29" i="16"/>
  <c r="E29" i="16"/>
  <c r="DG28" i="16"/>
  <c r="DE28" i="16"/>
  <c r="DM28" i="16" s="1"/>
  <c r="CK28" i="16"/>
  <c r="CJ28" i="16"/>
  <c r="CE28" i="16"/>
  <c r="CD28" i="16"/>
  <c r="CC28" i="16"/>
  <c r="CB28" i="16"/>
  <c r="AI28" i="16"/>
  <c r="H28" i="16"/>
  <c r="E28" i="16"/>
  <c r="DG27" i="16"/>
  <c r="DE27" i="16"/>
  <c r="DM27" i="16" s="1"/>
  <c r="CK27" i="16"/>
  <c r="CJ27" i="16"/>
  <c r="CE27" i="16"/>
  <c r="CD27" i="16"/>
  <c r="CC27" i="16"/>
  <c r="CB27" i="16"/>
  <c r="AI27" i="16"/>
  <c r="H27" i="16"/>
  <c r="E27" i="16"/>
  <c r="DG26" i="16"/>
  <c r="DE26" i="16"/>
  <c r="DM26" i="16" s="1"/>
  <c r="CK26" i="16"/>
  <c r="CJ26" i="16"/>
  <c r="CE26" i="16"/>
  <c r="CD26" i="16"/>
  <c r="CC26" i="16"/>
  <c r="CB26" i="16"/>
  <c r="AI26" i="16"/>
  <c r="H26" i="16"/>
  <c r="E26" i="16"/>
  <c r="DG25" i="16"/>
  <c r="DE25" i="16"/>
  <c r="DM25" i="16" s="1"/>
  <c r="CK25" i="16"/>
  <c r="CJ25" i="16"/>
  <c r="CE25" i="16"/>
  <c r="CD25" i="16"/>
  <c r="CC25" i="16"/>
  <c r="CB25" i="16"/>
  <c r="AI25" i="16"/>
  <c r="H25" i="16"/>
  <c r="E25" i="16"/>
  <c r="DG24" i="16"/>
  <c r="DE24" i="16"/>
  <c r="DM24" i="16" s="1"/>
  <c r="CK24" i="16"/>
  <c r="CJ24" i="16"/>
  <c r="CE24" i="16"/>
  <c r="CD24" i="16"/>
  <c r="CC24" i="16"/>
  <c r="CB24" i="16"/>
  <c r="AI24" i="16"/>
  <c r="H24" i="16"/>
  <c r="E24" i="16"/>
  <c r="DG23" i="16"/>
  <c r="DE23" i="16"/>
  <c r="DM23" i="16" s="1"/>
  <c r="CK23" i="16"/>
  <c r="CJ23" i="16"/>
  <c r="CE23" i="16"/>
  <c r="CD23" i="16"/>
  <c r="CC23" i="16"/>
  <c r="CB23" i="16"/>
  <c r="AI23" i="16"/>
  <c r="H23" i="16"/>
  <c r="E23" i="16"/>
  <c r="DG22" i="16"/>
  <c r="DE22" i="16"/>
  <c r="DM22" i="16" s="1"/>
  <c r="CK22" i="16"/>
  <c r="CJ22" i="16"/>
  <c r="CE22" i="16"/>
  <c r="CD22" i="16"/>
  <c r="CC22" i="16"/>
  <c r="CB22" i="16"/>
  <c r="AI22" i="16"/>
  <c r="H22" i="16"/>
  <c r="E22" i="16"/>
  <c r="DG21" i="16"/>
  <c r="DE21" i="16"/>
  <c r="DM21" i="16" s="1"/>
  <c r="CK21" i="16"/>
  <c r="CJ21" i="16"/>
  <c r="CE21" i="16"/>
  <c r="CD21" i="16"/>
  <c r="CC21" i="16"/>
  <c r="CB21" i="16"/>
  <c r="AI21" i="16"/>
  <c r="H21" i="16"/>
  <c r="E21" i="16"/>
  <c r="DG20" i="16"/>
  <c r="DE20" i="16"/>
  <c r="DM20" i="16" s="1"/>
  <c r="CK20" i="16"/>
  <c r="CJ20" i="16"/>
  <c r="CE20" i="16"/>
  <c r="CD20" i="16"/>
  <c r="CC20" i="16"/>
  <c r="CB20" i="16"/>
  <c r="AI20" i="16"/>
  <c r="H20" i="16"/>
  <c r="E20" i="16"/>
  <c r="DG19" i="16"/>
  <c r="DE19" i="16"/>
  <c r="DM19" i="16" s="1"/>
  <c r="CK19" i="16"/>
  <c r="CJ19" i="16"/>
  <c r="CE19" i="16"/>
  <c r="CD19" i="16"/>
  <c r="CC19" i="16"/>
  <c r="CB19" i="16"/>
  <c r="AI19" i="16"/>
  <c r="H19" i="16"/>
  <c r="E19" i="16"/>
  <c r="DG18" i="16"/>
  <c r="DE18" i="16"/>
  <c r="DM18" i="16" s="1"/>
  <c r="CK18" i="16"/>
  <c r="CJ18" i="16"/>
  <c r="CE18" i="16"/>
  <c r="CD18" i="16"/>
  <c r="CC18" i="16"/>
  <c r="CB18" i="16"/>
  <c r="AI18" i="16"/>
  <c r="H18" i="16"/>
  <c r="E18" i="16"/>
  <c r="DG17" i="16"/>
  <c r="DE17" i="16"/>
  <c r="DM17" i="16" s="1"/>
  <c r="CK17" i="16"/>
  <c r="CJ17" i="16"/>
  <c r="CE17" i="16"/>
  <c r="CD17" i="16"/>
  <c r="CC17" i="16"/>
  <c r="CB17" i="16"/>
  <c r="AI17" i="16"/>
  <c r="H17" i="16"/>
  <c r="E17" i="16"/>
  <c r="DG16" i="16"/>
  <c r="DE16" i="16"/>
  <c r="DM16" i="16" s="1"/>
  <c r="CK16" i="16"/>
  <c r="CJ16" i="16"/>
  <c r="CE16" i="16"/>
  <c r="CD16" i="16"/>
  <c r="CC16" i="16"/>
  <c r="CB16" i="16"/>
  <c r="AI16" i="16"/>
  <c r="H16" i="16"/>
  <c r="E16" i="16"/>
  <c r="DG15" i="16"/>
  <c r="DE15" i="16"/>
  <c r="DM15" i="16" s="1"/>
  <c r="CK15" i="16"/>
  <c r="CJ15" i="16"/>
  <c r="CE15" i="16"/>
  <c r="CD15" i="16"/>
  <c r="CC15" i="16"/>
  <c r="CB15" i="16"/>
  <c r="AI15" i="16"/>
  <c r="H15" i="16"/>
  <c r="E15" i="16"/>
  <c r="DG14" i="16"/>
  <c r="DE14" i="16"/>
  <c r="DM14" i="16" s="1"/>
  <c r="CK14" i="16"/>
  <c r="CJ14" i="16"/>
  <c r="CE14" i="16"/>
  <c r="CD14" i="16"/>
  <c r="CC14" i="16"/>
  <c r="CB14" i="16"/>
  <c r="AI14" i="16"/>
  <c r="H14" i="16"/>
  <c r="E14" i="16"/>
  <c r="DG13" i="16"/>
  <c r="DE13" i="16"/>
  <c r="DM13" i="16" s="1"/>
  <c r="CK13" i="16"/>
  <c r="CJ13" i="16"/>
  <c r="CE13" i="16"/>
  <c r="CD13" i="16"/>
  <c r="CC13" i="16"/>
  <c r="CB13" i="16"/>
  <c r="AI13" i="16"/>
  <c r="H13" i="16"/>
  <c r="E13" i="16"/>
  <c r="DG12" i="16"/>
  <c r="DE12" i="16"/>
  <c r="DM12" i="16" s="1"/>
  <c r="CK12" i="16"/>
  <c r="CJ12" i="16"/>
  <c r="CE12" i="16"/>
  <c r="CD12" i="16"/>
  <c r="CC12" i="16"/>
  <c r="CB12" i="16"/>
  <c r="AI12" i="16"/>
  <c r="H12" i="16"/>
  <c r="E12" i="16"/>
  <c r="DG11" i="16"/>
  <c r="DE11" i="16"/>
  <c r="CK11" i="16"/>
  <c r="CJ11" i="16"/>
  <c r="CE11" i="16"/>
  <c r="CD11" i="16"/>
  <c r="CC11" i="16"/>
  <c r="CB11" i="16"/>
  <c r="AI11" i="16"/>
  <c r="H11" i="16"/>
  <c r="E11" i="16"/>
  <c r="DB35" i="15"/>
  <c r="AQ35" i="15"/>
  <c r="AP35" i="15"/>
  <c r="AD35" i="15"/>
  <c r="Y35" i="15"/>
  <c r="I35" i="15"/>
  <c r="G35" i="15"/>
  <c r="F35" i="15"/>
  <c r="D35" i="15"/>
  <c r="DG34" i="15"/>
  <c r="DE34" i="15"/>
  <c r="DM34" i="15" s="1"/>
  <c r="CK34" i="15"/>
  <c r="CJ34" i="15"/>
  <c r="CE34" i="15"/>
  <c r="CD34" i="15"/>
  <c r="CC34" i="15"/>
  <c r="CB34" i="15"/>
  <c r="AI34" i="15"/>
  <c r="H34" i="15"/>
  <c r="E34" i="15"/>
  <c r="DG33" i="15"/>
  <c r="DE33" i="15"/>
  <c r="DM33" i="15" s="1"/>
  <c r="CK33" i="15"/>
  <c r="CJ33" i="15"/>
  <c r="CE33" i="15"/>
  <c r="CD33" i="15"/>
  <c r="CC33" i="15"/>
  <c r="CB33" i="15"/>
  <c r="AI33" i="15"/>
  <c r="H33" i="15"/>
  <c r="E33" i="15"/>
  <c r="DG32" i="15"/>
  <c r="DE32" i="15"/>
  <c r="DM32" i="15" s="1"/>
  <c r="CK32" i="15"/>
  <c r="CJ32" i="15"/>
  <c r="CE32" i="15"/>
  <c r="CD32" i="15"/>
  <c r="CC32" i="15"/>
  <c r="CB32" i="15"/>
  <c r="AI32" i="15"/>
  <c r="H32" i="15"/>
  <c r="E32" i="15"/>
  <c r="DU31" i="15"/>
  <c r="DG31" i="15"/>
  <c r="DE31" i="15"/>
  <c r="DM31" i="15" s="1"/>
  <c r="CK31" i="15"/>
  <c r="CJ31" i="15"/>
  <c r="CE31" i="15"/>
  <c r="CD31" i="15"/>
  <c r="CC31" i="15"/>
  <c r="CB31" i="15"/>
  <c r="AI31" i="15"/>
  <c r="H31" i="15"/>
  <c r="E31" i="15"/>
  <c r="DG30" i="15"/>
  <c r="DE30" i="15"/>
  <c r="DM30" i="15" s="1"/>
  <c r="CK30" i="15"/>
  <c r="CJ30" i="15"/>
  <c r="CE30" i="15"/>
  <c r="CD30" i="15"/>
  <c r="CC30" i="15"/>
  <c r="CB30" i="15"/>
  <c r="AI30" i="15"/>
  <c r="H30" i="15"/>
  <c r="E30" i="15"/>
  <c r="DG29" i="15"/>
  <c r="DE29" i="15"/>
  <c r="DM29" i="15" s="1"/>
  <c r="CK29" i="15"/>
  <c r="CJ29" i="15"/>
  <c r="CE29" i="15"/>
  <c r="CD29" i="15"/>
  <c r="CC29" i="15"/>
  <c r="CB29" i="15"/>
  <c r="AI29" i="15"/>
  <c r="H29" i="15"/>
  <c r="E29" i="15"/>
  <c r="DG28" i="15"/>
  <c r="DE28" i="15"/>
  <c r="DM28" i="15" s="1"/>
  <c r="CK28" i="15"/>
  <c r="CJ28" i="15"/>
  <c r="CE28" i="15"/>
  <c r="CD28" i="15"/>
  <c r="CC28" i="15"/>
  <c r="CB28" i="15"/>
  <c r="AI28" i="15"/>
  <c r="H28" i="15"/>
  <c r="E28" i="15"/>
  <c r="DG27" i="15"/>
  <c r="DE27" i="15"/>
  <c r="DM27" i="15" s="1"/>
  <c r="CK27" i="15"/>
  <c r="CJ27" i="15"/>
  <c r="CE27" i="15"/>
  <c r="CD27" i="15"/>
  <c r="CC27" i="15"/>
  <c r="CB27" i="15"/>
  <c r="AI27" i="15"/>
  <c r="E27" i="15"/>
  <c r="DG26" i="15"/>
  <c r="DE26" i="15"/>
  <c r="DM26" i="15" s="1"/>
  <c r="CK26" i="15"/>
  <c r="CJ26" i="15"/>
  <c r="CE26" i="15"/>
  <c r="CD26" i="15"/>
  <c r="CC26" i="15"/>
  <c r="CB26" i="15"/>
  <c r="AI26" i="15"/>
  <c r="H26" i="15"/>
  <c r="E26" i="15"/>
  <c r="DG25" i="15"/>
  <c r="DE25" i="15"/>
  <c r="DM25" i="15" s="1"/>
  <c r="CK25" i="15"/>
  <c r="CJ25" i="15"/>
  <c r="CE25" i="15"/>
  <c r="CD25" i="15"/>
  <c r="CC25" i="15"/>
  <c r="CB25" i="15"/>
  <c r="AI25" i="15"/>
  <c r="H25" i="15"/>
  <c r="E25" i="15"/>
  <c r="DG24" i="15"/>
  <c r="DE24" i="15"/>
  <c r="DM24" i="15" s="1"/>
  <c r="CK24" i="15"/>
  <c r="CJ24" i="15"/>
  <c r="CE24" i="15"/>
  <c r="CD24" i="15"/>
  <c r="CC24" i="15"/>
  <c r="CB24" i="15"/>
  <c r="AI24" i="15"/>
  <c r="H24" i="15"/>
  <c r="E24" i="15"/>
  <c r="DG23" i="15"/>
  <c r="DE23" i="15"/>
  <c r="DM23" i="15" s="1"/>
  <c r="CK23" i="15"/>
  <c r="CJ23" i="15"/>
  <c r="CE23" i="15"/>
  <c r="CD23" i="15"/>
  <c r="CC23" i="15"/>
  <c r="CB23" i="15"/>
  <c r="AI23" i="15"/>
  <c r="H23" i="15"/>
  <c r="E23" i="15"/>
  <c r="DG22" i="15"/>
  <c r="DE22" i="15"/>
  <c r="DM22" i="15" s="1"/>
  <c r="CK22" i="15"/>
  <c r="CJ22" i="15"/>
  <c r="CE22" i="15"/>
  <c r="CD22" i="15"/>
  <c r="CC22" i="15"/>
  <c r="CB22" i="15"/>
  <c r="AI22" i="15"/>
  <c r="H22" i="15"/>
  <c r="E22" i="15"/>
  <c r="DG21" i="15"/>
  <c r="DE21" i="15"/>
  <c r="DM21" i="15" s="1"/>
  <c r="CK21" i="15"/>
  <c r="CJ21" i="15"/>
  <c r="CE21" i="15"/>
  <c r="CD21" i="15"/>
  <c r="CC21" i="15"/>
  <c r="CB21" i="15"/>
  <c r="AI21" i="15"/>
  <c r="H21" i="15"/>
  <c r="E21" i="15"/>
  <c r="DG20" i="15"/>
  <c r="DE20" i="15"/>
  <c r="DM20" i="15" s="1"/>
  <c r="CK20" i="15"/>
  <c r="CJ20" i="15"/>
  <c r="CE20" i="15"/>
  <c r="CD20" i="15"/>
  <c r="CC20" i="15"/>
  <c r="CB20" i="15"/>
  <c r="AI20" i="15"/>
  <c r="H20" i="15"/>
  <c r="E20" i="15"/>
  <c r="DG19" i="15"/>
  <c r="DE19" i="15"/>
  <c r="DM19" i="15" s="1"/>
  <c r="CK19" i="15"/>
  <c r="CJ19" i="15"/>
  <c r="CE19" i="15"/>
  <c r="CD19" i="15"/>
  <c r="CC19" i="15"/>
  <c r="CB19" i="15"/>
  <c r="AI19" i="15"/>
  <c r="H19" i="15"/>
  <c r="E19" i="15"/>
  <c r="DG18" i="15"/>
  <c r="DE18" i="15"/>
  <c r="DM18" i="15" s="1"/>
  <c r="CK18" i="15"/>
  <c r="CJ18" i="15"/>
  <c r="CE18" i="15"/>
  <c r="CD18" i="15"/>
  <c r="CC18" i="15"/>
  <c r="CB18" i="15"/>
  <c r="AI18" i="15"/>
  <c r="H18" i="15"/>
  <c r="E18" i="15"/>
  <c r="DG17" i="15"/>
  <c r="DE17" i="15"/>
  <c r="DM17" i="15" s="1"/>
  <c r="CK17" i="15"/>
  <c r="CJ17" i="15"/>
  <c r="CE17" i="15"/>
  <c r="CD17" i="15"/>
  <c r="CC17" i="15"/>
  <c r="CB17" i="15"/>
  <c r="AI17" i="15"/>
  <c r="H17" i="15"/>
  <c r="E17" i="15"/>
  <c r="DG16" i="15"/>
  <c r="DE16" i="15"/>
  <c r="DM16" i="15" s="1"/>
  <c r="CK16" i="15"/>
  <c r="CJ16" i="15"/>
  <c r="CE16" i="15"/>
  <c r="CD16" i="15"/>
  <c r="CC16" i="15"/>
  <c r="CB16" i="15"/>
  <c r="AI16" i="15"/>
  <c r="H16" i="15"/>
  <c r="E16" i="15"/>
  <c r="DG15" i="15"/>
  <c r="DE15" i="15"/>
  <c r="DM15" i="15" s="1"/>
  <c r="CK15" i="15"/>
  <c r="CJ15" i="15"/>
  <c r="CE15" i="15"/>
  <c r="CD15" i="15"/>
  <c r="CC15" i="15"/>
  <c r="CB15" i="15"/>
  <c r="AI15" i="15"/>
  <c r="H15" i="15"/>
  <c r="E15" i="15"/>
  <c r="DG14" i="15"/>
  <c r="DE14" i="15"/>
  <c r="DM14" i="15" s="1"/>
  <c r="CK14" i="15"/>
  <c r="CJ14" i="15"/>
  <c r="CE14" i="15"/>
  <c r="CD14" i="15"/>
  <c r="CC14" i="15"/>
  <c r="CB14" i="15"/>
  <c r="AI14" i="15"/>
  <c r="H14" i="15"/>
  <c r="E14" i="15"/>
  <c r="DG13" i="15"/>
  <c r="DE13" i="15"/>
  <c r="DM13" i="15" s="1"/>
  <c r="CK13" i="15"/>
  <c r="CJ13" i="15"/>
  <c r="CE13" i="15"/>
  <c r="CD13" i="15"/>
  <c r="CC13" i="15"/>
  <c r="CB13" i="15"/>
  <c r="AI13" i="15"/>
  <c r="H13" i="15"/>
  <c r="E13" i="15"/>
  <c r="DG12" i="15"/>
  <c r="DE12" i="15"/>
  <c r="DM12" i="15" s="1"/>
  <c r="CK12" i="15"/>
  <c r="CJ12" i="15"/>
  <c r="CE12" i="15"/>
  <c r="CD12" i="15"/>
  <c r="CC12" i="15"/>
  <c r="CB12" i="15"/>
  <c r="AI12" i="15"/>
  <c r="H12" i="15"/>
  <c r="E12" i="15"/>
  <c r="DG11" i="15"/>
  <c r="DE11" i="15"/>
  <c r="CK11" i="15"/>
  <c r="CJ11" i="15"/>
  <c r="CE11" i="15"/>
  <c r="CD11" i="15"/>
  <c r="CC11" i="15"/>
  <c r="CB11" i="15"/>
  <c r="AI11" i="15"/>
  <c r="H11" i="15"/>
  <c r="E11" i="15"/>
  <c r="DB35" i="14"/>
  <c r="AQ35" i="14"/>
  <c r="AP35" i="14"/>
  <c r="AD35" i="14"/>
  <c r="Y35" i="14"/>
  <c r="I35" i="14"/>
  <c r="G35" i="14"/>
  <c r="F35" i="14"/>
  <c r="D35" i="14"/>
  <c r="DG34" i="14"/>
  <c r="DE34" i="14"/>
  <c r="DM34" i="14" s="1"/>
  <c r="CK34" i="14"/>
  <c r="CJ34" i="14"/>
  <c r="CE34" i="14"/>
  <c r="CD34" i="14"/>
  <c r="CC34" i="14"/>
  <c r="CB34" i="14"/>
  <c r="AI34" i="14"/>
  <c r="H34" i="14"/>
  <c r="E34" i="14"/>
  <c r="DG33" i="14"/>
  <c r="DE33" i="14"/>
  <c r="DM33" i="14" s="1"/>
  <c r="CK33" i="14"/>
  <c r="CJ33" i="14"/>
  <c r="CE33" i="14"/>
  <c r="CD33" i="14"/>
  <c r="CC33" i="14"/>
  <c r="CB33" i="14"/>
  <c r="AI33" i="14"/>
  <c r="H33" i="14"/>
  <c r="E33" i="14"/>
  <c r="DG32" i="14"/>
  <c r="DE32" i="14"/>
  <c r="DM32" i="14" s="1"/>
  <c r="CK32" i="14"/>
  <c r="CJ32" i="14"/>
  <c r="CE32" i="14"/>
  <c r="CD32" i="14"/>
  <c r="CC32" i="14"/>
  <c r="CB32" i="14"/>
  <c r="AI32" i="14"/>
  <c r="H32" i="14"/>
  <c r="E32" i="14"/>
  <c r="DU31" i="14"/>
  <c r="DG31" i="14"/>
  <c r="DE31" i="14"/>
  <c r="DM31" i="14" s="1"/>
  <c r="CK31" i="14"/>
  <c r="CJ31" i="14"/>
  <c r="CE31" i="14"/>
  <c r="CD31" i="14"/>
  <c r="CC31" i="14"/>
  <c r="CB31" i="14"/>
  <c r="AI31" i="14"/>
  <c r="H31" i="14"/>
  <c r="E31" i="14"/>
  <c r="DG30" i="14"/>
  <c r="DE30" i="14"/>
  <c r="DM30" i="14" s="1"/>
  <c r="CK30" i="14"/>
  <c r="CJ30" i="14"/>
  <c r="CE30" i="14"/>
  <c r="CD30" i="14"/>
  <c r="CC30" i="14"/>
  <c r="CB30" i="14"/>
  <c r="AI30" i="14"/>
  <c r="H30" i="14"/>
  <c r="E30" i="14"/>
  <c r="DG29" i="14"/>
  <c r="DE29" i="14"/>
  <c r="DM29" i="14" s="1"/>
  <c r="CK29" i="14"/>
  <c r="CJ29" i="14"/>
  <c r="CE29" i="14"/>
  <c r="CD29" i="14"/>
  <c r="CC29" i="14"/>
  <c r="CB29" i="14"/>
  <c r="AI29" i="14"/>
  <c r="H29" i="14"/>
  <c r="E29" i="14"/>
  <c r="DG28" i="14"/>
  <c r="DE28" i="14"/>
  <c r="DM28" i="14" s="1"/>
  <c r="CK28" i="14"/>
  <c r="CJ28" i="14"/>
  <c r="CE28" i="14"/>
  <c r="CD28" i="14"/>
  <c r="CC28" i="14"/>
  <c r="CB28" i="14"/>
  <c r="AI28" i="14"/>
  <c r="H28" i="14"/>
  <c r="E28" i="14"/>
  <c r="DG27" i="14"/>
  <c r="DE27" i="14"/>
  <c r="DM27" i="14" s="1"/>
  <c r="CK27" i="14"/>
  <c r="CJ27" i="14"/>
  <c r="CE27" i="14"/>
  <c r="CD27" i="14"/>
  <c r="CC27" i="14"/>
  <c r="CB27" i="14"/>
  <c r="AI27" i="14"/>
  <c r="H27" i="14"/>
  <c r="E27" i="14"/>
  <c r="DG26" i="14"/>
  <c r="DE26" i="14"/>
  <c r="DM26" i="14" s="1"/>
  <c r="CK26" i="14"/>
  <c r="CJ26" i="14"/>
  <c r="CE26" i="14"/>
  <c r="CD26" i="14"/>
  <c r="CC26" i="14"/>
  <c r="CB26" i="14"/>
  <c r="AI26" i="14"/>
  <c r="H26" i="14"/>
  <c r="E26" i="14"/>
  <c r="DG25" i="14"/>
  <c r="DE25" i="14"/>
  <c r="DM25" i="14" s="1"/>
  <c r="CK25" i="14"/>
  <c r="CJ25" i="14"/>
  <c r="CE25" i="14"/>
  <c r="CD25" i="14"/>
  <c r="CC25" i="14"/>
  <c r="CB25" i="14"/>
  <c r="AI25" i="14"/>
  <c r="H25" i="14"/>
  <c r="E25" i="14"/>
  <c r="DG24" i="14"/>
  <c r="DE24" i="14"/>
  <c r="DM24" i="14" s="1"/>
  <c r="CK24" i="14"/>
  <c r="CJ24" i="14"/>
  <c r="CE24" i="14"/>
  <c r="CD24" i="14"/>
  <c r="CC24" i="14"/>
  <c r="CB24" i="14"/>
  <c r="AI24" i="14"/>
  <c r="H24" i="14"/>
  <c r="E24" i="14"/>
  <c r="DG23" i="14"/>
  <c r="DE23" i="14"/>
  <c r="DM23" i="14" s="1"/>
  <c r="CK23" i="14"/>
  <c r="CJ23" i="14"/>
  <c r="CE23" i="14"/>
  <c r="CD23" i="14"/>
  <c r="CC23" i="14"/>
  <c r="CB23" i="14"/>
  <c r="AI23" i="14"/>
  <c r="H23" i="14"/>
  <c r="E23" i="14"/>
  <c r="DG22" i="14"/>
  <c r="DE22" i="14"/>
  <c r="DM22" i="14" s="1"/>
  <c r="CK22" i="14"/>
  <c r="CJ22" i="14"/>
  <c r="CE22" i="14"/>
  <c r="CD22" i="14"/>
  <c r="CC22" i="14"/>
  <c r="CB22" i="14"/>
  <c r="AI22" i="14"/>
  <c r="H22" i="14"/>
  <c r="E22" i="14"/>
  <c r="DG21" i="14"/>
  <c r="DE21" i="14"/>
  <c r="DM21" i="14" s="1"/>
  <c r="CK21" i="14"/>
  <c r="CJ21" i="14"/>
  <c r="CE21" i="14"/>
  <c r="CD21" i="14"/>
  <c r="CC21" i="14"/>
  <c r="CB21" i="14"/>
  <c r="AI21" i="14"/>
  <c r="H21" i="14"/>
  <c r="E21" i="14"/>
  <c r="DG20" i="14"/>
  <c r="DE20" i="14"/>
  <c r="DM20" i="14" s="1"/>
  <c r="CK20" i="14"/>
  <c r="CJ20" i="14"/>
  <c r="CE20" i="14"/>
  <c r="CD20" i="14"/>
  <c r="CC20" i="14"/>
  <c r="CB20" i="14"/>
  <c r="AI20" i="14"/>
  <c r="H20" i="14"/>
  <c r="E20" i="14"/>
  <c r="DG19" i="14"/>
  <c r="DE19" i="14"/>
  <c r="DM19" i="14" s="1"/>
  <c r="CK19" i="14"/>
  <c r="CJ19" i="14"/>
  <c r="CE19" i="14"/>
  <c r="CD19" i="14"/>
  <c r="CC19" i="14"/>
  <c r="CB19" i="14"/>
  <c r="AI19" i="14"/>
  <c r="H19" i="14"/>
  <c r="E19" i="14"/>
  <c r="DG18" i="14"/>
  <c r="DE18" i="14"/>
  <c r="DM18" i="14" s="1"/>
  <c r="CK18" i="14"/>
  <c r="CJ18" i="14"/>
  <c r="CE18" i="14"/>
  <c r="CD18" i="14"/>
  <c r="CC18" i="14"/>
  <c r="CB18" i="14"/>
  <c r="AI18" i="14"/>
  <c r="H18" i="14"/>
  <c r="E18" i="14"/>
  <c r="DG17" i="14"/>
  <c r="DE17" i="14"/>
  <c r="DM17" i="14" s="1"/>
  <c r="CK17" i="14"/>
  <c r="CJ17" i="14"/>
  <c r="CE17" i="14"/>
  <c r="CD17" i="14"/>
  <c r="CC17" i="14"/>
  <c r="CB17" i="14"/>
  <c r="AI17" i="14"/>
  <c r="H17" i="14"/>
  <c r="E17" i="14"/>
  <c r="DG16" i="14"/>
  <c r="DE16" i="14"/>
  <c r="DM16" i="14" s="1"/>
  <c r="CK16" i="14"/>
  <c r="CJ16" i="14"/>
  <c r="CE16" i="14"/>
  <c r="CD16" i="14"/>
  <c r="CC16" i="14"/>
  <c r="CB16" i="14"/>
  <c r="AI16" i="14"/>
  <c r="H16" i="14"/>
  <c r="E16" i="14"/>
  <c r="DG15" i="14"/>
  <c r="DE15" i="14"/>
  <c r="DM15" i="14" s="1"/>
  <c r="CK15" i="14"/>
  <c r="CJ15" i="14"/>
  <c r="CE15" i="14"/>
  <c r="CD15" i="14"/>
  <c r="CC15" i="14"/>
  <c r="CB15" i="14"/>
  <c r="AI15" i="14"/>
  <c r="E15" i="14"/>
  <c r="DG14" i="14"/>
  <c r="DE14" i="14"/>
  <c r="DM14" i="14" s="1"/>
  <c r="CK14" i="14"/>
  <c r="CJ14" i="14"/>
  <c r="CE14" i="14"/>
  <c r="CD14" i="14"/>
  <c r="CC14" i="14"/>
  <c r="CB14" i="14"/>
  <c r="AI14" i="14"/>
  <c r="H14" i="14"/>
  <c r="E14" i="14"/>
  <c r="DG13" i="14"/>
  <c r="DE13" i="14"/>
  <c r="DM13" i="14" s="1"/>
  <c r="CK13" i="14"/>
  <c r="CJ13" i="14"/>
  <c r="CE13" i="14"/>
  <c r="CD13" i="14"/>
  <c r="CC13" i="14"/>
  <c r="CB13" i="14"/>
  <c r="AI13" i="14"/>
  <c r="H13" i="14"/>
  <c r="E13" i="14"/>
  <c r="DG12" i="14"/>
  <c r="DE12" i="14"/>
  <c r="DM12" i="14" s="1"/>
  <c r="CK12" i="14"/>
  <c r="CJ12" i="14"/>
  <c r="CE12" i="14"/>
  <c r="CD12" i="14"/>
  <c r="CC12" i="14"/>
  <c r="CB12" i="14"/>
  <c r="AI12" i="14"/>
  <c r="H12" i="14"/>
  <c r="E12" i="14"/>
  <c r="DG11" i="14"/>
  <c r="DE11" i="14"/>
  <c r="CK11" i="14"/>
  <c r="CJ11" i="14"/>
  <c r="CE11" i="14"/>
  <c r="CD11" i="14"/>
  <c r="CC11" i="14"/>
  <c r="CB11" i="14"/>
  <c r="AI11" i="14"/>
  <c r="H11" i="14"/>
  <c r="E11" i="14"/>
  <c r="DB35" i="13"/>
  <c r="AQ35" i="13"/>
  <c r="AP35" i="13"/>
  <c r="AD35" i="13"/>
  <c r="Y35" i="13"/>
  <c r="I35" i="13"/>
  <c r="G35" i="13"/>
  <c r="F35" i="13"/>
  <c r="D35" i="13"/>
  <c r="DG34" i="13"/>
  <c r="DE34" i="13"/>
  <c r="DM34" i="13" s="1"/>
  <c r="CK34" i="13"/>
  <c r="CJ34" i="13"/>
  <c r="CE34" i="13"/>
  <c r="CD34" i="13"/>
  <c r="CC34" i="13"/>
  <c r="CB34" i="13"/>
  <c r="AI34" i="13"/>
  <c r="H34" i="13"/>
  <c r="E34" i="13"/>
  <c r="DG33" i="13"/>
  <c r="DE33" i="13"/>
  <c r="DM33" i="13" s="1"/>
  <c r="CK33" i="13"/>
  <c r="CJ33" i="13"/>
  <c r="CE33" i="13"/>
  <c r="CD33" i="13"/>
  <c r="CC33" i="13"/>
  <c r="CB33" i="13"/>
  <c r="AI33" i="13"/>
  <c r="H33" i="13"/>
  <c r="E33" i="13"/>
  <c r="DG32" i="13"/>
  <c r="DE32" i="13"/>
  <c r="DM32" i="13" s="1"/>
  <c r="CK32" i="13"/>
  <c r="CJ32" i="13"/>
  <c r="CE32" i="13"/>
  <c r="CD32" i="13"/>
  <c r="CC32" i="13"/>
  <c r="CB32" i="13"/>
  <c r="AI32" i="13"/>
  <c r="H32" i="13"/>
  <c r="E32" i="13"/>
  <c r="DU31" i="13"/>
  <c r="DG31" i="13"/>
  <c r="DE31" i="13"/>
  <c r="DM31" i="13" s="1"/>
  <c r="CK31" i="13"/>
  <c r="CJ31" i="13"/>
  <c r="CE31" i="13"/>
  <c r="CD31" i="13"/>
  <c r="CC31" i="13"/>
  <c r="CB31" i="13"/>
  <c r="AI31" i="13"/>
  <c r="H31" i="13"/>
  <c r="E31" i="13"/>
  <c r="DG30" i="13"/>
  <c r="DE30" i="13"/>
  <c r="DM30" i="13" s="1"/>
  <c r="CK30" i="13"/>
  <c r="CJ30" i="13"/>
  <c r="CE30" i="13"/>
  <c r="CD30" i="13"/>
  <c r="CC30" i="13"/>
  <c r="CB30" i="13"/>
  <c r="AI30" i="13"/>
  <c r="H30" i="13"/>
  <c r="E30" i="13"/>
  <c r="DG29" i="13"/>
  <c r="DE29" i="13"/>
  <c r="DM29" i="13" s="1"/>
  <c r="CK29" i="13"/>
  <c r="CJ29" i="13"/>
  <c r="CE29" i="13"/>
  <c r="CD29" i="13"/>
  <c r="CC29" i="13"/>
  <c r="CB29" i="13"/>
  <c r="AI29" i="13"/>
  <c r="H29" i="13"/>
  <c r="E29" i="13"/>
  <c r="DG28" i="13"/>
  <c r="DE28" i="13"/>
  <c r="DM28" i="13" s="1"/>
  <c r="CK28" i="13"/>
  <c r="CJ28" i="13"/>
  <c r="CE28" i="13"/>
  <c r="CD28" i="13"/>
  <c r="CC28" i="13"/>
  <c r="CB28" i="13"/>
  <c r="AI28" i="13"/>
  <c r="H28" i="13"/>
  <c r="E28" i="13"/>
  <c r="DG27" i="13"/>
  <c r="DE27" i="13"/>
  <c r="DM27" i="13" s="1"/>
  <c r="CK27" i="13"/>
  <c r="CJ27" i="13"/>
  <c r="CE27" i="13"/>
  <c r="CD27" i="13"/>
  <c r="CC27" i="13"/>
  <c r="CB27" i="13"/>
  <c r="AI27" i="13"/>
  <c r="H27" i="13"/>
  <c r="E27" i="13"/>
  <c r="DG26" i="13"/>
  <c r="DE26" i="13"/>
  <c r="DM26" i="13" s="1"/>
  <c r="CK26" i="13"/>
  <c r="CJ26" i="13"/>
  <c r="CE26" i="13"/>
  <c r="CD26" i="13"/>
  <c r="CC26" i="13"/>
  <c r="CB26" i="13"/>
  <c r="AI26" i="13"/>
  <c r="H26" i="13"/>
  <c r="E26" i="13"/>
  <c r="DG25" i="13"/>
  <c r="DE25" i="13"/>
  <c r="DM25" i="13" s="1"/>
  <c r="CK25" i="13"/>
  <c r="CJ25" i="13"/>
  <c r="CE25" i="13"/>
  <c r="CD25" i="13"/>
  <c r="CC25" i="13"/>
  <c r="CB25" i="13"/>
  <c r="AI25" i="13"/>
  <c r="H25" i="13"/>
  <c r="E25" i="13"/>
  <c r="DG24" i="13"/>
  <c r="DE24" i="13"/>
  <c r="DM24" i="13" s="1"/>
  <c r="CK24" i="13"/>
  <c r="CJ24" i="13"/>
  <c r="CE24" i="13"/>
  <c r="CD24" i="13"/>
  <c r="CC24" i="13"/>
  <c r="CB24" i="13"/>
  <c r="AI24" i="13"/>
  <c r="H24" i="13"/>
  <c r="E24" i="13"/>
  <c r="DG23" i="13"/>
  <c r="DE23" i="13"/>
  <c r="DM23" i="13" s="1"/>
  <c r="CK23" i="13"/>
  <c r="CJ23" i="13"/>
  <c r="CE23" i="13"/>
  <c r="CD23" i="13"/>
  <c r="CC23" i="13"/>
  <c r="CB23" i="13"/>
  <c r="AI23" i="13"/>
  <c r="H23" i="13"/>
  <c r="E23" i="13"/>
  <c r="DG22" i="13"/>
  <c r="DE22" i="13"/>
  <c r="DM22" i="13" s="1"/>
  <c r="CK22" i="13"/>
  <c r="CJ22" i="13"/>
  <c r="CE22" i="13"/>
  <c r="CD22" i="13"/>
  <c r="CC22" i="13"/>
  <c r="CB22" i="13"/>
  <c r="AI22" i="13"/>
  <c r="H22" i="13"/>
  <c r="E22" i="13"/>
  <c r="DG21" i="13"/>
  <c r="DE21" i="13"/>
  <c r="DM21" i="13" s="1"/>
  <c r="CK21" i="13"/>
  <c r="CJ21" i="13"/>
  <c r="CE21" i="13"/>
  <c r="CD21" i="13"/>
  <c r="CC21" i="13"/>
  <c r="CB21" i="13"/>
  <c r="AI21" i="13"/>
  <c r="H21" i="13"/>
  <c r="E21" i="13"/>
  <c r="DG20" i="13"/>
  <c r="DE20" i="13"/>
  <c r="DM20" i="13" s="1"/>
  <c r="CK20" i="13"/>
  <c r="CJ20" i="13"/>
  <c r="CE20" i="13"/>
  <c r="CD20" i="13"/>
  <c r="CC20" i="13"/>
  <c r="CB20" i="13"/>
  <c r="AI20" i="13"/>
  <c r="H20" i="13"/>
  <c r="E20" i="13"/>
  <c r="DG19" i="13"/>
  <c r="DE19" i="13"/>
  <c r="DM19" i="13" s="1"/>
  <c r="CK19" i="13"/>
  <c r="CJ19" i="13"/>
  <c r="CE19" i="13"/>
  <c r="CD19" i="13"/>
  <c r="CC19" i="13"/>
  <c r="CB19" i="13"/>
  <c r="AI19" i="13"/>
  <c r="H19" i="13"/>
  <c r="E19" i="13"/>
  <c r="DG18" i="13"/>
  <c r="DE18" i="13"/>
  <c r="DM18" i="13" s="1"/>
  <c r="CK18" i="13"/>
  <c r="CJ18" i="13"/>
  <c r="CE18" i="13"/>
  <c r="CD18" i="13"/>
  <c r="CC18" i="13"/>
  <c r="CB18" i="13"/>
  <c r="AI18" i="13"/>
  <c r="H18" i="13"/>
  <c r="E18" i="13"/>
  <c r="DG17" i="13"/>
  <c r="DE17" i="13"/>
  <c r="DM17" i="13" s="1"/>
  <c r="CK17" i="13"/>
  <c r="CJ17" i="13"/>
  <c r="CE17" i="13"/>
  <c r="CD17" i="13"/>
  <c r="CC17" i="13"/>
  <c r="CB17" i="13"/>
  <c r="AI17" i="13"/>
  <c r="H17" i="13"/>
  <c r="E17" i="13"/>
  <c r="DG16" i="13"/>
  <c r="DE16" i="13"/>
  <c r="DM16" i="13" s="1"/>
  <c r="CK16" i="13"/>
  <c r="CJ16" i="13"/>
  <c r="CE16" i="13"/>
  <c r="CD16" i="13"/>
  <c r="CC16" i="13"/>
  <c r="CB16" i="13"/>
  <c r="AI16" i="13"/>
  <c r="H16" i="13"/>
  <c r="E16" i="13"/>
  <c r="DG15" i="13"/>
  <c r="DE15" i="13"/>
  <c r="DM15" i="13" s="1"/>
  <c r="CK15" i="13"/>
  <c r="CJ15" i="13"/>
  <c r="CE15" i="13"/>
  <c r="CD15" i="13"/>
  <c r="CC15" i="13"/>
  <c r="CB15" i="13"/>
  <c r="AI15" i="13"/>
  <c r="H15" i="13"/>
  <c r="E15" i="13"/>
  <c r="DG14" i="13"/>
  <c r="DE14" i="13"/>
  <c r="DM14" i="13" s="1"/>
  <c r="CK14" i="13"/>
  <c r="CJ14" i="13"/>
  <c r="CE14" i="13"/>
  <c r="CD14" i="13"/>
  <c r="CC14" i="13"/>
  <c r="CB14" i="13"/>
  <c r="AI14" i="13"/>
  <c r="H14" i="13"/>
  <c r="E14" i="13"/>
  <c r="DG13" i="13"/>
  <c r="DE13" i="13"/>
  <c r="DM13" i="13" s="1"/>
  <c r="CK13" i="13"/>
  <c r="CJ13" i="13"/>
  <c r="CE13" i="13"/>
  <c r="CD13" i="13"/>
  <c r="CC13" i="13"/>
  <c r="CB13" i="13"/>
  <c r="AI13" i="13"/>
  <c r="H13" i="13"/>
  <c r="E13" i="13"/>
  <c r="DG12" i="13"/>
  <c r="DE12" i="13"/>
  <c r="DM12" i="13" s="1"/>
  <c r="CK12" i="13"/>
  <c r="CJ12" i="13"/>
  <c r="CE12" i="13"/>
  <c r="CD12" i="13"/>
  <c r="CC12" i="13"/>
  <c r="CB12" i="13"/>
  <c r="AI12" i="13"/>
  <c r="H12" i="13"/>
  <c r="E12" i="13"/>
  <c r="DE11" i="13"/>
  <c r="CK11" i="13"/>
  <c r="CJ11" i="13"/>
  <c r="CE11" i="13"/>
  <c r="CD11" i="13"/>
  <c r="CC11" i="13"/>
  <c r="CB11" i="13"/>
  <c r="AI11" i="13"/>
  <c r="H11" i="13"/>
  <c r="E11" i="13"/>
  <c r="DB35" i="12"/>
  <c r="AQ35" i="12"/>
  <c r="AP35" i="12"/>
  <c r="AD35" i="12"/>
  <c r="Y35" i="12"/>
  <c r="I35" i="12"/>
  <c r="G35" i="12"/>
  <c r="F35" i="12"/>
  <c r="D35" i="12"/>
  <c r="DG34" i="12"/>
  <c r="DE34" i="12"/>
  <c r="DM34" i="12" s="1"/>
  <c r="CK34" i="12"/>
  <c r="CJ34" i="12"/>
  <c r="CE34" i="12"/>
  <c r="CD34" i="12"/>
  <c r="CC34" i="12"/>
  <c r="CB34" i="12"/>
  <c r="AI34" i="12"/>
  <c r="H34" i="12"/>
  <c r="E34" i="12"/>
  <c r="DG33" i="12"/>
  <c r="DE33" i="12"/>
  <c r="DM33" i="12" s="1"/>
  <c r="CK33" i="12"/>
  <c r="CJ33" i="12"/>
  <c r="CE33" i="12"/>
  <c r="CD33" i="12"/>
  <c r="CC33" i="12"/>
  <c r="CB33" i="12"/>
  <c r="AI33" i="12"/>
  <c r="H33" i="12"/>
  <c r="E33" i="12"/>
  <c r="DG32" i="12"/>
  <c r="DE32" i="12"/>
  <c r="DM32" i="12" s="1"/>
  <c r="CK32" i="12"/>
  <c r="CJ32" i="12"/>
  <c r="CE32" i="12"/>
  <c r="CD32" i="12"/>
  <c r="CC32" i="12"/>
  <c r="CB32" i="12"/>
  <c r="AI32" i="12"/>
  <c r="H32" i="12"/>
  <c r="E32" i="12"/>
  <c r="DU31" i="12"/>
  <c r="DG31" i="12"/>
  <c r="DE31" i="12"/>
  <c r="DM31" i="12" s="1"/>
  <c r="CK31" i="12"/>
  <c r="CJ31" i="12"/>
  <c r="CE31" i="12"/>
  <c r="CD31" i="12"/>
  <c r="CC31" i="12"/>
  <c r="CB31" i="12"/>
  <c r="AI31" i="12"/>
  <c r="H31" i="12"/>
  <c r="E31" i="12"/>
  <c r="DG30" i="12"/>
  <c r="DE30" i="12"/>
  <c r="DM30" i="12" s="1"/>
  <c r="CK30" i="12"/>
  <c r="CJ30" i="12"/>
  <c r="CE30" i="12"/>
  <c r="CD30" i="12"/>
  <c r="CC30" i="12"/>
  <c r="CB30" i="12"/>
  <c r="AI30" i="12"/>
  <c r="H30" i="12"/>
  <c r="E30" i="12"/>
  <c r="DG29" i="12"/>
  <c r="DE29" i="12"/>
  <c r="DM29" i="12" s="1"/>
  <c r="CK29" i="12"/>
  <c r="CJ29" i="12"/>
  <c r="CE29" i="12"/>
  <c r="CD29" i="12"/>
  <c r="CC29" i="12"/>
  <c r="CB29" i="12"/>
  <c r="AI29" i="12"/>
  <c r="H29" i="12"/>
  <c r="E29" i="12"/>
  <c r="DG28" i="12"/>
  <c r="DE28" i="12"/>
  <c r="DM28" i="12" s="1"/>
  <c r="CK28" i="12"/>
  <c r="CJ28" i="12"/>
  <c r="CE28" i="12"/>
  <c r="CD28" i="12"/>
  <c r="CC28" i="12"/>
  <c r="CB28" i="12"/>
  <c r="AI28" i="12"/>
  <c r="H28" i="12"/>
  <c r="E28" i="12"/>
  <c r="DG27" i="12"/>
  <c r="DE27" i="12"/>
  <c r="DM27" i="12" s="1"/>
  <c r="CK27" i="12"/>
  <c r="CJ27" i="12"/>
  <c r="CE27" i="12"/>
  <c r="CD27" i="12"/>
  <c r="CC27" i="12"/>
  <c r="CB27" i="12"/>
  <c r="AI27" i="12"/>
  <c r="H27" i="12"/>
  <c r="E27" i="12"/>
  <c r="DG26" i="12"/>
  <c r="DE26" i="12"/>
  <c r="DM26" i="12" s="1"/>
  <c r="CK26" i="12"/>
  <c r="CJ26" i="12"/>
  <c r="CE26" i="12"/>
  <c r="CD26" i="12"/>
  <c r="CC26" i="12"/>
  <c r="CB26" i="12"/>
  <c r="AI26" i="12"/>
  <c r="H26" i="12"/>
  <c r="E26" i="12"/>
  <c r="DG25" i="12"/>
  <c r="DE25" i="12"/>
  <c r="DM25" i="12" s="1"/>
  <c r="CK25" i="12"/>
  <c r="CJ25" i="12"/>
  <c r="CE25" i="12"/>
  <c r="CD25" i="12"/>
  <c r="CC25" i="12"/>
  <c r="CB25" i="12"/>
  <c r="AI25" i="12"/>
  <c r="H25" i="12"/>
  <c r="E25" i="12"/>
  <c r="DG24" i="12"/>
  <c r="DE24" i="12"/>
  <c r="DM24" i="12" s="1"/>
  <c r="CK24" i="12"/>
  <c r="CJ24" i="12"/>
  <c r="CE24" i="12"/>
  <c r="CD24" i="12"/>
  <c r="CC24" i="12"/>
  <c r="CB24" i="12"/>
  <c r="AI24" i="12"/>
  <c r="H24" i="12"/>
  <c r="E24" i="12"/>
  <c r="DG23" i="12"/>
  <c r="DE23" i="12"/>
  <c r="DM23" i="12" s="1"/>
  <c r="CK23" i="12"/>
  <c r="CJ23" i="12"/>
  <c r="CE23" i="12"/>
  <c r="CD23" i="12"/>
  <c r="CC23" i="12"/>
  <c r="CB23" i="12"/>
  <c r="AI23" i="12"/>
  <c r="H23" i="12"/>
  <c r="E23" i="12"/>
  <c r="DG22" i="12"/>
  <c r="DE22" i="12"/>
  <c r="DM22" i="12" s="1"/>
  <c r="CK22" i="12"/>
  <c r="CJ22" i="12"/>
  <c r="CE22" i="12"/>
  <c r="CD22" i="12"/>
  <c r="CC22" i="12"/>
  <c r="CB22" i="12"/>
  <c r="AI22" i="12"/>
  <c r="H22" i="12"/>
  <c r="E22" i="12"/>
  <c r="DG21" i="12"/>
  <c r="DE21" i="12"/>
  <c r="DM21" i="12" s="1"/>
  <c r="CK21" i="12"/>
  <c r="CJ21" i="12"/>
  <c r="CE21" i="12"/>
  <c r="CD21" i="12"/>
  <c r="CC21" i="12"/>
  <c r="CB21" i="12"/>
  <c r="AI21" i="12"/>
  <c r="H21" i="12"/>
  <c r="E21" i="12"/>
  <c r="DG20" i="12"/>
  <c r="DE20" i="12"/>
  <c r="DM20" i="12" s="1"/>
  <c r="CK20" i="12"/>
  <c r="CJ20" i="12"/>
  <c r="CE20" i="12"/>
  <c r="CD20" i="12"/>
  <c r="CC20" i="12"/>
  <c r="CB20" i="12"/>
  <c r="AI20" i="12"/>
  <c r="H20" i="12"/>
  <c r="E20" i="12"/>
  <c r="DG19" i="12"/>
  <c r="DE19" i="12"/>
  <c r="DM19" i="12" s="1"/>
  <c r="CK19" i="12"/>
  <c r="CJ19" i="12"/>
  <c r="CE19" i="12"/>
  <c r="CD19" i="12"/>
  <c r="CC19" i="12"/>
  <c r="CB19" i="12"/>
  <c r="AI19" i="12"/>
  <c r="H19" i="12"/>
  <c r="E19" i="12"/>
  <c r="DG18" i="12"/>
  <c r="DE18" i="12"/>
  <c r="DM18" i="12" s="1"/>
  <c r="CK18" i="12"/>
  <c r="CJ18" i="12"/>
  <c r="CE18" i="12"/>
  <c r="CD18" i="12"/>
  <c r="CC18" i="12"/>
  <c r="CB18" i="12"/>
  <c r="AI18" i="12"/>
  <c r="H18" i="12"/>
  <c r="E18" i="12"/>
  <c r="DG17" i="12"/>
  <c r="DE17" i="12"/>
  <c r="DM17" i="12" s="1"/>
  <c r="CK17" i="12"/>
  <c r="CJ17" i="12"/>
  <c r="CE17" i="12"/>
  <c r="CD17" i="12"/>
  <c r="CC17" i="12"/>
  <c r="CB17" i="12"/>
  <c r="AI17" i="12"/>
  <c r="H17" i="12"/>
  <c r="E17" i="12"/>
  <c r="DG16" i="12"/>
  <c r="DE16" i="12"/>
  <c r="DM16" i="12" s="1"/>
  <c r="CK16" i="12"/>
  <c r="CJ16" i="12"/>
  <c r="CE16" i="12"/>
  <c r="CD16" i="12"/>
  <c r="CC16" i="12"/>
  <c r="CB16" i="12"/>
  <c r="AI16" i="12"/>
  <c r="H16" i="12"/>
  <c r="E16" i="12"/>
  <c r="DG15" i="12"/>
  <c r="DE15" i="12"/>
  <c r="DM15" i="12" s="1"/>
  <c r="CK15" i="12"/>
  <c r="CJ15" i="12"/>
  <c r="CE15" i="12"/>
  <c r="CD15" i="12"/>
  <c r="CC15" i="12"/>
  <c r="CB15" i="12"/>
  <c r="AI15" i="12"/>
  <c r="H15" i="12"/>
  <c r="E15" i="12"/>
  <c r="DG14" i="12"/>
  <c r="DE14" i="12"/>
  <c r="DM14" i="12" s="1"/>
  <c r="CK14" i="12"/>
  <c r="CJ14" i="12"/>
  <c r="CE14" i="12"/>
  <c r="CD14" i="12"/>
  <c r="CC14" i="12"/>
  <c r="CB14" i="12"/>
  <c r="AI14" i="12"/>
  <c r="H14" i="12"/>
  <c r="E14" i="12"/>
  <c r="DG13" i="12"/>
  <c r="DE13" i="12"/>
  <c r="DM13" i="12" s="1"/>
  <c r="CK13" i="12"/>
  <c r="CJ13" i="12"/>
  <c r="CE13" i="12"/>
  <c r="CD13" i="12"/>
  <c r="CC13" i="12"/>
  <c r="CB13" i="12"/>
  <c r="AI13" i="12"/>
  <c r="H13" i="12"/>
  <c r="E13" i="12"/>
  <c r="DG12" i="12"/>
  <c r="DE12" i="12"/>
  <c r="DM12" i="12" s="1"/>
  <c r="CK12" i="12"/>
  <c r="CJ12" i="12"/>
  <c r="CE12" i="12"/>
  <c r="CD12" i="12"/>
  <c r="CC12" i="12"/>
  <c r="CB12" i="12"/>
  <c r="AI12" i="12"/>
  <c r="H12" i="12"/>
  <c r="E12" i="12"/>
  <c r="DG11" i="12"/>
  <c r="DE11" i="12"/>
  <c r="CK11" i="12"/>
  <c r="CJ11" i="12"/>
  <c r="CE11" i="12"/>
  <c r="CD11" i="12"/>
  <c r="CC11" i="12"/>
  <c r="CB11" i="12"/>
  <c r="AI11" i="12"/>
  <c r="H11" i="12"/>
  <c r="E11" i="12"/>
  <c r="DB35" i="11"/>
  <c r="AQ35" i="11"/>
  <c r="AP35" i="11"/>
  <c r="AD35" i="11"/>
  <c r="Y35" i="11"/>
  <c r="I35" i="11"/>
  <c r="G35" i="11"/>
  <c r="F35" i="11"/>
  <c r="D35" i="11"/>
  <c r="DG34" i="11"/>
  <c r="DE34" i="11"/>
  <c r="DM34" i="11" s="1"/>
  <c r="CK34" i="11"/>
  <c r="CJ34" i="11"/>
  <c r="CE34" i="11"/>
  <c r="CD34" i="11"/>
  <c r="CC34" i="11"/>
  <c r="CB34" i="11"/>
  <c r="AI34" i="11"/>
  <c r="H34" i="11"/>
  <c r="E34" i="11"/>
  <c r="DG33" i="11"/>
  <c r="DE33" i="11"/>
  <c r="DM33" i="11" s="1"/>
  <c r="CK33" i="11"/>
  <c r="CJ33" i="11"/>
  <c r="CE33" i="11"/>
  <c r="CD33" i="11"/>
  <c r="CC33" i="11"/>
  <c r="CB33" i="11"/>
  <c r="AI33" i="11"/>
  <c r="H33" i="11"/>
  <c r="E33" i="11"/>
  <c r="DG32" i="11"/>
  <c r="DE32" i="11"/>
  <c r="DM32" i="11" s="1"/>
  <c r="CK32" i="11"/>
  <c r="CJ32" i="11"/>
  <c r="CE32" i="11"/>
  <c r="CD32" i="11"/>
  <c r="CC32" i="11"/>
  <c r="CB32" i="11"/>
  <c r="AI32" i="11"/>
  <c r="H32" i="11"/>
  <c r="E32" i="11"/>
  <c r="DU31" i="11"/>
  <c r="DG31" i="11"/>
  <c r="DE31" i="11"/>
  <c r="DM31" i="11" s="1"/>
  <c r="CK31" i="11"/>
  <c r="CJ31" i="11"/>
  <c r="CE31" i="11"/>
  <c r="CD31" i="11"/>
  <c r="CC31" i="11"/>
  <c r="CB31" i="11"/>
  <c r="AI31" i="11"/>
  <c r="H31" i="11"/>
  <c r="E31" i="11"/>
  <c r="DG30" i="11"/>
  <c r="DE30" i="11"/>
  <c r="DM30" i="11" s="1"/>
  <c r="CK30" i="11"/>
  <c r="CJ30" i="11"/>
  <c r="CE30" i="11"/>
  <c r="CD30" i="11"/>
  <c r="CC30" i="11"/>
  <c r="CB30" i="11"/>
  <c r="AI30" i="11"/>
  <c r="H30" i="11"/>
  <c r="E30" i="11"/>
  <c r="DG29" i="11"/>
  <c r="DE29" i="11"/>
  <c r="DM29" i="11" s="1"/>
  <c r="CK29" i="11"/>
  <c r="CJ29" i="11"/>
  <c r="CE29" i="11"/>
  <c r="CD29" i="11"/>
  <c r="CC29" i="11"/>
  <c r="CB29" i="11"/>
  <c r="AI29" i="11"/>
  <c r="H29" i="11"/>
  <c r="E29" i="11"/>
  <c r="DG28" i="11"/>
  <c r="DE28" i="11"/>
  <c r="DM28" i="11" s="1"/>
  <c r="CK28" i="11"/>
  <c r="CJ28" i="11"/>
  <c r="CE28" i="11"/>
  <c r="CD28" i="11"/>
  <c r="CC28" i="11"/>
  <c r="CB28" i="11"/>
  <c r="AI28" i="11"/>
  <c r="H28" i="11"/>
  <c r="E28" i="11"/>
  <c r="DG27" i="11"/>
  <c r="DE27" i="11"/>
  <c r="DM27" i="11" s="1"/>
  <c r="CK27" i="11"/>
  <c r="CJ27" i="11"/>
  <c r="CE27" i="11"/>
  <c r="CD27" i="11"/>
  <c r="CC27" i="11"/>
  <c r="CB27" i="11"/>
  <c r="AI27" i="11"/>
  <c r="H27" i="11"/>
  <c r="E27" i="11"/>
  <c r="DG26" i="11"/>
  <c r="DE26" i="11"/>
  <c r="DM26" i="11" s="1"/>
  <c r="CK26" i="11"/>
  <c r="CJ26" i="11"/>
  <c r="CE26" i="11"/>
  <c r="CD26" i="11"/>
  <c r="CC26" i="11"/>
  <c r="CB26" i="11"/>
  <c r="AI26" i="11"/>
  <c r="H26" i="11"/>
  <c r="E26" i="11"/>
  <c r="DG25" i="11"/>
  <c r="DE25" i="11"/>
  <c r="DM25" i="11" s="1"/>
  <c r="CK25" i="11"/>
  <c r="CJ25" i="11"/>
  <c r="CE25" i="11"/>
  <c r="CD25" i="11"/>
  <c r="CC25" i="11"/>
  <c r="CB25" i="11"/>
  <c r="AI25" i="11"/>
  <c r="H25" i="11"/>
  <c r="E25" i="11"/>
  <c r="DG24" i="11"/>
  <c r="DE24" i="11"/>
  <c r="DM24" i="11" s="1"/>
  <c r="CK24" i="11"/>
  <c r="CJ24" i="11"/>
  <c r="CE24" i="11"/>
  <c r="CD24" i="11"/>
  <c r="CC24" i="11"/>
  <c r="CB24" i="11"/>
  <c r="AI24" i="11"/>
  <c r="H24" i="11"/>
  <c r="E24" i="11"/>
  <c r="DG23" i="11"/>
  <c r="DE23" i="11"/>
  <c r="DM23" i="11" s="1"/>
  <c r="CK23" i="11"/>
  <c r="CJ23" i="11"/>
  <c r="CE23" i="11"/>
  <c r="CD23" i="11"/>
  <c r="CC23" i="11"/>
  <c r="CB23" i="11"/>
  <c r="AI23" i="11"/>
  <c r="H23" i="11"/>
  <c r="E23" i="11"/>
  <c r="DG22" i="11"/>
  <c r="DE22" i="11"/>
  <c r="DM22" i="11" s="1"/>
  <c r="CK22" i="11"/>
  <c r="CJ22" i="11"/>
  <c r="CE22" i="11"/>
  <c r="CD22" i="11"/>
  <c r="CC22" i="11"/>
  <c r="CB22" i="11"/>
  <c r="AI22" i="11"/>
  <c r="H22" i="11"/>
  <c r="E22" i="11"/>
  <c r="DG21" i="11"/>
  <c r="DE21" i="11"/>
  <c r="DM21" i="11" s="1"/>
  <c r="CK21" i="11"/>
  <c r="CJ21" i="11"/>
  <c r="CE21" i="11"/>
  <c r="CD21" i="11"/>
  <c r="CC21" i="11"/>
  <c r="CB21" i="11"/>
  <c r="AI21" i="11"/>
  <c r="H21" i="11"/>
  <c r="E21" i="11"/>
  <c r="DG20" i="11"/>
  <c r="DE20" i="11"/>
  <c r="DM20" i="11" s="1"/>
  <c r="CK20" i="11"/>
  <c r="CJ20" i="11"/>
  <c r="CE20" i="11"/>
  <c r="CD20" i="11"/>
  <c r="CC20" i="11"/>
  <c r="CB20" i="11"/>
  <c r="AI20" i="11"/>
  <c r="H20" i="11"/>
  <c r="E20" i="11"/>
  <c r="DG19" i="11"/>
  <c r="DE19" i="11"/>
  <c r="DM19" i="11" s="1"/>
  <c r="CK19" i="11"/>
  <c r="CJ19" i="11"/>
  <c r="CE19" i="11"/>
  <c r="CD19" i="11"/>
  <c r="CC19" i="11"/>
  <c r="CB19" i="11"/>
  <c r="AI19" i="11"/>
  <c r="H19" i="11"/>
  <c r="E19" i="11"/>
  <c r="DG18" i="11"/>
  <c r="DE18" i="11"/>
  <c r="DM18" i="11" s="1"/>
  <c r="CK18" i="11"/>
  <c r="CJ18" i="11"/>
  <c r="CE18" i="11"/>
  <c r="CD18" i="11"/>
  <c r="CC18" i="11"/>
  <c r="CB18" i="11"/>
  <c r="AI18" i="11"/>
  <c r="H18" i="11"/>
  <c r="E18" i="11"/>
  <c r="DG17" i="11"/>
  <c r="DE17" i="11"/>
  <c r="DM17" i="11" s="1"/>
  <c r="CK17" i="11"/>
  <c r="CJ17" i="11"/>
  <c r="CE17" i="11"/>
  <c r="CD17" i="11"/>
  <c r="CC17" i="11"/>
  <c r="CB17" i="11"/>
  <c r="AI17" i="11"/>
  <c r="H17" i="11"/>
  <c r="E17" i="11"/>
  <c r="DG16" i="11"/>
  <c r="DE16" i="11"/>
  <c r="DM16" i="11" s="1"/>
  <c r="CK16" i="11"/>
  <c r="CJ16" i="11"/>
  <c r="CE16" i="11"/>
  <c r="CD16" i="11"/>
  <c r="CC16" i="11"/>
  <c r="CB16" i="11"/>
  <c r="AI16" i="11"/>
  <c r="H16" i="11"/>
  <c r="E16" i="11"/>
  <c r="DG15" i="11"/>
  <c r="DE15" i="11"/>
  <c r="DM15" i="11" s="1"/>
  <c r="CK15" i="11"/>
  <c r="CJ15" i="11"/>
  <c r="CE15" i="11"/>
  <c r="CD15" i="11"/>
  <c r="CC15" i="11"/>
  <c r="CB15" i="11"/>
  <c r="AI15" i="11"/>
  <c r="H15" i="11"/>
  <c r="E15" i="11"/>
  <c r="DG14" i="11"/>
  <c r="DE14" i="11"/>
  <c r="DM14" i="11" s="1"/>
  <c r="CK14" i="11"/>
  <c r="CJ14" i="11"/>
  <c r="CE14" i="11"/>
  <c r="CD14" i="11"/>
  <c r="CC14" i="11"/>
  <c r="CB14" i="11"/>
  <c r="AI14" i="11"/>
  <c r="H14" i="11"/>
  <c r="E14" i="11"/>
  <c r="DG13" i="11"/>
  <c r="DE13" i="11"/>
  <c r="DM13" i="11" s="1"/>
  <c r="CK13" i="11"/>
  <c r="CJ13" i="11"/>
  <c r="CE13" i="11"/>
  <c r="CD13" i="11"/>
  <c r="CC13" i="11"/>
  <c r="CB13" i="11"/>
  <c r="AI13" i="11"/>
  <c r="H13" i="11"/>
  <c r="E13" i="11"/>
  <c r="DG12" i="11"/>
  <c r="DE12" i="11"/>
  <c r="DM12" i="11" s="1"/>
  <c r="CK12" i="11"/>
  <c r="CJ12" i="11"/>
  <c r="CE12" i="11"/>
  <c r="CD12" i="11"/>
  <c r="CC12" i="11"/>
  <c r="CB12" i="11"/>
  <c r="AI12" i="11"/>
  <c r="H12" i="11"/>
  <c r="E12" i="11"/>
  <c r="DG11" i="11"/>
  <c r="DE11" i="11"/>
  <c r="CK11" i="11"/>
  <c r="CJ11" i="11"/>
  <c r="CE11" i="11"/>
  <c r="CD11" i="11"/>
  <c r="CC11" i="11"/>
  <c r="CB11" i="11"/>
  <c r="AI11" i="11"/>
  <c r="H11" i="11"/>
  <c r="E11" i="11"/>
  <c r="DB35" i="10"/>
  <c r="AQ35" i="10"/>
  <c r="AP35" i="10"/>
  <c r="AD35" i="10"/>
  <c r="Y35" i="10"/>
  <c r="I35" i="10"/>
  <c r="G35" i="10"/>
  <c r="F35" i="10"/>
  <c r="D35" i="10"/>
  <c r="DG34" i="10"/>
  <c r="DE34" i="10"/>
  <c r="DM34" i="10" s="1"/>
  <c r="CK34" i="10"/>
  <c r="CJ34" i="10"/>
  <c r="CE34" i="10"/>
  <c r="CD34" i="10"/>
  <c r="CC34" i="10"/>
  <c r="CB34" i="10"/>
  <c r="AI34" i="10"/>
  <c r="H34" i="10"/>
  <c r="E34" i="10"/>
  <c r="DG33" i="10"/>
  <c r="DE33" i="10"/>
  <c r="DM33" i="10" s="1"/>
  <c r="CK33" i="10"/>
  <c r="CJ33" i="10"/>
  <c r="CE33" i="10"/>
  <c r="CD33" i="10"/>
  <c r="CC33" i="10"/>
  <c r="CB33" i="10"/>
  <c r="AI33" i="10"/>
  <c r="H33" i="10"/>
  <c r="E33" i="10"/>
  <c r="DG32" i="10"/>
  <c r="DE32" i="10"/>
  <c r="DM32" i="10" s="1"/>
  <c r="CK32" i="10"/>
  <c r="CJ32" i="10"/>
  <c r="CE32" i="10"/>
  <c r="CD32" i="10"/>
  <c r="CC32" i="10"/>
  <c r="CB32" i="10"/>
  <c r="AI32" i="10"/>
  <c r="H32" i="10"/>
  <c r="E32" i="10"/>
  <c r="DU31" i="10"/>
  <c r="DG31" i="10"/>
  <c r="DE31" i="10"/>
  <c r="DM31" i="10" s="1"/>
  <c r="CK31" i="10"/>
  <c r="CJ31" i="10"/>
  <c r="CE31" i="10"/>
  <c r="CD31" i="10"/>
  <c r="CC31" i="10"/>
  <c r="CB31" i="10"/>
  <c r="AI31" i="10"/>
  <c r="H31" i="10"/>
  <c r="E31" i="10"/>
  <c r="DG30" i="10"/>
  <c r="DE30" i="10"/>
  <c r="DM30" i="10" s="1"/>
  <c r="CK30" i="10"/>
  <c r="CJ30" i="10"/>
  <c r="CE30" i="10"/>
  <c r="CD30" i="10"/>
  <c r="CC30" i="10"/>
  <c r="CB30" i="10"/>
  <c r="AI30" i="10"/>
  <c r="H30" i="10"/>
  <c r="E30" i="10"/>
  <c r="DG29" i="10"/>
  <c r="DE29" i="10"/>
  <c r="DM29" i="10" s="1"/>
  <c r="CK29" i="10"/>
  <c r="CJ29" i="10"/>
  <c r="CE29" i="10"/>
  <c r="CD29" i="10"/>
  <c r="CC29" i="10"/>
  <c r="CB29" i="10"/>
  <c r="AI29" i="10"/>
  <c r="H29" i="10"/>
  <c r="E29" i="10"/>
  <c r="DG28" i="10"/>
  <c r="DE28" i="10"/>
  <c r="DM28" i="10" s="1"/>
  <c r="CK28" i="10"/>
  <c r="CJ28" i="10"/>
  <c r="CE28" i="10"/>
  <c r="CD28" i="10"/>
  <c r="CC28" i="10"/>
  <c r="CB28" i="10"/>
  <c r="AI28" i="10"/>
  <c r="H28" i="10"/>
  <c r="E28" i="10"/>
  <c r="DG27" i="10"/>
  <c r="DE27" i="10"/>
  <c r="DM27" i="10" s="1"/>
  <c r="CK27" i="10"/>
  <c r="CJ27" i="10"/>
  <c r="CE27" i="10"/>
  <c r="CD27" i="10"/>
  <c r="CC27" i="10"/>
  <c r="CB27" i="10"/>
  <c r="AI27" i="10"/>
  <c r="H27" i="10"/>
  <c r="E27" i="10"/>
  <c r="DG26" i="10"/>
  <c r="DE26" i="10"/>
  <c r="DM26" i="10" s="1"/>
  <c r="CK26" i="10"/>
  <c r="CJ26" i="10"/>
  <c r="CE26" i="10"/>
  <c r="CD26" i="10"/>
  <c r="CC26" i="10"/>
  <c r="CB26" i="10"/>
  <c r="AI26" i="10"/>
  <c r="H26" i="10"/>
  <c r="E26" i="10"/>
  <c r="DG25" i="10"/>
  <c r="DE25" i="10"/>
  <c r="DM25" i="10" s="1"/>
  <c r="CK25" i="10"/>
  <c r="CJ25" i="10"/>
  <c r="CE25" i="10"/>
  <c r="CD25" i="10"/>
  <c r="CC25" i="10"/>
  <c r="CB25" i="10"/>
  <c r="AI25" i="10"/>
  <c r="H25" i="10"/>
  <c r="E25" i="10"/>
  <c r="DG24" i="10"/>
  <c r="DE24" i="10"/>
  <c r="DM24" i="10" s="1"/>
  <c r="CK24" i="10"/>
  <c r="CJ24" i="10"/>
  <c r="CE24" i="10"/>
  <c r="CD24" i="10"/>
  <c r="CC24" i="10"/>
  <c r="CB24" i="10"/>
  <c r="AI24" i="10"/>
  <c r="H24" i="10"/>
  <c r="E24" i="10"/>
  <c r="DG23" i="10"/>
  <c r="DE23" i="10"/>
  <c r="DM23" i="10" s="1"/>
  <c r="CK23" i="10"/>
  <c r="CJ23" i="10"/>
  <c r="CE23" i="10"/>
  <c r="CD23" i="10"/>
  <c r="CC23" i="10"/>
  <c r="CB23" i="10"/>
  <c r="AI23" i="10"/>
  <c r="H23" i="10"/>
  <c r="E23" i="10"/>
  <c r="DG22" i="10"/>
  <c r="DE22" i="10"/>
  <c r="DM22" i="10" s="1"/>
  <c r="CK22" i="10"/>
  <c r="CJ22" i="10"/>
  <c r="CE22" i="10"/>
  <c r="CD22" i="10"/>
  <c r="CC22" i="10"/>
  <c r="CB22" i="10"/>
  <c r="AI22" i="10"/>
  <c r="H22" i="10"/>
  <c r="E22" i="10"/>
  <c r="DG21" i="10"/>
  <c r="DE21" i="10"/>
  <c r="DM21" i="10" s="1"/>
  <c r="CK21" i="10"/>
  <c r="CJ21" i="10"/>
  <c r="CE21" i="10"/>
  <c r="CD21" i="10"/>
  <c r="CC21" i="10"/>
  <c r="CB21" i="10"/>
  <c r="AI21" i="10"/>
  <c r="H21" i="10"/>
  <c r="E21" i="10"/>
  <c r="DG20" i="10"/>
  <c r="DE20" i="10"/>
  <c r="DM20" i="10" s="1"/>
  <c r="CK20" i="10"/>
  <c r="CJ20" i="10"/>
  <c r="CE20" i="10"/>
  <c r="CD20" i="10"/>
  <c r="CC20" i="10"/>
  <c r="CB20" i="10"/>
  <c r="AI20" i="10"/>
  <c r="H20" i="10"/>
  <c r="E20" i="10"/>
  <c r="DG19" i="10"/>
  <c r="DE19" i="10"/>
  <c r="DM19" i="10" s="1"/>
  <c r="CK19" i="10"/>
  <c r="CJ19" i="10"/>
  <c r="CE19" i="10"/>
  <c r="CD19" i="10"/>
  <c r="CC19" i="10"/>
  <c r="CB19" i="10"/>
  <c r="AI19" i="10"/>
  <c r="H19" i="10"/>
  <c r="E19" i="10"/>
  <c r="DG18" i="10"/>
  <c r="DE18" i="10"/>
  <c r="DM18" i="10" s="1"/>
  <c r="CK18" i="10"/>
  <c r="CJ18" i="10"/>
  <c r="CE18" i="10"/>
  <c r="CD18" i="10"/>
  <c r="CC18" i="10"/>
  <c r="CB18" i="10"/>
  <c r="AI18" i="10"/>
  <c r="H18" i="10"/>
  <c r="E18" i="10"/>
  <c r="DG17" i="10"/>
  <c r="DE17" i="10"/>
  <c r="DM17" i="10" s="1"/>
  <c r="CK17" i="10"/>
  <c r="CJ17" i="10"/>
  <c r="CE17" i="10"/>
  <c r="CD17" i="10"/>
  <c r="CC17" i="10"/>
  <c r="CB17" i="10"/>
  <c r="AI17" i="10"/>
  <c r="H17" i="10"/>
  <c r="E17" i="10"/>
  <c r="DG16" i="10"/>
  <c r="DE16" i="10"/>
  <c r="DM16" i="10" s="1"/>
  <c r="CK16" i="10"/>
  <c r="CJ16" i="10"/>
  <c r="CE16" i="10"/>
  <c r="CD16" i="10"/>
  <c r="CC16" i="10"/>
  <c r="CB16" i="10"/>
  <c r="AI16" i="10"/>
  <c r="H16" i="10"/>
  <c r="E16" i="10"/>
  <c r="DG15" i="10"/>
  <c r="DE15" i="10"/>
  <c r="DM15" i="10" s="1"/>
  <c r="CK15" i="10"/>
  <c r="CJ15" i="10"/>
  <c r="CE15" i="10"/>
  <c r="CD15" i="10"/>
  <c r="CC15" i="10"/>
  <c r="CB15" i="10"/>
  <c r="AI15" i="10"/>
  <c r="H15" i="10"/>
  <c r="E15" i="10"/>
  <c r="DG14" i="10"/>
  <c r="DE14" i="10"/>
  <c r="DM14" i="10" s="1"/>
  <c r="CK14" i="10"/>
  <c r="CJ14" i="10"/>
  <c r="CE14" i="10"/>
  <c r="CD14" i="10"/>
  <c r="CC14" i="10"/>
  <c r="CB14" i="10"/>
  <c r="AI14" i="10"/>
  <c r="H14" i="10"/>
  <c r="E14" i="10"/>
  <c r="DG13" i="10"/>
  <c r="DE13" i="10"/>
  <c r="DM13" i="10" s="1"/>
  <c r="CK13" i="10"/>
  <c r="CJ13" i="10"/>
  <c r="CE13" i="10"/>
  <c r="CD13" i="10"/>
  <c r="CC13" i="10"/>
  <c r="CB13" i="10"/>
  <c r="AI13" i="10"/>
  <c r="H13" i="10"/>
  <c r="E13" i="10"/>
  <c r="DG12" i="10"/>
  <c r="DE12" i="10"/>
  <c r="DM12" i="10" s="1"/>
  <c r="CK12" i="10"/>
  <c r="CJ12" i="10"/>
  <c r="CE12" i="10"/>
  <c r="CD12" i="10"/>
  <c r="CC12" i="10"/>
  <c r="CB12" i="10"/>
  <c r="AI12" i="10"/>
  <c r="H12" i="10"/>
  <c r="E12" i="10"/>
  <c r="DG11" i="10"/>
  <c r="DE11" i="10"/>
  <c r="CK11" i="10"/>
  <c r="CJ11" i="10"/>
  <c r="CE11" i="10"/>
  <c r="CD11" i="10"/>
  <c r="CC11" i="10"/>
  <c r="CB11" i="10"/>
  <c r="AI11" i="10"/>
  <c r="H11" i="10"/>
  <c r="E11" i="10"/>
  <c r="DB35" i="9"/>
  <c r="AQ35" i="9"/>
  <c r="AP35" i="9"/>
  <c r="AD35" i="9"/>
  <c r="Y35" i="9"/>
  <c r="I35" i="9"/>
  <c r="G35" i="9"/>
  <c r="F35" i="9"/>
  <c r="D35" i="9"/>
  <c r="DG34" i="9"/>
  <c r="DE34" i="9"/>
  <c r="DM34" i="9" s="1"/>
  <c r="CK34" i="9"/>
  <c r="CJ34" i="9"/>
  <c r="CE34" i="9"/>
  <c r="CD34" i="9"/>
  <c r="CC34" i="9"/>
  <c r="CB34" i="9"/>
  <c r="AI34" i="9"/>
  <c r="H34" i="9"/>
  <c r="E34" i="9"/>
  <c r="DG33" i="9"/>
  <c r="DE33" i="9"/>
  <c r="DM33" i="9" s="1"/>
  <c r="CK33" i="9"/>
  <c r="CJ33" i="9"/>
  <c r="CE33" i="9"/>
  <c r="CD33" i="9"/>
  <c r="CC33" i="9"/>
  <c r="CB33" i="9"/>
  <c r="AI33" i="9"/>
  <c r="H33" i="9"/>
  <c r="E33" i="9"/>
  <c r="DG32" i="9"/>
  <c r="DE32" i="9"/>
  <c r="DM32" i="9" s="1"/>
  <c r="CK32" i="9"/>
  <c r="CJ32" i="9"/>
  <c r="CE32" i="9"/>
  <c r="CD32" i="9"/>
  <c r="CC32" i="9"/>
  <c r="CB32" i="9"/>
  <c r="AI32" i="9"/>
  <c r="H32" i="9"/>
  <c r="E32" i="9"/>
  <c r="DU31" i="9"/>
  <c r="DG31" i="9"/>
  <c r="DE31" i="9"/>
  <c r="DM31" i="9" s="1"/>
  <c r="CK31" i="9"/>
  <c r="CJ31" i="9"/>
  <c r="CE31" i="9"/>
  <c r="CD31" i="9"/>
  <c r="CC31" i="9"/>
  <c r="CB31" i="9"/>
  <c r="AI31" i="9"/>
  <c r="H31" i="9"/>
  <c r="E31" i="9"/>
  <c r="DG30" i="9"/>
  <c r="DE30" i="9"/>
  <c r="DM30" i="9" s="1"/>
  <c r="CK30" i="9"/>
  <c r="CJ30" i="9"/>
  <c r="CE30" i="9"/>
  <c r="CD30" i="9"/>
  <c r="CC30" i="9"/>
  <c r="CB30" i="9"/>
  <c r="AI30" i="9"/>
  <c r="H30" i="9"/>
  <c r="E30" i="9"/>
  <c r="DG29" i="9"/>
  <c r="DE29" i="9"/>
  <c r="DM29" i="9" s="1"/>
  <c r="CK29" i="9"/>
  <c r="CJ29" i="9"/>
  <c r="CE29" i="9"/>
  <c r="CD29" i="9"/>
  <c r="CC29" i="9"/>
  <c r="CB29" i="9"/>
  <c r="AI29" i="9"/>
  <c r="H29" i="9"/>
  <c r="E29" i="9"/>
  <c r="DG28" i="9"/>
  <c r="DE28" i="9"/>
  <c r="DM28" i="9" s="1"/>
  <c r="CK28" i="9"/>
  <c r="CJ28" i="9"/>
  <c r="CE28" i="9"/>
  <c r="CD28" i="9"/>
  <c r="CC28" i="9"/>
  <c r="CB28" i="9"/>
  <c r="AI28" i="9"/>
  <c r="H28" i="9"/>
  <c r="E28" i="9"/>
  <c r="DG27" i="9"/>
  <c r="DE27" i="9"/>
  <c r="DM27" i="9" s="1"/>
  <c r="CK27" i="9"/>
  <c r="CJ27" i="9"/>
  <c r="CE27" i="9"/>
  <c r="CD27" i="9"/>
  <c r="CC27" i="9"/>
  <c r="CB27" i="9"/>
  <c r="AI27" i="9"/>
  <c r="H27" i="9"/>
  <c r="E27" i="9"/>
  <c r="DG26" i="9"/>
  <c r="DE26" i="9"/>
  <c r="DM26" i="9" s="1"/>
  <c r="CK26" i="9"/>
  <c r="CJ26" i="9"/>
  <c r="CE26" i="9"/>
  <c r="CD26" i="9"/>
  <c r="CC26" i="9"/>
  <c r="CB26" i="9"/>
  <c r="AI26" i="9"/>
  <c r="H26" i="9"/>
  <c r="E26" i="9"/>
  <c r="DG25" i="9"/>
  <c r="DE25" i="9"/>
  <c r="DM25" i="9" s="1"/>
  <c r="CK25" i="9"/>
  <c r="CJ25" i="9"/>
  <c r="CE25" i="9"/>
  <c r="CD25" i="9"/>
  <c r="CC25" i="9"/>
  <c r="CB25" i="9"/>
  <c r="AI25" i="9"/>
  <c r="H25" i="9"/>
  <c r="E25" i="9"/>
  <c r="DG24" i="9"/>
  <c r="DE24" i="9"/>
  <c r="DM24" i="9" s="1"/>
  <c r="CK24" i="9"/>
  <c r="CJ24" i="9"/>
  <c r="CE24" i="9"/>
  <c r="CD24" i="9"/>
  <c r="CC24" i="9"/>
  <c r="CB24" i="9"/>
  <c r="AI24" i="9"/>
  <c r="H24" i="9"/>
  <c r="E24" i="9"/>
  <c r="DG23" i="9"/>
  <c r="DE23" i="9"/>
  <c r="DM23" i="9" s="1"/>
  <c r="CK23" i="9"/>
  <c r="CJ23" i="9"/>
  <c r="CE23" i="9"/>
  <c r="CD23" i="9"/>
  <c r="CC23" i="9"/>
  <c r="CB23" i="9"/>
  <c r="AI23" i="9"/>
  <c r="H23" i="9"/>
  <c r="E23" i="9"/>
  <c r="DG22" i="9"/>
  <c r="DE22" i="9"/>
  <c r="DM22" i="9" s="1"/>
  <c r="CK22" i="9"/>
  <c r="CJ22" i="9"/>
  <c r="CE22" i="9"/>
  <c r="CD22" i="9"/>
  <c r="CC22" i="9"/>
  <c r="CB22" i="9"/>
  <c r="AI22" i="9"/>
  <c r="H22" i="9"/>
  <c r="E22" i="9"/>
  <c r="DG21" i="9"/>
  <c r="DE21" i="9"/>
  <c r="DM21" i="9" s="1"/>
  <c r="CK21" i="9"/>
  <c r="CJ21" i="9"/>
  <c r="CE21" i="9"/>
  <c r="CD21" i="9"/>
  <c r="CC21" i="9"/>
  <c r="CB21" i="9"/>
  <c r="AI21" i="9"/>
  <c r="H21" i="9"/>
  <c r="E21" i="9"/>
  <c r="DG20" i="9"/>
  <c r="DE20" i="9"/>
  <c r="DM20" i="9" s="1"/>
  <c r="CK20" i="9"/>
  <c r="CJ20" i="9"/>
  <c r="CE20" i="9"/>
  <c r="CD20" i="9"/>
  <c r="CC20" i="9"/>
  <c r="CB20" i="9"/>
  <c r="AI20" i="9"/>
  <c r="H20" i="9"/>
  <c r="E20" i="9"/>
  <c r="DG19" i="9"/>
  <c r="DE19" i="9"/>
  <c r="DM19" i="9" s="1"/>
  <c r="CK19" i="9"/>
  <c r="CJ19" i="9"/>
  <c r="CE19" i="9"/>
  <c r="CD19" i="9"/>
  <c r="CC19" i="9"/>
  <c r="CB19" i="9"/>
  <c r="AI19" i="9"/>
  <c r="H19" i="9"/>
  <c r="E19" i="9"/>
  <c r="DG18" i="9"/>
  <c r="DE18" i="9"/>
  <c r="DM18" i="9" s="1"/>
  <c r="CK18" i="9"/>
  <c r="CJ18" i="9"/>
  <c r="CE18" i="9"/>
  <c r="CD18" i="9"/>
  <c r="CC18" i="9"/>
  <c r="CB18" i="9"/>
  <c r="AI18" i="9"/>
  <c r="H18" i="9"/>
  <c r="E18" i="9"/>
  <c r="DG17" i="9"/>
  <c r="DE17" i="9"/>
  <c r="DM17" i="9" s="1"/>
  <c r="CK17" i="9"/>
  <c r="CJ17" i="9"/>
  <c r="CE17" i="9"/>
  <c r="CD17" i="9"/>
  <c r="CC17" i="9"/>
  <c r="CB17" i="9"/>
  <c r="AI17" i="9"/>
  <c r="H17" i="9"/>
  <c r="E17" i="9"/>
  <c r="DG16" i="9"/>
  <c r="DE16" i="9"/>
  <c r="DM16" i="9" s="1"/>
  <c r="CK16" i="9"/>
  <c r="CJ16" i="9"/>
  <c r="CE16" i="9"/>
  <c r="CD16" i="9"/>
  <c r="CC16" i="9"/>
  <c r="CB16" i="9"/>
  <c r="AI16" i="9"/>
  <c r="H16" i="9"/>
  <c r="E16" i="9"/>
  <c r="DG15" i="9"/>
  <c r="DE15" i="9"/>
  <c r="DM15" i="9" s="1"/>
  <c r="CK15" i="9"/>
  <c r="CJ15" i="9"/>
  <c r="CE15" i="9"/>
  <c r="CD15" i="9"/>
  <c r="CC15" i="9"/>
  <c r="CB15" i="9"/>
  <c r="AI15" i="9"/>
  <c r="H15" i="9"/>
  <c r="E15" i="9"/>
  <c r="DG14" i="9"/>
  <c r="DE14" i="9"/>
  <c r="DM14" i="9" s="1"/>
  <c r="CK14" i="9"/>
  <c r="CJ14" i="9"/>
  <c r="CE14" i="9"/>
  <c r="CD14" i="9"/>
  <c r="CC14" i="9"/>
  <c r="CB14" i="9"/>
  <c r="AI14" i="9"/>
  <c r="H14" i="9"/>
  <c r="E14" i="9"/>
  <c r="DG13" i="9"/>
  <c r="DE13" i="9"/>
  <c r="DM13" i="9" s="1"/>
  <c r="CK13" i="9"/>
  <c r="CJ13" i="9"/>
  <c r="CE13" i="9"/>
  <c r="CD13" i="9"/>
  <c r="CC13" i="9"/>
  <c r="CB13" i="9"/>
  <c r="AI13" i="9"/>
  <c r="H13" i="9"/>
  <c r="E13" i="9"/>
  <c r="DG12" i="9"/>
  <c r="DE12" i="9"/>
  <c r="DM12" i="9" s="1"/>
  <c r="CK12" i="9"/>
  <c r="CJ12" i="9"/>
  <c r="CE12" i="9"/>
  <c r="CD12" i="9"/>
  <c r="CC12" i="9"/>
  <c r="CB12" i="9"/>
  <c r="AI12" i="9"/>
  <c r="H12" i="9"/>
  <c r="E12" i="9"/>
  <c r="DG11" i="9"/>
  <c r="DE11" i="9"/>
  <c r="CK11" i="9"/>
  <c r="CJ11" i="9"/>
  <c r="CE11" i="9"/>
  <c r="CD11" i="9"/>
  <c r="CC11" i="9"/>
  <c r="CB11" i="9"/>
  <c r="AI11" i="9"/>
  <c r="H11" i="9"/>
  <c r="E11" i="9"/>
  <c r="DB35" i="8"/>
  <c r="AQ35" i="8"/>
  <c r="AP35" i="8"/>
  <c r="AD35" i="8"/>
  <c r="Y35" i="8"/>
  <c r="I35" i="8"/>
  <c r="G35" i="8"/>
  <c r="F35" i="8"/>
  <c r="D35" i="8"/>
  <c r="DG34" i="8"/>
  <c r="DE34" i="8"/>
  <c r="DM34" i="8" s="1"/>
  <c r="CK34" i="8"/>
  <c r="CJ34" i="8"/>
  <c r="CE34" i="8"/>
  <c r="CD34" i="8"/>
  <c r="CC34" i="8"/>
  <c r="CB34" i="8"/>
  <c r="AI34" i="8"/>
  <c r="H34" i="8"/>
  <c r="E34" i="8"/>
  <c r="DG33" i="8"/>
  <c r="DE33" i="8"/>
  <c r="DM33" i="8" s="1"/>
  <c r="CK33" i="8"/>
  <c r="CJ33" i="8"/>
  <c r="CE33" i="8"/>
  <c r="CD33" i="8"/>
  <c r="CC33" i="8"/>
  <c r="CB33" i="8"/>
  <c r="AI33" i="8"/>
  <c r="H33" i="8"/>
  <c r="E33" i="8"/>
  <c r="DG32" i="8"/>
  <c r="DE32" i="8"/>
  <c r="DM32" i="8" s="1"/>
  <c r="CK32" i="8"/>
  <c r="CJ32" i="8"/>
  <c r="CE32" i="8"/>
  <c r="CD32" i="8"/>
  <c r="CC32" i="8"/>
  <c r="CB32" i="8"/>
  <c r="AI32" i="8"/>
  <c r="H32" i="8"/>
  <c r="E32" i="8"/>
  <c r="DU31" i="8"/>
  <c r="DG31" i="8"/>
  <c r="DE31" i="8"/>
  <c r="DM31" i="8" s="1"/>
  <c r="CK31" i="8"/>
  <c r="CJ31" i="8"/>
  <c r="CE31" i="8"/>
  <c r="CD31" i="8"/>
  <c r="CC31" i="8"/>
  <c r="CB31" i="8"/>
  <c r="AI31" i="8"/>
  <c r="H31" i="8"/>
  <c r="E31" i="8"/>
  <c r="DG30" i="8"/>
  <c r="DE30" i="8"/>
  <c r="DM30" i="8" s="1"/>
  <c r="CK30" i="8"/>
  <c r="CJ30" i="8"/>
  <c r="CE30" i="8"/>
  <c r="CD30" i="8"/>
  <c r="CC30" i="8"/>
  <c r="CB30" i="8"/>
  <c r="AI30" i="8"/>
  <c r="H30" i="8"/>
  <c r="E30" i="8"/>
  <c r="DG29" i="8"/>
  <c r="DE29" i="8"/>
  <c r="DM29" i="8" s="1"/>
  <c r="CK29" i="8"/>
  <c r="CJ29" i="8"/>
  <c r="CE29" i="8"/>
  <c r="CD29" i="8"/>
  <c r="CC29" i="8"/>
  <c r="CB29" i="8"/>
  <c r="AI29" i="8"/>
  <c r="H29" i="8"/>
  <c r="E29" i="8"/>
  <c r="DG28" i="8"/>
  <c r="DE28" i="8"/>
  <c r="DM28" i="8" s="1"/>
  <c r="CK28" i="8"/>
  <c r="CJ28" i="8"/>
  <c r="CE28" i="8"/>
  <c r="CD28" i="8"/>
  <c r="CC28" i="8"/>
  <c r="CB28" i="8"/>
  <c r="AI28" i="8"/>
  <c r="H28" i="8"/>
  <c r="E28" i="8"/>
  <c r="DG27" i="8"/>
  <c r="DE27" i="8"/>
  <c r="DM27" i="8" s="1"/>
  <c r="CK27" i="8"/>
  <c r="CJ27" i="8"/>
  <c r="CE27" i="8"/>
  <c r="CD27" i="8"/>
  <c r="CC27" i="8"/>
  <c r="CB27" i="8"/>
  <c r="AI27" i="8"/>
  <c r="H27" i="8"/>
  <c r="E27" i="8"/>
  <c r="DG26" i="8"/>
  <c r="DE26" i="8"/>
  <c r="DM26" i="8" s="1"/>
  <c r="CK26" i="8"/>
  <c r="CJ26" i="8"/>
  <c r="CE26" i="8"/>
  <c r="CD26" i="8"/>
  <c r="CC26" i="8"/>
  <c r="CB26" i="8"/>
  <c r="AI26" i="8"/>
  <c r="H26" i="8"/>
  <c r="E26" i="8"/>
  <c r="DG25" i="8"/>
  <c r="DE25" i="8"/>
  <c r="DM25" i="8" s="1"/>
  <c r="CK25" i="8"/>
  <c r="CJ25" i="8"/>
  <c r="CE25" i="8"/>
  <c r="CD25" i="8"/>
  <c r="CC25" i="8"/>
  <c r="CB25" i="8"/>
  <c r="AI25" i="8"/>
  <c r="H25" i="8"/>
  <c r="E25" i="8"/>
  <c r="DG24" i="8"/>
  <c r="DE24" i="8"/>
  <c r="DM24" i="8" s="1"/>
  <c r="CK24" i="8"/>
  <c r="CJ24" i="8"/>
  <c r="CE24" i="8"/>
  <c r="CD24" i="8"/>
  <c r="CC24" i="8"/>
  <c r="CB24" i="8"/>
  <c r="AI24" i="8"/>
  <c r="H24" i="8"/>
  <c r="E24" i="8"/>
  <c r="DG23" i="8"/>
  <c r="DE23" i="8"/>
  <c r="DM23" i="8" s="1"/>
  <c r="CK23" i="8"/>
  <c r="CJ23" i="8"/>
  <c r="CE23" i="8"/>
  <c r="CD23" i="8"/>
  <c r="CC23" i="8"/>
  <c r="CB23" i="8"/>
  <c r="AI23" i="8"/>
  <c r="H23" i="8"/>
  <c r="E23" i="8"/>
  <c r="DG22" i="8"/>
  <c r="DE22" i="8"/>
  <c r="DM22" i="8" s="1"/>
  <c r="CK22" i="8"/>
  <c r="CJ22" i="8"/>
  <c r="CE22" i="8"/>
  <c r="CD22" i="8"/>
  <c r="CC22" i="8"/>
  <c r="CB22" i="8"/>
  <c r="AI22" i="8"/>
  <c r="H22" i="8"/>
  <c r="E22" i="8"/>
  <c r="DG21" i="8"/>
  <c r="DE21" i="8"/>
  <c r="DM21" i="8" s="1"/>
  <c r="CK21" i="8"/>
  <c r="CJ21" i="8"/>
  <c r="CE21" i="8"/>
  <c r="CD21" i="8"/>
  <c r="CC21" i="8"/>
  <c r="CB21" i="8"/>
  <c r="AI21" i="8"/>
  <c r="H21" i="8"/>
  <c r="E21" i="8"/>
  <c r="DG20" i="8"/>
  <c r="DE20" i="8"/>
  <c r="DM20" i="8" s="1"/>
  <c r="CK20" i="8"/>
  <c r="CJ20" i="8"/>
  <c r="CE20" i="8"/>
  <c r="CD20" i="8"/>
  <c r="CC20" i="8"/>
  <c r="CB20" i="8"/>
  <c r="AI20" i="8"/>
  <c r="H20" i="8"/>
  <c r="E20" i="8"/>
  <c r="DG19" i="8"/>
  <c r="DE19" i="8"/>
  <c r="DM19" i="8" s="1"/>
  <c r="CK19" i="8"/>
  <c r="CJ19" i="8"/>
  <c r="CE19" i="8"/>
  <c r="CD19" i="8"/>
  <c r="CC19" i="8"/>
  <c r="CB19" i="8"/>
  <c r="AI19" i="8"/>
  <c r="H19" i="8"/>
  <c r="E19" i="8"/>
  <c r="DG18" i="8"/>
  <c r="DE18" i="8"/>
  <c r="DM18" i="8" s="1"/>
  <c r="CK18" i="8"/>
  <c r="CJ18" i="8"/>
  <c r="CE18" i="8"/>
  <c r="CD18" i="8"/>
  <c r="CC18" i="8"/>
  <c r="CB18" i="8"/>
  <c r="AI18" i="8"/>
  <c r="H18" i="8"/>
  <c r="E18" i="8"/>
  <c r="DG17" i="8"/>
  <c r="DE17" i="8"/>
  <c r="DM17" i="8" s="1"/>
  <c r="CK17" i="8"/>
  <c r="CJ17" i="8"/>
  <c r="CE17" i="8"/>
  <c r="CD17" i="8"/>
  <c r="CC17" i="8"/>
  <c r="CB17" i="8"/>
  <c r="AI17" i="8"/>
  <c r="H17" i="8"/>
  <c r="E17" i="8"/>
  <c r="DG16" i="8"/>
  <c r="DE16" i="8"/>
  <c r="DM16" i="8" s="1"/>
  <c r="CK16" i="8"/>
  <c r="CJ16" i="8"/>
  <c r="CE16" i="8"/>
  <c r="CD16" i="8"/>
  <c r="CC16" i="8"/>
  <c r="CB16" i="8"/>
  <c r="AI16" i="8"/>
  <c r="H16" i="8"/>
  <c r="E16" i="8"/>
  <c r="DG15" i="8"/>
  <c r="DE15" i="8"/>
  <c r="DM15" i="8" s="1"/>
  <c r="CK15" i="8"/>
  <c r="CJ15" i="8"/>
  <c r="CE15" i="8"/>
  <c r="CD15" i="8"/>
  <c r="CC15" i="8"/>
  <c r="CB15" i="8"/>
  <c r="AI15" i="8"/>
  <c r="H15" i="8"/>
  <c r="E15" i="8"/>
  <c r="DG14" i="8"/>
  <c r="DE14" i="8"/>
  <c r="DM14" i="8" s="1"/>
  <c r="CK14" i="8"/>
  <c r="CJ14" i="8"/>
  <c r="CE14" i="8"/>
  <c r="CD14" i="8"/>
  <c r="CC14" i="8"/>
  <c r="CB14" i="8"/>
  <c r="AI14" i="8"/>
  <c r="H14" i="8"/>
  <c r="E14" i="8"/>
  <c r="DG13" i="8"/>
  <c r="DE13" i="8"/>
  <c r="DM13" i="8" s="1"/>
  <c r="CK13" i="8"/>
  <c r="CJ13" i="8"/>
  <c r="CE13" i="8"/>
  <c r="CD13" i="8"/>
  <c r="CC13" i="8"/>
  <c r="CB13" i="8"/>
  <c r="AI13" i="8"/>
  <c r="H13" i="8"/>
  <c r="E13" i="8"/>
  <c r="DG12" i="8"/>
  <c r="DE12" i="8"/>
  <c r="DM12" i="8" s="1"/>
  <c r="CK12" i="8"/>
  <c r="CJ12" i="8"/>
  <c r="CE12" i="8"/>
  <c r="CD12" i="8"/>
  <c r="CC12" i="8"/>
  <c r="CB12" i="8"/>
  <c r="AI12" i="8"/>
  <c r="H12" i="8"/>
  <c r="E12" i="8"/>
  <c r="DG11" i="8"/>
  <c r="DE11" i="8"/>
  <c r="CK11" i="8"/>
  <c r="CJ11" i="8"/>
  <c r="CE11" i="8"/>
  <c r="CD11" i="8"/>
  <c r="CC11" i="8"/>
  <c r="CB11" i="8"/>
  <c r="AI11" i="8"/>
  <c r="H11" i="8"/>
  <c r="E11" i="8"/>
  <c r="DB35" i="7"/>
  <c r="AQ35" i="7"/>
  <c r="AP35" i="7"/>
  <c r="AD35" i="7"/>
  <c r="Y35" i="7"/>
  <c r="I35" i="7"/>
  <c r="G35" i="7"/>
  <c r="F35" i="7"/>
  <c r="D35" i="7"/>
  <c r="DG34" i="7"/>
  <c r="DE34" i="7"/>
  <c r="DM34" i="7" s="1"/>
  <c r="CK34" i="7"/>
  <c r="CJ34" i="7"/>
  <c r="CE34" i="7"/>
  <c r="CD34" i="7"/>
  <c r="CC34" i="7"/>
  <c r="CB34" i="7"/>
  <c r="AI34" i="7"/>
  <c r="H34" i="7"/>
  <c r="E34" i="7"/>
  <c r="DG33" i="7"/>
  <c r="DE33" i="7"/>
  <c r="DM33" i="7" s="1"/>
  <c r="CK33" i="7"/>
  <c r="CJ33" i="7"/>
  <c r="CE33" i="7"/>
  <c r="CD33" i="7"/>
  <c r="CC33" i="7"/>
  <c r="CB33" i="7"/>
  <c r="AI33" i="7"/>
  <c r="H33" i="7"/>
  <c r="E33" i="7"/>
  <c r="DG32" i="7"/>
  <c r="DE32" i="7"/>
  <c r="DM32" i="7" s="1"/>
  <c r="CK32" i="7"/>
  <c r="CJ32" i="7"/>
  <c r="CE32" i="7"/>
  <c r="CD32" i="7"/>
  <c r="CC32" i="7"/>
  <c r="CB32" i="7"/>
  <c r="AI32" i="7"/>
  <c r="H32" i="7"/>
  <c r="E32" i="7"/>
  <c r="DU31" i="7"/>
  <c r="DG31" i="7"/>
  <c r="DE31" i="7"/>
  <c r="DM31" i="7" s="1"/>
  <c r="CK31" i="7"/>
  <c r="CJ31" i="7"/>
  <c r="CE31" i="7"/>
  <c r="CD31" i="7"/>
  <c r="CC31" i="7"/>
  <c r="CB31" i="7"/>
  <c r="AI31" i="7"/>
  <c r="H31" i="7"/>
  <c r="E31" i="7"/>
  <c r="DG30" i="7"/>
  <c r="DE30" i="7"/>
  <c r="DM30" i="7" s="1"/>
  <c r="CK30" i="7"/>
  <c r="CJ30" i="7"/>
  <c r="CE30" i="7"/>
  <c r="CD30" i="7"/>
  <c r="CC30" i="7"/>
  <c r="CB30" i="7"/>
  <c r="AI30" i="7"/>
  <c r="H30" i="7"/>
  <c r="E30" i="7"/>
  <c r="DG29" i="7"/>
  <c r="DE29" i="7"/>
  <c r="DM29" i="7" s="1"/>
  <c r="CK29" i="7"/>
  <c r="CJ29" i="7"/>
  <c r="CE29" i="7"/>
  <c r="CD29" i="7"/>
  <c r="CC29" i="7"/>
  <c r="CB29" i="7"/>
  <c r="AI29" i="7"/>
  <c r="H29" i="7"/>
  <c r="E29" i="7"/>
  <c r="DG28" i="7"/>
  <c r="DE28" i="7"/>
  <c r="DM28" i="7" s="1"/>
  <c r="CK28" i="7"/>
  <c r="CJ28" i="7"/>
  <c r="CE28" i="7"/>
  <c r="CD28" i="7"/>
  <c r="CC28" i="7"/>
  <c r="CB28" i="7"/>
  <c r="AI28" i="7"/>
  <c r="H28" i="7"/>
  <c r="E28" i="7"/>
  <c r="DG27" i="7"/>
  <c r="DE27" i="7"/>
  <c r="DM27" i="7" s="1"/>
  <c r="CK27" i="7"/>
  <c r="CJ27" i="7"/>
  <c r="CE27" i="7"/>
  <c r="CD27" i="7"/>
  <c r="CC27" i="7"/>
  <c r="CB27" i="7"/>
  <c r="AI27" i="7"/>
  <c r="H27" i="7"/>
  <c r="E27" i="7"/>
  <c r="DG26" i="7"/>
  <c r="DE26" i="7"/>
  <c r="DM26" i="7" s="1"/>
  <c r="CK26" i="7"/>
  <c r="CJ26" i="7"/>
  <c r="CE26" i="7"/>
  <c r="CD26" i="7"/>
  <c r="CC26" i="7"/>
  <c r="CB26" i="7"/>
  <c r="AI26" i="7"/>
  <c r="H26" i="7"/>
  <c r="E26" i="7"/>
  <c r="DG25" i="7"/>
  <c r="DE25" i="7"/>
  <c r="DM25" i="7" s="1"/>
  <c r="CK25" i="7"/>
  <c r="CJ25" i="7"/>
  <c r="CE25" i="7"/>
  <c r="CD25" i="7"/>
  <c r="CC25" i="7"/>
  <c r="CB25" i="7"/>
  <c r="AI25" i="7"/>
  <c r="H25" i="7"/>
  <c r="E25" i="7"/>
  <c r="DG24" i="7"/>
  <c r="DE24" i="7"/>
  <c r="DM24" i="7" s="1"/>
  <c r="CK24" i="7"/>
  <c r="CJ24" i="7"/>
  <c r="CE24" i="7"/>
  <c r="CD24" i="7"/>
  <c r="CC24" i="7"/>
  <c r="CB24" i="7"/>
  <c r="AI24" i="7"/>
  <c r="H24" i="7"/>
  <c r="E24" i="7"/>
  <c r="DG23" i="7"/>
  <c r="DE23" i="7"/>
  <c r="DM23" i="7" s="1"/>
  <c r="CK23" i="7"/>
  <c r="CJ23" i="7"/>
  <c r="CE23" i="7"/>
  <c r="CD23" i="7"/>
  <c r="CC23" i="7"/>
  <c r="CB23" i="7"/>
  <c r="AI23" i="7"/>
  <c r="H23" i="7"/>
  <c r="E23" i="7"/>
  <c r="DG22" i="7"/>
  <c r="DE22" i="7"/>
  <c r="DM22" i="7" s="1"/>
  <c r="CK22" i="7"/>
  <c r="CJ22" i="7"/>
  <c r="CE22" i="7"/>
  <c r="CD22" i="7"/>
  <c r="CC22" i="7"/>
  <c r="CB22" i="7"/>
  <c r="AI22" i="7"/>
  <c r="H22" i="7"/>
  <c r="E22" i="7"/>
  <c r="DG21" i="7"/>
  <c r="DE21" i="7"/>
  <c r="DM21" i="7" s="1"/>
  <c r="CK21" i="7"/>
  <c r="CJ21" i="7"/>
  <c r="CE21" i="7"/>
  <c r="CD21" i="7"/>
  <c r="CC21" i="7"/>
  <c r="CB21" i="7"/>
  <c r="AI21" i="7"/>
  <c r="H21" i="7"/>
  <c r="E21" i="7"/>
  <c r="DG20" i="7"/>
  <c r="DE20" i="7"/>
  <c r="DM20" i="7" s="1"/>
  <c r="CK20" i="7"/>
  <c r="CJ20" i="7"/>
  <c r="CE20" i="7"/>
  <c r="CD20" i="7"/>
  <c r="CC20" i="7"/>
  <c r="CB20" i="7"/>
  <c r="AI20" i="7"/>
  <c r="H20" i="7"/>
  <c r="E20" i="7"/>
  <c r="DG19" i="7"/>
  <c r="DE19" i="7"/>
  <c r="DM19" i="7" s="1"/>
  <c r="CK19" i="7"/>
  <c r="CJ19" i="7"/>
  <c r="CE19" i="7"/>
  <c r="CD19" i="7"/>
  <c r="CC19" i="7"/>
  <c r="CB19" i="7"/>
  <c r="AI19" i="7"/>
  <c r="H19" i="7"/>
  <c r="E19" i="7"/>
  <c r="DG18" i="7"/>
  <c r="DE18" i="7"/>
  <c r="DM18" i="7" s="1"/>
  <c r="CK18" i="7"/>
  <c r="CJ18" i="7"/>
  <c r="CE18" i="7"/>
  <c r="CD18" i="7"/>
  <c r="CC18" i="7"/>
  <c r="CB18" i="7"/>
  <c r="AI18" i="7"/>
  <c r="H18" i="7"/>
  <c r="E18" i="7"/>
  <c r="DG17" i="7"/>
  <c r="DE17" i="7"/>
  <c r="DM17" i="7" s="1"/>
  <c r="CK17" i="7"/>
  <c r="CJ17" i="7"/>
  <c r="CE17" i="7"/>
  <c r="CD17" i="7"/>
  <c r="CC17" i="7"/>
  <c r="CB17" i="7"/>
  <c r="AI17" i="7"/>
  <c r="H17" i="7"/>
  <c r="E17" i="7"/>
  <c r="DG16" i="7"/>
  <c r="DE16" i="7"/>
  <c r="DM16" i="7" s="1"/>
  <c r="CK16" i="7"/>
  <c r="CJ16" i="7"/>
  <c r="CE16" i="7"/>
  <c r="CD16" i="7"/>
  <c r="CC16" i="7"/>
  <c r="CB16" i="7"/>
  <c r="AI16" i="7"/>
  <c r="H16" i="7"/>
  <c r="E16" i="7"/>
  <c r="DG15" i="7"/>
  <c r="DE15" i="7"/>
  <c r="DM15" i="7" s="1"/>
  <c r="CK15" i="7"/>
  <c r="CJ15" i="7"/>
  <c r="CE15" i="7"/>
  <c r="CD15" i="7"/>
  <c r="CC15" i="7"/>
  <c r="CB15" i="7"/>
  <c r="AI15" i="7"/>
  <c r="H15" i="7"/>
  <c r="E15" i="7"/>
  <c r="DG14" i="7"/>
  <c r="DE14" i="7"/>
  <c r="DM14" i="7" s="1"/>
  <c r="CK14" i="7"/>
  <c r="CJ14" i="7"/>
  <c r="CE14" i="7"/>
  <c r="CD14" i="7"/>
  <c r="CC14" i="7"/>
  <c r="CB14" i="7"/>
  <c r="AI14" i="7"/>
  <c r="H14" i="7"/>
  <c r="E14" i="7"/>
  <c r="DG13" i="7"/>
  <c r="DE13" i="7"/>
  <c r="DM13" i="7" s="1"/>
  <c r="CK13" i="7"/>
  <c r="CJ13" i="7"/>
  <c r="CE13" i="7"/>
  <c r="CD13" i="7"/>
  <c r="CC13" i="7"/>
  <c r="CB13" i="7"/>
  <c r="AI13" i="7"/>
  <c r="H13" i="7"/>
  <c r="E13" i="7"/>
  <c r="DG12" i="7"/>
  <c r="DE12" i="7"/>
  <c r="DM12" i="7" s="1"/>
  <c r="CK12" i="7"/>
  <c r="CJ12" i="7"/>
  <c r="CE12" i="7"/>
  <c r="CD12" i="7"/>
  <c r="CC12" i="7"/>
  <c r="CB12" i="7"/>
  <c r="AI12" i="7"/>
  <c r="H12" i="7"/>
  <c r="E12" i="7"/>
  <c r="DG11" i="7"/>
  <c r="DE11" i="7"/>
  <c r="CK11" i="7"/>
  <c r="CJ11" i="7"/>
  <c r="CE11" i="7"/>
  <c r="CD11" i="7"/>
  <c r="CC11" i="7"/>
  <c r="CB11" i="7"/>
  <c r="AI11" i="7"/>
  <c r="H11" i="7"/>
  <c r="E11" i="7"/>
  <c r="DB35" i="6"/>
  <c r="AQ35" i="6"/>
  <c r="AP35" i="6"/>
  <c r="AD35" i="6"/>
  <c r="Y35" i="6"/>
  <c r="I35" i="6"/>
  <c r="G35" i="6"/>
  <c r="F35" i="6"/>
  <c r="D35" i="6"/>
  <c r="DG34" i="6"/>
  <c r="DE34" i="6"/>
  <c r="DM34" i="6" s="1"/>
  <c r="CK34" i="6"/>
  <c r="CJ34" i="6"/>
  <c r="CE34" i="6"/>
  <c r="CD34" i="6"/>
  <c r="CC34" i="6"/>
  <c r="CB34" i="6"/>
  <c r="AJ34" i="6"/>
  <c r="AK34" i="6" s="1"/>
  <c r="AO34" i="6" s="1"/>
  <c r="H34" i="6"/>
  <c r="E34" i="6"/>
  <c r="DG33" i="6"/>
  <c r="DE33" i="6"/>
  <c r="DM33" i="6" s="1"/>
  <c r="CK33" i="6"/>
  <c r="CJ33" i="6"/>
  <c r="CE33" i="6"/>
  <c r="CD33" i="6"/>
  <c r="CC33" i="6"/>
  <c r="CB33" i="6"/>
  <c r="AJ33" i="6"/>
  <c r="AK33" i="6" s="1"/>
  <c r="AO33" i="6" s="1"/>
  <c r="H33" i="6"/>
  <c r="E33" i="6"/>
  <c r="DG32" i="6"/>
  <c r="DE32" i="6"/>
  <c r="DM32" i="6" s="1"/>
  <c r="CK32" i="6"/>
  <c r="CJ32" i="6"/>
  <c r="CE32" i="6"/>
  <c r="CD32" i="6"/>
  <c r="CC32" i="6"/>
  <c r="CB32" i="6"/>
  <c r="AJ32" i="6"/>
  <c r="AK32" i="6" s="1"/>
  <c r="AO32" i="6" s="1"/>
  <c r="H32" i="6"/>
  <c r="E32" i="6"/>
  <c r="DU31" i="6"/>
  <c r="DG31" i="6"/>
  <c r="DE31" i="6"/>
  <c r="DM31" i="6" s="1"/>
  <c r="CK31" i="6"/>
  <c r="CJ31" i="6"/>
  <c r="CE31" i="6"/>
  <c r="CD31" i="6"/>
  <c r="CC31" i="6"/>
  <c r="CB31" i="6"/>
  <c r="AJ31" i="6"/>
  <c r="AK31" i="6" s="1"/>
  <c r="AO31" i="6" s="1"/>
  <c r="H31" i="6"/>
  <c r="E31" i="6"/>
  <c r="DG30" i="6"/>
  <c r="DE30" i="6"/>
  <c r="DM30" i="6" s="1"/>
  <c r="CK30" i="6"/>
  <c r="CJ30" i="6"/>
  <c r="CE30" i="6"/>
  <c r="CD30" i="6"/>
  <c r="CC30" i="6"/>
  <c r="CB30" i="6"/>
  <c r="AJ30" i="6"/>
  <c r="AK30" i="6" s="1"/>
  <c r="AO30" i="6" s="1"/>
  <c r="H30" i="6"/>
  <c r="E30" i="6"/>
  <c r="DG29" i="6"/>
  <c r="DE29" i="6"/>
  <c r="DM29" i="6" s="1"/>
  <c r="CK29" i="6"/>
  <c r="CJ29" i="6"/>
  <c r="CE29" i="6"/>
  <c r="CD29" i="6"/>
  <c r="CC29" i="6"/>
  <c r="CB29" i="6"/>
  <c r="AJ29" i="6"/>
  <c r="AK29" i="6" s="1"/>
  <c r="AO29" i="6" s="1"/>
  <c r="H29" i="6"/>
  <c r="E29" i="6"/>
  <c r="DG28" i="6"/>
  <c r="DE28" i="6"/>
  <c r="DM28" i="6" s="1"/>
  <c r="CK28" i="6"/>
  <c r="CJ28" i="6"/>
  <c r="CE28" i="6"/>
  <c r="CD28" i="6"/>
  <c r="CC28" i="6"/>
  <c r="CB28" i="6"/>
  <c r="AJ28" i="6"/>
  <c r="AK28" i="6" s="1"/>
  <c r="AO28" i="6" s="1"/>
  <c r="H28" i="6"/>
  <c r="E28" i="6"/>
  <c r="DG27" i="6"/>
  <c r="DE27" i="6"/>
  <c r="DM27" i="6" s="1"/>
  <c r="CK27" i="6"/>
  <c r="CJ27" i="6"/>
  <c r="CE27" i="6"/>
  <c r="CD27" i="6"/>
  <c r="CC27" i="6"/>
  <c r="CB27" i="6"/>
  <c r="AJ27" i="6"/>
  <c r="AK27" i="6" s="1"/>
  <c r="AO27" i="6" s="1"/>
  <c r="H27" i="6"/>
  <c r="E27" i="6"/>
  <c r="DG26" i="6"/>
  <c r="DE26" i="6"/>
  <c r="DM26" i="6" s="1"/>
  <c r="CK26" i="6"/>
  <c r="CJ26" i="6"/>
  <c r="CE26" i="6"/>
  <c r="CD26" i="6"/>
  <c r="CC26" i="6"/>
  <c r="CB26" i="6"/>
  <c r="AJ26" i="6"/>
  <c r="AK26" i="6" s="1"/>
  <c r="AO26" i="6" s="1"/>
  <c r="H26" i="6"/>
  <c r="E26" i="6"/>
  <c r="DG25" i="6"/>
  <c r="DE25" i="6"/>
  <c r="DM25" i="6" s="1"/>
  <c r="CK25" i="6"/>
  <c r="CJ25" i="6"/>
  <c r="CE25" i="6"/>
  <c r="CD25" i="6"/>
  <c r="CC25" i="6"/>
  <c r="CB25" i="6"/>
  <c r="AJ25" i="6"/>
  <c r="AK25" i="6" s="1"/>
  <c r="AO25" i="6" s="1"/>
  <c r="H25" i="6"/>
  <c r="E25" i="6"/>
  <c r="DG24" i="6"/>
  <c r="DE24" i="6"/>
  <c r="DM24" i="6" s="1"/>
  <c r="CK24" i="6"/>
  <c r="CJ24" i="6"/>
  <c r="CE24" i="6"/>
  <c r="CD24" i="6"/>
  <c r="CC24" i="6"/>
  <c r="CB24" i="6"/>
  <c r="AJ24" i="6"/>
  <c r="AK24" i="6" s="1"/>
  <c r="AO24" i="6" s="1"/>
  <c r="H24" i="6"/>
  <c r="E24" i="6"/>
  <c r="DG23" i="6"/>
  <c r="DE23" i="6"/>
  <c r="DM23" i="6" s="1"/>
  <c r="CK23" i="6"/>
  <c r="CJ23" i="6"/>
  <c r="CE23" i="6"/>
  <c r="CD23" i="6"/>
  <c r="CC23" i="6"/>
  <c r="CB23" i="6"/>
  <c r="H23" i="6"/>
  <c r="E23" i="6"/>
  <c r="DG22" i="6"/>
  <c r="DE22" i="6"/>
  <c r="DM22" i="6" s="1"/>
  <c r="CK22" i="6"/>
  <c r="CJ22" i="6"/>
  <c r="CE22" i="6"/>
  <c r="CD22" i="6"/>
  <c r="CC22" i="6"/>
  <c r="CB22" i="6"/>
  <c r="H22" i="6"/>
  <c r="E22" i="6"/>
  <c r="DG21" i="6"/>
  <c r="DE21" i="6"/>
  <c r="DM21" i="6" s="1"/>
  <c r="CK21" i="6"/>
  <c r="CJ21" i="6"/>
  <c r="CE21" i="6"/>
  <c r="CD21" i="6"/>
  <c r="CC21" i="6"/>
  <c r="CB21" i="6"/>
  <c r="H21" i="6"/>
  <c r="E21" i="6"/>
  <c r="DG20" i="6"/>
  <c r="DE20" i="6"/>
  <c r="DM20" i="6" s="1"/>
  <c r="CK20" i="6"/>
  <c r="CJ20" i="6"/>
  <c r="CE20" i="6"/>
  <c r="CD20" i="6"/>
  <c r="CC20" i="6"/>
  <c r="CB20" i="6"/>
  <c r="H20" i="6"/>
  <c r="E20" i="6"/>
  <c r="DG19" i="6"/>
  <c r="DE19" i="6"/>
  <c r="DM19" i="6" s="1"/>
  <c r="CK19" i="6"/>
  <c r="CJ19" i="6"/>
  <c r="CE19" i="6"/>
  <c r="CD19" i="6"/>
  <c r="CC19" i="6"/>
  <c r="CB19" i="6"/>
  <c r="H19" i="6"/>
  <c r="E19" i="6"/>
  <c r="DG18" i="6"/>
  <c r="DE18" i="6"/>
  <c r="DM18" i="6" s="1"/>
  <c r="CK18" i="6"/>
  <c r="CJ18" i="6"/>
  <c r="CE18" i="6"/>
  <c r="CD18" i="6"/>
  <c r="CC18" i="6"/>
  <c r="CB18" i="6"/>
  <c r="H18" i="6"/>
  <c r="E18" i="6"/>
  <c r="DG17" i="6"/>
  <c r="DE17" i="6"/>
  <c r="DM17" i="6" s="1"/>
  <c r="CK17" i="6"/>
  <c r="CJ17" i="6"/>
  <c r="CE17" i="6"/>
  <c r="CD17" i="6"/>
  <c r="CC17" i="6"/>
  <c r="CB17" i="6"/>
  <c r="H17" i="6"/>
  <c r="E17" i="6"/>
  <c r="DG16" i="6"/>
  <c r="DE16" i="6"/>
  <c r="DM16" i="6" s="1"/>
  <c r="CK16" i="6"/>
  <c r="CJ16" i="6"/>
  <c r="CE16" i="6"/>
  <c r="CD16" i="6"/>
  <c r="CC16" i="6"/>
  <c r="CB16" i="6"/>
  <c r="H16" i="6"/>
  <c r="E16" i="6"/>
  <c r="DG15" i="6"/>
  <c r="DE15" i="6"/>
  <c r="DM15" i="6" s="1"/>
  <c r="CK15" i="6"/>
  <c r="CJ15" i="6"/>
  <c r="CE15" i="6"/>
  <c r="CD15" i="6"/>
  <c r="CC15" i="6"/>
  <c r="CB15" i="6"/>
  <c r="H15" i="6"/>
  <c r="E15" i="6"/>
  <c r="DG14" i="6"/>
  <c r="DE14" i="6"/>
  <c r="DM14" i="6" s="1"/>
  <c r="CK14" i="6"/>
  <c r="CJ14" i="6"/>
  <c r="CE14" i="6"/>
  <c r="CD14" i="6"/>
  <c r="CC14" i="6"/>
  <c r="CB14" i="6"/>
  <c r="H14" i="6"/>
  <c r="E14" i="6"/>
  <c r="DG13" i="6"/>
  <c r="DE13" i="6"/>
  <c r="DM13" i="6" s="1"/>
  <c r="CK13" i="6"/>
  <c r="CJ13" i="6"/>
  <c r="CE13" i="6"/>
  <c r="CD13" i="6"/>
  <c r="CC13" i="6"/>
  <c r="CB13" i="6"/>
  <c r="H13" i="6"/>
  <c r="E13" i="6"/>
  <c r="DG12" i="6"/>
  <c r="DE12" i="6"/>
  <c r="DM12" i="6" s="1"/>
  <c r="CK12" i="6"/>
  <c r="CJ12" i="6"/>
  <c r="CE12" i="6"/>
  <c r="CD12" i="6"/>
  <c r="CC12" i="6"/>
  <c r="CB12" i="6"/>
  <c r="H12" i="6"/>
  <c r="E12" i="6"/>
  <c r="DG11" i="6"/>
  <c r="DE11" i="6"/>
  <c r="CK11" i="6"/>
  <c r="CJ11" i="6"/>
  <c r="CE11" i="6"/>
  <c r="CD11" i="6"/>
  <c r="CC11" i="6"/>
  <c r="CB11" i="6"/>
  <c r="AI11" i="6"/>
  <c r="H11" i="6"/>
  <c r="E11" i="6"/>
  <c r="DB35" i="5"/>
  <c r="AQ35" i="5"/>
  <c r="AP35" i="5"/>
  <c r="AD35" i="5"/>
  <c r="Y35" i="5"/>
  <c r="I35" i="5"/>
  <c r="G35" i="5"/>
  <c r="F35" i="5"/>
  <c r="D35" i="5"/>
  <c r="DG34" i="5"/>
  <c r="DE34" i="5"/>
  <c r="DM34" i="5" s="1"/>
  <c r="CK34" i="5"/>
  <c r="CJ34" i="5"/>
  <c r="CE34" i="5"/>
  <c r="CD34" i="5"/>
  <c r="CC34" i="5"/>
  <c r="CB34" i="5"/>
  <c r="AI34" i="5"/>
  <c r="H34" i="5"/>
  <c r="E34" i="5"/>
  <c r="DG33" i="5"/>
  <c r="DE33" i="5"/>
  <c r="DM33" i="5" s="1"/>
  <c r="CK33" i="5"/>
  <c r="CJ33" i="5"/>
  <c r="CE33" i="5"/>
  <c r="CD33" i="5"/>
  <c r="CC33" i="5"/>
  <c r="CB33" i="5"/>
  <c r="AI33" i="5"/>
  <c r="H33" i="5"/>
  <c r="E33" i="5"/>
  <c r="DG32" i="5"/>
  <c r="DE32" i="5"/>
  <c r="DM32" i="5" s="1"/>
  <c r="CK32" i="5"/>
  <c r="CJ32" i="5"/>
  <c r="CE32" i="5"/>
  <c r="CD32" i="5"/>
  <c r="CC32" i="5"/>
  <c r="CB32" i="5"/>
  <c r="AI32" i="5"/>
  <c r="H32" i="5"/>
  <c r="E32" i="5"/>
  <c r="DU31" i="5"/>
  <c r="DG31" i="5"/>
  <c r="DE31" i="5"/>
  <c r="DM31" i="5" s="1"/>
  <c r="CK31" i="5"/>
  <c r="CJ31" i="5"/>
  <c r="CE31" i="5"/>
  <c r="CD31" i="5"/>
  <c r="CC31" i="5"/>
  <c r="CB31" i="5"/>
  <c r="AI31" i="5"/>
  <c r="H31" i="5"/>
  <c r="E31" i="5"/>
  <c r="DG30" i="5"/>
  <c r="DE30" i="5"/>
  <c r="DM30" i="5" s="1"/>
  <c r="CK30" i="5"/>
  <c r="CJ30" i="5"/>
  <c r="CE30" i="5"/>
  <c r="CD30" i="5"/>
  <c r="CC30" i="5"/>
  <c r="CB30" i="5"/>
  <c r="AI30" i="5"/>
  <c r="H30" i="5"/>
  <c r="E30" i="5"/>
  <c r="DG29" i="5"/>
  <c r="DE29" i="5"/>
  <c r="DM29" i="5" s="1"/>
  <c r="CK29" i="5"/>
  <c r="CJ29" i="5"/>
  <c r="CE29" i="5"/>
  <c r="CD29" i="5"/>
  <c r="CC29" i="5"/>
  <c r="CB29" i="5"/>
  <c r="AI29" i="5"/>
  <c r="H29" i="5"/>
  <c r="E29" i="5"/>
  <c r="DG28" i="5"/>
  <c r="DE28" i="5"/>
  <c r="DM28" i="5" s="1"/>
  <c r="CK28" i="5"/>
  <c r="CJ28" i="5"/>
  <c r="CE28" i="5"/>
  <c r="CD28" i="5"/>
  <c r="CC28" i="5"/>
  <c r="CB28" i="5"/>
  <c r="AI28" i="5"/>
  <c r="H28" i="5"/>
  <c r="DG27" i="5"/>
  <c r="DE27" i="5"/>
  <c r="DM27" i="5" s="1"/>
  <c r="CK27" i="5"/>
  <c r="CJ27" i="5"/>
  <c r="CE27" i="5"/>
  <c r="CD27" i="5"/>
  <c r="CC27" i="5"/>
  <c r="CB27" i="5"/>
  <c r="AI27" i="5"/>
  <c r="H27" i="5"/>
  <c r="E27" i="5"/>
  <c r="DG26" i="5"/>
  <c r="DE26" i="5"/>
  <c r="DM26" i="5" s="1"/>
  <c r="CK26" i="5"/>
  <c r="CJ26" i="5"/>
  <c r="CE26" i="5"/>
  <c r="CD26" i="5"/>
  <c r="CC26" i="5"/>
  <c r="CB26" i="5"/>
  <c r="AI26" i="5"/>
  <c r="H26" i="5"/>
  <c r="E26" i="5"/>
  <c r="DG25" i="5"/>
  <c r="DE25" i="5"/>
  <c r="DM25" i="5" s="1"/>
  <c r="CK25" i="5"/>
  <c r="CJ25" i="5"/>
  <c r="CE25" i="5"/>
  <c r="CD25" i="5"/>
  <c r="CC25" i="5"/>
  <c r="CB25" i="5"/>
  <c r="AI25" i="5"/>
  <c r="H25" i="5"/>
  <c r="E25" i="5"/>
  <c r="DG24" i="5"/>
  <c r="DE24" i="5"/>
  <c r="DM24" i="5" s="1"/>
  <c r="CK24" i="5"/>
  <c r="CJ24" i="5"/>
  <c r="CE24" i="5"/>
  <c r="CD24" i="5"/>
  <c r="CC24" i="5"/>
  <c r="CB24" i="5"/>
  <c r="AI24" i="5"/>
  <c r="H24" i="5"/>
  <c r="E24" i="5"/>
  <c r="DG23" i="5"/>
  <c r="DE23" i="5"/>
  <c r="DM23" i="5" s="1"/>
  <c r="CK23" i="5"/>
  <c r="CJ23" i="5"/>
  <c r="CE23" i="5"/>
  <c r="CD23" i="5"/>
  <c r="CC23" i="5"/>
  <c r="CB23" i="5"/>
  <c r="AI23" i="5"/>
  <c r="H23" i="5"/>
  <c r="E23" i="5"/>
  <c r="DG22" i="5"/>
  <c r="DE22" i="5"/>
  <c r="DM22" i="5" s="1"/>
  <c r="CK22" i="5"/>
  <c r="CJ22" i="5"/>
  <c r="CE22" i="5"/>
  <c r="CD22" i="5"/>
  <c r="CC22" i="5"/>
  <c r="CB22" i="5"/>
  <c r="AI22" i="5"/>
  <c r="H22" i="5"/>
  <c r="E22" i="5"/>
  <c r="DG21" i="5"/>
  <c r="DE21" i="5"/>
  <c r="DM21" i="5" s="1"/>
  <c r="CK21" i="5"/>
  <c r="CJ21" i="5"/>
  <c r="CE21" i="5"/>
  <c r="CD21" i="5"/>
  <c r="CC21" i="5"/>
  <c r="CB21" i="5"/>
  <c r="AI21" i="5"/>
  <c r="H21" i="5"/>
  <c r="E21" i="5"/>
  <c r="DG20" i="5"/>
  <c r="DE20" i="5"/>
  <c r="DM20" i="5" s="1"/>
  <c r="CK20" i="5"/>
  <c r="CJ20" i="5"/>
  <c r="CE20" i="5"/>
  <c r="CD20" i="5"/>
  <c r="CC20" i="5"/>
  <c r="CB20" i="5"/>
  <c r="AI20" i="5"/>
  <c r="H20" i="5"/>
  <c r="E20" i="5"/>
  <c r="DG19" i="5"/>
  <c r="DE19" i="5"/>
  <c r="DM19" i="5" s="1"/>
  <c r="CK19" i="5"/>
  <c r="CJ19" i="5"/>
  <c r="CE19" i="5"/>
  <c r="CD19" i="5"/>
  <c r="CC19" i="5"/>
  <c r="CB19" i="5"/>
  <c r="AI19" i="5"/>
  <c r="H19" i="5"/>
  <c r="E19" i="5"/>
  <c r="DG18" i="5"/>
  <c r="DE18" i="5"/>
  <c r="DM18" i="5" s="1"/>
  <c r="CK18" i="5"/>
  <c r="CJ18" i="5"/>
  <c r="CE18" i="5"/>
  <c r="CD18" i="5"/>
  <c r="CC18" i="5"/>
  <c r="CB18" i="5"/>
  <c r="AI18" i="5"/>
  <c r="H18" i="5"/>
  <c r="E18" i="5"/>
  <c r="DG17" i="5"/>
  <c r="DE17" i="5"/>
  <c r="DM17" i="5" s="1"/>
  <c r="CK17" i="5"/>
  <c r="CJ17" i="5"/>
  <c r="CE17" i="5"/>
  <c r="CD17" i="5"/>
  <c r="CC17" i="5"/>
  <c r="CB17" i="5"/>
  <c r="AI17" i="5"/>
  <c r="H17" i="5"/>
  <c r="E17" i="5"/>
  <c r="DG16" i="5"/>
  <c r="DE16" i="5"/>
  <c r="DM16" i="5" s="1"/>
  <c r="CK16" i="5"/>
  <c r="CJ16" i="5"/>
  <c r="CE16" i="5"/>
  <c r="CD16" i="5"/>
  <c r="CC16" i="5"/>
  <c r="CB16" i="5"/>
  <c r="AI16" i="5"/>
  <c r="H16" i="5"/>
  <c r="E16" i="5"/>
  <c r="DG15" i="5"/>
  <c r="DE15" i="5"/>
  <c r="DM15" i="5" s="1"/>
  <c r="CK15" i="5"/>
  <c r="CJ15" i="5"/>
  <c r="CE15" i="5"/>
  <c r="CD15" i="5"/>
  <c r="CC15" i="5"/>
  <c r="CB15" i="5"/>
  <c r="AI15" i="5"/>
  <c r="H15" i="5"/>
  <c r="E15" i="5"/>
  <c r="DG14" i="5"/>
  <c r="DE14" i="5"/>
  <c r="DM14" i="5" s="1"/>
  <c r="CK14" i="5"/>
  <c r="CJ14" i="5"/>
  <c r="CE14" i="5"/>
  <c r="CD14" i="5"/>
  <c r="CC14" i="5"/>
  <c r="CB14" i="5"/>
  <c r="AI14" i="5"/>
  <c r="H14" i="5"/>
  <c r="E14" i="5"/>
  <c r="DG13" i="5"/>
  <c r="DE13" i="5"/>
  <c r="DM13" i="5" s="1"/>
  <c r="CK13" i="5"/>
  <c r="CJ13" i="5"/>
  <c r="CE13" i="5"/>
  <c r="CD13" i="5"/>
  <c r="CC13" i="5"/>
  <c r="CB13" i="5"/>
  <c r="AI13" i="5"/>
  <c r="H13" i="5"/>
  <c r="E13" i="5"/>
  <c r="DG12" i="5"/>
  <c r="DE12" i="5"/>
  <c r="DM12" i="5" s="1"/>
  <c r="CK12" i="5"/>
  <c r="CJ12" i="5"/>
  <c r="CE12" i="5"/>
  <c r="CD12" i="5"/>
  <c r="CC12" i="5"/>
  <c r="CB12" i="5"/>
  <c r="AI12" i="5"/>
  <c r="H12" i="5"/>
  <c r="E12" i="5"/>
  <c r="DG11" i="5"/>
  <c r="DE11" i="5"/>
  <c r="CK11" i="5"/>
  <c r="CJ11" i="5"/>
  <c r="CE11" i="5"/>
  <c r="CD11" i="5"/>
  <c r="CC11" i="5"/>
  <c r="CB11" i="5"/>
  <c r="AI11" i="5"/>
  <c r="H11" i="5"/>
  <c r="E11" i="5"/>
  <c r="DB35" i="4"/>
  <c r="AQ35" i="4"/>
  <c r="AP35" i="4"/>
  <c r="AD35" i="4"/>
  <c r="Y35" i="4"/>
  <c r="I35" i="4"/>
  <c r="G35" i="4"/>
  <c r="F35" i="4"/>
  <c r="D35" i="4"/>
  <c r="DG34" i="4"/>
  <c r="DE34" i="4"/>
  <c r="DM34" i="4" s="1"/>
  <c r="CK34" i="4"/>
  <c r="CJ34" i="4"/>
  <c r="CE34" i="4"/>
  <c r="CD34" i="4"/>
  <c r="CC34" i="4"/>
  <c r="CB34" i="4"/>
  <c r="AI34" i="4"/>
  <c r="H34" i="4"/>
  <c r="E34" i="4"/>
  <c r="DG33" i="4"/>
  <c r="DE33" i="4"/>
  <c r="DM33" i="4" s="1"/>
  <c r="CK33" i="4"/>
  <c r="CJ33" i="4"/>
  <c r="CE33" i="4"/>
  <c r="CD33" i="4"/>
  <c r="CC33" i="4"/>
  <c r="CB33" i="4"/>
  <c r="AI33" i="4"/>
  <c r="H33" i="4"/>
  <c r="E33" i="4"/>
  <c r="DG32" i="4"/>
  <c r="DE32" i="4"/>
  <c r="DM32" i="4" s="1"/>
  <c r="CK32" i="4"/>
  <c r="CJ32" i="4"/>
  <c r="CE32" i="4"/>
  <c r="CD32" i="4"/>
  <c r="CC32" i="4"/>
  <c r="CB32" i="4"/>
  <c r="AI32" i="4"/>
  <c r="H32" i="4"/>
  <c r="E32" i="4"/>
  <c r="DU31" i="4"/>
  <c r="DG31" i="4"/>
  <c r="DE31" i="4"/>
  <c r="DM31" i="4" s="1"/>
  <c r="CK31" i="4"/>
  <c r="CJ31" i="4"/>
  <c r="CE31" i="4"/>
  <c r="CD31" i="4"/>
  <c r="CC31" i="4"/>
  <c r="CB31" i="4"/>
  <c r="AI31" i="4"/>
  <c r="H31" i="4"/>
  <c r="E31" i="4"/>
  <c r="DG30" i="4"/>
  <c r="DE30" i="4"/>
  <c r="DM30" i="4" s="1"/>
  <c r="CK30" i="4"/>
  <c r="CJ30" i="4"/>
  <c r="CE30" i="4"/>
  <c r="CD30" i="4"/>
  <c r="CC30" i="4"/>
  <c r="CB30" i="4"/>
  <c r="AI30" i="4"/>
  <c r="H30" i="4"/>
  <c r="DG29" i="4"/>
  <c r="DE29" i="4"/>
  <c r="DM29" i="4" s="1"/>
  <c r="CK29" i="4"/>
  <c r="CJ29" i="4"/>
  <c r="CE29" i="4"/>
  <c r="CD29" i="4"/>
  <c r="CC29" i="4"/>
  <c r="CB29" i="4"/>
  <c r="AI29" i="4"/>
  <c r="H29" i="4"/>
  <c r="E29" i="4"/>
  <c r="DG28" i="4"/>
  <c r="DE28" i="4"/>
  <c r="DM28" i="4" s="1"/>
  <c r="CK28" i="4"/>
  <c r="CJ28" i="4"/>
  <c r="CE28" i="4"/>
  <c r="CD28" i="4"/>
  <c r="CC28" i="4"/>
  <c r="CB28" i="4"/>
  <c r="AI28" i="4"/>
  <c r="H28" i="4"/>
  <c r="E28" i="4"/>
  <c r="DG27" i="4"/>
  <c r="DE27" i="4"/>
  <c r="DM27" i="4" s="1"/>
  <c r="CK27" i="4"/>
  <c r="CJ27" i="4"/>
  <c r="CE27" i="4"/>
  <c r="CD27" i="4"/>
  <c r="CC27" i="4"/>
  <c r="CB27" i="4"/>
  <c r="AI27" i="4"/>
  <c r="H27" i="4"/>
  <c r="E27" i="4"/>
  <c r="DG26" i="4"/>
  <c r="DE26" i="4"/>
  <c r="DM26" i="4" s="1"/>
  <c r="CK26" i="4"/>
  <c r="CJ26" i="4"/>
  <c r="CE26" i="4"/>
  <c r="CD26" i="4"/>
  <c r="CC26" i="4"/>
  <c r="CB26" i="4"/>
  <c r="AI26" i="4"/>
  <c r="H26" i="4"/>
  <c r="E26" i="4"/>
  <c r="DG25" i="4"/>
  <c r="DE25" i="4"/>
  <c r="DM25" i="4" s="1"/>
  <c r="CK25" i="4"/>
  <c r="CJ25" i="4"/>
  <c r="CE25" i="4"/>
  <c r="CD25" i="4"/>
  <c r="CC25" i="4"/>
  <c r="CB25" i="4"/>
  <c r="AI25" i="4"/>
  <c r="H25" i="4"/>
  <c r="E25" i="4"/>
  <c r="DG24" i="4"/>
  <c r="DE24" i="4"/>
  <c r="DM24" i="4" s="1"/>
  <c r="CK24" i="4"/>
  <c r="CJ24" i="4"/>
  <c r="CE24" i="4"/>
  <c r="CD24" i="4"/>
  <c r="CC24" i="4"/>
  <c r="CB24" i="4"/>
  <c r="AI24" i="4"/>
  <c r="H24" i="4"/>
  <c r="E24" i="4"/>
  <c r="DG23" i="4"/>
  <c r="DE23" i="4"/>
  <c r="DM23" i="4" s="1"/>
  <c r="CK23" i="4"/>
  <c r="CJ23" i="4"/>
  <c r="CE23" i="4"/>
  <c r="CD23" i="4"/>
  <c r="CC23" i="4"/>
  <c r="CB23" i="4"/>
  <c r="AI23" i="4"/>
  <c r="H23" i="4"/>
  <c r="E23" i="4"/>
  <c r="DG22" i="4"/>
  <c r="DE22" i="4"/>
  <c r="DM22" i="4" s="1"/>
  <c r="CK22" i="4"/>
  <c r="CJ22" i="4"/>
  <c r="CE22" i="4"/>
  <c r="CD22" i="4"/>
  <c r="CC22" i="4"/>
  <c r="CB22" i="4"/>
  <c r="AI22" i="4"/>
  <c r="H22" i="4"/>
  <c r="E22" i="4"/>
  <c r="DG21" i="4"/>
  <c r="DE21" i="4"/>
  <c r="DM21" i="4" s="1"/>
  <c r="CK21" i="4"/>
  <c r="CJ21" i="4"/>
  <c r="CE21" i="4"/>
  <c r="CD21" i="4"/>
  <c r="CC21" i="4"/>
  <c r="CB21" i="4"/>
  <c r="AI21" i="4"/>
  <c r="H21" i="4"/>
  <c r="E21" i="4"/>
  <c r="DG20" i="4"/>
  <c r="DE20" i="4"/>
  <c r="DM20" i="4" s="1"/>
  <c r="CK20" i="4"/>
  <c r="CJ20" i="4"/>
  <c r="CE20" i="4"/>
  <c r="CD20" i="4"/>
  <c r="CC20" i="4"/>
  <c r="CB20" i="4"/>
  <c r="AI20" i="4"/>
  <c r="H20" i="4"/>
  <c r="E20" i="4"/>
  <c r="DG19" i="4"/>
  <c r="DE19" i="4"/>
  <c r="DM19" i="4" s="1"/>
  <c r="CK19" i="4"/>
  <c r="CJ19" i="4"/>
  <c r="CE19" i="4"/>
  <c r="CD19" i="4"/>
  <c r="CC19" i="4"/>
  <c r="CB19" i="4"/>
  <c r="AI19" i="4"/>
  <c r="H19" i="4"/>
  <c r="E19" i="4"/>
  <c r="DG18" i="4"/>
  <c r="DE18" i="4"/>
  <c r="DM18" i="4" s="1"/>
  <c r="CK18" i="4"/>
  <c r="CJ18" i="4"/>
  <c r="CE18" i="4"/>
  <c r="CD18" i="4"/>
  <c r="CC18" i="4"/>
  <c r="CB18" i="4"/>
  <c r="AI18" i="4"/>
  <c r="H18" i="4"/>
  <c r="E18" i="4"/>
  <c r="DG17" i="4"/>
  <c r="DE17" i="4"/>
  <c r="DM17" i="4" s="1"/>
  <c r="CK17" i="4"/>
  <c r="CJ17" i="4"/>
  <c r="CE17" i="4"/>
  <c r="CD17" i="4"/>
  <c r="CC17" i="4"/>
  <c r="CB17" i="4"/>
  <c r="AI17" i="4"/>
  <c r="H17" i="4"/>
  <c r="E17" i="4"/>
  <c r="DG16" i="4"/>
  <c r="DE16" i="4"/>
  <c r="DM16" i="4" s="1"/>
  <c r="CK16" i="4"/>
  <c r="CJ16" i="4"/>
  <c r="CE16" i="4"/>
  <c r="CD16" i="4"/>
  <c r="CC16" i="4"/>
  <c r="CB16" i="4"/>
  <c r="AI16" i="4"/>
  <c r="H16" i="4"/>
  <c r="E16" i="4"/>
  <c r="DG15" i="4"/>
  <c r="DE15" i="4"/>
  <c r="DM15" i="4" s="1"/>
  <c r="CK15" i="4"/>
  <c r="CJ15" i="4"/>
  <c r="CE15" i="4"/>
  <c r="CD15" i="4"/>
  <c r="CC15" i="4"/>
  <c r="CB15" i="4"/>
  <c r="AI15" i="4"/>
  <c r="H15" i="4"/>
  <c r="E15" i="4"/>
  <c r="DG14" i="4"/>
  <c r="DE14" i="4"/>
  <c r="DM14" i="4" s="1"/>
  <c r="CK14" i="4"/>
  <c r="CJ14" i="4"/>
  <c r="CE14" i="4"/>
  <c r="CD14" i="4"/>
  <c r="CC14" i="4"/>
  <c r="CB14" i="4"/>
  <c r="AI14" i="4"/>
  <c r="H14" i="4"/>
  <c r="E14" i="4"/>
  <c r="DG13" i="4"/>
  <c r="DE13" i="4"/>
  <c r="DM13" i="4" s="1"/>
  <c r="CK13" i="4"/>
  <c r="CJ13" i="4"/>
  <c r="CE13" i="4"/>
  <c r="CD13" i="4"/>
  <c r="CC13" i="4"/>
  <c r="CB13" i="4"/>
  <c r="AI13" i="4"/>
  <c r="H13" i="4"/>
  <c r="E13" i="4"/>
  <c r="DG12" i="4"/>
  <c r="DE12" i="4"/>
  <c r="DM12" i="4" s="1"/>
  <c r="CK12" i="4"/>
  <c r="CJ12" i="4"/>
  <c r="CE12" i="4"/>
  <c r="CD12" i="4"/>
  <c r="CC12" i="4"/>
  <c r="CB12" i="4"/>
  <c r="AI12" i="4"/>
  <c r="H12" i="4"/>
  <c r="E12" i="4"/>
  <c r="DG11" i="4"/>
  <c r="DE11" i="4"/>
  <c r="CK11" i="4"/>
  <c r="CJ11" i="4"/>
  <c r="CE11" i="4"/>
  <c r="CD11" i="4"/>
  <c r="CC11" i="4"/>
  <c r="CB11" i="4"/>
  <c r="AI11" i="4"/>
  <c r="H11" i="4"/>
  <c r="E11" i="4"/>
  <c r="DB35" i="3"/>
  <c r="AQ35" i="3"/>
  <c r="AP35" i="3"/>
  <c r="AD35" i="3"/>
  <c r="Y35" i="3"/>
  <c r="I35" i="3"/>
  <c r="G35" i="3"/>
  <c r="F35" i="3"/>
  <c r="D35" i="3"/>
  <c r="DG34" i="3"/>
  <c r="DE34" i="3"/>
  <c r="DM34" i="3" s="1"/>
  <c r="CK34" i="3"/>
  <c r="CJ34" i="3"/>
  <c r="CE34" i="3"/>
  <c r="CD34" i="3"/>
  <c r="CC34" i="3"/>
  <c r="CB34" i="3"/>
  <c r="AI34" i="3"/>
  <c r="H34" i="3"/>
  <c r="E34" i="3"/>
  <c r="DG33" i="3"/>
  <c r="DE33" i="3"/>
  <c r="DM33" i="3" s="1"/>
  <c r="CK33" i="3"/>
  <c r="CJ33" i="3"/>
  <c r="CE33" i="3"/>
  <c r="CD33" i="3"/>
  <c r="CC33" i="3"/>
  <c r="CB33" i="3"/>
  <c r="AI33" i="3"/>
  <c r="H33" i="3"/>
  <c r="E33" i="3"/>
  <c r="DG32" i="3"/>
  <c r="DE32" i="3"/>
  <c r="DM32" i="3" s="1"/>
  <c r="CK32" i="3"/>
  <c r="CJ32" i="3"/>
  <c r="CE32" i="3"/>
  <c r="CD32" i="3"/>
  <c r="CC32" i="3"/>
  <c r="CB32" i="3"/>
  <c r="AI32" i="3"/>
  <c r="H32" i="3"/>
  <c r="E32" i="3"/>
  <c r="DU31" i="3"/>
  <c r="DG31" i="3"/>
  <c r="DE31" i="3"/>
  <c r="DM31" i="3" s="1"/>
  <c r="CK31" i="3"/>
  <c r="CJ31" i="3"/>
  <c r="CE31" i="3"/>
  <c r="CD31" i="3"/>
  <c r="CC31" i="3"/>
  <c r="CB31" i="3"/>
  <c r="AI31" i="3"/>
  <c r="H31" i="3"/>
  <c r="E31" i="3"/>
  <c r="DG30" i="3"/>
  <c r="DE30" i="3"/>
  <c r="DM30" i="3" s="1"/>
  <c r="CK30" i="3"/>
  <c r="CJ30" i="3"/>
  <c r="CE30" i="3"/>
  <c r="CD30" i="3"/>
  <c r="CC30" i="3"/>
  <c r="CB30" i="3"/>
  <c r="AI30" i="3"/>
  <c r="H30" i="3"/>
  <c r="E30" i="3"/>
  <c r="DG29" i="3"/>
  <c r="DE29" i="3"/>
  <c r="DM29" i="3" s="1"/>
  <c r="CK29" i="3"/>
  <c r="CJ29" i="3"/>
  <c r="CE29" i="3"/>
  <c r="CD29" i="3"/>
  <c r="CC29" i="3"/>
  <c r="CB29" i="3"/>
  <c r="AI29" i="3"/>
  <c r="H29" i="3"/>
  <c r="E29" i="3"/>
  <c r="DG28" i="3"/>
  <c r="DE28" i="3"/>
  <c r="DM28" i="3" s="1"/>
  <c r="CK28" i="3"/>
  <c r="CJ28" i="3"/>
  <c r="CE28" i="3"/>
  <c r="CD28" i="3"/>
  <c r="CC28" i="3"/>
  <c r="CB28" i="3"/>
  <c r="AI28" i="3"/>
  <c r="H28" i="3"/>
  <c r="E28" i="3"/>
  <c r="DG27" i="3"/>
  <c r="DE27" i="3"/>
  <c r="DM27" i="3" s="1"/>
  <c r="CK27" i="3"/>
  <c r="CJ27" i="3"/>
  <c r="CE27" i="3"/>
  <c r="CD27" i="3"/>
  <c r="CC27" i="3"/>
  <c r="CB27" i="3"/>
  <c r="AI27" i="3"/>
  <c r="H27" i="3"/>
  <c r="E27" i="3"/>
  <c r="DG26" i="3"/>
  <c r="DE26" i="3"/>
  <c r="DM26" i="3" s="1"/>
  <c r="CK26" i="3"/>
  <c r="CJ26" i="3"/>
  <c r="CE26" i="3"/>
  <c r="CD26" i="3"/>
  <c r="CC26" i="3"/>
  <c r="CB26" i="3"/>
  <c r="AI26" i="3"/>
  <c r="H26" i="3"/>
  <c r="E26" i="3"/>
  <c r="DG25" i="3"/>
  <c r="DE25" i="3"/>
  <c r="DM25" i="3" s="1"/>
  <c r="CK25" i="3"/>
  <c r="CJ25" i="3"/>
  <c r="CE25" i="3"/>
  <c r="CD25" i="3"/>
  <c r="CC25" i="3"/>
  <c r="CB25" i="3"/>
  <c r="AI25" i="3"/>
  <c r="H25" i="3"/>
  <c r="E25" i="3"/>
  <c r="DG24" i="3"/>
  <c r="DE24" i="3"/>
  <c r="DM24" i="3" s="1"/>
  <c r="CK24" i="3"/>
  <c r="CJ24" i="3"/>
  <c r="CE24" i="3"/>
  <c r="CD24" i="3"/>
  <c r="CC24" i="3"/>
  <c r="CB24" i="3"/>
  <c r="AI24" i="3"/>
  <c r="H24" i="3"/>
  <c r="E24" i="3"/>
  <c r="DG23" i="3"/>
  <c r="DE23" i="3"/>
  <c r="DM23" i="3" s="1"/>
  <c r="CK23" i="3"/>
  <c r="CJ23" i="3"/>
  <c r="CE23" i="3"/>
  <c r="CD23" i="3"/>
  <c r="CC23" i="3"/>
  <c r="CB23" i="3"/>
  <c r="AI23" i="3"/>
  <c r="H23" i="3"/>
  <c r="E23" i="3"/>
  <c r="DG22" i="3"/>
  <c r="DE22" i="3"/>
  <c r="DM22" i="3" s="1"/>
  <c r="CK22" i="3"/>
  <c r="CJ22" i="3"/>
  <c r="CE22" i="3"/>
  <c r="CD22" i="3"/>
  <c r="CC22" i="3"/>
  <c r="CB22" i="3"/>
  <c r="AI22" i="3"/>
  <c r="H22" i="3"/>
  <c r="E22" i="3"/>
  <c r="DG21" i="3"/>
  <c r="DE21" i="3"/>
  <c r="DM21" i="3" s="1"/>
  <c r="CK21" i="3"/>
  <c r="CJ21" i="3"/>
  <c r="CE21" i="3"/>
  <c r="CD21" i="3"/>
  <c r="CC21" i="3"/>
  <c r="CB21" i="3"/>
  <c r="AI21" i="3"/>
  <c r="H21" i="3"/>
  <c r="E21" i="3"/>
  <c r="DG20" i="3"/>
  <c r="DE20" i="3"/>
  <c r="DM20" i="3" s="1"/>
  <c r="CK20" i="3"/>
  <c r="CJ20" i="3"/>
  <c r="CE20" i="3"/>
  <c r="CD20" i="3"/>
  <c r="CC20" i="3"/>
  <c r="CB20" i="3"/>
  <c r="AI20" i="3"/>
  <c r="H20" i="3"/>
  <c r="E20" i="3"/>
  <c r="DG19" i="3"/>
  <c r="DE19" i="3"/>
  <c r="DM19" i="3" s="1"/>
  <c r="CK19" i="3"/>
  <c r="CJ19" i="3"/>
  <c r="CE19" i="3"/>
  <c r="CD19" i="3"/>
  <c r="CC19" i="3"/>
  <c r="CB19" i="3"/>
  <c r="AI19" i="3"/>
  <c r="H19" i="3"/>
  <c r="E19" i="3"/>
  <c r="DG18" i="3"/>
  <c r="DE18" i="3"/>
  <c r="DM18" i="3" s="1"/>
  <c r="CK18" i="3"/>
  <c r="CJ18" i="3"/>
  <c r="CE18" i="3"/>
  <c r="CD18" i="3"/>
  <c r="CC18" i="3"/>
  <c r="CB18" i="3"/>
  <c r="AI18" i="3"/>
  <c r="H18" i="3"/>
  <c r="E18" i="3"/>
  <c r="DG17" i="3"/>
  <c r="DE17" i="3"/>
  <c r="DM17" i="3" s="1"/>
  <c r="CK17" i="3"/>
  <c r="CJ17" i="3"/>
  <c r="CE17" i="3"/>
  <c r="CD17" i="3"/>
  <c r="CC17" i="3"/>
  <c r="CB17" i="3"/>
  <c r="AI17" i="3"/>
  <c r="H17" i="3"/>
  <c r="E17" i="3"/>
  <c r="DG16" i="3"/>
  <c r="DE16" i="3"/>
  <c r="DM16" i="3" s="1"/>
  <c r="CK16" i="3"/>
  <c r="CJ16" i="3"/>
  <c r="CE16" i="3"/>
  <c r="CD16" i="3"/>
  <c r="CC16" i="3"/>
  <c r="CB16" i="3"/>
  <c r="AI16" i="3"/>
  <c r="H16" i="3"/>
  <c r="E16" i="3"/>
  <c r="DG15" i="3"/>
  <c r="DE15" i="3"/>
  <c r="DM15" i="3" s="1"/>
  <c r="CK15" i="3"/>
  <c r="CJ15" i="3"/>
  <c r="CE15" i="3"/>
  <c r="CD15" i="3"/>
  <c r="CC15" i="3"/>
  <c r="CB15" i="3"/>
  <c r="AI15" i="3"/>
  <c r="H15" i="3"/>
  <c r="E15" i="3"/>
  <c r="DG14" i="3"/>
  <c r="DE14" i="3"/>
  <c r="DM14" i="3" s="1"/>
  <c r="CK14" i="3"/>
  <c r="CJ14" i="3"/>
  <c r="CE14" i="3"/>
  <c r="CD14" i="3"/>
  <c r="CC14" i="3"/>
  <c r="CB14" i="3"/>
  <c r="AI14" i="3"/>
  <c r="H14" i="3"/>
  <c r="E14" i="3"/>
  <c r="DG13" i="3"/>
  <c r="DE13" i="3"/>
  <c r="DM13" i="3" s="1"/>
  <c r="CK13" i="3"/>
  <c r="CJ13" i="3"/>
  <c r="CE13" i="3"/>
  <c r="CD13" i="3"/>
  <c r="CC13" i="3"/>
  <c r="CB13" i="3"/>
  <c r="AI13" i="3"/>
  <c r="H13" i="3"/>
  <c r="E13" i="3"/>
  <c r="DG12" i="3"/>
  <c r="DE12" i="3"/>
  <c r="DM12" i="3" s="1"/>
  <c r="CK12" i="3"/>
  <c r="CJ12" i="3"/>
  <c r="CE12" i="3"/>
  <c r="CD12" i="3"/>
  <c r="CC12" i="3"/>
  <c r="CB12" i="3"/>
  <c r="AI12" i="3"/>
  <c r="H12" i="3"/>
  <c r="E12" i="3"/>
  <c r="DG11" i="3"/>
  <c r="DE11" i="3"/>
  <c r="CK11" i="3"/>
  <c r="CJ11" i="3"/>
  <c r="CE11" i="3"/>
  <c r="CD11" i="3"/>
  <c r="CC11" i="3"/>
  <c r="CB11" i="3"/>
  <c r="AI11" i="3"/>
  <c r="H11" i="3"/>
  <c r="E11" i="3"/>
  <c r="DU31" i="2"/>
  <c r="AJ33" i="31" l="1"/>
  <c r="AK33" i="31" s="1"/>
  <c r="AO33" i="31" s="1"/>
  <c r="AJ34" i="31"/>
  <c r="AK34" i="31" s="1"/>
  <c r="AO34" i="31" s="1"/>
  <c r="AJ32" i="31"/>
  <c r="AK32" i="31" s="1"/>
  <c r="AO32" i="31" s="1"/>
  <c r="AJ31" i="31"/>
  <c r="AK31" i="31" s="1"/>
  <c r="AO31" i="31" s="1"/>
  <c r="AJ30" i="31"/>
  <c r="AK30" i="31" s="1"/>
  <c r="AO30" i="31" s="1"/>
  <c r="AJ29" i="31"/>
  <c r="AK29" i="31" s="1"/>
  <c r="AO29" i="31" s="1"/>
  <c r="AJ28" i="31"/>
  <c r="AK28" i="31" s="1"/>
  <c r="AO28" i="31" s="1"/>
  <c r="AJ27" i="31"/>
  <c r="AK27" i="31" s="1"/>
  <c r="AO27" i="31" s="1"/>
  <c r="AJ26" i="31"/>
  <c r="AK26" i="31" s="1"/>
  <c r="AO26" i="31" s="1"/>
  <c r="AJ25" i="31"/>
  <c r="AK25" i="31" s="1"/>
  <c r="AO25" i="31" s="1"/>
  <c r="AJ24" i="31"/>
  <c r="AK24" i="31" s="1"/>
  <c r="AO24" i="31" s="1"/>
  <c r="AJ23" i="31"/>
  <c r="AK23" i="31" s="1"/>
  <c r="AO23" i="31" s="1"/>
  <c r="AJ22" i="31"/>
  <c r="AK22" i="31" s="1"/>
  <c r="AO22" i="31" s="1"/>
  <c r="AJ21" i="31"/>
  <c r="AK21" i="31" s="1"/>
  <c r="AO21" i="31" s="1"/>
  <c r="AJ20" i="31"/>
  <c r="AK20" i="31" s="1"/>
  <c r="AO20" i="31" s="1"/>
  <c r="AJ19" i="31"/>
  <c r="AK19" i="31" s="1"/>
  <c r="AO19" i="31" s="1"/>
  <c r="AJ18" i="31"/>
  <c r="AK18" i="31" s="1"/>
  <c r="AO18" i="31" s="1"/>
  <c r="AJ17" i="31"/>
  <c r="AK17" i="31" s="1"/>
  <c r="AO17" i="31" s="1"/>
  <c r="AJ16" i="31"/>
  <c r="AK16" i="31" s="1"/>
  <c r="AO16" i="31" s="1"/>
  <c r="AJ15" i="31"/>
  <c r="AK15" i="31" s="1"/>
  <c r="AO15" i="31" s="1"/>
  <c r="AJ14" i="31"/>
  <c r="AK14" i="31" s="1"/>
  <c r="AO14" i="31" s="1"/>
  <c r="E35" i="31"/>
  <c r="DE35" i="31"/>
  <c r="DM35" i="31" s="1"/>
  <c r="AJ13" i="31"/>
  <c r="AK13" i="31" s="1"/>
  <c r="AO13" i="31" s="1"/>
  <c r="H35" i="31"/>
  <c r="AJ12" i="31"/>
  <c r="AK12" i="31" s="1"/>
  <c r="AO12" i="31" s="1"/>
  <c r="DG35" i="31"/>
  <c r="AI35" i="31"/>
  <c r="AJ34" i="30"/>
  <c r="AK34" i="30" s="1"/>
  <c r="AO34" i="30" s="1"/>
  <c r="DM11" i="31"/>
  <c r="AJ33" i="30"/>
  <c r="AK33" i="30" s="1"/>
  <c r="AO33" i="30" s="1"/>
  <c r="AJ32" i="30"/>
  <c r="AK32" i="30" s="1"/>
  <c r="AO32" i="30" s="1"/>
  <c r="AJ31" i="30"/>
  <c r="AK31" i="30" s="1"/>
  <c r="AO31" i="30" s="1"/>
  <c r="AJ30" i="30"/>
  <c r="AK30" i="30" s="1"/>
  <c r="AO30" i="30" s="1"/>
  <c r="AJ29" i="30"/>
  <c r="AK29" i="30" s="1"/>
  <c r="AO29" i="30" s="1"/>
  <c r="AJ28" i="30"/>
  <c r="AK28" i="30" s="1"/>
  <c r="AO28" i="30" s="1"/>
  <c r="AJ27" i="30"/>
  <c r="AK27" i="30" s="1"/>
  <c r="AO27" i="30" s="1"/>
  <c r="AJ26" i="30"/>
  <c r="AK26" i="30" s="1"/>
  <c r="AO26" i="30" s="1"/>
  <c r="AJ25" i="30"/>
  <c r="AK25" i="30" s="1"/>
  <c r="AO25" i="30" s="1"/>
  <c r="AJ24" i="30"/>
  <c r="AK24" i="30" s="1"/>
  <c r="AO24" i="30" s="1"/>
  <c r="AJ23" i="30"/>
  <c r="AK23" i="30" s="1"/>
  <c r="AO23" i="30" s="1"/>
  <c r="AJ22" i="30"/>
  <c r="AK22" i="30" s="1"/>
  <c r="AO22" i="30" s="1"/>
  <c r="AJ21" i="30"/>
  <c r="AK21" i="30" s="1"/>
  <c r="AO21" i="30" s="1"/>
  <c r="AJ20" i="30"/>
  <c r="AK20" i="30" s="1"/>
  <c r="AO20" i="30" s="1"/>
  <c r="AJ19" i="30"/>
  <c r="AK19" i="30" s="1"/>
  <c r="AO19" i="30" s="1"/>
  <c r="AJ18" i="30"/>
  <c r="AK18" i="30" s="1"/>
  <c r="AO18" i="30" s="1"/>
  <c r="AJ17" i="30"/>
  <c r="AK17" i="30" s="1"/>
  <c r="AO17" i="30" s="1"/>
  <c r="AJ16" i="30"/>
  <c r="AK16" i="30" s="1"/>
  <c r="AO16" i="30" s="1"/>
  <c r="AJ15" i="30"/>
  <c r="AK15" i="30" s="1"/>
  <c r="AO15" i="30" s="1"/>
  <c r="AJ14" i="30"/>
  <c r="AK14" i="30" s="1"/>
  <c r="AO14" i="30" s="1"/>
  <c r="H35" i="30"/>
  <c r="DE35" i="30"/>
  <c r="DM35" i="30" s="1"/>
  <c r="AJ13" i="30"/>
  <c r="AK13" i="30" s="1"/>
  <c r="AO13" i="30" s="1"/>
  <c r="E35" i="30"/>
  <c r="AJ12" i="30"/>
  <c r="AK12" i="30" s="1"/>
  <c r="AO12" i="30" s="1"/>
  <c r="DG35" i="30"/>
  <c r="AI35" i="30"/>
  <c r="AJ34" i="29"/>
  <c r="AK34" i="29" s="1"/>
  <c r="AO34" i="29" s="1"/>
  <c r="DM11" i="30"/>
  <c r="AJ33" i="29"/>
  <c r="AK33" i="29" s="1"/>
  <c r="AO33" i="29" s="1"/>
  <c r="AJ32" i="29"/>
  <c r="AK32" i="29" s="1"/>
  <c r="AO32" i="29" s="1"/>
  <c r="AJ31" i="29"/>
  <c r="AK31" i="29" s="1"/>
  <c r="AO31" i="29" s="1"/>
  <c r="AJ30" i="29"/>
  <c r="AK30" i="29" s="1"/>
  <c r="AO30" i="29" s="1"/>
  <c r="AJ29" i="29"/>
  <c r="AK29" i="29" s="1"/>
  <c r="AO29" i="29" s="1"/>
  <c r="AJ28" i="29"/>
  <c r="AK28" i="29" s="1"/>
  <c r="AO28" i="29" s="1"/>
  <c r="AJ27" i="29"/>
  <c r="AK27" i="29" s="1"/>
  <c r="AO27" i="29" s="1"/>
  <c r="AJ26" i="29"/>
  <c r="AK26" i="29" s="1"/>
  <c r="AO26" i="29" s="1"/>
  <c r="AJ25" i="29"/>
  <c r="AK25" i="29" s="1"/>
  <c r="AO25" i="29" s="1"/>
  <c r="AJ24" i="29"/>
  <c r="AK24" i="29" s="1"/>
  <c r="AO24" i="29" s="1"/>
  <c r="AJ23" i="29"/>
  <c r="AK23" i="29" s="1"/>
  <c r="AO23" i="29" s="1"/>
  <c r="AJ22" i="29"/>
  <c r="AK22" i="29" s="1"/>
  <c r="AO22" i="29" s="1"/>
  <c r="AJ21" i="29"/>
  <c r="AK21" i="29" s="1"/>
  <c r="AO21" i="29" s="1"/>
  <c r="AJ20" i="29"/>
  <c r="AK20" i="29" s="1"/>
  <c r="AO20" i="29" s="1"/>
  <c r="AJ19" i="29"/>
  <c r="AK19" i="29" s="1"/>
  <c r="AO19" i="29" s="1"/>
  <c r="AJ18" i="29"/>
  <c r="AK18" i="29" s="1"/>
  <c r="AO18" i="29" s="1"/>
  <c r="AJ17" i="29"/>
  <c r="AK17" i="29" s="1"/>
  <c r="AO17" i="29" s="1"/>
  <c r="AJ16" i="29"/>
  <c r="AK16" i="29" s="1"/>
  <c r="AO16" i="29" s="1"/>
  <c r="AJ15" i="29"/>
  <c r="AK15" i="29" s="1"/>
  <c r="AO15" i="29" s="1"/>
  <c r="H35" i="29"/>
  <c r="AJ14" i="29"/>
  <c r="AK14" i="29" s="1"/>
  <c r="AO14" i="29" s="1"/>
  <c r="AJ13" i="29"/>
  <c r="AK13" i="29" s="1"/>
  <c r="AO13" i="29" s="1"/>
  <c r="E35" i="29"/>
  <c r="DE35" i="29"/>
  <c r="DM35" i="29" s="1"/>
  <c r="AJ12" i="29"/>
  <c r="AK12" i="29" s="1"/>
  <c r="AO12" i="29" s="1"/>
  <c r="DG35" i="29"/>
  <c r="AI35" i="29"/>
  <c r="DM11" i="29"/>
  <c r="AJ33" i="28"/>
  <c r="AK33" i="28" s="1"/>
  <c r="AO33" i="28" s="1"/>
  <c r="AJ34" i="28"/>
  <c r="AK34" i="28" s="1"/>
  <c r="AO34" i="28" s="1"/>
  <c r="AJ32" i="28"/>
  <c r="AK32" i="28" s="1"/>
  <c r="AO32" i="28" s="1"/>
  <c r="AJ31" i="28"/>
  <c r="AK31" i="28" s="1"/>
  <c r="AO31" i="28" s="1"/>
  <c r="AJ30" i="28"/>
  <c r="AK30" i="28" s="1"/>
  <c r="AO30" i="28" s="1"/>
  <c r="AJ29" i="28"/>
  <c r="AK29" i="28" s="1"/>
  <c r="AO29" i="28" s="1"/>
  <c r="AJ28" i="28"/>
  <c r="AK28" i="28" s="1"/>
  <c r="AO28" i="28" s="1"/>
  <c r="AJ27" i="28"/>
  <c r="AK27" i="28" s="1"/>
  <c r="AO27" i="28" s="1"/>
  <c r="AJ26" i="28"/>
  <c r="AK26" i="28" s="1"/>
  <c r="AO26" i="28" s="1"/>
  <c r="AJ25" i="28"/>
  <c r="AK25" i="28" s="1"/>
  <c r="AO25" i="28" s="1"/>
  <c r="AJ24" i="28"/>
  <c r="AK24" i="28" s="1"/>
  <c r="AO24" i="28" s="1"/>
  <c r="AJ23" i="28"/>
  <c r="AK23" i="28" s="1"/>
  <c r="AO23" i="28" s="1"/>
  <c r="AJ22" i="28"/>
  <c r="AK22" i="28" s="1"/>
  <c r="AO22" i="28" s="1"/>
  <c r="AJ21" i="28"/>
  <c r="AK21" i="28" s="1"/>
  <c r="AO21" i="28" s="1"/>
  <c r="AJ20" i="28"/>
  <c r="AK20" i="28" s="1"/>
  <c r="AO20" i="28" s="1"/>
  <c r="AJ19" i="28"/>
  <c r="AK19" i="28" s="1"/>
  <c r="AO19" i="28" s="1"/>
  <c r="AJ18" i="28"/>
  <c r="AK18" i="28" s="1"/>
  <c r="AO18" i="28" s="1"/>
  <c r="AJ17" i="28"/>
  <c r="AK17" i="28" s="1"/>
  <c r="AO17" i="28" s="1"/>
  <c r="AJ16" i="28"/>
  <c r="AK16" i="28" s="1"/>
  <c r="AO16" i="28" s="1"/>
  <c r="AJ15" i="28"/>
  <c r="AK15" i="28" s="1"/>
  <c r="AO15" i="28" s="1"/>
  <c r="H35" i="28"/>
  <c r="DE35" i="28"/>
  <c r="DM35" i="28" s="1"/>
  <c r="AJ14" i="28"/>
  <c r="AK14" i="28" s="1"/>
  <c r="AO14" i="28" s="1"/>
  <c r="AJ13" i="28"/>
  <c r="AK13" i="28" s="1"/>
  <c r="AO13" i="28" s="1"/>
  <c r="E35" i="28"/>
  <c r="AJ12" i="28"/>
  <c r="AK12" i="28" s="1"/>
  <c r="AO12" i="28" s="1"/>
  <c r="DG35" i="28"/>
  <c r="AI35" i="28"/>
  <c r="AJ34" i="27"/>
  <c r="AK34" i="27" s="1"/>
  <c r="AO34" i="27" s="1"/>
  <c r="DM11" i="28"/>
  <c r="AJ33" i="27"/>
  <c r="AK33" i="27" s="1"/>
  <c r="AO33" i="27" s="1"/>
  <c r="AJ32" i="27"/>
  <c r="AK32" i="27" s="1"/>
  <c r="AO32" i="27" s="1"/>
  <c r="AJ31" i="27"/>
  <c r="AK31" i="27" s="1"/>
  <c r="AO31" i="27" s="1"/>
  <c r="AJ30" i="27"/>
  <c r="AK30" i="27" s="1"/>
  <c r="AO30" i="27" s="1"/>
  <c r="AJ29" i="27"/>
  <c r="AK29" i="27" s="1"/>
  <c r="AO29" i="27" s="1"/>
  <c r="AJ28" i="27"/>
  <c r="AK28" i="27" s="1"/>
  <c r="AO28" i="27" s="1"/>
  <c r="AJ27" i="27"/>
  <c r="AK27" i="27" s="1"/>
  <c r="AO27" i="27" s="1"/>
  <c r="AJ26" i="27"/>
  <c r="AK26" i="27" s="1"/>
  <c r="AO26" i="27" s="1"/>
  <c r="AJ25" i="27"/>
  <c r="AK25" i="27" s="1"/>
  <c r="AO25" i="27" s="1"/>
  <c r="AJ24" i="27"/>
  <c r="AK24" i="27" s="1"/>
  <c r="AO24" i="27" s="1"/>
  <c r="AJ23" i="27"/>
  <c r="AK23" i="27" s="1"/>
  <c r="AO23" i="27" s="1"/>
  <c r="AJ22" i="27"/>
  <c r="AK22" i="27" s="1"/>
  <c r="AO22" i="27" s="1"/>
  <c r="AJ21" i="27"/>
  <c r="AK21" i="27" s="1"/>
  <c r="AO21" i="27" s="1"/>
  <c r="AJ20" i="27"/>
  <c r="AK20" i="27" s="1"/>
  <c r="AO20" i="27" s="1"/>
  <c r="AJ19" i="27"/>
  <c r="AK19" i="27" s="1"/>
  <c r="AO19" i="27" s="1"/>
  <c r="AJ18" i="27"/>
  <c r="AK18" i="27" s="1"/>
  <c r="AO18" i="27" s="1"/>
  <c r="AJ17" i="27"/>
  <c r="AK17" i="27" s="1"/>
  <c r="AO17" i="27" s="1"/>
  <c r="AJ16" i="27"/>
  <c r="AK16" i="27" s="1"/>
  <c r="AO16" i="27" s="1"/>
  <c r="AJ15" i="27"/>
  <c r="AK15" i="27" s="1"/>
  <c r="AO15" i="27" s="1"/>
  <c r="H35" i="27"/>
  <c r="DE35" i="27"/>
  <c r="DM35" i="27" s="1"/>
  <c r="AJ14" i="27"/>
  <c r="AK14" i="27" s="1"/>
  <c r="AO14" i="27" s="1"/>
  <c r="AJ13" i="27"/>
  <c r="AK13" i="27" s="1"/>
  <c r="AO13" i="27" s="1"/>
  <c r="E35" i="27"/>
  <c r="AJ12" i="27"/>
  <c r="AK12" i="27" s="1"/>
  <c r="AO12" i="27" s="1"/>
  <c r="DG35" i="27"/>
  <c r="AI35" i="27"/>
  <c r="DG35" i="26"/>
  <c r="AJ34" i="26"/>
  <c r="AK34" i="26" s="1"/>
  <c r="AO34" i="26" s="1"/>
  <c r="DM11" i="27"/>
  <c r="AJ33" i="26"/>
  <c r="AK33" i="26" s="1"/>
  <c r="AO33" i="26" s="1"/>
  <c r="AJ32" i="26"/>
  <c r="AK32" i="26" s="1"/>
  <c r="AO32" i="26" s="1"/>
  <c r="AJ31" i="26"/>
  <c r="AK31" i="26" s="1"/>
  <c r="AO31" i="26" s="1"/>
  <c r="AJ30" i="26"/>
  <c r="AK30" i="26" s="1"/>
  <c r="AO30" i="26" s="1"/>
  <c r="AJ29" i="26"/>
  <c r="AK29" i="26" s="1"/>
  <c r="AO29" i="26" s="1"/>
  <c r="AJ28" i="26"/>
  <c r="AK28" i="26" s="1"/>
  <c r="AO28" i="26" s="1"/>
  <c r="AJ27" i="26"/>
  <c r="AK27" i="26" s="1"/>
  <c r="AO27" i="26" s="1"/>
  <c r="AJ26" i="26"/>
  <c r="AK26" i="26" s="1"/>
  <c r="AO26" i="26" s="1"/>
  <c r="AJ25" i="26"/>
  <c r="AK25" i="26" s="1"/>
  <c r="AO25" i="26" s="1"/>
  <c r="AJ24" i="26"/>
  <c r="AK24" i="26" s="1"/>
  <c r="AO24" i="26" s="1"/>
  <c r="AJ23" i="26"/>
  <c r="AK23" i="26" s="1"/>
  <c r="AO23" i="26" s="1"/>
  <c r="AJ22" i="26"/>
  <c r="AK22" i="26" s="1"/>
  <c r="AO22" i="26" s="1"/>
  <c r="AJ21" i="26"/>
  <c r="AK21" i="26" s="1"/>
  <c r="AO21" i="26" s="1"/>
  <c r="AJ20" i="26"/>
  <c r="AK20" i="26" s="1"/>
  <c r="AO20" i="26" s="1"/>
  <c r="AJ19" i="26"/>
  <c r="AK19" i="26" s="1"/>
  <c r="AO19" i="26" s="1"/>
  <c r="AJ18" i="26"/>
  <c r="AK18" i="26" s="1"/>
  <c r="AO18" i="26" s="1"/>
  <c r="AJ17" i="26"/>
  <c r="AK17" i="26" s="1"/>
  <c r="AO17" i="26" s="1"/>
  <c r="AJ16" i="26"/>
  <c r="AK16" i="26" s="1"/>
  <c r="AO16" i="26" s="1"/>
  <c r="AJ15" i="26"/>
  <c r="AK15" i="26" s="1"/>
  <c r="AO15" i="26" s="1"/>
  <c r="DE35" i="26"/>
  <c r="DM35" i="26" s="1"/>
  <c r="AJ14" i="26"/>
  <c r="AK14" i="26" s="1"/>
  <c r="AO14" i="26" s="1"/>
  <c r="AJ13" i="26"/>
  <c r="AK13" i="26" s="1"/>
  <c r="AO13" i="26" s="1"/>
  <c r="H35" i="26"/>
  <c r="AJ12" i="26"/>
  <c r="AK12" i="26" s="1"/>
  <c r="AO12" i="26" s="1"/>
  <c r="DM11" i="26"/>
  <c r="AI35" i="26"/>
  <c r="H35" i="25"/>
  <c r="AJ34" i="25"/>
  <c r="AK34" i="25" s="1"/>
  <c r="AO34" i="25" s="1"/>
  <c r="AJ33" i="25"/>
  <c r="AK33" i="25" s="1"/>
  <c r="AO33" i="25" s="1"/>
  <c r="AJ32" i="25"/>
  <c r="AK32" i="25" s="1"/>
  <c r="AO32" i="25" s="1"/>
  <c r="AJ31" i="25"/>
  <c r="AK31" i="25" s="1"/>
  <c r="AO31" i="25" s="1"/>
  <c r="AJ30" i="25"/>
  <c r="AK30" i="25" s="1"/>
  <c r="AO30" i="25" s="1"/>
  <c r="AJ29" i="25"/>
  <c r="AK29" i="25" s="1"/>
  <c r="AO29" i="25" s="1"/>
  <c r="AJ28" i="25"/>
  <c r="AK28" i="25" s="1"/>
  <c r="AO28" i="25" s="1"/>
  <c r="AJ27" i="25"/>
  <c r="AK27" i="25" s="1"/>
  <c r="AO27" i="25" s="1"/>
  <c r="AJ26" i="25"/>
  <c r="AK26" i="25" s="1"/>
  <c r="AO26" i="25" s="1"/>
  <c r="AJ25" i="25"/>
  <c r="AK25" i="25" s="1"/>
  <c r="AO25" i="25" s="1"/>
  <c r="AJ24" i="25"/>
  <c r="AK24" i="25" s="1"/>
  <c r="AO24" i="25" s="1"/>
  <c r="AJ23" i="25"/>
  <c r="AK23" i="25" s="1"/>
  <c r="AO23" i="25" s="1"/>
  <c r="AJ22" i="25"/>
  <c r="AK22" i="25" s="1"/>
  <c r="AO22" i="25" s="1"/>
  <c r="AJ21" i="25"/>
  <c r="AK21" i="25" s="1"/>
  <c r="AO21" i="25" s="1"/>
  <c r="AJ20" i="25"/>
  <c r="AK20" i="25" s="1"/>
  <c r="AO20" i="25" s="1"/>
  <c r="AJ19" i="25"/>
  <c r="AK19" i="25" s="1"/>
  <c r="AO19" i="25" s="1"/>
  <c r="AJ18" i="25"/>
  <c r="AK18" i="25" s="1"/>
  <c r="AO18" i="25" s="1"/>
  <c r="AJ17" i="25"/>
  <c r="AK17" i="25" s="1"/>
  <c r="AO17" i="25" s="1"/>
  <c r="DG35" i="25"/>
  <c r="AJ16" i="25"/>
  <c r="AK16" i="25" s="1"/>
  <c r="AO16" i="25" s="1"/>
  <c r="AJ15" i="25"/>
  <c r="AK15" i="25" s="1"/>
  <c r="AO15" i="25" s="1"/>
  <c r="DE35" i="25"/>
  <c r="DM35" i="25" s="1"/>
  <c r="AJ14" i="25"/>
  <c r="AK14" i="25" s="1"/>
  <c r="AO14" i="25" s="1"/>
  <c r="E35" i="25"/>
  <c r="AJ13" i="25"/>
  <c r="AK13" i="25" s="1"/>
  <c r="AO13" i="25" s="1"/>
  <c r="AJ12" i="25"/>
  <c r="AK12" i="25" s="1"/>
  <c r="AO12" i="25" s="1"/>
  <c r="DG35" i="24"/>
  <c r="AI35" i="25"/>
  <c r="DM11" i="25"/>
  <c r="AJ34" i="24"/>
  <c r="AK34" i="24" s="1"/>
  <c r="AO34" i="24" s="1"/>
  <c r="AJ33" i="24"/>
  <c r="AK33" i="24" s="1"/>
  <c r="AO33" i="24" s="1"/>
  <c r="AJ32" i="24"/>
  <c r="AK32" i="24" s="1"/>
  <c r="AO32" i="24" s="1"/>
  <c r="AJ31" i="24"/>
  <c r="AK31" i="24" s="1"/>
  <c r="AO31" i="24" s="1"/>
  <c r="AJ30" i="24"/>
  <c r="AK30" i="24" s="1"/>
  <c r="AO30" i="24" s="1"/>
  <c r="AJ29" i="24"/>
  <c r="AK29" i="24" s="1"/>
  <c r="AO29" i="24" s="1"/>
  <c r="AJ28" i="24"/>
  <c r="AK28" i="24" s="1"/>
  <c r="AO28" i="24" s="1"/>
  <c r="AJ27" i="24"/>
  <c r="AK27" i="24" s="1"/>
  <c r="AO27" i="24" s="1"/>
  <c r="AJ26" i="24"/>
  <c r="AK26" i="24" s="1"/>
  <c r="AO26" i="24" s="1"/>
  <c r="H35" i="24"/>
  <c r="AJ25" i="24"/>
  <c r="AK25" i="24" s="1"/>
  <c r="AO25" i="24" s="1"/>
  <c r="AJ24" i="24"/>
  <c r="AK24" i="24" s="1"/>
  <c r="AO24" i="24" s="1"/>
  <c r="AJ23" i="24"/>
  <c r="AK23" i="24" s="1"/>
  <c r="AO23" i="24" s="1"/>
  <c r="AJ22" i="24"/>
  <c r="AK22" i="24" s="1"/>
  <c r="AO22" i="24" s="1"/>
  <c r="AJ21" i="24"/>
  <c r="AK21" i="24" s="1"/>
  <c r="AO21" i="24" s="1"/>
  <c r="AJ20" i="24"/>
  <c r="AK20" i="24" s="1"/>
  <c r="AO20" i="24" s="1"/>
  <c r="AJ19" i="24"/>
  <c r="AK19" i="24" s="1"/>
  <c r="AO19" i="24" s="1"/>
  <c r="AJ18" i="24"/>
  <c r="AK18" i="24" s="1"/>
  <c r="AO18" i="24" s="1"/>
  <c r="AJ17" i="24"/>
  <c r="AK17" i="24" s="1"/>
  <c r="AO17" i="24" s="1"/>
  <c r="AJ16" i="24"/>
  <c r="AK16" i="24" s="1"/>
  <c r="AO16" i="24" s="1"/>
  <c r="AJ15" i="24"/>
  <c r="AK15" i="24" s="1"/>
  <c r="AO15" i="24" s="1"/>
  <c r="DE35" i="24"/>
  <c r="DM35" i="24" s="1"/>
  <c r="AJ13" i="24"/>
  <c r="AK13" i="24" s="1"/>
  <c r="AO13" i="24" s="1"/>
  <c r="AJ14" i="24"/>
  <c r="AK14" i="24" s="1"/>
  <c r="AO14" i="24" s="1"/>
  <c r="E35" i="24"/>
  <c r="AJ12" i="24"/>
  <c r="AK12" i="24" s="1"/>
  <c r="AO12" i="24" s="1"/>
  <c r="AI35" i="24"/>
  <c r="E35" i="23"/>
  <c r="DG35" i="23"/>
  <c r="AJ34" i="23"/>
  <c r="AK34" i="23" s="1"/>
  <c r="AO34" i="23" s="1"/>
  <c r="DM11" i="24"/>
  <c r="AJ33" i="23"/>
  <c r="AK33" i="23" s="1"/>
  <c r="AO33" i="23" s="1"/>
  <c r="AJ32" i="23"/>
  <c r="AK32" i="23" s="1"/>
  <c r="AO32" i="23" s="1"/>
  <c r="AJ31" i="23"/>
  <c r="AK31" i="23" s="1"/>
  <c r="AO31" i="23" s="1"/>
  <c r="AJ30" i="23"/>
  <c r="AK30" i="23" s="1"/>
  <c r="AO30" i="23" s="1"/>
  <c r="AJ29" i="23"/>
  <c r="AK29" i="23" s="1"/>
  <c r="AO29" i="23" s="1"/>
  <c r="AJ28" i="23"/>
  <c r="AK28" i="23" s="1"/>
  <c r="AO28" i="23" s="1"/>
  <c r="AJ27" i="23"/>
  <c r="AK27" i="23" s="1"/>
  <c r="AO27" i="23" s="1"/>
  <c r="AJ26" i="23"/>
  <c r="AK26" i="23" s="1"/>
  <c r="AO26" i="23" s="1"/>
  <c r="AJ25" i="23"/>
  <c r="AK25" i="23" s="1"/>
  <c r="AO25" i="23" s="1"/>
  <c r="AJ24" i="23"/>
  <c r="AK24" i="23" s="1"/>
  <c r="AO24" i="23" s="1"/>
  <c r="AJ23" i="23"/>
  <c r="AK23" i="23" s="1"/>
  <c r="AO23" i="23" s="1"/>
  <c r="AJ22" i="23"/>
  <c r="AK22" i="23" s="1"/>
  <c r="AO22" i="23" s="1"/>
  <c r="AJ21" i="23"/>
  <c r="AK21" i="23" s="1"/>
  <c r="AO21" i="23" s="1"/>
  <c r="AJ20" i="23"/>
  <c r="AK20" i="23" s="1"/>
  <c r="AO20" i="23" s="1"/>
  <c r="AJ19" i="23"/>
  <c r="AK19" i="23" s="1"/>
  <c r="AO19" i="23" s="1"/>
  <c r="AJ18" i="23"/>
  <c r="AK18" i="23" s="1"/>
  <c r="AO18" i="23" s="1"/>
  <c r="AJ17" i="23"/>
  <c r="AK17" i="23" s="1"/>
  <c r="AO17" i="23" s="1"/>
  <c r="AJ16" i="23"/>
  <c r="AK16" i="23" s="1"/>
  <c r="AO16" i="23" s="1"/>
  <c r="AJ15" i="23"/>
  <c r="AK15" i="23" s="1"/>
  <c r="AO15" i="23" s="1"/>
  <c r="DE35" i="23"/>
  <c r="DM35" i="23" s="1"/>
  <c r="AJ14" i="23"/>
  <c r="AK14" i="23" s="1"/>
  <c r="AO14" i="23" s="1"/>
  <c r="AJ13" i="23"/>
  <c r="AK13" i="23" s="1"/>
  <c r="AO13" i="23" s="1"/>
  <c r="H35" i="23"/>
  <c r="AJ12" i="23"/>
  <c r="AK12" i="23" s="1"/>
  <c r="AO12" i="23" s="1"/>
  <c r="AI35" i="23"/>
  <c r="AJ34" i="22"/>
  <c r="AK34" i="22" s="1"/>
  <c r="AO34" i="22" s="1"/>
  <c r="DM11" i="23"/>
  <c r="AJ33" i="22"/>
  <c r="AK33" i="22" s="1"/>
  <c r="AO33" i="22" s="1"/>
  <c r="AJ32" i="22"/>
  <c r="AK32" i="22" s="1"/>
  <c r="AO32" i="22" s="1"/>
  <c r="AJ31" i="22"/>
  <c r="AK31" i="22" s="1"/>
  <c r="AO31" i="22" s="1"/>
  <c r="AJ30" i="22"/>
  <c r="AK30" i="22" s="1"/>
  <c r="AO30" i="22" s="1"/>
  <c r="AJ29" i="22"/>
  <c r="AK29" i="22" s="1"/>
  <c r="AO29" i="22" s="1"/>
  <c r="AJ28" i="22"/>
  <c r="AK28" i="22" s="1"/>
  <c r="AO28" i="22" s="1"/>
  <c r="AJ27" i="22"/>
  <c r="AK27" i="22" s="1"/>
  <c r="AO27" i="22" s="1"/>
  <c r="AJ26" i="22"/>
  <c r="AK26" i="22" s="1"/>
  <c r="AO26" i="22" s="1"/>
  <c r="AJ25" i="22"/>
  <c r="AK25" i="22" s="1"/>
  <c r="AO25" i="22" s="1"/>
  <c r="AJ24" i="22"/>
  <c r="AK24" i="22" s="1"/>
  <c r="AO24" i="22" s="1"/>
  <c r="AJ23" i="22"/>
  <c r="AK23" i="22" s="1"/>
  <c r="AO23" i="22" s="1"/>
  <c r="AJ22" i="22"/>
  <c r="AK22" i="22" s="1"/>
  <c r="AO22" i="22" s="1"/>
  <c r="AJ21" i="22"/>
  <c r="AK21" i="22" s="1"/>
  <c r="AO21" i="22" s="1"/>
  <c r="AJ20" i="22"/>
  <c r="AK20" i="22" s="1"/>
  <c r="AO20" i="22" s="1"/>
  <c r="AJ19" i="22"/>
  <c r="AK19" i="22" s="1"/>
  <c r="AO19" i="22" s="1"/>
  <c r="AJ18" i="22"/>
  <c r="AK18" i="22" s="1"/>
  <c r="AO18" i="22" s="1"/>
  <c r="AJ17" i="22"/>
  <c r="AK17" i="22" s="1"/>
  <c r="AO17" i="22" s="1"/>
  <c r="AJ16" i="22"/>
  <c r="AK16" i="22" s="1"/>
  <c r="AO16" i="22" s="1"/>
  <c r="AJ15" i="22"/>
  <c r="AK15" i="22" s="1"/>
  <c r="AO15" i="22" s="1"/>
  <c r="AJ14" i="22"/>
  <c r="AK14" i="22" s="1"/>
  <c r="AO14" i="22" s="1"/>
  <c r="H35" i="22"/>
  <c r="AJ13" i="22"/>
  <c r="AK13" i="22" s="1"/>
  <c r="AO13" i="22" s="1"/>
  <c r="E35" i="22"/>
  <c r="DE35" i="22"/>
  <c r="DM35" i="22" s="1"/>
  <c r="AJ12" i="22"/>
  <c r="AK12" i="22" s="1"/>
  <c r="AO12" i="22" s="1"/>
  <c r="AI35" i="22"/>
  <c r="DM11" i="22"/>
  <c r="AJ18" i="21"/>
  <c r="AK18" i="21" s="1"/>
  <c r="AO18" i="21" s="1"/>
  <c r="AJ19" i="21"/>
  <c r="AK19" i="21" s="1"/>
  <c r="AO19" i="21" s="1"/>
  <c r="AJ20" i="21"/>
  <c r="AK20" i="21" s="1"/>
  <c r="AO20" i="21" s="1"/>
  <c r="AJ21" i="21"/>
  <c r="AK21" i="21" s="1"/>
  <c r="AO21" i="21" s="1"/>
  <c r="AJ22" i="21"/>
  <c r="AK22" i="21" s="1"/>
  <c r="AO22" i="21" s="1"/>
  <c r="AJ23" i="21"/>
  <c r="AK23" i="21" s="1"/>
  <c r="AO23" i="21" s="1"/>
  <c r="AJ24" i="21"/>
  <c r="AK24" i="21" s="1"/>
  <c r="AO24" i="21" s="1"/>
  <c r="AJ25" i="21"/>
  <c r="AK25" i="21" s="1"/>
  <c r="AO25" i="21" s="1"/>
  <c r="AJ26" i="21"/>
  <c r="AK26" i="21" s="1"/>
  <c r="AO26" i="21" s="1"/>
  <c r="AJ27" i="21"/>
  <c r="AK27" i="21" s="1"/>
  <c r="AO27" i="21" s="1"/>
  <c r="AJ28" i="21"/>
  <c r="AK28" i="21" s="1"/>
  <c r="AO28" i="21" s="1"/>
  <c r="AJ29" i="21"/>
  <c r="AK29" i="21" s="1"/>
  <c r="AO29" i="21" s="1"/>
  <c r="AJ30" i="21"/>
  <c r="AK30" i="21" s="1"/>
  <c r="AO30" i="21" s="1"/>
  <c r="AJ31" i="21"/>
  <c r="AK31" i="21" s="1"/>
  <c r="AO31" i="21" s="1"/>
  <c r="AJ33" i="21"/>
  <c r="AK33" i="21" s="1"/>
  <c r="AO33" i="21" s="1"/>
  <c r="AJ32" i="21"/>
  <c r="AK32" i="21" s="1"/>
  <c r="AO32" i="21" s="1"/>
  <c r="AJ34" i="21"/>
  <c r="AK34" i="21" s="1"/>
  <c r="AO34" i="21" s="1"/>
  <c r="AJ17" i="21"/>
  <c r="AK17" i="21" s="1"/>
  <c r="AO17" i="21" s="1"/>
  <c r="AJ16" i="21"/>
  <c r="AK16" i="21" s="1"/>
  <c r="AO16" i="21" s="1"/>
  <c r="AJ15" i="21"/>
  <c r="AK15" i="21" s="1"/>
  <c r="AO15" i="21" s="1"/>
  <c r="E35" i="21"/>
  <c r="AJ14" i="21"/>
  <c r="AK14" i="21" s="1"/>
  <c r="AO14" i="21" s="1"/>
  <c r="DE35" i="21"/>
  <c r="DM35" i="21" s="1"/>
  <c r="AJ13" i="21"/>
  <c r="AK13" i="21" s="1"/>
  <c r="AO13" i="21" s="1"/>
  <c r="H35" i="21"/>
  <c r="AJ12" i="21"/>
  <c r="AK12" i="21" s="1"/>
  <c r="AO12" i="21" s="1"/>
  <c r="AI35" i="21"/>
  <c r="DM11" i="21"/>
  <c r="AJ34" i="20"/>
  <c r="AK34" i="20" s="1"/>
  <c r="AO34" i="20" s="1"/>
  <c r="AJ33" i="20"/>
  <c r="AK33" i="20" s="1"/>
  <c r="AO33" i="20" s="1"/>
  <c r="AJ32" i="20"/>
  <c r="AK32" i="20" s="1"/>
  <c r="AO32" i="20" s="1"/>
  <c r="AJ31" i="20"/>
  <c r="AK31" i="20" s="1"/>
  <c r="AO31" i="20" s="1"/>
  <c r="AJ30" i="20"/>
  <c r="AK30" i="20" s="1"/>
  <c r="AO30" i="20" s="1"/>
  <c r="AJ29" i="20"/>
  <c r="AK29" i="20" s="1"/>
  <c r="AO29" i="20" s="1"/>
  <c r="AJ28" i="20"/>
  <c r="AK28" i="20" s="1"/>
  <c r="AO28" i="20" s="1"/>
  <c r="AJ27" i="20"/>
  <c r="AK27" i="20" s="1"/>
  <c r="AO27" i="20" s="1"/>
  <c r="AJ26" i="20"/>
  <c r="AK26" i="20" s="1"/>
  <c r="AO26" i="20" s="1"/>
  <c r="AJ25" i="20"/>
  <c r="AK25" i="20" s="1"/>
  <c r="AO25" i="20" s="1"/>
  <c r="AJ24" i="20"/>
  <c r="AK24" i="20" s="1"/>
  <c r="AO24" i="20" s="1"/>
  <c r="AJ23" i="20"/>
  <c r="AK23" i="20" s="1"/>
  <c r="AO23" i="20" s="1"/>
  <c r="AJ22" i="20"/>
  <c r="AK22" i="20" s="1"/>
  <c r="AO22" i="20" s="1"/>
  <c r="AJ21" i="20"/>
  <c r="AK21" i="20" s="1"/>
  <c r="AO21" i="20" s="1"/>
  <c r="AJ20" i="20"/>
  <c r="AK20" i="20" s="1"/>
  <c r="AO20" i="20" s="1"/>
  <c r="AJ19" i="20"/>
  <c r="AK19" i="20" s="1"/>
  <c r="AO19" i="20" s="1"/>
  <c r="AJ18" i="20"/>
  <c r="AK18" i="20" s="1"/>
  <c r="AO18" i="20" s="1"/>
  <c r="AJ17" i="20"/>
  <c r="AK17" i="20" s="1"/>
  <c r="AO17" i="20" s="1"/>
  <c r="AJ16" i="20"/>
  <c r="AK16" i="20" s="1"/>
  <c r="AO16" i="20" s="1"/>
  <c r="AJ15" i="20"/>
  <c r="AK15" i="20" s="1"/>
  <c r="AO15" i="20" s="1"/>
  <c r="AJ14" i="20"/>
  <c r="AK14" i="20" s="1"/>
  <c r="AO14" i="20" s="1"/>
  <c r="E35" i="20"/>
  <c r="DE35" i="20"/>
  <c r="DM35" i="20" s="1"/>
  <c r="AJ13" i="20"/>
  <c r="AK13" i="20" s="1"/>
  <c r="AO13" i="20" s="1"/>
  <c r="H35" i="20"/>
  <c r="AJ12" i="20"/>
  <c r="AK12" i="20" s="1"/>
  <c r="AO12" i="20" s="1"/>
  <c r="AI35" i="20"/>
  <c r="DM11" i="20"/>
  <c r="AJ34" i="19"/>
  <c r="AK34" i="19" s="1"/>
  <c r="AO34" i="19" s="1"/>
  <c r="AJ33" i="19"/>
  <c r="AK33" i="19" s="1"/>
  <c r="AO33" i="19" s="1"/>
  <c r="AJ32" i="19"/>
  <c r="AK32" i="19" s="1"/>
  <c r="AO32" i="19" s="1"/>
  <c r="AJ31" i="19"/>
  <c r="AK31" i="19" s="1"/>
  <c r="AO31" i="19" s="1"/>
  <c r="AJ30" i="19"/>
  <c r="AK30" i="19" s="1"/>
  <c r="AO30" i="19" s="1"/>
  <c r="AJ29" i="19"/>
  <c r="AK29" i="19" s="1"/>
  <c r="AO29" i="19" s="1"/>
  <c r="AJ28" i="19"/>
  <c r="AK28" i="19" s="1"/>
  <c r="AO28" i="19" s="1"/>
  <c r="AJ27" i="19"/>
  <c r="AK27" i="19" s="1"/>
  <c r="AO27" i="19" s="1"/>
  <c r="AJ26" i="19"/>
  <c r="AK26" i="19" s="1"/>
  <c r="AO26" i="19" s="1"/>
  <c r="AJ25" i="19"/>
  <c r="AK25" i="19" s="1"/>
  <c r="AO25" i="19" s="1"/>
  <c r="AJ24" i="19"/>
  <c r="AK24" i="19" s="1"/>
  <c r="AO24" i="19" s="1"/>
  <c r="AJ23" i="19"/>
  <c r="AK23" i="19" s="1"/>
  <c r="AO23" i="19" s="1"/>
  <c r="AJ22" i="19"/>
  <c r="AK22" i="19" s="1"/>
  <c r="AO22" i="19" s="1"/>
  <c r="AJ21" i="19"/>
  <c r="AK21" i="19" s="1"/>
  <c r="AO21" i="19" s="1"/>
  <c r="AJ20" i="19"/>
  <c r="AK20" i="19" s="1"/>
  <c r="AO20" i="19" s="1"/>
  <c r="AJ19" i="19"/>
  <c r="AK19" i="19" s="1"/>
  <c r="AO19" i="19" s="1"/>
  <c r="AJ18" i="19"/>
  <c r="AK18" i="19" s="1"/>
  <c r="AO18" i="19" s="1"/>
  <c r="AJ17" i="19"/>
  <c r="AK17" i="19" s="1"/>
  <c r="AO17" i="19" s="1"/>
  <c r="AJ16" i="19"/>
  <c r="AK16" i="19" s="1"/>
  <c r="AO16" i="19" s="1"/>
  <c r="AJ15" i="19"/>
  <c r="AK15" i="19" s="1"/>
  <c r="AO15" i="19" s="1"/>
  <c r="AJ14" i="19"/>
  <c r="AK14" i="19" s="1"/>
  <c r="AO14" i="19" s="1"/>
  <c r="H35" i="19"/>
  <c r="DE35" i="19"/>
  <c r="DM35" i="19" s="1"/>
  <c r="AJ13" i="19"/>
  <c r="AK13" i="19" s="1"/>
  <c r="AO13" i="19" s="1"/>
  <c r="E35" i="19"/>
  <c r="AJ12" i="19"/>
  <c r="AK12" i="19" s="1"/>
  <c r="AO12" i="19" s="1"/>
  <c r="AI35" i="19"/>
  <c r="DM11" i="19"/>
  <c r="AJ34" i="18"/>
  <c r="AK34" i="18" s="1"/>
  <c r="AO34" i="18" s="1"/>
  <c r="AJ33" i="18"/>
  <c r="AK33" i="18" s="1"/>
  <c r="AO33" i="18" s="1"/>
  <c r="AJ32" i="18"/>
  <c r="AK32" i="18" s="1"/>
  <c r="AO32" i="18" s="1"/>
  <c r="AJ31" i="18"/>
  <c r="AK31" i="18" s="1"/>
  <c r="AO31" i="18" s="1"/>
  <c r="AJ30" i="18"/>
  <c r="AK30" i="18" s="1"/>
  <c r="AO30" i="18" s="1"/>
  <c r="AJ29" i="18"/>
  <c r="AK29" i="18" s="1"/>
  <c r="AO29" i="18" s="1"/>
  <c r="AJ28" i="18"/>
  <c r="AK28" i="18" s="1"/>
  <c r="AO28" i="18" s="1"/>
  <c r="AJ27" i="18"/>
  <c r="AK27" i="18" s="1"/>
  <c r="AO27" i="18" s="1"/>
  <c r="AJ26" i="18"/>
  <c r="AK26" i="18" s="1"/>
  <c r="AO26" i="18" s="1"/>
  <c r="AJ25" i="18"/>
  <c r="AK25" i="18" s="1"/>
  <c r="AO25" i="18" s="1"/>
  <c r="AJ24" i="18"/>
  <c r="AK24" i="18" s="1"/>
  <c r="AO24" i="18" s="1"/>
  <c r="AJ23" i="18"/>
  <c r="AK23" i="18" s="1"/>
  <c r="AO23" i="18" s="1"/>
  <c r="AJ22" i="18"/>
  <c r="AK22" i="18" s="1"/>
  <c r="AO22" i="18" s="1"/>
  <c r="AJ21" i="18"/>
  <c r="AK21" i="18" s="1"/>
  <c r="AO21" i="18" s="1"/>
  <c r="AJ20" i="18"/>
  <c r="AK20" i="18" s="1"/>
  <c r="AO20" i="18" s="1"/>
  <c r="AJ19" i="18"/>
  <c r="AK19" i="18" s="1"/>
  <c r="AO19" i="18" s="1"/>
  <c r="AJ18" i="18"/>
  <c r="AK18" i="18" s="1"/>
  <c r="AO18" i="18" s="1"/>
  <c r="AJ17" i="18"/>
  <c r="AK17" i="18" s="1"/>
  <c r="AO17" i="18" s="1"/>
  <c r="AJ16" i="18"/>
  <c r="AK16" i="18" s="1"/>
  <c r="AO16" i="18" s="1"/>
  <c r="AJ15" i="18"/>
  <c r="AK15" i="18" s="1"/>
  <c r="AO15" i="18" s="1"/>
  <c r="AJ14" i="18"/>
  <c r="AK14" i="18" s="1"/>
  <c r="AO14" i="18" s="1"/>
  <c r="H35" i="18"/>
  <c r="AJ13" i="18"/>
  <c r="AK13" i="18" s="1"/>
  <c r="AO13" i="18" s="1"/>
  <c r="E35" i="18"/>
  <c r="AJ12" i="18"/>
  <c r="AK12" i="18" s="1"/>
  <c r="AO12" i="18" s="1"/>
  <c r="AI35" i="18"/>
  <c r="DN12" i="18"/>
  <c r="DE35" i="18"/>
  <c r="DM35" i="18" s="1"/>
  <c r="AJ34" i="17"/>
  <c r="AK34" i="17" s="1"/>
  <c r="AO34" i="17" s="1"/>
  <c r="AJ33" i="17"/>
  <c r="AK33" i="17" s="1"/>
  <c r="AO33" i="17" s="1"/>
  <c r="AJ32" i="17"/>
  <c r="AK32" i="17" s="1"/>
  <c r="AO32" i="17" s="1"/>
  <c r="AJ31" i="17"/>
  <c r="AK31" i="17" s="1"/>
  <c r="AO31" i="17" s="1"/>
  <c r="AJ30" i="17"/>
  <c r="AK30" i="17" s="1"/>
  <c r="AO30" i="17" s="1"/>
  <c r="AJ29" i="17"/>
  <c r="AK29" i="17" s="1"/>
  <c r="AO29" i="17" s="1"/>
  <c r="AJ28" i="17"/>
  <c r="AK28" i="17" s="1"/>
  <c r="AO28" i="17" s="1"/>
  <c r="AJ27" i="17"/>
  <c r="AK27" i="17" s="1"/>
  <c r="AO27" i="17" s="1"/>
  <c r="AJ26" i="17"/>
  <c r="AK26" i="17" s="1"/>
  <c r="AO26" i="17" s="1"/>
  <c r="AJ25" i="17"/>
  <c r="AK25" i="17" s="1"/>
  <c r="AO25" i="17" s="1"/>
  <c r="AJ24" i="17"/>
  <c r="AK24" i="17" s="1"/>
  <c r="AO24" i="17" s="1"/>
  <c r="AJ23" i="17"/>
  <c r="AK23" i="17" s="1"/>
  <c r="AO23" i="17" s="1"/>
  <c r="AJ22" i="17"/>
  <c r="AK22" i="17" s="1"/>
  <c r="AO22" i="17" s="1"/>
  <c r="AJ21" i="17"/>
  <c r="AK21" i="17" s="1"/>
  <c r="AO21" i="17" s="1"/>
  <c r="AJ20" i="17"/>
  <c r="AK20" i="17" s="1"/>
  <c r="AO20" i="17" s="1"/>
  <c r="AJ19" i="17"/>
  <c r="AK19" i="17" s="1"/>
  <c r="AO19" i="17" s="1"/>
  <c r="AJ18" i="17"/>
  <c r="AK18" i="17" s="1"/>
  <c r="AO18" i="17" s="1"/>
  <c r="AJ17" i="17"/>
  <c r="AK17" i="17" s="1"/>
  <c r="AO17" i="17" s="1"/>
  <c r="AJ16" i="17"/>
  <c r="AK16" i="17" s="1"/>
  <c r="AO16" i="17" s="1"/>
  <c r="AJ15" i="17"/>
  <c r="AK15" i="17" s="1"/>
  <c r="AO15" i="17" s="1"/>
  <c r="AJ14" i="17"/>
  <c r="AK14" i="17" s="1"/>
  <c r="AO14" i="17" s="1"/>
  <c r="E35" i="17"/>
  <c r="AJ13" i="17"/>
  <c r="AK13" i="17" s="1"/>
  <c r="AO13" i="17" s="1"/>
  <c r="H35" i="17"/>
  <c r="DE35" i="17"/>
  <c r="DM35" i="17" s="1"/>
  <c r="AJ12" i="17"/>
  <c r="AK12" i="17" s="1"/>
  <c r="AO12" i="17" s="1"/>
  <c r="DM11" i="17"/>
  <c r="AI35" i="17"/>
  <c r="AJ34" i="16"/>
  <c r="AK34" i="16" s="1"/>
  <c r="AO34" i="16" s="1"/>
  <c r="H35" i="16"/>
  <c r="AJ33" i="16"/>
  <c r="AK33" i="16" s="1"/>
  <c r="AO33" i="16" s="1"/>
  <c r="AJ32" i="16"/>
  <c r="AK32" i="16" s="1"/>
  <c r="AO32" i="16" s="1"/>
  <c r="AJ31" i="16"/>
  <c r="AK31" i="16" s="1"/>
  <c r="AO31" i="16" s="1"/>
  <c r="AJ30" i="16"/>
  <c r="AK30" i="16" s="1"/>
  <c r="AO30" i="16" s="1"/>
  <c r="AJ29" i="16"/>
  <c r="AK29" i="16" s="1"/>
  <c r="AO29" i="16" s="1"/>
  <c r="AJ28" i="16"/>
  <c r="AK28" i="16" s="1"/>
  <c r="AO28" i="16" s="1"/>
  <c r="AJ27" i="16"/>
  <c r="AK27" i="16" s="1"/>
  <c r="AO27" i="16" s="1"/>
  <c r="AJ26" i="16"/>
  <c r="AK26" i="16" s="1"/>
  <c r="AO26" i="16" s="1"/>
  <c r="AJ25" i="16"/>
  <c r="AK25" i="16" s="1"/>
  <c r="AO25" i="16" s="1"/>
  <c r="AJ24" i="16"/>
  <c r="AK24" i="16" s="1"/>
  <c r="AO24" i="16" s="1"/>
  <c r="AJ23" i="16"/>
  <c r="AK23" i="16" s="1"/>
  <c r="AO23" i="16" s="1"/>
  <c r="AJ22" i="16"/>
  <c r="AK22" i="16" s="1"/>
  <c r="AO22" i="16" s="1"/>
  <c r="AJ21" i="16"/>
  <c r="AK21" i="16" s="1"/>
  <c r="AO21" i="16" s="1"/>
  <c r="AJ20" i="16"/>
  <c r="AK20" i="16" s="1"/>
  <c r="AO20" i="16" s="1"/>
  <c r="AJ19" i="16"/>
  <c r="AK19" i="16" s="1"/>
  <c r="AO19" i="16" s="1"/>
  <c r="AJ18" i="16"/>
  <c r="AK18" i="16" s="1"/>
  <c r="AO18" i="16" s="1"/>
  <c r="AJ17" i="16"/>
  <c r="AK17" i="16" s="1"/>
  <c r="AO17" i="16" s="1"/>
  <c r="AJ16" i="16"/>
  <c r="AK16" i="16" s="1"/>
  <c r="AO16" i="16" s="1"/>
  <c r="AJ15" i="16"/>
  <c r="AK15" i="16" s="1"/>
  <c r="AO15" i="16" s="1"/>
  <c r="AJ14" i="16"/>
  <c r="AK14" i="16" s="1"/>
  <c r="AO14" i="16" s="1"/>
  <c r="AJ13" i="16"/>
  <c r="AK13" i="16" s="1"/>
  <c r="AO13" i="16" s="1"/>
  <c r="E35" i="16"/>
  <c r="DE35" i="16"/>
  <c r="DM35" i="16" s="1"/>
  <c r="AJ12" i="16"/>
  <c r="AK12" i="16" s="1"/>
  <c r="AO12" i="16" s="1"/>
  <c r="DG35" i="16"/>
  <c r="AI35" i="16"/>
  <c r="AJ34" i="15"/>
  <c r="AK34" i="15" s="1"/>
  <c r="AO34" i="15" s="1"/>
  <c r="DM11" i="16"/>
  <c r="AJ33" i="15"/>
  <c r="AK33" i="15" s="1"/>
  <c r="AO33" i="15" s="1"/>
  <c r="AJ32" i="15"/>
  <c r="AK32" i="15" s="1"/>
  <c r="AO32" i="15" s="1"/>
  <c r="AJ31" i="15"/>
  <c r="AK31" i="15" s="1"/>
  <c r="AO31" i="15" s="1"/>
  <c r="AJ30" i="15"/>
  <c r="AK30" i="15" s="1"/>
  <c r="AO30" i="15" s="1"/>
  <c r="AJ29" i="15"/>
  <c r="AK29" i="15" s="1"/>
  <c r="AO29" i="15" s="1"/>
  <c r="AJ28" i="15"/>
  <c r="AK28" i="15" s="1"/>
  <c r="AO28" i="15" s="1"/>
  <c r="AJ27" i="15"/>
  <c r="AK27" i="15" s="1"/>
  <c r="AO27" i="15" s="1"/>
  <c r="AJ26" i="15"/>
  <c r="AK26" i="15" s="1"/>
  <c r="AO26" i="15" s="1"/>
  <c r="AJ25" i="15"/>
  <c r="AK25" i="15" s="1"/>
  <c r="AO25" i="15" s="1"/>
  <c r="AJ24" i="15"/>
  <c r="AK24" i="15" s="1"/>
  <c r="AO24" i="15" s="1"/>
  <c r="AJ23" i="15"/>
  <c r="AK23" i="15" s="1"/>
  <c r="AO23" i="15" s="1"/>
  <c r="AJ22" i="15"/>
  <c r="AK22" i="15" s="1"/>
  <c r="AO22" i="15" s="1"/>
  <c r="AJ21" i="15"/>
  <c r="AK21" i="15" s="1"/>
  <c r="AO21" i="15" s="1"/>
  <c r="AJ20" i="15"/>
  <c r="AK20" i="15" s="1"/>
  <c r="AO20" i="15" s="1"/>
  <c r="AJ19" i="15"/>
  <c r="AK19" i="15" s="1"/>
  <c r="AO19" i="15" s="1"/>
  <c r="AJ18" i="15"/>
  <c r="AK18" i="15" s="1"/>
  <c r="AO18" i="15" s="1"/>
  <c r="AJ17" i="15"/>
  <c r="AK17" i="15" s="1"/>
  <c r="AO17" i="15" s="1"/>
  <c r="AJ16" i="15"/>
  <c r="AK16" i="15" s="1"/>
  <c r="AO16" i="15" s="1"/>
  <c r="AJ15" i="15"/>
  <c r="AK15" i="15" s="1"/>
  <c r="AO15" i="15" s="1"/>
  <c r="AJ14" i="15"/>
  <c r="AK14" i="15" s="1"/>
  <c r="AO14" i="15" s="1"/>
  <c r="H35" i="15"/>
  <c r="AJ13" i="15"/>
  <c r="AK13" i="15" s="1"/>
  <c r="AO13" i="15" s="1"/>
  <c r="DE35" i="15"/>
  <c r="DM35" i="15" s="1"/>
  <c r="E35" i="15"/>
  <c r="AJ12" i="15"/>
  <c r="AK12" i="15" s="1"/>
  <c r="AO12" i="15" s="1"/>
  <c r="DG35" i="15"/>
  <c r="AI35" i="15"/>
  <c r="AJ34" i="14"/>
  <c r="AK34" i="14" s="1"/>
  <c r="AO34" i="14" s="1"/>
  <c r="DM11" i="15"/>
  <c r="AJ33" i="14"/>
  <c r="AK33" i="14" s="1"/>
  <c r="AO33" i="14" s="1"/>
  <c r="AJ32" i="14"/>
  <c r="AK32" i="14" s="1"/>
  <c r="AO32" i="14" s="1"/>
  <c r="AJ31" i="14"/>
  <c r="AK31" i="14" s="1"/>
  <c r="AO31" i="14" s="1"/>
  <c r="AJ30" i="14"/>
  <c r="AK30" i="14" s="1"/>
  <c r="AO30" i="14" s="1"/>
  <c r="AJ29" i="14"/>
  <c r="AK29" i="14" s="1"/>
  <c r="AO29" i="14" s="1"/>
  <c r="AJ28" i="14"/>
  <c r="AK28" i="14" s="1"/>
  <c r="AO28" i="14" s="1"/>
  <c r="AJ27" i="14"/>
  <c r="AK27" i="14" s="1"/>
  <c r="AO27" i="14" s="1"/>
  <c r="AJ26" i="14"/>
  <c r="AK26" i="14" s="1"/>
  <c r="AO26" i="14" s="1"/>
  <c r="AJ25" i="14"/>
  <c r="AK25" i="14" s="1"/>
  <c r="AO25" i="14" s="1"/>
  <c r="AJ24" i="14"/>
  <c r="AK24" i="14" s="1"/>
  <c r="AO24" i="14" s="1"/>
  <c r="AJ23" i="14"/>
  <c r="AK23" i="14" s="1"/>
  <c r="AO23" i="14" s="1"/>
  <c r="AJ22" i="14"/>
  <c r="AK22" i="14" s="1"/>
  <c r="AO22" i="14" s="1"/>
  <c r="AJ21" i="14"/>
  <c r="AK21" i="14" s="1"/>
  <c r="AO21" i="14" s="1"/>
  <c r="AJ20" i="14"/>
  <c r="AK20" i="14" s="1"/>
  <c r="AO20" i="14" s="1"/>
  <c r="AJ19" i="14"/>
  <c r="AK19" i="14" s="1"/>
  <c r="AO19" i="14" s="1"/>
  <c r="AJ18" i="14"/>
  <c r="AK18" i="14" s="1"/>
  <c r="AO18" i="14" s="1"/>
  <c r="AJ17" i="14"/>
  <c r="AK17" i="14" s="1"/>
  <c r="AO17" i="14" s="1"/>
  <c r="AJ16" i="14"/>
  <c r="AK16" i="14" s="1"/>
  <c r="AO16" i="14" s="1"/>
  <c r="AJ15" i="14"/>
  <c r="AK15" i="14" s="1"/>
  <c r="AO15" i="14" s="1"/>
  <c r="AJ14" i="14"/>
  <c r="AK14" i="14" s="1"/>
  <c r="AO14" i="14" s="1"/>
  <c r="H35" i="14"/>
  <c r="AJ13" i="14"/>
  <c r="AK13" i="14" s="1"/>
  <c r="AO13" i="14" s="1"/>
  <c r="E35" i="14"/>
  <c r="DE35" i="14"/>
  <c r="DM35" i="14" s="1"/>
  <c r="AJ12" i="14"/>
  <c r="AK12" i="14" s="1"/>
  <c r="AO12" i="14" s="1"/>
  <c r="AI35" i="14"/>
  <c r="DG35" i="13"/>
  <c r="AJ34" i="13"/>
  <c r="AK34" i="13" s="1"/>
  <c r="AO34" i="13" s="1"/>
  <c r="DM11" i="14"/>
  <c r="AJ33" i="13"/>
  <c r="AK33" i="13" s="1"/>
  <c r="AO33" i="13" s="1"/>
  <c r="AJ32" i="13"/>
  <c r="AK32" i="13" s="1"/>
  <c r="AO32" i="13" s="1"/>
  <c r="AJ31" i="13"/>
  <c r="AK31" i="13" s="1"/>
  <c r="AO31" i="13" s="1"/>
  <c r="AJ30" i="13"/>
  <c r="AK30" i="13" s="1"/>
  <c r="AO30" i="13" s="1"/>
  <c r="AJ29" i="13"/>
  <c r="AK29" i="13" s="1"/>
  <c r="AO29" i="13" s="1"/>
  <c r="AJ28" i="13"/>
  <c r="AK28" i="13" s="1"/>
  <c r="AO28" i="13" s="1"/>
  <c r="AJ27" i="13"/>
  <c r="AK27" i="13" s="1"/>
  <c r="AO27" i="13" s="1"/>
  <c r="AJ26" i="13"/>
  <c r="AK26" i="13" s="1"/>
  <c r="AO26" i="13" s="1"/>
  <c r="AJ25" i="13"/>
  <c r="AK25" i="13" s="1"/>
  <c r="AO25" i="13" s="1"/>
  <c r="AJ24" i="13"/>
  <c r="AK24" i="13" s="1"/>
  <c r="AO24" i="13" s="1"/>
  <c r="AJ23" i="13"/>
  <c r="AK23" i="13" s="1"/>
  <c r="AO23" i="13" s="1"/>
  <c r="AJ22" i="13"/>
  <c r="AK22" i="13" s="1"/>
  <c r="AO22" i="13" s="1"/>
  <c r="AJ21" i="13"/>
  <c r="AK21" i="13" s="1"/>
  <c r="AO21" i="13" s="1"/>
  <c r="AJ20" i="13"/>
  <c r="AK20" i="13" s="1"/>
  <c r="AO20" i="13" s="1"/>
  <c r="AJ19" i="13"/>
  <c r="AK19" i="13" s="1"/>
  <c r="AO19" i="13" s="1"/>
  <c r="AJ18" i="13"/>
  <c r="AK18" i="13" s="1"/>
  <c r="AO18" i="13" s="1"/>
  <c r="AJ17" i="13"/>
  <c r="AK17" i="13" s="1"/>
  <c r="AO17" i="13" s="1"/>
  <c r="AJ16" i="13"/>
  <c r="AK16" i="13" s="1"/>
  <c r="AO16" i="13" s="1"/>
  <c r="H35" i="13"/>
  <c r="AJ15" i="13"/>
  <c r="AK15" i="13" s="1"/>
  <c r="AO15" i="13" s="1"/>
  <c r="AJ14" i="13"/>
  <c r="AK14" i="13" s="1"/>
  <c r="AO14" i="13" s="1"/>
  <c r="E35" i="13"/>
  <c r="DE35" i="13"/>
  <c r="DM35" i="13" s="1"/>
  <c r="AJ13" i="13"/>
  <c r="AK13" i="13" s="1"/>
  <c r="AO13" i="13" s="1"/>
  <c r="DM11" i="13"/>
  <c r="AI35" i="13"/>
  <c r="AJ12" i="13"/>
  <c r="AK12" i="13" s="1"/>
  <c r="AO12" i="13" s="1"/>
  <c r="AJ34" i="12"/>
  <c r="AK34" i="12" s="1"/>
  <c r="AO34" i="12" s="1"/>
  <c r="AJ33" i="12"/>
  <c r="AK33" i="12" s="1"/>
  <c r="AO33" i="12" s="1"/>
  <c r="AJ32" i="12"/>
  <c r="AK32" i="12" s="1"/>
  <c r="AO32" i="12" s="1"/>
  <c r="AJ31" i="12"/>
  <c r="AK31" i="12" s="1"/>
  <c r="AO31" i="12" s="1"/>
  <c r="AJ30" i="12"/>
  <c r="AK30" i="12" s="1"/>
  <c r="AO30" i="12" s="1"/>
  <c r="AJ29" i="12"/>
  <c r="AK29" i="12" s="1"/>
  <c r="AO29" i="12" s="1"/>
  <c r="AJ28" i="12"/>
  <c r="AK28" i="12" s="1"/>
  <c r="AO28" i="12" s="1"/>
  <c r="AJ27" i="12"/>
  <c r="AK27" i="12" s="1"/>
  <c r="AO27" i="12" s="1"/>
  <c r="AJ26" i="12"/>
  <c r="AK26" i="12" s="1"/>
  <c r="AO26" i="12" s="1"/>
  <c r="AJ25" i="12"/>
  <c r="AK25" i="12" s="1"/>
  <c r="AO25" i="12" s="1"/>
  <c r="AJ24" i="12"/>
  <c r="AK24" i="12" s="1"/>
  <c r="AO24" i="12" s="1"/>
  <c r="AJ23" i="12"/>
  <c r="AK23" i="12" s="1"/>
  <c r="AO23" i="12" s="1"/>
  <c r="AJ22" i="12"/>
  <c r="AK22" i="12" s="1"/>
  <c r="AO22" i="12" s="1"/>
  <c r="AJ21" i="12"/>
  <c r="AK21" i="12" s="1"/>
  <c r="AO21" i="12" s="1"/>
  <c r="AJ20" i="12"/>
  <c r="AK20" i="12" s="1"/>
  <c r="AO20" i="12" s="1"/>
  <c r="AJ19" i="12"/>
  <c r="AK19" i="12" s="1"/>
  <c r="AO19" i="12" s="1"/>
  <c r="AJ18" i="12"/>
  <c r="AK18" i="12" s="1"/>
  <c r="AO18" i="12" s="1"/>
  <c r="AJ17" i="12"/>
  <c r="AK17" i="12" s="1"/>
  <c r="AO17" i="12" s="1"/>
  <c r="AJ16" i="12"/>
  <c r="AK16" i="12" s="1"/>
  <c r="AO16" i="12" s="1"/>
  <c r="AJ15" i="12"/>
  <c r="AK15" i="12" s="1"/>
  <c r="AO15" i="12" s="1"/>
  <c r="AJ14" i="12"/>
  <c r="AK14" i="12" s="1"/>
  <c r="AO14" i="12" s="1"/>
  <c r="H35" i="12"/>
  <c r="DE35" i="12"/>
  <c r="DM35" i="12" s="1"/>
  <c r="AJ13" i="12"/>
  <c r="AK13" i="12" s="1"/>
  <c r="AO13" i="12" s="1"/>
  <c r="E35" i="12"/>
  <c r="AJ12" i="12"/>
  <c r="AK12" i="12" s="1"/>
  <c r="AO12" i="12" s="1"/>
  <c r="DM11" i="12"/>
  <c r="AI35" i="12"/>
  <c r="AJ34" i="11"/>
  <c r="AK34" i="11" s="1"/>
  <c r="AO34" i="11" s="1"/>
  <c r="H35" i="11"/>
  <c r="AJ33" i="11"/>
  <c r="AK33" i="11" s="1"/>
  <c r="AO33" i="11" s="1"/>
  <c r="AJ32" i="11"/>
  <c r="AK32" i="11" s="1"/>
  <c r="AO32" i="11" s="1"/>
  <c r="AJ31" i="11"/>
  <c r="AK31" i="11" s="1"/>
  <c r="AO31" i="11" s="1"/>
  <c r="AJ30" i="11"/>
  <c r="AK30" i="11" s="1"/>
  <c r="AO30" i="11" s="1"/>
  <c r="AJ29" i="11"/>
  <c r="AK29" i="11" s="1"/>
  <c r="AO29" i="11" s="1"/>
  <c r="AJ28" i="11"/>
  <c r="AK28" i="11" s="1"/>
  <c r="AO28" i="11" s="1"/>
  <c r="AJ27" i="11"/>
  <c r="AK27" i="11" s="1"/>
  <c r="AO27" i="11" s="1"/>
  <c r="AJ26" i="11"/>
  <c r="AK26" i="11" s="1"/>
  <c r="AO26" i="11" s="1"/>
  <c r="AJ25" i="11"/>
  <c r="AK25" i="11" s="1"/>
  <c r="AO25" i="11" s="1"/>
  <c r="AJ24" i="11"/>
  <c r="AK24" i="11" s="1"/>
  <c r="AO24" i="11" s="1"/>
  <c r="AJ23" i="11"/>
  <c r="AK23" i="11" s="1"/>
  <c r="AO23" i="11" s="1"/>
  <c r="AJ22" i="11"/>
  <c r="AK22" i="11" s="1"/>
  <c r="AO22" i="11" s="1"/>
  <c r="AJ21" i="11"/>
  <c r="AK21" i="11" s="1"/>
  <c r="AO21" i="11" s="1"/>
  <c r="AJ20" i="11"/>
  <c r="AK20" i="11" s="1"/>
  <c r="AO20" i="11" s="1"/>
  <c r="AJ19" i="11"/>
  <c r="AK19" i="11" s="1"/>
  <c r="AO19" i="11" s="1"/>
  <c r="AJ18" i="11"/>
  <c r="AK18" i="11" s="1"/>
  <c r="AO18" i="11" s="1"/>
  <c r="AJ17" i="11"/>
  <c r="AK17" i="11" s="1"/>
  <c r="AO17" i="11" s="1"/>
  <c r="AJ16" i="11"/>
  <c r="AK16" i="11" s="1"/>
  <c r="AO16" i="11" s="1"/>
  <c r="AJ15" i="11"/>
  <c r="AK15" i="11" s="1"/>
  <c r="AO15" i="11" s="1"/>
  <c r="AJ14" i="11"/>
  <c r="AK14" i="11" s="1"/>
  <c r="AO14" i="11" s="1"/>
  <c r="DE35" i="11"/>
  <c r="DM35" i="11" s="1"/>
  <c r="AJ13" i="11"/>
  <c r="AK13" i="11" s="1"/>
  <c r="AO13" i="11" s="1"/>
  <c r="E35" i="11"/>
  <c r="DG35" i="11"/>
  <c r="AJ12" i="11"/>
  <c r="AK12" i="11" s="1"/>
  <c r="AO12" i="11" s="1"/>
  <c r="AI35" i="11"/>
  <c r="DN12" i="11"/>
  <c r="AJ34" i="10"/>
  <c r="AK34" i="10" s="1"/>
  <c r="AO34" i="10" s="1"/>
  <c r="DM11" i="11"/>
  <c r="AJ33" i="10"/>
  <c r="AK33" i="10" s="1"/>
  <c r="AO33" i="10" s="1"/>
  <c r="AJ32" i="10"/>
  <c r="AK32" i="10" s="1"/>
  <c r="AO32" i="10" s="1"/>
  <c r="AJ31" i="10"/>
  <c r="AK31" i="10" s="1"/>
  <c r="AO31" i="10" s="1"/>
  <c r="AJ30" i="10"/>
  <c r="AK30" i="10" s="1"/>
  <c r="AO30" i="10" s="1"/>
  <c r="AJ29" i="10"/>
  <c r="AK29" i="10" s="1"/>
  <c r="AO29" i="10" s="1"/>
  <c r="AJ28" i="10"/>
  <c r="AK28" i="10" s="1"/>
  <c r="AO28" i="10" s="1"/>
  <c r="AJ27" i="10"/>
  <c r="AK27" i="10" s="1"/>
  <c r="AO27" i="10" s="1"/>
  <c r="AJ26" i="10"/>
  <c r="AK26" i="10" s="1"/>
  <c r="AO26" i="10" s="1"/>
  <c r="AJ25" i="10"/>
  <c r="AK25" i="10" s="1"/>
  <c r="AO25" i="10" s="1"/>
  <c r="AJ24" i="10"/>
  <c r="AK24" i="10" s="1"/>
  <c r="AO24" i="10" s="1"/>
  <c r="AJ23" i="10"/>
  <c r="AK23" i="10" s="1"/>
  <c r="AO23" i="10" s="1"/>
  <c r="AJ22" i="10"/>
  <c r="AK22" i="10" s="1"/>
  <c r="AO22" i="10" s="1"/>
  <c r="AJ21" i="10"/>
  <c r="AK21" i="10" s="1"/>
  <c r="AO21" i="10" s="1"/>
  <c r="AJ20" i="10"/>
  <c r="AK20" i="10" s="1"/>
  <c r="AO20" i="10" s="1"/>
  <c r="AJ19" i="10"/>
  <c r="AK19" i="10" s="1"/>
  <c r="AO19" i="10" s="1"/>
  <c r="AJ18" i="10"/>
  <c r="AK18" i="10" s="1"/>
  <c r="AO18" i="10" s="1"/>
  <c r="AJ17" i="10"/>
  <c r="AK17" i="10" s="1"/>
  <c r="AO17" i="10" s="1"/>
  <c r="AJ16" i="10"/>
  <c r="AK16" i="10" s="1"/>
  <c r="AO16" i="10" s="1"/>
  <c r="AJ15" i="10"/>
  <c r="AK15" i="10" s="1"/>
  <c r="AO15" i="10" s="1"/>
  <c r="AJ14" i="10"/>
  <c r="AK14" i="10" s="1"/>
  <c r="AO14" i="10" s="1"/>
  <c r="DE35" i="10"/>
  <c r="DM35" i="10" s="1"/>
  <c r="AJ13" i="10"/>
  <c r="AK13" i="10" s="1"/>
  <c r="AO13" i="10" s="1"/>
  <c r="E35" i="10"/>
  <c r="DG35" i="10"/>
  <c r="AJ12" i="10"/>
  <c r="AK12" i="10" s="1"/>
  <c r="AO12" i="10" s="1"/>
  <c r="AI35" i="10"/>
  <c r="H35" i="10"/>
  <c r="AJ34" i="9"/>
  <c r="AK34" i="9" s="1"/>
  <c r="AO34" i="9" s="1"/>
  <c r="H35" i="9"/>
  <c r="DM11" i="10"/>
  <c r="AJ33" i="9"/>
  <c r="AK33" i="9" s="1"/>
  <c r="AO33" i="9" s="1"/>
  <c r="AJ32" i="9"/>
  <c r="AK32" i="9" s="1"/>
  <c r="AO32" i="9" s="1"/>
  <c r="AJ31" i="9"/>
  <c r="AK31" i="9" s="1"/>
  <c r="AO31" i="9" s="1"/>
  <c r="AJ30" i="9"/>
  <c r="AK30" i="9" s="1"/>
  <c r="AO30" i="9" s="1"/>
  <c r="AJ29" i="9"/>
  <c r="AK29" i="9" s="1"/>
  <c r="AO29" i="9" s="1"/>
  <c r="AJ28" i="9"/>
  <c r="AK28" i="9" s="1"/>
  <c r="AO28" i="9" s="1"/>
  <c r="AJ27" i="9"/>
  <c r="AK27" i="9" s="1"/>
  <c r="AO27" i="9" s="1"/>
  <c r="AJ26" i="9"/>
  <c r="AK26" i="9" s="1"/>
  <c r="AO26" i="9" s="1"/>
  <c r="AJ25" i="9"/>
  <c r="AK25" i="9" s="1"/>
  <c r="AO25" i="9" s="1"/>
  <c r="AJ24" i="9"/>
  <c r="AK24" i="9" s="1"/>
  <c r="AO24" i="9" s="1"/>
  <c r="AJ23" i="9"/>
  <c r="AK23" i="9" s="1"/>
  <c r="AO23" i="9" s="1"/>
  <c r="AJ22" i="9"/>
  <c r="AK22" i="9" s="1"/>
  <c r="AO22" i="9" s="1"/>
  <c r="AJ21" i="9"/>
  <c r="AK21" i="9" s="1"/>
  <c r="AO21" i="9" s="1"/>
  <c r="AJ20" i="9"/>
  <c r="AK20" i="9" s="1"/>
  <c r="AO20" i="9" s="1"/>
  <c r="AJ19" i="9"/>
  <c r="AK19" i="9" s="1"/>
  <c r="AO19" i="9" s="1"/>
  <c r="AJ18" i="9"/>
  <c r="AK18" i="9" s="1"/>
  <c r="AO18" i="9" s="1"/>
  <c r="AJ17" i="9"/>
  <c r="AK17" i="9" s="1"/>
  <c r="AO17" i="9" s="1"/>
  <c r="AJ16" i="9"/>
  <c r="AK16" i="9" s="1"/>
  <c r="AO16" i="9" s="1"/>
  <c r="AJ15" i="9"/>
  <c r="AK15" i="9" s="1"/>
  <c r="AO15" i="9" s="1"/>
  <c r="AJ14" i="9"/>
  <c r="AK14" i="9" s="1"/>
  <c r="AO14" i="9" s="1"/>
  <c r="DE35" i="9"/>
  <c r="DM35" i="9" s="1"/>
  <c r="AJ13" i="9"/>
  <c r="AK13" i="9" s="1"/>
  <c r="AO13" i="9" s="1"/>
  <c r="E35" i="9"/>
  <c r="AJ12" i="9"/>
  <c r="AK12" i="9" s="1"/>
  <c r="AO12" i="9" s="1"/>
  <c r="AI35" i="9"/>
  <c r="DM11" i="9"/>
  <c r="AJ34" i="8"/>
  <c r="AK34" i="8" s="1"/>
  <c r="AO34" i="8" s="1"/>
  <c r="H35" i="8"/>
  <c r="AJ33" i="8"/>
  <c r="AK33" i="8" s="1"/>
  <c r="AO33" i="8" s="1"/>
  <c r="AJ32" i="8"/>
  <c r="AK32" i="8" s="1"/>
  <c r="AO32" i="8" s="1"/>
  <c r="AJ31" i="8"/>
  <c r="AK31" i="8" s="1"/>
  <c r="AO31" i="8" s="1"/>
  <c r="AJ30" i="8"/>
  <c r="AK30" i="8" s="1"/>
  <c r="AO30" i="8" s="1"/>
  <c r="AJ29" i="8"/>
  <c r="AK29" i="8" s="1"/>
  <c r="AO29" i="8" s="1"/>
  <c r="AJ28" i="8"/>
  <c r="AK28" i="8" s="1"/>
  <c r="AO28" i="8" s="1"/>
  <c r="AJ27" i="8"/>
  <c r="AK27" i="8" s="1"/>
  <c r="AO27" i="8" s="1"/>
  <c r="AJ26" i="8"/>
  <c r="AK26" i="8" s="1"/>
  <c r="AO26" i="8" s="1"/>
  <c r="AJ25" i="8"/>
  <c r="AK25" i="8" s="1"/>
  <c r="AO25" i="8" s="1"/>
  <c r="AJ24" i="8"/>
  <c r="AK24" i="8" s="1"/>
  <c r="AO24" i="8" s="1"/>
  <c r="AJ23" i="8"/>
  <c r="AK23" i="8" s="1"/>
  <c r="AO23" i="8" s="1"/>
  <c r="AJ22" i="8"/>
  <c r="AK22" i="8" s="1"/>
  <c r="AO22" i="8" s="1"/>
  <c r="AJ21" i="8"/>
  <c r="AK21" i="8" s="1"/>
  <c r="AO21" i="8" s="1"/>
  <c r="AJ20" i="8"/>
  <c r="AK20" i="8" s="1"/>
  <c r="AO20" i="8" s="1"/>
  <c r="AJ19" i="8"/>
  <c r="AK19" i="8" s="1"/>
  <c r="AO19" i="8" s="1"/>
  <c r="AJ18" i="8"/>
  <c r="AK18" i="8" s="1"/>
  <c r="AO18" i="8" s="1"/>
  <c r="AJ17" i="8"/>
  <c r="AK17" i="8" s="1"/>
  <c r="AO17" i="8" s="1"/>
  <c r="DG35" i="8"/>
  <c r="AJ16" i="8"/>
  <c r="AK16" i="8" s="1"/>
  <c r="AO16" i="8" s="1"/>
  <c r="AJ15" i="8"/>
  <c r="AK15" i="8" s="1"/>
  <c r="AO15" i="8" s="1"/>
  <c r="AJ14" i="8"/>
  <c r="AK14" i="8" s="1"/>
  <c r="AO14" i="8" s="1"/>
  <c r="DE35" i="8"/>
  <c r="DM35" i="8" s="1"/>
  <c r="AJ13" i="8"/>
  <c r="AK13" i="8" s="1"/>
  <c r="AO13" i="8" s="1"/>
  <c r="E35" i="8"/>
  <c r="AJ12" i="8"/>
  <c r="AK12" i="8" s="1"/>
  <c r="AO12" i="8" s="1"/>
  <c r="AI35" i="8"/>
  <c r="AJ34" i="7"/>
  <c r="AK34" i="7" s="1"/>
  <c r="AO34" i="7" s="1"/>
  <c r="DM11" i="8"/>
  <c r="AJ33" i="7"/>
  <c r="AK33" i="7" s="1"/>
  <c r="AO33" i="7" s="1"/>
  <c r="AJ32" i="7"/>
  <c r="AK32" i="7" s="1"/>
  <c r="AO32" i="7" s="1"/>
  <c r="AJ31" i="7"/>
  <c r="AK31" i="7" s="1"/>
  <c r="AO31" i="7" s="1"/>
  <c r="AJ30" i="7"/>
  <c r="AK30" i="7" s="1"/>
  <c r="AO30" i="7" s="1"/>
  <c r="AJ29" i="7"/>
  <c r="AK29" i="7" s="1"/>
  <c r="AO29" i="7" s="1"/>
  <c r="AJ28" i="7"/>
  <c r="AK28" i="7" s="1"/>
  <c r="AO28" i="7" s="1"/>
  <c r="AJ27" i="7"/>
  <c r="AK27" i="7" s="1"/>
  <c r="AO27" i="7" s="1"/>
  <c r="AJ26" i="7"/>
  <c r="AK26" i="7" s="1"/>
  <c r="AO26" i="7" s="1"/>
  <c r="AJ25" i="7"/>
  <c r="AK25" i="7" s="1"/>
  <c r="AO25" i="7" s="1"/>
  <c r="AJ24" i="7"/>
  <c r="AK24" i="7" s="1"/>
  <c r="AO24" i="7" s="1"/>
  <c r="AJ23" i="7"/>
  <c r="AK23" i="7" s="1"/>
  <c r="AO23" i="7" s="1"/>
  <c r="AJ22" i="7"/>
  <c r="AK22" i="7" s="1"/>
  <c r="AO22" i="7" s="1"/>
  <c r="AJ21" i="7"/>
  <c r="AK21" i="7" s="1"/>
  <c r="AO21" i="7" s="1"/>
  <c r="AJ20" i="7"/>
  <c r="AK20" i="7" s="1"/>
  <c r="AO20" i="7" s="1"/>
  <c r="AJ19" i="7"/>
  <c r="AK19" i="7" s="1"/>
  <c r="AO19" i="7" s="1"/>
  <c r="AJ18" i="7"/>
  <c r="AK18" i="7" s="1"/>
  <c r="AO18" i="7" s="1"/>
  <c r="AJ17" i="7"/>
  <c r="AK17" i="7" s="1"/>
  <c r="AO17" i="7" s="1"/>
  <c r="AJ16" i="7"/>
  <c r="AK16" i="7" s="1"/>
  <c r="AO16" i="7" s="1"/>
  <c r="AJ15" i="7"/>
  <c r="AK15" i="7" s="1"/>
  <c r="AO15" i="7" s="1"/>
  <c r="E35" i="7"/>
  <c r="AJ14" i="7"/>
  <c r="AK14" i="7" s="1"/>
  <c r="AO14" i="7" s="1"/>
  <c r="AJ13" i="7"/>
  <c r="AK13" i="7" s="1"/>
  <c r="AO13" i="7" s="1"/>
  <c r="DE35" i="7"/>
  <c r="DM35" i="7" s="1"/>
  <c r="AJ12" i="7"/>
  <c r="AK12" i="7" s="1"/>
  <c r="AO12" i="7" s="1"/>
  <c r="AI35" i="7"/>
  <c r="H35" i="7"/>
  <c r="DN33" i="6"/>
  <c r="DN32" i="6"/>
  <c r="DN34" i="7"/>
  <c r="DN28" i="7"/>
  <c r="DN22" i="7"/>
  <c r="DM11" i="7"/>
  <c r="H35" i="6"/>
  <c r="DN34" i="6"/>
  <c r="DN24" i="6"/>
  <c r="DN25" i="6"/>
  <c r="DN26" i="6"/>
  <c r="DN27" i="6"/>
  <c r="DN28" i="6"/>
  <c r="DN29" i="6"/>
  <c r="DN30" i="6"/>
  <c r="DN31" i="6"/>
  <c r="AJ23" i="6"/>
  <c r="AK23" i="6" s="1"/>
  <c r="AO23" i="6" s="1"/>
  <c r="AJ22" i="6"/>
  <c r="AK22" i="6" s="1"/>
  <c r="AO22" i="6" s="1"/>
  <c r="AJ21" i="6"/>
  <c r="AK21" i="6" s="1"/>
  <c r="AO21" i="6" s="1"/>
  <c r="AJ20" i="6"/>
  <c r="AK20" i="6" s="1"/>
  <c r="AO20" i="6" s="1"/>
  <c r="AJ19" i="6"/>
  <c r="AK19" i="6" s="1"/>
  <c r="AO19" i="6" s="1"/>
  <c r="AJ18" i="6"/>
  <c r="AK18" i="6" s="1"/>
  <c r="AO18" i="6" s="1"/>
  <c r="AJ17" i="6"/>
  <c r="AK17" i="6" s="1"/>
  <c r="AO17" i="6" s="1"/>
  <c r="AJ16" i="6"/>
  <c r="AK16" i="6" s="1"/>
  <c r="AO16" i="6" s="1"/>
  <c r="AJ15" i="6"/>
  <c r="AK15" i="6" s="1"/>
  <c r="AO15" i="6" s="1"/>
  <c r="AJ14" i="6"/>
  <c r="AK14" i="6" s="1"/>
  <c r="AO14" i="6" s="1"/>
  <c r="AJ13" i="6"/>
  <c r="AK13" i="6" s="1"/>
  <c r="AO13" i="6" s="1"/>
  <c r="E35" i="6"/>
  <c r="DE35" i="6"/>
  <c r="DM35" i="6" s="1"/>
  <c r="AJ12" i="6"/>
  <c r="AK12" i="6" s="1"/>
  <c r="AO12" i="6" s="1"/>
  <c r="AI35" i="6"/>
  <c r="AJ34" i="5"/>
  <c r="AK34" i="5" s="1"/>
  <c r="AO34" i="5" s="1"/>
  <c r="DM11" i="6"/>
  <c r="AJ33" i="5"/>
  <c r="AK33" i="5" s="1"/>
  <c r="AO33" i="5" s="1"/>
  <c r="AJ32" i="5"/>
  <c r="AK32" i="5" s="1"/>
  <c r="AO32" i="5" s="1"/>
  <c r="AJ31" i="5"/>
  <c r="AK31" i="5" s="1"/>
  <c r="AO31" i="5" s="1"/>
  <c r="AJ30" i="5"/>
  <c r="AK30" i="5" s="1"/>
  <c r="AO30" i="5" s="1"/>
  <c r="AJ29" i="5"/>
  <c r="AK29" i="5" s="1"/>
  <c r="AO29" i="5" s="1"/>
  <c r="AJ28" i="5"/>
  <c r="AK28" i="5" s="1"/>
  <c r="AO28" i="5" s="1"/>
  <c r="AJ27" i="5"/>
  <c r="AK27" i="5" s="1"/>
  <c r="AO27" i="5" s="1"/>
  <c r="AJ26" i="5"/>
  <c r="AK26" i="5" s="1"/>
  <c r="AO26" i="5" s="1"/>
  <c r="AJ25" i="5"/>
  <c r="AK25" i="5" s="1"/>
  <c r="AO25" i="5" s="1"/>
  <c r="AJ24" i="5"/>
  <c r="AK24" i="5" s="1"/>
  <c r="AO24" i="5" s="1"/>
  <c r="AJ23" i="5"/>
  <c r="AK23" i="5" s="1"/>
  <c r="AO23" i="5" s="1"/>
  <c r="AJ22" i="5"/>
  <c r="AK22" i="5" s="1"/>
  <c r="AO22" i="5" s="1"/>
  <c r="AJ21" i="5"/>
  <c r="AK21" i="5" s="1"/>
  <c r="AO21" i="5" s="1"/>
  <c r="AJ20" i="5"/>
  <c r="AK20" i="5" s="1"/>
  <c r="AO20" i="5" s="1"/>
  <c r="AJ19" i="5"/>
  <c r="AK19" i="5" s="1"/>
  <c r="AO19" i="5" s="1"/>
  <c r="AJ18" i="5"/>
  <c r="AK18" i="5" s="1"/>
  <c r="AO18" i="5" s="1"/>
  <c r="AJ17" i="5"/>
  <c r="AK17" i="5" s="1"/>
  <c r="AO17" i="5" s="1"/>
  <c r="AJ16" i="5"/>
  <c r="AK16" i="5" s="1"/>
  <c r="AO16" i="5" s="1"/>
  <c r="AJ15" i="5"/>
  <c r="AK15" i="5" s="1"/>
  <c r="AO15" i="5" s="1"/>
  <c r="E35" i="5"/>
  <c r="AJ14" i="5"/>
  <c r="AK14" i="5" s="1"/>
  <c r="AO14" i="5" s="1"/>
  <c r="AJ13" i="5"/>
  <c r="AK13" i="5" s="1"/>
  <c r="AO13" i="5" s="1"/>
  <c r="H35" i="5"/>
  <c r="DE35" i="5"/>
  <c r="DM35" i="5" s="1"/>
  <c r="AJ12" i="5"/>
  <c r="AK12" i="5" s="1"/>
  <c r="AO12" i="5" s="1"/>
  <c r="AI35" i="5"/>
  <c r="AJ34" i="4"/>
  <c r="AK34" i="4" s="1"/>
  <c r="AO34" i="4" s="1"/>
  <c r="DM11" i="5"/>
  <c r="AJ33" i="4"/>
  <c r="AK33" i="4" s="1"/>
  <c r="AO33" i="4" s="1"/>
  <c r="AJ32" i="4"/>
  <c r="AK32" i="4" s="1"/>
  <c r="AO32" i="4" s="1"/>
  <c r="AJ31" i="4"/>
  <c r="AK31" i="4" s="1"/>
  <c r="AO31" i="4" s="1"/>
  <c r="AJ30" i="4"/>
  <c r="AK30" i="4" s="1"/>
  <c r="AO30" i="4" s="1"/>
  <c r="AJ29" i="4"/>
  <c r="AK29" i="4" s="1"/>
  <c r="AO29" i="4" s="1"/>
  <c r="AJ28" i="4"/>
  <c r="AK28" i="4" s="1"/>
  <c r="AO28" i="4" s="1"/>
  <c r="AJ27" i="4"/>
  <c r="AK27" i="4" s="1"/>
  <c r="AO27" i="4" s="1"/>
  <c r="AJ26" i="4"/>
  <c r="AK26" i="4" s="1"/>
  <c r="AO26" i="4" s="1"/>
  <c r="AJ25" i="4"/>
  <c r="AK25" i="4" s="1"/>
  <c r="AO25" i="4" s="1"/>
  <c r="AJ24" i="4"/>
  <c r="AK24" i="4" s="1"/>
  <c r="AO24" i="4" s="1"/>
  <c r="AJ23" i="4"/>
  <c r="AK23" i="4" s="1"/>
  <c r="AO23" i="4" s="1"/>
  <c r="AJ22" i="4"/>
  <c r="AK22" i="4" s="1"/>
  <c r="AO22" i="4" s="1"/>
  <c r="AJ21" i="4"/>
  <c r="AK21" i="4" s="1"/>
  <c r="AO21" i="4" s="1"/>
  <c r="AJ20" i="4"/>
  <c r="AK20" i="4" s="1"/>
  <c r="AO20" i="4" s="1"/>
  <c r="AJ19" i="4"/>
  <c r="AK19" i="4" s="1"/>
  <c r="AO19" i="4" s="1"/>
  <c r="AJ18" i="4"/>
  <c r="AK18" i="4" s="1"/>
  <c r="AO18" i="4" s="1"/>
  <c r="AJ17" i="4"/>
  <c r="AK17" i="4" s="1"/>
  <c r="AO17" i="4" s="1"/>
  <c r="AJ16" i="4"/>
  <c r="AK16" i="4" s="1"/>
  <c r="AO16" i="4" s="1"/>
  <c r="AJ15" i="4"/>
  <c r="AK15" i="4" s="1"/>
  <c r="AO15" i="4" s="1"/>
  <c r="AJ14" i="4"/>
  <c r="AK14" i="4" s="1"/>
  <c r="AO14" i="4" s="1"/>
  <c r="E35" i="4"/>
  <c r="DE35" i="4"/>
  <c r="DM35" i="4" s="1"/>
  <c r="AJ13" i="4"/>
  <c r="AK13" i="4" s="1"/>
  <c r="AO13" i="4" s="1"/>
  <c r="H35" i="4"/>
  <c r="AJ12" i="4"/>
  <c r="AK12" i="4" s="1"/>
  <c r="AO12" i="4" s="1"/>
  <c r="DM11" i="4"/>
  <c r="AI35" i="4"/>
  <c r="AJ34" i="3"/>
  <c r="AK34" i="3" s="1"/>
  <c r="AO34" i="3" s="1"/>
  <c r="AJ33" i="3"/>
  <c r="AK33" i="3" s="1"/>
  <c r="AO33" i="3" s="1"/>
  <c r="AJ32" i="3"/>
  <c r="AK32" i="3" s="1"/>
  <c r="AO32" i="3" s="1"/>
  <c r="AJ31" i="3"/>
  <c r="AK31" i="3" s="1"/>
  <c r="AO31" i="3" s="1"/>
  <c r="AJ30" i="3"/>
  <c r="AK30" i="3" s="1"/>
  <c r="AO30" i="3" s="1"/>
  <c r="AJ29" i="3"/>
  <c r="AK29" i="3" s="1"/>
  <c r="AO29" i="3" s="1"/>
  <c r="AJ28" i="3"/>
  <c r="AK28" i="3" s="1"/>
  <c r="AO28" i="3" s="1"/>
  <c r="AJ27" i="3"/>
  <c r="AK27" i="3" s="1"/>
  <c r="AO27" i="3" s="1"/>
  <c r="AJ26" i="3"/>
  <c r="AK26" i="3" s="1"/>
  <c r="AO26" i="3" s="1"/>
  <c r="AJ25" i="3"/>
  <c r="AK25" i="3" s="1"/>
  <c r="AO25" i="3" s="1"/>
  <c r="AJ24" i="3"/>
  <c r="AK24" i="3" s="1"/>
  <c r="AO24" i="3" s="1"/>
  <c r="AJ23" i="3"/>
  <c r="AK23" i="3" s="1"/>
  <c r="AO23" i="3" s="1"/>
  <c r="AJ22" i="3"/>
  <c r="AK22" i="3" s="1"/>
  <c r="AO22" i="3" s="1"/>
  <c r="AJ21" i="3"/>
  <c r="AK21" i="3" s="1"/>
  <c r="AO21" i="3" s="1"/>
  <c r="AJ20" i="3"/>
  <c r="AK20" i="3" s="1"/>
  <c r="AO20" i="3" s="1"/>
  <c r="AJ19" i="3"/>
  <c r="AK19" i="3" s="1"/>
  <c r="AO19" i="3" s="1"/>
  <c r="AJ18" i="3"/>
  <c r="AK18" i="3" s="1"/>
  <c r="AO18" i="3" s="1"/>
  <c r="AJ17" i="3"/>
  <c r="AK17" i="3" s="1"/>
  <c r="AO17" i="3" s="1"/>
  <c r="AJ16" i="3"/>
  <c r="AK16" i="3" s="1"/>
  <c r="AO16" i="3" s="1"/>
  <c r="AJ15" i="3"/>
  <c r="AK15" i="3" s="1"/>
  <c r="AO15" i="3" s="1"/>
  <c r="AJ14" i="3"/>
  <c r="AK14" i="3" s="1"/>
  <c r="AO14" i="3" s="1"/>
  <c r="H35" i="3"/>
  <c r="AJ13" i="3"/>
  <c r="AK13" i="3" s="1"/>
  <c r="AO13" i="3" s="1"/>
  <c r="E35" i="3"/>
  <c r="DE35" i="3"/>
  <c r="DM35" i="3" s="1"/>
  <c r="AJ12" i="3"/>
  <c r="AK12" i="3" s="1"/>
  <c r="AO12" i="3" s="1"/>
  <c r="DM11" i="3"/>
  <c r="AI35" i="3"/>
  <c r="DN33" i="2"/>
  <c r="DN31" i="2"/>
  <c r="DN30" i="2"/>
  <c r="DN34" i="2"/>
  <c r="AK29" i="2"/>
  <c r="AO29" i="2" s="1"/>
  <c r="AJ35" i="2"/>
  <c r="DN29" i="2"/>
  <c r="DN28" i="2"/>
  <c r="DN27" i="2"/>
  <c r="DN11" i="2"/>
  <c r="DE35" i="2"/>
  <c r="DM35" i="2" s="1"/>
  <c r="AK11" i="2"/>
  <c r="AO11" i="1"/>
  <c r="AK35" i="1"/>
  <c r="DN12" i="31"/>
  <c r="DN13" i="31"/>
  <c r="DN14" i="31"/>
  <c r="AJ11" i="31"/>
  <c r="AJ11" i="30"/>
  <c r="DN11" i="30" s="1"/>
  <c r="DN12" i="29"/>
  <c r="DN13" i="29"/>
  <c r="DN14" i="29"/>
  <c r="DN15" i="29"/>
  <c r="DN16" i="29"/>
  <c r="DN17" i="29"/>
  <c r="DN18" i="29"/>
  <c r="DN19" i="29"/>
  <c r="DN20" i="29"/>
  <c r="DN21" i="29"/>
  <c r="DN22" i="29"/>
  <c r="DN23" i="29"/>
  <c r="DN24" i="29"/>
  <c r="DN25" i="29"/>
  <c r="DN27" i="29"/>
  <c r="DN28" i="29"/>
  <c r="DN29" i="29"/>
  <c r="DN30" i="29"/>
  <c r="DN31" i="29"/>
  <c r="AJ11" i="29"/>
  <c r="DN11" i="29" s="1"/>
  <c r="DN32" i="28"/>
  <c r="DN33" i="28"/>
  <c r="DN34" i="28"/>
  <c r="DN12" i="28"/>
  <c r="DN13" i="28"/>
  <c r="DN14" i="28"/>
  <c r="DN15" i="28"/>
  <c r="DN16" i="28"/>
  <c r="DN17" i="28"/>
  <c r="DN18" i="28"/>
  <c r="DN19" i="28"/>
  <c r="DN20" i="28"/>
  <c r="DN21" i="28"/>
  <c r="DN22" i="28"/>
  <c r="DN23" i="28"/>
  <c r="DN24" i="28"/>
  <c r="DN25" i="28"/>
  <c r="DN26" i="28"/>
  <c r="DN27" i="28"/>
  <c r="DN28" i="28"/>
  <c r="DN29" i="28"/>
  <c r="DN30" i="28"/>
  <c r="DN31" i="28"/>
  <c r="AJ11" i="28"/>
  <c r="DN11" i="28" s="1"/>
  <c r="DN33" i="27"/>
  <c r="DN12" i="27"/>
  <c r="DN13" i="27"/>
  <c r="DN14" i="27"/>
  <c r="DN15" i="27"/>
  <c r="DN16" i="27"/>
  <c r="DN17" i="27"/>
  <c r="DN18" i="27"/>
  <c r="DN19" i="27"/>
  <c r="DN20" i="27"/>
  <c r="DN21" i="27"/>
  <c r="DN22" i="27"/>
  <c r="DN23" i="27"/>
  <c r="DN24" i="27"/>
  <c r="DN25" i="27"/>
  <c r="DN26" i="27"/>
  <c r="DN27" i="27"/>
  <c r="DN28" i="27"/>
  <c r="DN29" i="27"/>
  <c r="DN30" i="27"/>
  <c r="DN31" i="27"/>
  <c r="AJ11" i="27"/>
  <c r="DN33" i="26"/>
  <c r="DN12" i="26"/>
  <c r="DN13" i="26"/>
  <c r="DN14" i="26"/>
  <c r="DN15" i="26"/>
  <c r="DN16" i="26"/>
  <c r="DN17" i="26"/>
  <c r="DN18" i="26"/>
  <c r="DN19" i="26"/>
  <c r="DN20" i="26"/>
  <c r="DN21" i="26"/>
  <c r="DN22" i="26"/>
  <c r="DN23" i="26"/>
  <c r="DN25" i="26"/>
  <c r="DN27" i="26"/>
  <c r="DN28" i="26"/>
  <c r="DN29" i="26"/>
  <c r="DN30" i="26"/>
  <c r="DN31" i="26"/>
  <c r="AJ11" i="26"/>
  <c r="DN11" i="26" s="1"/>
  <c r="DN33" i="25"/>
  <c r="DN12" i="25"/>
  <c r="DN13" i="25"/>
  <c r="DN15" i="25"/>
  <c r="DN16" i="25"/>
  <c r="DN17" i="25"/>
  <c r="DN19" i="25"/>
  <c r="DN20" i="25"/>
  <c r="DN21" i="25"/>
  <c r="DN22" i="25"/>
  <c r="DN23" i="25"/>
  <c r="DN24" i="25"/>
  <c r="DN25" i="25"/>
  <c r="DN26" i="25"/>
  <c r="DN27" i="25"/>
  <c r="DN28" i="25"/>
  <c r="DN29" i="25"/>
  <c r="DN30" i="25"/>
  <c r="DN31" i="25"/>
  <c r="AJ11" i="25"/>
  <c r="AJ11" i="24"/>
  <c r="DN33" i="23"/>
  <c r="DN12" i="23"/>
  <c r="DN13" i="23"/>
  <c r="DN14" i="23"/>
  <c r="DN15" i="23"/>
  <c r="DN16" i="23"/>
  <c r="DN17" i="23"/>
  <c r="DN18" i="23"/>
  <c r="DN19" i="23"/>
  <c r="DN20" i="23"/>
  <c r="DN21" i="23"/>
  <c r="DN22" i="23"/>
  <c r="DN23" i="23"/>
  <c r="DN24" i="23"/>
  <c r="DN25" i="23"/>
  <c r="DN26" i="23"/>
  <c r="DN27" i="23"/>
  <c r="DN28" i="23"/>
  <c r="DN29" i="23"/>
  <c r="DN30" i="23"/>
  <c r="DN31" i="23"/>
  <c r="AJ11" i="23"/>
  <c r="DN32" i="22"/>
  <c r="DN33" i="22"/>
  <c r="DN34" i="22"/>
  <c r="AJ11" i="22"/>
  <c r="DN33" i="21"/>
  <c r="DN12" i="21"/>
  <c r="DN13" i="21"/>
  <c r="DN14" i="21"/>
  <c r="DN15" i="21"/>
  <c r="DN16" i="21"/>
  <c r="DN17" i="21"/>
  <c r="DN18" i="21"/>
  <c r="DN20" i="21"/>
  <c r="DN22" i="21"/>
  <c r="DN23" i="21"/>
  <c r="DN24" i="21"/>
  <c r="DN25" i="21"/>
  <c r="DN26" i="21"/>
  <c r="DN27" i="21"/>
  <c r="DN28" i="21"/>
  <c r="DN29" i="21"/>
  <c r="DN30" i="21"/>
  <c r="DN31" i="21"/>
  <c r="AJ11" i="21"/>
  <c r="DN11" i="21" s="1"/>
  <c r="DN32" i="20"/>
  <c r="AJ11" i="20"/>
  <c r="AJ11" i="19"/>
  <c r="DN17" i="18"/>
  <c r="DN18" i="18"/>
  <c r="DN19" i="18"/>
  <c r="DN20" i="18"/>
  <c r="DN21" i="18"/>
  <c r="DN22" i="18"/>
  <c r="DN23" i="18"/>
  <c r="DN24" i="18"/>
  <c r="DN25" i="18"/>
  <c r="DN26" i="18"/>
  <c r="DN27" i="18"/>
  <c r="DN28" i="18"/>
  <c r="DN29" i="18"/>
  <c r="DN30" i="18"/>
  <c r="DN31" i="18"/>
  <c r="AJ11" i="18"/>
  <c r="DN33" i="17"/>
  <c r="DN12" i="17"/>
  <c r="DN13" i="17"/>
  <c r="DN14" i="17"/>
  <c r="DN15" i="17"/>
  <c r="DN16" i="17"/>
  <c r="DN17" i="17"/>
  <c r="DN18" i="17"/>
  <c r="DN19" i="17"/>
  <c r="DN20" i="17"/>
  <c r="DN21" i="17"/>
  <c r="DN22" i="17"/>
  <c r="DN23" i="17"/>
  <c r="DN24" i="17"/>
  <c r="DN25" i="17"/>
  <c r="DN26" i="17"/>
  <c r="DN27" i="17"/>
  <c r="DN28" i="17"/>
  <c r="DN29" i="17"/>
  <c r="DN30" i="17"/>
  <c r="DN31" i="17"/>
  <c r="AJ11" i="17"/>
  <c r="AJ11" i="16"/>
  <c r="DN11" i="16" s="1"/>
  <c r="AJ11" i="15"/>
  <c r="AJ11" i="14"/>
  <c r="DN11" i="14" s="1"/>
  <c r="DN32" i="13"/>
  <c r="AJ11" i="13"/>
  <c r="DN13" i="12"/>
  <c r="DN14" i="12"/>
  <c r="DN15" i="12"/>
  <c r="DN16" i="12"/>
  <c r="DN17" i="12"/>
  <c r="DN18" i="12"/>
  <c r="DN20" i="12"/>
  <c r="DN21" i="12"/>
  <c r="DN23" i="12"/>
  <c r="DN24" i="12"/>
  <c r="DN25" i="12"/>
  <c r="DN26" i="12"/>
  <c r="DN27" i="12"/>
  <c r="DN28" i="12"/>
  <c r="DN30" i="12"/>
  <c r="DN31" i="12"/>
  <c r="AJ11" i="12"/>
  <c r="DN11" i="12" s="1"/>
  <c r="AJ11" i="11"/>
  <c r="DN11" i="11" s="1"/>
  <c r="DN32" i="10"/>
  <c r="DN33" i="10"/>
  <c r="DN34" i="10"/>
  <c r="DN12" i="10"/>
  <c r="DN13" i="10"/>
  <c r="AJ11" i="10"/>
  <c r="DN12" i="9"/>
  <c r="DN13" i="9"/>
  <c r="DN14" i="9"/>
  <c r="DN15" i="9"/>
  <c r="DN16" i="9"/>
  <c r="DN17" i="9"/>
  <c r="DN18" i="9"/>
  <c r="DN19" i="9"/>
  <c r="DN20" i="9"/>
  <c r="DN21" i="9"/>
  <c r="DN22" i="9"/>
  <c r="DN23" i="9"/>
  <c r="DN24" i="9"/>
  <c r="DN25" i="9"/>
  <c r="DN26" i="9"/>
  <c r="DN27" i="9"/>
  <c r="DN28" i="9"/>
  <c r="DN29" i="9"/>
  <c r="DN30" i="9"/>
  <c r="DN31" i="9"/>
  <c r="AJ11" i="9"/>
  <c r="AJ11" i="8"/>
  <c r="DN11" i="8" s="1"/>
  <c r="AJ11" i="7"/>
  <c r="AJ11" i="6"/>
  <c r="DN32" i="5"/>
  <c r="AJ11" i="5"/>
  <c r="DN33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AJ11" i="4"/>
  <c r="DN11" i="4" s="1"/>
  <c r="AJ11" i="3"/>
  <c r="DN33" i="31" l="1"/>
  <c r="DN34" i="31"/>
  <c r="DN32" i="31"/>
  <c r="DN31" i="31"/>
  <c r="DN30" i="31"/>
  <c r="DN29" i="31"/>
  <c r="DN28" i="31"/>
  <c r="DN27" i="31"/>
  <c r="DN26" i="31"/>
  <c r="DN25" i="31"/>
  <c r="DN24" i="31"/>
  <c r="DN23" i="31"/>
  <c r="DN22" i="31"/>
  <c r="DN21" i="31"/>
  <c r="DN20" i="31"/>
  <c r="DN19" i="31"/>
  <c r="DN18" i="31"/>
  <c r="DN17" i="31"/>
  <c r="DN16" i="31"/>
  <c r="DN15" i="31"/>
  <c r="DN34" i="30"/>
  <c r="DN33" i="30"/>
  <c r="DN32" i="30"/>
  <c r="DN31" i="30"/>
  <c r="DN30" i="30"/>
  <c r="DN29" i="30"/>
  <c r="DN28" i="30"/>
  <c r="DN27" i="30"/>
  <c r="DN26" i="30"/>
  <c r="DN25" i="30"/>
  <c r="DN24" i="30"/>
  <c r="DN23" i="30"/>
  <c r="DN22" i="30"/>
  <c r="DN21" i="30"/>
  <c r="DN20" i="30"/>
  <c r="DN19" i="30"/>
  <c r="DN18" i="30"/>
  <c r="DN17" i="30"/>
  <c r="DN16" i="30"/>
  <c r="DN15" i="30"/>
  <c r="DN14" i="30"/>
  <c r="DN13" i="30"/>
  <c r="DN12" i="30"/>
  <c r="DN34" i="29"/>
  <c r="DN33" i="29"/>
  <c r="DN32" i="29"/>
  <c r="DN26" i="29"/>
  <c r="DN34" i="27"/>
  <c r="DN32" i="27"/>
  <c r="DN34" i="26"/>
  <c r="DN32" i="26"/>
  <c r="DN26" i="26"/>
  <c r="DN24" i="26"/>
  <c r="DN34" i="25"/>
  <c r="DN32" i="25"/>
  <c r="DN18" i="25"/>
  <c r="DN14" i="25"/>
  <c r="DN34" i="24"/>
  <c r="DN33" i="24"/>
  <c r="DN32" i="24"/>
  <c r="DN31" i="24"/>
  <c r="DN30" i="24"/>
  <c r="DN29" i="24"/>
  <c r="DN28" i="24"/>
  <c r="DN27" i="24"/>
  <c r="DN26" i="24"/>
  <c r="DN25" i="24"/>
  <c r="DN24" i="24"/>
  <c r="DN23" i="24"/>
  <c r="DN22" i="24"/>
  <c r="DN21" i="24"/>
  <c r="DN20" i="24"/>
  <c r="DN19" i="24"/>
  <c r="DN18" i="24"/>
  <c r="DN17" i="24"/>
  <c r="DN16" i="24"/>
  <c r="DN15" i="24"/>
  <c r="DN14" i="24"/>
  <c r="DN13" i="24"/>
  <c r="DN12" i="24"/>
  <c r="DN34" i="23"/>
  <c r="DN32" i="23"/>
  <c r="DN30" i="22"/>
  <c r="DN29" i="22"/>
  <c r="DN28" i="22"/>
  <c r="DN27" i="22"/>
  <c r="DN26" i="22"/>
  <c r="DN25" i="22"/>
  <c r="DN24" i="22"/>
  <c r="DN23" i="22"/>
  <c r="DN22" i="22"/>
  <c r="DN21" i="22"/>
  <c r="DN20" i="22"/>
  <c r="DN19" i="22"/>
  <c r="DN18" i="22"/>
  <c r="DN17" i="22"/>
  <c r="DN16" i="22"/>
  <c r="DN15" i="22"/>
  <c r="DN14" i="22"/>
  <c r="DN13" i="22"/>
  <c r="DN12" i="22"/>
  <c r="DN32" i="21"/>
  <c r="DN21" i="21"/>
  <c r="DN19" i="21"/>
  <c r="DN34" i="21"/>
  <c r="DN34" i="20"/>
  <c r="DN33" i="20"/>
  <c r="DN31" i="20"/>
  <c r="DN30" i="20"/>
  <c r="DN29" i="20"/>
  <c r="DN28" i="20"/>
  <c r="DN27" i="20"/>
  <c r="DN26" i="20"/>
  <c r="DN25" i="20"/>
  <c r="DN24" i="20"/>
  <c r="DN23" i="20"/>
  <c r="DN22" i="20"/>
  <c r="DN21" i="20"/>
  <c r="DN20" i="20"/>
  <c r="DN19" i="20"/>
  <c r="DN18" i="20"/>
  <c r="DN17" i="20"/>
  <c r="DN16" i="20"/>
  <c r="DN15" i="20"/>
  <c r="DN14" i="20"/>
  <c r="DN13" i="20"/>
  <c r="DN12" i="20"/>
  <c r="DN34" i="19"/>
  <c r="DN33" i="19"/>
  <c r="DN32" i="19"/>
  <c r="DN31" i="19"/>
  <c r="DN30" i="19"/>
  <c r="DN29" i="19"/>
  <c r="DN28" i="19"/>
  <c r="DN27" i="19"/>
  <c r="DN26" i="19"/>
  <c r="DN25" i="19"/>
  <c r="DN24" i="19"/>
  <c r="DN23" i="19"/>
  <c r="DN22" i="19"/>
  <c r="DN21" i="19"/>
  <c r="DN20" i="19"/>
  <c r="DN19" i="19"/>
  <c r="DN18" i="19"/>
  <c r="DN17" i="19"/>
  <c r="DN16" i="19"/>
  <c r="DN15" i="19"/>
  <c r="DN14" i="19"/>
  <c r="DN13" i="19"/>
  <c r="DN12" i="19"/>
  <c r="DN34" i="18"/>
  <c r="DN33" i="18"/>
  <c r="DN32" i="18"/>
  <c r="DN16" i="18"/>
  <c r="DN15" i="18"/>
  <c r="DN14" i="18"/>
  <c r="DN13" i="18"/>
  <c r="DN34" i="17"/>
  <c r="DN32" i="17"/>
  <c r="DN34" i="16"/>
  <c r="DN33" i="16"/>
  <c r="DN32" i="16"/>
  <c r="DN31" i="16"/>
  <c r="DN30" i="16"/>
  <c r="DN29" i="16"/>
  <c r="DN28" i="16"/>
  <c r="DN27" i="16"/>
  <c r="DN26" i="16"/>
  <c r="DN25" i="16"/>
  <c r="DN24" i="16"/>
  <c r="DN23" i="16"/>
  <c r="DN22" i="16"/>
  <c r="DN21" i="16"/>
  <c r="DN20" i="16"/>
  <c r="DN19" i="16"/>
  <c r="DN18" i="16"/>
  <c r="DN17" i="16"/>
  <c r="DN16" i="16"/>
  <c r="DN15" i="16"/>
  <c r="DN14" i="16"/>
  <c r="DN13" i="16"/>
  <c r="DN12" i="16"/>
  <c r="DN34" i="15"/>
  <c r="DN33" i="15"/>
  <c r="DN32" i="15"/>
  <c r="DN31" i="15"/>
  <c r="DN30" i="15"/>
  <c r="DN29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6" i="15"/>
  <c r="DN15" i="15"/>
  <c r="DN14" i="15"/>
  <c r="DN13" i="15"/>
  <c r="DN12" i="15"/>
  <c r="DN34" i="14"/>
  <c r="DN33" i="14"/>
  <c r="DN32" i="14"/>
  <c r="DN31" i="14"/>
  <c r="DN30" i="14"/>
  <c r="DN29" i="14"/>
  <c r="DN28" i="14"/>
  <c r="DN27" i="14"/>
  <c r="DN26" i="14"/>
  <c r="DN25" i="14"/>
  <c r="DN24" i="14"/>
  <c r="DN23" i="14"/>
  <c r="DN22" i="14"/>
  <c r="DN21" i="14"/>
  <c r="DN20" i="14"/>
  <c r="DN19" i="14"/>
  <c r="DN18" i="14"/>
  <c r="DN17" i="14"/>
  <c r="DN16" i="14"/>
  <c r="DN15" i="14"/>
  <c r="DN14" i="14"/>
  <c r="DN13" i="14"/>
  <c r="DN12" i="14"/>
  <c r="DN34" i="13"/>
  <c r="DN33" i="13"/>
  <c r="DN31" i="13"/>
  <c r="DN30" i="13"/>
  <c r="DN29" i="13"/>
  <c r="DN28" i="13"/>
  <c r="DN27" i="13"/>
  <c r="DN26" i="13"/>
  <c r="DN25" i="13"/>
  <c r="DN24" i="13"/>
  <c r="DN23" i="13"/>
  <c r="DN22" i="13"/>
  <c r="DN21" i="13"/>
  <c r="DN20" i="13"/>
  <c r="DN19" i="13"/>
  <c r="DN18" i="13"/>
  <c r="DN17" i="13"/>
  <c r="DN16" i="13"/>
  <c r="DN15" i="13"/>
  <c r="DN14" i="13"/>
  <c r="DN13" i="13"/>
  <c r="DN12" i="13"/>
  <c r="DN34" i="12"/>
  <c r="DN33" i="12"/>
  <c r="DN32" i="12"/>
  <c r="DN29" i="12"/>
  <c r="DN22" i="12"/>
  <c r="DN19" i="12"/>
  <c r="DN12" i="12"/>
  <c r="DN34" i="11"/>
  <c r="DN33" i="11"/>
  <c r="DN32" i="11"/>
  <c r="DN31" i="11"/>
  <c r="DN30" i="11"/>
  <c r="DN29" i="11"/>
  <c r="DN28" i="11"/>
  <c r="DN27" i="11"/>
  <c r="DN26" i="11"/>
  <c r="DN25" i="11"/>
  <c r="DN24" i="11"/>
  <c r="DN23" i="11"/>
  <c r="DN22" i="11"/>
  <c r="DN21" i="11"/>
  <c r="DN20" i="11"/>
  <c r="DN19" i="11"/>
  <c r="DN18" i="11"/>
  <c r="DN17" i="11"/>
  <c r="DN16" i="11"/>
  <c r="DN15" i="11"/>
  <c r="DN14" i="11"/>
  <c r="DN13" i="11"/>
  <c r="DN31" i="10"/>
  <c r="DN30" i="10"/>
  <c r="DN29" i="10"/>
  <c r="DN28" i="10"/>
  <c r="DN27" i="10"/>
  <c r="DN26" i="10"/>
  <c r="DN25" i="10"/>
  <c r="DN24" i="10"/>
  <c r="DN23" i="10"/>
  <c r="DN22" i="10"/>
  <c r="DN21" i="10"/>
  <c r="DN20" i="10"/>
  <c r="DN19" i="10"/>
  <c r="DN18" i="10"/>
  <c r="DN17" i="10"/>
  <c r="DN16" i="10"/>
  <c r="DN15" i="10"/>
  <c r="DN14" i="10"/>
  <c r="DN34" i="9"/>
  <c r="DN33" i="9"/>
  <c r="DN32" i="9"/>
  <c r="DN34" i="8"/>
  <c r="DN33" i="8"/>
  <c r="DN32" i="8"/>
  <c r="DN31" i="8"/>
  <c r="DN30" i="8"/>
  <c r="DN29" i="8"/>
  <c r="DN28" i="8"/>
  <c r="DN27" i="8"/>
  <c r="DN26" i="8"/>
  <c r="DN25" i="8"/>
  <c r="DN24" i="8"/>
  <c r="DN23" i="8"/>
  <c r="DN22" i="8"/>
  <c r="DN21" i="8"/>
  <c r="DN20" i="8"/>
  <c r="DN19" i="8"/>
  <c r="DN18" i="8"/>
  <c r="DN17" i="8"/>
  <c r="DN16" i="8"/>
  <c r="DN15" i="8"/>
  <c r="DN14" i="8"/>
  <c r="DN13" i="8"/>
  <c r="DN12" i="8"/>
  <c r="DN33" i="7"/>
  <c r="DN32" i="7"/>
  <c r="DN31" i="7"/>
  <c r="DN30" i="7"/>
  <c r="DN29" i="7"/>
  <c r="DN27" i="7"/>
  <c r="DN26" i="7"/>
  <c r="DN25" i="7"/>
  <c r="DN24" i="7"/>
  <c r="DN23" i="7"/>
  <c r="DN21" i="7"/>
  <c r="DN20" i="7"/>
  <c r="DN18" i="7"/>
  <c r="DN19" i="7"/>
  <c r="DN17" i="7"/>
  <c r="DN16" i="7"/>
  <c r="DN15" i="7"/>
  <c r="DN14" i="7"/>
  <c r="DN13" i="7"/>
  <c r="DN12" i="7"/>
  <c r="DN23" i="6"/>
  <c r="DN22" i="6"/>
  <c r="DN21" i="6"/>
  <c r="DN20" i="6"/>
  <c r="DN19" i="6"/>
  <c r="DN18" i="6"/>
  <c r="DN17" i="6"/>
  <c r="DN16" i="6"/>
  <c r="DN15" i="6"/>
  <c r="DN14" i="6"/>
  <c r="DN13" i="6"/>
  <c r="DN12" i="6"/>
  <c r="DN34" i="5"/>
  <c r="DN33" i="5"/>
  <c r="DN31" i="5"/>
  <c r="DN30" i="5"/>
  <c r="DN29" i="5"/>
  <c r="DN28" i="5"/>
  <c r="DN27" i="5"/>
  <c r="DN26" i="5"/>
  <c r="DN25" i="5"/>
  <c r="DN24" i="5"/>
  <c r="DN23" i="5"/>
  <c r="DN22" i="5"/>
  <c r="DN21" i="5"/>
  <c r="DN20" i="5"/>
  <c r="DN19" i="5"/>
  <c r="DN18" i="5"/>
  <c r="DN17" i="5"/>
  <c r="DN16" i="5"/>
  <c r="DN15" i="5"/>
  <c r="DN14" i="5"/>
  <c r="DN13" i="5"/>
  <c r="DN12" i="5"/>
  <c r="DN34" i="4"/>
  <c r="DN32" i="4"/>
  <c r="DN34" i="3"/>
  <c r="DN33" i="3"/>
  <c r="DN32" i="3"/>
  <c r="DN31" i="3"/>
  <c r="DN30" i="3"/>
  <c r="DN29" i="3"/>
  <c r="DN28" i="3"/>
  <c r="DN27" i="3"/>
  <c r="DN26" i="3"/>
  <c r="DN25" i="3"/>
  <c r="DN24" i="3"/>
  <c r="DN23" i="3"/>
  <c r="DN22" i="3"/>
  <c r="DN21" i="3"/>
  <c r="DN20" i="3"/>
  <c r="DN19" i="3"/>
  <c r="DN18" i="3"/>
  <c r="DN17" i="3"/>
  <c r="DN16" i="3"/>
  <c r="DN15" i="3"/>
  <c r="DN14" i="3"/>
  <c r="DN13" i="3"/>
  <c r="DN12" i="3"/>
  <c r="DN35" i="2"/>
  <c r="AK35" i="2"/>
  <c r="AO11" i="2"/>
  <c r="AK11" i="31"/>
  <c r="AJ35" i="31"/>
  <c r="DN35" i="31" s="1"/>
  <c r="DN11" i="31"/>
  <c r="AK11" i="30"/>
  <c r="AJ35" i="30"/>
  <c r="DN35" i="30" s="1"/>
  <c r="AK11" i="29"/>
  <c r="AJ35" i="29"/>
  <c r="DN35" i="29" s="1"/>
  <c r="AJ35" i="28"/>
  <c r="DN35" i="28" s="1"/>
  <c r="AK11" i="28"/>
  <c r="AK11" i="27"/>
  <c r="AJ35" i="27"/>
  <c r="DN35" i="27" s="1"/>
  <c r="DN11" i="27"/>
  <c r="AK11" i="26"/>
  <c r="AJ35" i="26"/>
  <c r="DN35" i="26" s="1"/>
  <c r="AK11" i="25"/>
  <c r="AJ35" i="25"/>
  <c r="DN35" i="25" s="1"/>
  <c r="DN11" i="25"/>
  <c r="AK11" i="24"/>
  <c r="AJ35" i="24"/>
  <c r="DN35" i="24" s="1"/>
  <c r="DN11" i="24"/>
  <c r="AK11" i="23"/>
  <c r="AJ35" i="23"/>
  <c r="DN35" i="23" s="1"/>
  <c r="DN11" i="23"/>
  <c r="AK11" i="22"/>
  <c r="AJ35" i="22"/>
  <c r="DN35" i="22" s="1"/>
  <c r="DN11" i="22"/>
  <c r="AK11" i="21"/>
  <c r="AJ35" i="21"/>
  <c r="DN35" i="21" s="1"/>
  <c r="AK11" i="20"/>
  <c r="AJ35" i="20"/>
  <c r="DN35" i="20" s="1"/>
  <c r="DN11" i="20"/>
  <c r="AK11" i="19"/>
  <c r="AJ35" i="19"/>
  <c r="DN35" i="19" s="1"/>
  <c r="DN11" i="19"/>
  <c r="AJ35" i="18"/>
  <c r="DN35" i="18" s="1"/>
  <c r="AK11" i="18"/>
  <c r="DN11" i="18"/>
  <c r="AK11" i="17"/>
  <c r="AJ35" i="17"/>
  <c r="DN35" i="17" s="1"/>
  <c r="DN11" i="17"/>
  <c r="AK11" i="16"/>
  <c r="AJ35" i="16"/>
  <c r="DN35" i="16" s="1"/>
  <c r="AK11" i="15"/>
  <c r="AJ35" i="15"/>
  <c r="DN35" i="15" s="1"/>
  <c r="DN11" i="15"/>
  <c r="AJ35" i="14"/>
  <c r="DN35" i="14" s="1"/>
  <c r="AK11" i="14"/>
  <c r="AK11" i="13"/>
  <c r="AJ35" i="13"/>
  <c r="DN35" i="13" s="1"/>
  <c r="DN11" i="13"/>
  <c r="AJ35" i="12"/>
  <c r="DN35" i="12" s="1"/>
  <c r="AK11" i="12"/>
  <c r="AK11" i="11"/>
  <c r="AJ35" i="11"/>
  <c r="DN35" i="11" s="1"/>
  <c r="AK11" i="10"/>
  <c r="AJ35" i="10"/>
  <c r="DN35" i="10" s="1"/>
  <c r="DN11" i="10"/>
  <c r="AJ35" i="9"/>
  <c r="DN35" i="9" s="1"/>
  <c r="AK11" i="9"/>
  <c r="DN11" i="9"/>
  <c r="AK11" i="8"/>
  <c r="AJ35" i="8"/>
  <c r="DN35" i="8" s="1"/>
  <c r="AJ35" i="7"/>
  <c r="DN35" i="7" s="1"/>
  <c r="AK11" i="7"/>
  <c r="DN11" i="7"/>
  <c r="AK11" i="6"/>
  <c r="AJ35" i="6"/>
  <c r="DN35" i="6" s="1"/>
  <c r="DN11" i="6"/>
  <c r="AK11" i="5"/>
  <c r="AJ35" i="5"/>
  <c r="DN35" i="5" s="1"/>
  <c r="DN11" i="5"/>
  <c r="AK11" i="4"/>
  <c r="AJ35" i="4"/>
  <c r="DN35" i="4" s="1"/>
  <c r="AK11" i="3"/>
  <c r="AJ35" i="3"/>
  <c r="DN35" i="3" s="1"/>
  <c r="DN11" i="3"/>
  <c r="DU31" i="1"/>
  <c r="AO11" i="31" l="1"/>
  <c r="AK35" i="31"/>
  <c r="AO11" i="30"/>
  <c r="AK35" i="30"/>
  <c r="AO11" i="29"/>
  <c r="AK35" i="29"/>
  <c r="AO11" i="28"/>
  <c r="AK35" i="28"/>
  <c r="AO11" i="27"/>
  <c r="AK35" i="27"/>
  <c r="AO11" i="26"/>
  <c r="AK35" i="26"/>
  <c r="AO11" i="25"/>
  <c r="AK35" i="25"/>
  <c r="AO11" i="24"/>
  <c r="AK35" i="24"/>
  <c r="AO11" i="23"/>
  <c r="AK35" i="23"/>
  <c r="AO11" i="22"/>
  <c r="AK35" i="22"/>
  <c r="AO11" i="21"/>
  <c r="AK35" i="21"/>
  <c r="AO11" i="20"/>
  <c r="AK35" i="20"/>
  <c r="AO11" i="19"/>
  <c r="AK35" i="19"/>
  <c r="AO11" i="18"/>
  <c r="AK35" i="18"/>
  <c r="AO11" i="17"/>
  <c r="AK35" i="17"/>
  <c r="AO11" i="16"/>
  <c r="AK35" i="16"/>
  <c r="AO11" i="15"/>
  <c r="AK35" i="15"/>
  <c r="AO11" i="14"/>
  <c r="AK35" i="14"/>
  <c r="AO11" i="13"/>
  <c r="AK35" i="13"/>
  <c r="AO11" i="12"/>
  <c r="AK35" i="12"/>
  <c r="AO11" i="11"/>
  <c r="AK35" i="11"/>
  <c r="AO11" i="10"/>
  <c r="AK35" i="10"/>
  <c r="AO11" i="9"/>
  <c r="AK35" i="9"/>
  <c r="AO11" i="8"/>
  <c r="AK35" i="8"/>
  <c r="AO11" i="7"/>
  <c r="AK35" i="7"/>
  <c r="AO11" i="6"/>
  <c r="AK35" i="6"/>
  <c r="AO11" i="5"/>
  <c r="AK35" i="5"/>
  <c r="AO11" i="4"/>
  <c r="AK35" i="4"/>
  <c r="AO11" i="3"/>
  <c r="AK35" i="3"/>
  <c r="AQ35" i="18"/>
  <c r="AQ35" i="26" l="1"/>
</calcChain>
</file>

<file path=xl/sharedStrings.xml><?xml version="1.0" encoding="utf-8"?>
<sst xmlns="http://schemas.openxmlformats.org/spreadsheetml/2006/main" count="11245" uniqueCount="326">
  <si>
    <t>NOTABLE REMARKS FOR THE DAY :</t>
  </si>
  <si>
    <t>10pm - 6am</t>
  </si>
  <si>
    <t>2pm - 10pm</t>
  </si>
  <si>
    <t>6am - 2pm</t>
  </si>
  <si>
    <t>ENGINEER / OPERATOR ON DUTY</t>
  </si>
  <si>
    <t>Liter/sec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</si>
  <si>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</si>
  <si>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MLD</t>
  </si>
  <si>
    <t>Manual Operation</t>
  </si>
  <si>
    <t>FLOW</t>
  </si>
  <si>
    <t>psi</t>
  </si>
  <si>
    <t>m of H2O</t>
  </si>
  <si>
    <t>Convert Pressure (Enter Unit and Value)</t>
  </si>
  <si>
    <t>kPA</t>
  </si>
  <si>
    <t>atm</t>
  </si>
  <si>
    <t>bar</t>
  </si>
  <si>
    <t>Atmospheric Pressure</t>
  </si>
  <si>
    <t>PRESSURE</t>
  </si>
  <si>
    <t>UNITS</t>
  </si>
  <si>
    <t>EM</t>
  </si>
  <si>
    <t>Equipment Maintenance</t>
  </si>
  <si>
    <t>WI</t>
  </si>
  <si>
    <t>Water Interruption</t>
  </si>
  <si>
    <t>PI</t>
  </si>
  <si>
    <t>Power Interruption</t>
  </si>
  <si>
    <t>E</t>
  </si>
  <si>
    <t>Error - General</t>
  </si>
  <si>
    <t>SE</t>
  </si>
  <si>
    <t>Shutdown Error</t>
  </si>
  <si>
    <t>SU</t>
  </si>
  <si>
    <t>Start Up Error</t>
  </si>
  <si>
    <t>SS</t>
  </si>
  <si>
    <t>Scheduled Shutdown</t>
  </si>
  <si>
    <t>MO</t>
  </si>
  <si>
    <t>AP</t>
  </si>
  <si>
    <t>Automatic - Pressure Setting</t>
  </si>
  <si>
    <t>0.3-1.5</t>
  </si>
  <si>
    <t>0%-100%</t>
  </si>
  <si>
    <t>N/A</t>
  </si>
  <si>
    <t>&gt;0 to &lt;1185</t>
  </si>
  <si>
    <t>2.0m-13.8m</t>
  </si>
  <si>
    <t>Discharge 1400mm Line  (MLD)</t>
  </si>
  <si>
    <t>Discharge 700mm Line 2 (MLD)</t>
  </si>
  <si>
    <t>m3/hr</t>
  </si>
  <si>
    <t>(m)</t>
  </si>
  <si>
    <t>(psi)</t>
  </si>
  <si>
    <t>AI</t>
  </si>
  <si>
    <t>Automatic - i2O</t>
  </si>
  <si>
    <t>Hourly KWHr per Production
KWHr/ML</t>
  </si>
  <si>
    <t>Total Hourly Energry Consumption (KWHr)</t>
  </si>
  <si>
    <t>Hourly Power Consumption</t>
  </si>
  <si>
    <t>Hourly Energy Consumption (KWHr)</t>
  </si>
  <si>
    <t>Power Consumption MCC2 Reading</t>
  </si>
  <si>
    <t>Power Consumption MCC1 rdg (KWHr)</t>
  </si>
  <si>
    <t>Power Consumption ATS rdg (KWHr)</t>
  </si>
  <si>
    <t>Power Consumption MTS rdg (KWHr)</t>
  </si>
  <si>
    <t>Power Consumption Meralco rdg</t>
  </si>
  <si>
    <t>Discharge MOV</t>
  </si>
  <si>
    <t>Deepwell MOV</t>
  </si>
  <si>
    <t>Surface Water MOV</t>
  </si>
  <si>
    <t>RIV B</t>
  </si>
  <si>
    <t>RIV A</t>
  </si>
  <si>
    <t>MOV CELL #2</t>
  </si>
  <si>
    <t>MOV CELL #1</t>
  </si>
  <si>
    <t>MOV OLD RSV.</t>
  </si>
  <si>
    <t>Reservoir Inlet XCVI</t>
  </si>
  <si>
    <t>MOV8 SP8</t>
  </si>
  <si>
    <t>MOV7 SP7</t>
  </si>
  <si>
    <t>MOV6 SP6</t>
  </si>
  <si>
    <t>MOV5 SP5</t>
  </si>
  <si>
    <t>MOV4 SP4</t>
  </si>
  <si>
    <t>MOV3 SP3</t>
  </si>
  <si>
    <t>MOV2 SP2</t>
  </si>
  <si>
    <t>MOV1 SP1</t>
  </si>
  <si>
    <t>MOV8 BP8</t>
  </si>
  <si>
    <t>MOV7 BP7</t>
  </si>
  <si>
    <t>MOV6 BP6</t>
  </si>
  <si>
    <t>MOV5 BP5</t>
  </si>
  <si>
    <t>MOV4 BP4</t>
  </si>
  <si>
    <t>MOV3 BP3</t>
  </si>
  <si>
    <t>MOV2 BP2</t>
  </si>
  <si>
    <t>MOV1 BP1</t>
  </si>
  <si>
    <t>SP8</t>
  </si>
  <si>
    <t>SP7</t>
  </si>
  <si>
    <t>SP6</t>
  </si>
  <si>
    <t>SP5</t>
  </si>
  <si>
    <t>SP4</t>
  </si>
  <si>
    <t>SP3</t>
  </si>
  <si>
    <t>SP2</t>
  </si>
  <si>
    <t>SP1</t>
  </si>
  <si>
    <t>SP</t>
  </si>
  <si>
    <t>BP8</t>
  </si>
  <si>
    <t>BP7</t>
  </si>
  <si>
    <t>BP6</t>
  </si>
  <si>
    <t>BP5</t>
  </si>
  <si>
    <t>BP4</t>
  </si>
  <si>
    <t>BP3</t>
  </si>
  <si>
    <t>BP2</t>
  </si>
  <si>
    <t>BP1</t>
  </si>
  <si>
    <t>Cell #4 (m)</t>
  </si>
  <si>
    <t>Cell #3 (m)</t>
  </si>
  <si>
    <t>Old Reservoir (m)</t>
  </si>
  <si>
    <t>Chamber 2</t>
  </si>
  <si>
    <t>Chamber 1</t>
  </si>
  <si>
    <t>ML</t>
  </si>
  <si>
    <t>m3</t>
  </si>
  <si>
    <t>Max</t>
  </si>
  <si>
    <t>Actual</t>
  </si>
  <si>
    <t>Target</t>
  </si>
  <si>
    <t>Min</t>
  </si>
  <si>
    <t>Gauge Reading (psi)</t>
  </si>
  <si>
    <t xml:space="preserve">(m)  </t>
  </si>
  <si>
    <t xml:space="preserve">(m) </t>
  </si>
  <si>
    <t>To</t>
  </si>
  <si>
    <t>From</t>
  </si>
  <si>
    <t>CENTRAL B BOOSTER OPERATION OPERATORS</t>
  </si>
  <si>
    <t>Code</t>
  </si>
  <si>
    <t>Details</t>
  </si>
  <si>
    <t>Hourly Remarks</t>
  </si>
  <si>
    <t>Chlorine Residual (mg/l)</t>
  </si>
  <si>
    <t>Max KwHr/ML</t>
  </si>
  <si>
    <t>Max KwHr</t>
  </si>
  <si>
    <t>Totalizer KWHR</t>
  </si>
  <si>
    <t>MULTIPLIER (700)</t>
  </si>
  <si>
    <t>VALVE SETTING</t>
  </si>
  <si>
    <t>Motor Speed (%)</t>
  </si>
  <si>
    <t>Motor Speed  (RPM)</t>
  </si>
  <si>
    <t>No of units in operation</t>
  </si>
  <si>
    <t>Reservoir Level</t>
  </si>
  <si>
    <t>Total Hourly Production</t>
  </si>
  <si>
    <t>Hourly Production 1400mm</t>
  </si>
  <si>
    <t>Hourly Production 700mm2</t>
  </si>
  <si>
    <t xml:space="preserve">Hourly Production </t>
  </si>
  <si>
    <t>Hourly Production</t>
  </si>
  <si>
    <t>Totalizer 1400mm</t>
  </si>
  <si>
    <t>Totalizer 700mm2</t>
  </si>
  <si>
    <t>Totalizer 700mm1</t>
  </si>
  <si>
    <t>Totalizer</t>
  </si>
  <si>
    <t>refilling via 800mm</t>
  </si>
  <si>
    <t>refilling 900mm</t>
  </si>
  <si>
    <t>Discharge Flow</t>
  </si>
  <si>
    <t>Suction Flow</t>
  </si>
  <si>
    <t>Plant Status</t>
  </si>
  <si>
    <t>Pressure Requirement</t>
  </si>
  <si>
    <t>Discharge</t>
  </si>
  <si>
    <t>Suction</t>
  </si>
  <si>
    <t>Time</t>
  </si>
  <si>
    <t>DATE</t>
  </si>
  <si>
    <t>VILLAMOR PUMP STATION AND RESERVOIR</t>
  </si>
  <si>
    <t xml:space="preserve">LOCATION: </t>
  </si>
  <si>
    <t>WATER NETWORK</t>
  </si>
  <si>
    <t>BDOM DAILY OPERATION REPORT</t>
  </si>
  <si>
    <t>DEF</t>
  </si>
  <si>
    <t>3B</t>
  </si>
  <si>
    <t>3B+1S</t>
  </si>
  <si>
    <t>FIDEL RAMOS / GEORGE HERNANDEZ</t>
  </si>
  <si>
    <t>GEORGE HERNANDEZ / PAUL LABIAN</t>
  </si>
  <si>
    <t>ARMAN RAYALA II / DYAN ELVIN CAPIÑA</t>
  </si>
  <si>
    <t>Additional 3 psi to target discharge pressure from 12:01 am to 5am as per request of Engr.Frances Morla (SPM-South), due to shifting of WSR and Posadas Influence area.</t>
  </si>
  <si>
    <t>Target Discharge Pressure set to 83psi @ 12:01 am as per request of Engr.FRANCIS MORLA (SPM-South)</t>
  </si>
  <si>
    <t>TARGET DISCHARGE PRESSURE SET TO  83 PSI @ 12:01 AM TO 3:01 AM AS PER SCHEDULE</t>
  </si>
  <si>
    <t>XCV2- INCREASE OPENING  @ 12:01 AM (80%)</t>
  </si>
  <si>
    <t>TARGET DISCHARGE PRESSURE SET TO  83 PSI @ 3:01 AM TO 5:01 AM AS PER SCHEDULE</t>
  </si>
  <si>
    <t>XCV2 - CLOSED @ 2:40 AM WATER ELEVATION (9.5 M)</t>
  </si>
  <si>
    <t>TARGET DISCHARGE PRESSURE SET TO  83 PSI @ 5:01 AM TO 6:01 AM AS PER SCHEDULE</t>
  </si>
  <si>
    <t>SP2 - STARTED @ 6:00 AM TO MEET 83 PSI TARGET DISCHARGE PRESSURE</t>
  </si>
  <si>
    <t>TARGET DISCHARGE PRESSURE SET TO  83 PSI @ 6:01 AM TO 12:01 PM AS PER SCHEDULE</t>
  </si>
  <si>
    <t>Additional 3 psi to target discharge pressure from 12:01 PM to 5:01 PM ( AUGUST 1, 2018) as per request of Engr. Frances Morla (SPM-South), due to shifting of WSR and Posadas Influence area.</t>
  </si>
  <si>
    <t>TARGET DISCHARGE PRESSURE SET TO  81 PSI @ 12:01 PM TO 5:01 PM AS PER SCHEDULE</t>
  </si>
  <si>
    <t>TARGET DISCHARGE PRESSURE SET TO  78 PSI @ 5:01 PM TO 7:01 PM AS PER SCHEDULE</t>
  </si>
  <si>
    <t>TARGET DISCHARGE PRESSURE SET TO  76 PSI @ 7:01 PM TO 8:01 PM AS PER SCHEDULE</t>
  </si>
  <si>
    <t>TARGET DISCHARGE PRESSURE SET TO  83 PSI @ 8:01 PM TO 10:01 PM AS PER SCHEDULE</t>
  </si>
  <si>
    <t>SP2 - STOPPED @ 9:00 PM DUE TO PARAMETER CAPACITY OF 1.3 ELEVATION LEVEL</t>
  </si>
  <si>
    <t>TARGET DISCHARGE PRESSURE SET TO 83PSI @ 10:01 PM TO 12:01 AM AS PER SCHEDULE</t>
  </si>
  <si>
    <t>XCV2 -OPENED @ 10:01 PM (20%)</t>
  </si>
  <si>
    <t>XCV2 - CLOSED @ 4:00 AM WATER ELEVATION (9.5 M)</t>
  </si>
  <si>
    <t>SP1 - STARTED @ 6:00 AM TO MEET 83 PSI TARGET DISCHARGE PRESSURE</t>
  </si>
  <si>
    <t>Additional 3 psi to target discharge pressure from 12:01 PM to 5:01 PM ( AUGUST 2, 2018) as per request of Engr. Frances Morla (SPM-South), due to shifting of WSR and Posadas Influence area.</t>
  </si>
  <si>
    <t>REY PROVIDENIA / PAUL LABIAN</t>
  </si>
  <si>
    <t>SP1 - STOPPED @ 10:00 PM DUE TO PARAMETER CAPACITY OF 1.3 ELEVATION LEVEL</t>
  </si>
  <si>
    <t>XCV2 - CLOSED @ 4:30 AM WATER ELEVATION (9.5 M)</t>
  </si>
  <si>
    <t>Additional 3 psi to target discharge pressure from 12:01 PM to 5:01 PM ( AUGUST 3, 2018) as per request of Engr. Frances Morla (SPM-South), due to shifting of WSR and Posadas Influence area.</t>
  </si>
  <si>
    <t>REY PROVIDENIA / JONEL LLAGUNO</t>
  </si>
  <si>
    <t>PAUL LABIAN / DYAN ELVIN CAPIÑA</t>
  </si>
  <si>
    <t>SP2 - STOPPED @ 10:00 PM DUE TO PARAMETER CAPACITY OF 1.3 ELEVATION LEVEL</t>
  </si>
  <si>
    <t>XCV2 - CLOSED @ 3:35 AM WATER ELEVATION (9.5 M)</t>
  </si>
  <si>
    <t>Additional 3 psi to target discharge pressure from 12:01 PM to 5:01 PM ( AUGUST 4, 2018) as per request of Engr. Frances Morla (SPM-South), due to shifting of WSR and Posadas Influence area.</t>
  </si>
  <si>
    <t>REY PROVIDENCIA / JONEL LLAGUNO</t>
  </si>
  <si>
    <t>PAUL LABIAN / A.RAYALA II</t>
  </si>
  <si>
    <t>XCV2 - CLOSED @ 4:25 AM WATER ELEVATION (9.5 M)</t>
  </si>
  <si>
    <t>A.RAYALA II/ GEORGE HERNANDEZ</t>
  </si>
  <si>
    <t>SP2 - STARTED @ 7:00 AM TO MEET 83 PSI TARGET DISCHARGE PRESSURE</t>
  </si>
  <si>
    <t>MAINTENANCE TEAM LEAD BY ERIC CAMUA ARRIVE @ 11:10PM FOR MONTHLY PREVENTIVE OF DRIVE COUPLING AND DE GREASING SP1 &amp; SP2</t>
  </si>
  <si>
    <t>XCV2 - CLOSED @ 3:32 AM WATER ELEVATION (9.5 M)</t>
  </si>
  <si>
    <t>SP1 - STARTED @ 5:35 AM TO MEET 83 PSI TARGET DISCHARGE PRESSURE</t>
  </si>
  <si>
    <t>Additional 3 psi to target discharge pressure from 12:01 PM to 5:01 PM ( AUGUST 6, 2018) as per request of Engr. Frances Morla (SPM-South), due to shifting of WSR and Posadas Influence area.</t>
  </si>
  <si>
    <t>XCV2 - CLOSED @ 4:06 AM WATER ELEVATION (9.5 M)</t>
  </si>
  <si>
    <t>FIDEL RAMOS / PAUL LABIAN</t>
  </si>
  <si>
    <t>Additional 3 psi to target discharge pressure from 12:01 PM to 5:01 PM ( AUGUST 7, 2018) as per request of Engr. Frances Morla (SPM-South), due to shifting of WSR and Posadas Influence area.</t>
  </si>
  <si>
    <t>MR. G. BUNDA  AND SOUTH MAINTENANCE TEAM ARRIVE @ 3:35 PM TO CONDUCT GENSET WARM-UP 1&amp;2 FOR 5MINS AND DEWATERING OF BP3 CHAMBER.</t>
  </si>
  <si>
    <t>XCV2 - CLOSED @ 4:12 AM WATER ELEVATION (9.5 M)</t>
  </si>
  <si>
    <t>Additional 3 psi to target discharge pressure from 12:01 PM to 5:01 PM ( AUGUST 8, 2018) as per request of Engr. Frances Morla (SPM-South), due to shifting of WSR and Posadas Influence area.</t>
  </si>
  <si>
    <t>PAUL LABIAN / JONEL LLAGUNO</t>
  </si>
  <si>
    <t>SP1 - STOPPED @ 10:00 PM DUE TO PARAMETER CAPACITY OF 2.9 ELEVATION LEVEL</t>
  </si>
  <si>
    <t>XCV2 - CLOSED @ 4:51 AM WATER ELEVATION (9.5 M)</t>
  </si>
  <si>
    <t>GEORGE HERNANDEZ / FIDEL RAMOS</t>
  </si>
  <si>
    <t>Target Discharge Pressure set to 83psi @ 12:01 am as per request of Engr. FRANCES MORLA (SPM-South)</t>
  </si>
  <si>
    <t>Additional 3 psi to target discharge pressure from 12:01 PM to 5:01 PM ( AUGUST 9, 2018) as per request of Engr. Frances Morla (SPM-South), due to shifting of WSR and Posadas Influence area.</t>
  </si>
  <si>
    <t>PAUL LABIAN / REY PROVIDENCIA</t>
  </si>
  <si>
    <t>SP2 - STOPPED @ 10:00 PM DUE TO PARAMETER CAPACITY OF 2.6 ELEVATION LEVEL</t>
  </si>
  <si>
    <t>XCV2 - CLOSED @ 4:20 AM WATER ELEVATION (9.5 M)</t>
  </si>
  <si>
    <t>Additional 3 psi to target discharge pressure from 12:01 PM to 5:01 PM ( AUGUST 10, 2018) as per request of Engr. Frances Morla (SPM-South), due to shifting of WSR and Posadas Influence area.</t>
  </si>
  <si>
    <t>JONEL LLAGUNO / REY PROVIDENCIA</t>
  </si>
  <si>
    <t>D.E. CAPIÑA / P. LABIAN</t>
  </si>
  <si>
    <t>SP1 - STOPPED @ 10:00 PM DUE TO PARAMETER CAPACITY OF 2.8 ELEVATION LEVEL</t>
  </si>
  <si>
    <t>XCV2 - CLOSED @ 4:15 AM WATER ELEVATION (9.5 M)</t>
  </si>
  <si>
    <t>SP2 - STARTED @ 8:00 AM TO MEET 83 PSI TARGET DISCHARGE PRESSURE</t>
  </si>
  <si>
    <t>Additional 3 psi to target discharge pressure from 12:01 PM to 5:01 PM ( AUGUST 11, 2018) as per request of Engr. Frances Morla (SPM-South), due to shifting of WSR and Posadas Influence area.</t>
  </si>
  <si>
    <t>POWER INTERRUPTION AT 6:06PM</t>
  </si>
  <si>
    <t>ALL PUMP STOPPED AT 6:06PM</t>
  </si>
  <si>
    <t>GENSET STARTED AT 6:06PM</t>
  </si>
  <si>
    <t>BP1 STARTED AT 6:09PM</t>
  </si>
  <si>
    <t>BP2 STARTED AT 6:11PM</t>
  </si>
  <si>
    <t>BP4 STARTED AT 6:13PM</t>
  </si>
  <si>
    <t>SP2 STARTED AT 6:15PM</t>
  </si>
  <si>
    <t>SP2 - STOPPED @ 10:00 PM DUE TO PARAMETER CAPACITY OF 2.8 ELEVATION LEVEL</t>
  </si>
  <si>
    <t>XCV2 - CLOSED @ 3:30 AM WATER ELEVATION (9.5 M)</t>
  </si>
  <si>
    <t>SP1 - STARTED @ 8:00 AM TO MEET 83 PSI TARGET DISCHARGE PRESSURE</t>
  </si>
  <si>
    <t>Additional 3 psi to target discharge pressure from 12:01 PM to 5:01 PM ( AUGUST 12, 2018) as per request of Engr. Frances Morla (SPM-South), due to shifting of WSR and Posadas Influence area.</t>
  </si>
  <si>
    <t>REY PROVIDENCIA / ARMAN RAYALA II</t>
  </si>
  <si>
    <t>SP1 - STOPPED @ 10:00 PM DUE TO PARAMETER CAPACITY OF 3.4 ELEVATION LEVEL</t>
  </si>
  <si>
    <t>XCV2 - CLOSED @ 3:10 AM WATER ELEVATION (9.5 M)</t>
  </si>
  <si>
    <t>Additional 3 psi to target discharge pressure from 12:01 PM to 5:01 PM ( AUGUST 13, 2018) as per request of Engr. Frances Morla (SPM-South), due to shifting of WSR and Posadas Influence area.</t>
  </si>
  <si>
    <t>SP2 - STOPPED @ 10:00 PM DUE TO PARAMETER CAPACITY OF 2.9 ELEVATION LEVEL</t>
  </si>
  <si>
    <t>XCV2 - CLOSED @ 2:10 AM WATER ELEVATION (9.5 M)</t>
  </si>
  <si>
    <t>BP4 STOPPED @ 2:00 AM</t>
  </si>
  <si>
    <t>2B</t>
  </si>
  <si>
    <t>BP4 STARTER @ 4:01 AM</t>
  </si>
  <si>
    <t>SP1 - STARTED @ 5:00 AM TO MEET 83 PSI TARGET DISCHARGE PRESSURE</t>
  </si>
  <si>
    <t>PAUL LABIAN / FIDEL RAMOS</t>
  </si>
  <si>
    <t>BP1- STOPPED @ 9:05 AM DUE TO LOW SUCTION PRESSURE</t>
  </si>
  <si>
    <t>Additional 3 psi to target discharge pressure from 12:01 PM to 5:01 PM ( AUGUST 14, 2018) as per request of Engr. Frances Morla (SPM-South), due to shifting of WSR and Posadas Influence area.</t>
  </si>
  <si>
    <t>SP1 - STOPPED @ 10:00 PM DUE TO PARAMETER CAPACITY OF 2.1 ELEVATION LEVEL</t>
  </si>
  <si>
    <t>SP1 - STOPPED @ 12:35 PM DUE TO PARAMETER CAPACITY OF 2.1 ELEVATION LEVEL ( AS PER ADVICE CCM)</t>
  </si>
  <si>
    <t>SP2 - STARTED @ 6:30 AM TO MEET 83 PSI TARGET DISCHARGE PRESSURE</t>
  </si>
  <si>
    <t>BP1 -  FTO @ 6:00 AM DUE TO LOW DISCHARGE PRESSURE</t>
  </si>
  <si>
    <t>2B+1S</t>
  </si>
  <si>
    <t>Additional 3 psi to target discharge pressure from 12:01 PM to 5:01 PM ( AUGUST 15, 2018) as per request of Engr. Frances Morla (SPM-South), due to shifting of WSR and Posadas Influence area.</t>
  </si>
  <si>
    <t>JONEL LLAGUNO / PAUL LABIAN</t>
  </si>
  <si>
    <t>SP2 - STOPPED @ 3:45 PM DUE TO PARAMETER CAPACITY OF 2.0 ELEVATION LEVEL ( AS PER ADVICE CCM)</t>
  </si>
  <si>
    <t>BP1 - STARTED @ 10:40 PM TO MEET TARGET DISCHARGE PRESSURE</t>
  </si>
  <si>
    <t>XCV2 - CLOSED @ 3:36 AM WATER ELEVATION (9.5 M)</t>
  </si>
  <si>
    <t>Additional 3 psi to target discharge pressure from 12:01 PM to 5:01 PM ( AUGUST 16, 2018) as per request of Engr. Frances Morla (SPM-South), due to shifting of WSR and Posadas Influence area.</t>
  </si>
  <si>
    <t>MR. ANGELO CASTILLO OF BUREAU OF FIRE PROTECTIONOF PASAY FOR INSPECTION ARRIVE AT 1:20PM</t>
  </si>
  <si>
    <t>Additional 3 psi to target discharge pressure from 12:01 PM to 5:01 PM ( AUGUST 17, 2018) as per request of Engr. Frances Morla (SPM-South), due to shifting of WSR and Posadas Influence area.</t>
  </si>
  <si>
    <t>SP2 - STOPPED @ 9:05 PM DUE TO CRITICAL LEVEL OF 2.I ELEVATION LEVEL.</t>
  </si>
  <si>
    <t>Chlorine Residual for Calibration</t>
  </si>
  <si>
    <t>Additional 3 psi to target discharge pressure from 12:01 PM to 5:01 PM ( AUGUST 18, 2018) as per request of Engr. Frances Morla (SPM-South), due to shifting of WSR and Posadas Influence area.</t>
  </si>
  <si>
    <t>XCV2 - CLOSED @ 4:35 AM WATER ELEVATION (9.5 M)</t>
  </si>
  <si>
    <t>Additional 3 psi to target discharge pressure from 12:01 PM to 5:01 PM ( AUGUST 19, 2018) as per request of Engr. Frances Morla (SPM-South), due to shifting of WSR and Posadas Influence area.</t>
  </si>
  <si>
    <t>SP2 - STOPPED @ 10:00 PM DUE TO CRITICAL LEVEL OF 2.7 ELEVATION LEVEL.</t>
  </si>
  <si>
    <t>SP1 - STOPPED @ 10:00 PM DUE TO CRITICAL LEVEL OF 2.I ELEVATION LEVEL.</t>
  </si>
  <si>
    <t>PAUL LABIAN / GEORGE HERNANDEZ</t>
  </si>
  <si>
    <t>Additional 3 psi to target discharge pressure from 12:01 PM to 5:01 PM ( AUGUST 20, 2018) as per request of Engr. Frances Morla (SPM-South), due to shifting of WSR and Posadas Influence area.</t>
  </si>
  <si>
    <t>MR.ERNESTO MONZON AND TEAM OF SOUTH MAINTENANCE ARRIVE @ 5:57 PM TO CONDUCT GENSET WARM-UP 1&amp;2 WITHOUT LOAD FOR 5MINS AND CONTINUING DEWATERING OF BP3 CHAMBER.</t>
  </si>
  <si>
    <t>SP1 - STOPPED @ 9:20 PM DUE TO PARAMETER CAPACITY OF 2.0 ELEVATION LEVEL.</t>
  </si>
  <si>
    <t>XCV2 - CLOSED @ 4:10 AM WATER ELEVATION (9.5 M)</t>
  </si>
  <si>
    <t>SP2 - STARTED @ 6:26 AM TO MEET 83 PSI TARGET DISCHARGE PRESSURE</t>
  </si>
  <si>
    <t>Additional 3 psi to target discharge pressure from 12:01 PM to 5:01 PM ( AUGUST 21, 2018) as per request of Engr. Frances Morla (SPM-South), due to shifting of WSR and Posadas Influence area.</t>
  </si>
  <si>
    <t>SP2 - STOPPED @ 10:00 PM DUE TO PARAMETER CAPACITY OF 2.0 ELEVATION LEVEL.</t>
  </si>
  <si>
    <t>Additional 3 psi to target discharge pressure from 12:01 PM to 5:01 PM ( AUGUST 22, 2018) as per request of Engr. Frances Morla (SPM-South), due to shifting of WSR and Posadas Influence area.</t>
  </si>
  <si>
    <t>3b+1s</t>
  </si>
  <si>
    <t>SP1 - STOPPED @ 10:00 PM DUE TO PARAMETER CAPACITY OF 2.0 ELEVATION LEVEL.</t>
  </si>
  <si>
    <t>Target Discharge Pressure set to 83psi @ 12:01 am as per request of Engr.FRANCES MORLA (SPM-South)</t>
  </si>
  <si>
    <t>TARGET DISCHARGE PRESSURE SET TO  83 PSI @ 12:01 AM TO 3:01 aM AS PER SCHEDULE</t>
  </si>
  <si>
    <t>Additional 3 psi to target discharge pressure from 12:01 PM to 5:01 PM ( AUGUST 23, 2018) as per request of Engr. Frances Morla (SPM-South), due to shifting of WSR and Posadas Influence area.</t>
  </si>
  <si>
    <t xml:space="preserve">GEORGE HERNANDEZ / PAUL LABIAN </t>
  </si>
  <si>
    <t>SP2 - STOPPED @ 10:00 PM DUE TO PARAMETER CAPACITY OF 2.3 ELEVATION LEVEL.</t>
  </si>
  <si>
    <t>XCV2 - CLOSED @ 4:17 AM WATER ELEVATION (9.5 M)</t>
  </si>
  <si>
    <t>GEORGE O. HERNANDEZ / DYAN ELVIN A. CAPIÑA</t>
  </si>
  <si>
    <t>Additional 3 psi to target discharge pressure from 12:01 PM to 5:01 PM ( AUGUST 24, 2018) as per request of Engr. Frances Morla (SPM-South), due to shifting of WSR and Posadas Influence area.</t>
  </si>
  <si>
    <t>SP1 - STOPPED @ 10:00 PM DUE TO PARAMETER CAPACITY OF 2.4 ELEVATION LEVEL.</t>
  </si>
  <si>
    <t>XCV2 - CLOSED @ 4:02 AM WATER ELEVATION (9.5 M)</t>
  </si>
  <si>
    <t>SP2 - STARTED @ 7:30 AM TO MEET 83 PSI TARGET DISCHARGE PRESSURE</t>
  </si>
  <si>
    <t>G. HERNANDEZ / P. LABIAN / J. LLAGUNO</t>
  </si>
  <si>
    <t>Additional 3 psi to target discharge pressure from 12:01 PM to 5:01 PM ( AUGUST 25, 2018) as per request of Engr. Frances Morla (SPM-South), due to shifting of WSR and Posadas Influence area.</t>
  </si>
  <si>
    <t>SP2 - STOPPED @ 7:55 PM DUE TO PARAMETER CAPACITY OF 2.0 ELEVATION LEVEL.</t>
  </si>
  <si>
    <t>PAUL LABIAN / ARMAN RAYALA II</t>
  </si>
  <si>
    <t>TARGET DISCHARGE PRESSURE SET TO  83 PSI @ 5:18 AM TO 5:01 AM AS PER SCHEDULE</t>
  </si>
  <si>
    <t>XCV4 -OPENED @ 12:01 AM (15%)</t>
  </si>
  <si>
    <t>XCV4- INCREASE OPENING  @ 12:01 AM (80%)</t>
  </si>
  <si>
    <t>Additional 3 psi to target discharge pressure from 12:01 am to 5:01 AM as per request of Engr.Frances Morla (SPM-South), due to shifting of WSR and Posadas Influence area.</t>
  </si>
  <si>
    <t>G. HERNANDEZ / A. RAYALA II / R. PROVIDENCIA</t>
  </si>
  <si>
    <t>G. HERNANDEZ / A. RAYALA II / J. LLAGUNO</t>
  </si>
  <si>
    <t>MR. PHILIP SANTOS OF PRIMARY MAINTENANCE WNET AND TEAM ARRIVE @ 8:23 AM TO CONDUCT VISUAL INSPECTION @ BP3 VALVE @ BP3 CHAMBER.</t>
  </si>
  <si>
    <t>Additional 3 psi to target discharge pressure from 12:01 PM to 5:01 PM ( AUGUST 26, 2018) as per request of Engr. Frances Morla (SPM-South), due to shifting of WSR and Posadas Influence area.</t>
  </si>
  <si>
    <t>RESTORED AND NORMAL OPERATING PRESSURE @ BP3 CHECK VALVE WITHOUT LEAK SEEN @ STC IN FULL OPEN SETTING.</t>
  </si>
  <si>
    <t>XCV4 - CLOSED @ 5:18 AM WATER ELEVATION (9.5 M)</t>
  </si>
  <si>
    <t>XCV2 - CLOSED @ 4:05 AM WATER ELEVATION (9.5 M)</t>
  </si>
  <si>
    <t>G. HERNANDEZ / P. LABIAN</t>
  </si>
  <si>
    <t>SP2 - STARTED @ 8:30 AM TO MEET 83 PSI TARGET DISCHARGE PRESSURE</t>
  </si>
  <si>
    <t>Additional 3 psi to target discharge pressure from 12:01 PM to 5:01 PM ( AUGUST 27, 2018) as per request of Engr. Frances Morla (SPM-South), due to shifting of WSR and Posadas Influence area.</t>
  </si>
  <si>
    <t>11:20 AM WATER SAMPLING FROM LAB RESIDUAL OF CLORINE 0.90 mg/L CONDUCTED BY MR. RALPH SANTOS</t>
  </si>
  <si>
    <t>MR.ERNESTO MONZON OF SOUTH MAINTENANCE AND TEAM ARRIVE @ 3:07 PM TO CONDUCT GENSET WARM UP 1&amp;2 FOR 5 MINUTES.</t>
  </si>
  <si>
    <t>SP2 - STOPPED @ 10:00 PM DUE TO PARAMETER CAPACITY OF 2.5 ELEVATION LEVEL.</t>
  </si>
  <si>
    <t>XCV4 - CLOSED @ 4:05 AM WATER ELEVATION (9.5 M)</t>
  </si>
  <si>
    <t>Additional 3 psi to target discharge pressure from 12:01 PM to 5:01 PM ( AUGUST 28, 2018) as per request of Engr. Frances Morla (SPM-South), due to shifting of WSR and Posadas Influence area.</t>
  </si>
  <si>
    <t>MS.ROSE ANN EUGENIO OF CQESH-EMD ARRIVED @ 4:15 PM TO CONDUCT NOISE MONITORING @ VILLAMOR PUMP STATION.</t>
  </si>
  <si>
    <t>SP1 - STOPPED @ 9:00 PM DUE TO PARAMETER CAPACITY OF 2.0 ELEVATION LEVEL.</t>
  </si>
  <si>
    <t>XCV4 - CLOSED @ 4:19 AM WATER ELEVATION (9.5 M)</t>
  </si>
  <si>
    <t>MR. MARIO MIRANDA OF SOUTH MAINTENANCE ARRIVE @ 8:30 AM TO GET SPECIFICATION TEMPLATE, TAKE PICTURES AND RECORDING SERIAL NUMBER OF EACH SPAREPARTS UNDER POSESSION OF VILLAMOR P.S.</t>
  </si>
  <si>
    <t>G. HERNANDEZ / A. RAYALA II / P. LABIAN</t>
  </si>
  <si>
    <t>Additional 3 psi to target discharge pressure from 12:01 PM to 5:01 PM ( AUGUST 29, 2018) as per request of Engr. Frances Morla (SPM-South), due to shifting of WSR and Posadas Influence area.</t>
  </si>
  <si>
    <t>MR. DENNIS BALBO OF MWSS-BALARA CENTRAL OFFICE AND TEAM ARRIVE @ 11:00 AM TO CONDUCT QUARTERLY ITEM INVENTORY AUDIT INSPECTION @ VILLAMOR P. S.</t>
  </si>
  <si>
    <t>MR. GERARDO BUNDA AND TEAM OF SOUTH MAINTENANCE ARRIVED @ 2:45 PM TO INSTALL PPE TARPAULIN.</t>
  </si>
  <si>
    <t>SP2 - STOPPED @ 10:00 PM DUE TO PARAMETER CAPACITY OF 2.4 ELEVATION LEVEL.</t>
  </si>
  <si>
    <t>XCV4 - CLOSED @ 4:13 AM WATER ELEVATION (9.5 M)</t>
  </si>
  <si>
    <t>Target Discharge Pressure set to 83psi @ 12:01 AM as per request of Engr.FRANCES MORLA (SPM-South)</t>
  </si>
  <si>
    <t>Additional 3 psi to target discharge pressure from 12:01 PM to 5:01 PM ( AUGUST 30, 2018) as per request of Engr. Frances Morla (SPM-South), due to shifting of WSR and Posadas Influence area.</t>
  </si>
  <si>
    <t>MR. NOVER GALANG OF CINERGI AND TEAM ARRIVE @ 10:30 AM TO CONDUCT DISMANTLING OF CCTV MONITOR LOCATED @ VILLAMOR ENGINEERING AND OPERATOR'S OFFICE.</t>
  </si>
  <si>
    <t xml:space="preserve">ENGR. PHILIP ROY CORONEL &amp; ENGR. JOAN FLORESCA OF SOUTH MAINTENANCE ARRIVE @ 12:45 PM TO CONDUCT INTERNAL AUDIT FOR SAFETY @ VILLAMOR P. S. </t>
  </si>
  <si>
    <t>SP1 - STOPPED @ 10:00 PM DUE TO PARAMETER CAPACITY OF 2.1 ELEVATION LEVEL.</t>
  </si>
  <si>
    <t>XCV4 - CLOSED @ 4:03 AM WATER ELEVATION (9.5 M)</t>
  </si>
  <si>
    <t>Additional 3 psi to target discharge pressure from 12:01 PM to 5:01 PM ( AUGUST 31, 2018) as per request of Engr. Frances Morla (SPM-South), due to shifting of WSR and Posadas Influence area.</t>
  </si>
  <si>
    <t>G. HERNANDEZ / D. E. CAPIÑA / J. LLAGUNO</t>
  </si>
  <si>
    <t>SP2 - STOPPED @ 10:00 PM DUE TO PARAMETER CAPACITY OF 2.6 ELEVATION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</si>
</sst>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1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2" borderId="2" xfId="2" applyFont="1" applyFill="1" applyBorder="1" applyAlignment="1">
      <alignment horizontal="center"/>
    </xf>
    <xf numFmtId="2" fontId="7" fillId="2" borderId="2" xfId="2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0" borderId="2" xfId="0" applyFont="1" applyFill="1" applyBorder="1" applyAlignment="1" applyProtection="1"/>
    <xf numFmtId="0" fontId="10" fillId="2" borderId="1" xfId="2" applyFont="1" applyFill="1" applyBorder="1" applyAlignment="1">
      <alignment horizontal="left"/>
    </xf>
    <xf numFmtId="2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2" fontId="10" fillId="2" borderId="2" xfId="2" applyNumberFormat="1" applyFont="1" applyFill="1" applyBorder="1" applyAlignment="1">
      <alignment horizontal="center"/>
    </xf>
    <xf numFmtId="0" fontId="10" fillId="2" borderId="2" xfId="2" applyFont="1" applyFill="1" applyBorder="1" applyAlignment="1">
      <alignment horizontal="left"/>
    </xf>
    <xf numFmtId="2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2" fillId="0" borderId="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 applyBorder="1" applyAlignment="1">
      <alignment horizontal="center"/>
    </xf>
    <xf numFmtId="0" fontId="11" fillId="3" borderId="5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/>
    <xf numFmtId="0" fontId="0" fillId="5" borderId="5" xfId="0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1" fontId="15" fillId="6" borderId="5" xfId="1" applyNumberFormat="1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15" fillId="9" borderId="5" xfId="0" applyNumberFormat="1" applyFont="1" applyFill="1" applyBorder="1" applyAlignment="1">
      <alignment horizontal="center" vertical="center"/>
    </xf>
    <xf numFmtId="1" fontId="15" fillId="9" borderId="5" xfId="0" applyNumberFormat="1" applyFont="1" applyFill="1" applyBorder="1" applyAlignment="1">
      <alignment horizontal="center" vertical="center"/>
    </xf>
    <xf numFmtId="164" fontId="15" fillId="10" borderId="5" xfId="0" applyNumberFormat="1" applyFont="1" applyFill="1" applyBorder="1" applyAlignment="1" applyProtection="1">
      <alignment horizontal="center" vertical="center"/>
    </xf>
    <xf numFmtId="164" fontId="16" fillId="10" borderId="5" xfId="0" applyNumberFormat="1" applyFont="1" applyFill="1" applyBorder="1" applyAlignment="1" applyProtection="1">
      <alignment horizontal="center" vertical="center"/>
    </xf>
    <xf numFmtId="0" fontId="0" fillId="11" borderId="5" xfId="0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8" fontId="11" fillId="12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/>
    <xf numFmtId="0" fontId="12" fillId="4" borderId="5" xfId="0" applyFont="1" applyFill="1" applyBorder="1"/>
    <xf numFmtId="0" fontId="0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3" borderId="5" xfId="0" applyFont="1" applyFill="1" applyBorder="1"/>
    <xf numFmtId="0" fontId="12" fillId="4" borderId="5" xfId="0" applyFont="1" applyFill="1" applyBorder="1" applyAlignment="1">
      <alignment horizontal="center" vertical="center"/>
    </xf>
    <xf numFmtId="0" fontId="12" fillId="0" borderId="0" xfId="0" applyFont="1"/>
    <xf numFmtId="0" fontId="12" fillId="3" borderId="5" xfId="0" applyFont="1" applyFill="1" applyBorder="1" applyAlignment="1" applyProtection="1">
      <alignment horizontal="center" vertical="center"/>
      <protection hidden="1"/>
    </xf>
    <xf numFmtId="0" fontId="1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9" fontId="12" fillId="4" borderId="5" xfId="0" applyNumberFormat="1" applyFont="1" applyFill="1" applyBorder="1" applyAlignment="1">
      <alignment horizontal="center" vertical="center" wrapText="1"/>
    </xf>
    <xf numFmtId="2" fontId="19" fillId="4" borderId="5" xfId="0" applyNumberFormat="1" applyFont="1" applyFill="1" applyBorder="1" applyAlignment="1">
      <alignment horizontal="center" vertical="center" wrapText="1"/>
    </xf>
    <xf numFmtId="2" fontId="11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  <protection hidden="1"/>
    </xf>
    <xf numFmtId="0" fontId="20" fillId="4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2" fillId="7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3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0" fontId="24" fillId="0" borderId="0" xfId="0" applyFont="1" applyFill="1"/>
    <xf numFmtId="0" fontId="12" fillId="4" borderId="5" xfId="0" applyFont="1" applyFill="1" applyBorder="1" applyAlignment="1">
      <alignment horizontal="center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0" fontId="12" fillId="4" borderId="5" xfId="0" applyNumberFormat="1" applyFont="1" applyFill="1" applyBorder="1" applyAlignment="1">
      <alignment horizontal="center" vertical="center" wrapText="1"/>
    </xf>
    <xf numFmtId="2" fontId="12" fillId="4" borderId="6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4" borderId="5" xfId="0" applyNumberFormat="1" applyFont="1" applyFill="1" applyBorder="1" applyAlignment="1">
      <alignment horizontal="center" vertical="center" wrapText="1"/>
    </xf>
    <xf numFmtId="2" fontId="12" fillId="4" borderId="6" xfId="0" applyNumberFormat="1" applyFont="1" applyFill="1" applyBorder="1" applyAlignment="1">
      <alignment horizontal="center" vertical="center" wrapText="1"/>
    </xf>
    <xf numFmtId="1" fontId="11" fillId="4" borderId="5" xfId="0" applyNumberFormat="1" applyFont="1" applyFill="1" applyBorder="1" applyAlignment="1">
      <alignment horizontal="center" vertical="center"/>
    </xf>
    <xf numFmtId="1" fontId="19" fillId="4" borderId="5" xfId="0" applyNumberFormat="1" applyFont="1" applyFill="1" applyBorder="1" applyAlignment="1">
      <alignment horizontal="center" vertical="center" wrapText="1"/>
    </xf>
    <xf numFmtId="1" fontId="0" fillId="11" borderId="5" xfId="0" applyNumberFormat="1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" fontId="11" fillId="13" borderId="5" xfId="0" applyNumberFormat="1" applyFont="1" applyFill="1" applyBorder="1" applyAlignment="1">
      <alignment horizontal="center" vertical="center"/>
    </xf>
    <xf numFmtId="164" fontId="15" fillId="3" borderId="5" xfId="0" applyNumberFormat="1" applyFont="1" applyFill="1" applyBorder="1" applyAlignment="1">
      <alignment horizontal="center"/>
    </xf>
    <xf numFmtId="164" fontId="15" fillId="3" borderId="5" xfId="0" applyNumberFormat="1" applyFont="1" applyFill="1" applyBorder="1" applyAlignment="1">
      <alignment horizontal="center" vertical="center"/>
    </xf>
    <xf numFmtId="1" fontId="11" fillId="11" borderId="5" xfId="1" applyNumberFormat="1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2" fontId="0" fillId="14" borderId="5" xfId="0" applyNumberFormat="1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left"/>
    </xf>
    <xf numFmtId="0" fontId="25" fillId="2" borderId="1" xfId="2" applyFont="1" applyFill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15" fillId="0" borderId="2" xfId="0" applyFont="1" applyBorder="1" applyAlignment="1">
      <alignment horizontal="left" vertical="top"/>
    </xf>
    <xf numFmtId="0" fontId="27" fillId="0" borderId="2" xfId="0" applyFont="1" applyFill="1" applyBorder="1" applyAlignment="1" applyProtection="1"/>
    <xf numFmtId="0" fontId="28" fillId="0" borderId="2" xfId="0" applyFont="1" applyFill="1" applyBorder="1" applyAlignment="1" applyProtection="1"/>
    <xf numFmtId="0" fontId="28" fillId="0" borderId="1" xfId="0" applyFont="1" applyFill="1" applyBorder="1" applyAlignment="1" applyProtection="1"/>
    <xf numFmtId="2" fontId="7" fillId="2" borderId="1" xfId="2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8" fillId="2" borderId="1" xfId="2" applyFont="1" applyFill="1" applyBorder="1" applyAlignment="1">
      <alignment horizontal="left"/>
    </xf>
    <xf numFmtId="0" fontId="10" fillId="2" borderId="1" xfId="0" applyFont="1" applyFill="1" applyBorder="1" applyAlignment="1"/>
    <xf numFmtId="0" fontId="10" fillId="2" borderId="1" xfId="2" applyFont="1" applyFill="1" applyBorder="1" applyAlignment="1"/>
    <xf numFmtId="0" fontId="25" fillId="2" borderId="1" xfId="2" applyFont="1" applyFill="1" applyBorder="1" applyAlignment="1"/>
    <xf numFmtId="0" fontId="15" fillId="0" borderId="1" xfId="0" applyFont="1" applyBorder="1" applyAlignment="1">
      <alignment vertical="top"/>
    </xf>
    <xf numFmtId="0" fontId="27" fillId="0" borderId="1" xfId="0" applyFont="1" applyFill="1" applyBorder="1" applyAlignment="1" applyProtection="1"/>
    <xf numFmtId="0" fontId="12" fillId="0" borderId="2" xfId="0" applyFont="1" applyBorder="1"/>
    <xf numFmtId="0" fontId="10" fillId="2" borderId="1" xfId="2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13" borderId="5" xfId="0" applyNumberFormat="1" applyFill="1" applyBorder="1" applyAlignment="1">
      <alignment horizontal="center"/>
    </xf>
    <xf numFmtId="0" fontId="0" fillId="14" borderId="5" xfId="0" applyFill="1" applyBorder="1"/>
    <xf numFmtId="0" fontId="0" fillId="14" borderId="5" xfId="0" applyFill="1" applyBorder="1" applyAlignment="1">
      <alignment horizontal="center"/>
    </xf>
    <xf numFmtId="0" fontId="0" fillId="14" borderId="5" xfId="0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top" wrapText="1"/>
    </xf>
    <xf numFmtId="0" fontId="10" fillId="2" borderId="2" xfId="2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2" fontId="8" fillId="2" borderId="2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top" wrapText="1"/>
    </xf>
    <xf numFmtId="0" fontId="7" fillId="2" borderId="2" xfId="2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2" fontId="10" fillId="2" borderId="2" xfId="2" applyNumberFormat="1" applyFont="1" applyFill="1" applyBorder="1" applyAlignment="1">
      <alignment horizontal="center" vertical="top" wrapText="1"/>
    </xf>
    <xf numFmtId="0" fontId="10" fillId="2" borderId="1" xfId="2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 wrapText="1"/>
    </xf>
    <xf numFmtId="0" fontId="10" fillId="2" borderId="2" xfId="2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2" fontId="8" fillId="2" borderId="2" xfId="0" applyNumberFormat="1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 applyProtection="1">
      <alignment vertical="top" wrapText="1"/>
    </xf>
    <xf numFmtId="0" fontId="8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0" fillId="2" borderId="1" xfId="2" applyFont="1" applyFill="1" applyBorder="1" applyAlignment="1">
      <alignment horizontal="left" vertical="top"/>
    </xf>
    <xf numFmtId="0" fontId="10" fillId="2" borderId="1" xfId="2" applyFont="1" applyFill="1" applyBorder="1" applyAlignment="1">
      <alignment vertical="top"/>
    </xf>
    <xf numFmtId="0" fontId="10" fillId="2" borderId="2" xfId="2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2" fontId="8" fillId="2" borderId="2" xfId="0" applyNumberFormat="1" applyFont="1" applyFill="1" applyBorder="1" applyAlignment="1">
      <alignment horizontal="left" vertical="top"/>
    </xf>
    <xf numFmtId="2" fontId="4" fillId="0" borderId="1" xfId="0" applyNumberFormat="1" applyFont="1" applyFill="1" applyBorder="1" applyAlignment="1">
      <alignment horizontal="left" vertical="top"/>
    </xf>
    <xf numFmtId="0" fontId="7" fillId="2" borderId="2" xfId="2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2" fontId="8" fillId="2" borderId="2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0" fontId="10" fillId="2" borderId="1" xfId="0" applyFont="1" applyFill="1" applyBorder="1" applyAlignment="1">
      <alignment vertical="top"/>
    </xf>
    <xf numFmtId="0" fontId="10" fillId="2" borderId="1" xfId="2" applyFont="1" applyFill="1" applyBorder="1" applyAlignment="1">
      <alignment horizontal="left" vertical="top" wrapText="1"/>
    </xf>
    <xf numFmtId="0" fontId="10" fillId="2" borderId="2" xfId="2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2" fontId="8" fillId="2" borderId="2" xfId="0" applyNumberFormat="1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left" vertical="top" wrapText="1"/>
    </xf>
    <xf numFmtId="0" fontId="29" fillId="0" borderId="1" xfId="0" applyFont="1" applyFill="1" applyBorder="1" applyAlignment="1" applyProtection="1">
      <alignment horizontal="left"/>
    </xf>
    <xf numFmtId="0" fontId="0" fillId="3" borderId="5" xfId="0" applyFill="1" applyBorder="1" applyAlignment="1">
      <alignment horizontal="center" vertical="center"/>
    </xf>
    <xf numFmtId="0" fontId="26" fillId="0" borderId="1" xfId="0" applyFont="1" applyFill="1" applyBorder="1" applyAlignment="1" applyProtection="1"/>
    <xf numFmtId="0" fontId="25" fillId="0" borderId="1" xfId="0" applyFont="1" applyFill="1" applyBorder="1" applyAlignment="1" applyProtection="1"/>
    <xf numFmtId="0" fontId="0" fillId="2" borderId="0" xfId="0" applyFill="1"/>
    <xf numFmtId="0" fontId="0" fillId="0" borderId="1" xfId="0" applyBorder="1"/>
    <xf numFmtId="0" fontId="16" fillId="0" borderId="1" xfId="0" applyFont="1" applyFill="1" applyBorder="1" applyAlignment="1" applyProtection="1"/>
    <xf numFmtId="2" fontId="7" fillId="15" borderId="2" xfId="2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16" fillId="2" borderId="1" xfId="2" applyFont="1" applyFill="1" applyBorder="1" applyAlignment="1"/>
    <xf numFmtId="0" fontId="30" fillId="15" borderId="1" xfId="2" applyFont="1" applyFill="1" applyBorder="1" applyAlignment="1">
      <alignment horizontal="left"/>
    </xf>
    <xf numFmtId="0" fontId="26" fillId="2" borderId="1" xfId="2" applyFont="1" applyFill="1" applyBorder="1" applyAlignment="1">
      <alignment horizontal="left"/>
    </xf>
    <xf numFmtId="0" fontId="16" fillId="2" borderId="1" xfId="2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2" fontId="30" fillId="2" borderId="2" xfId="2" applyNumberFormat="1" applyFont="1" applyFill="1" applyBorder="1" applyAlignment="1">
      <alignment horizontal="center"/>
    </xf>
    <xf numFmtId="0" fontId="30" fillId="2" borderId="2" xfId="2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2" fontId="20" fillId="2" borderId="2" xfId="0" applyNumberFormat="1" applyFont="1" applyFill="1" applyBorder="1" applyAlignment="1">
      <alignment horizontal="center"/>
    </xf>
    <xf numFmtId="2" fontId="31" fillId="0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1" xfId="2" applyFont="1" applyFill="1" applyBorder="1" applyAlignment="1">
      <alignment horizontal="center"/>
    </xf>
    <xf numFmtId="0" fontId="26" fillId="2" borderId="2" xfId="2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0" fontId="26" fillId="2" borderId="1" xfId="2" applyFont="1" applyFill="1" applyBorder="1" applyAlignment="1"/>
    <xf numFmtId="0" fontId="26" fillId="2" borderId="2" xfId="2" applyFont="1" applyFill="1" applyBorder="1" applyAlignment="1">
      <alignment horizontal="left"/>
    </xf>
    <xf numFmtId="2" fontId="26" fillId="2" borderId="2" xfId="2" applyNumberFormat="1" applyFont="1" applyFill="1" applyBorder="1" applyAlignment="1">
      <alignment horizontal="center"/>
    </xf>
    <xf numFmtId="0" fontId="26" fillId="15" borderId="1" xfId="0" applyFont="1" applyFill="1" applyBorder="1" applyAlignment="1">
      <alignment horizontal="left"/>
    </xf>
    <xf numFmtId="2" fontId="30" fillId="15" borderId="2" xfId="2" applyNumberFormat="1" applyFont="1" applyFill="1" applyBorder="1" applyAlignment="1">
      <alignment horizontal="center"/>
    </xf>
    <xf numFmtId="0" fontId="30" fillId="15" borderId="2" xfId="2" applyFont="1" applyFill="1" applyBorder="1" applyAlignment="1">
      <alignment horizontal="center"/>
    </xf>
    <xf numFmtId="0" fontId="20" fillId="15" borderId="2" xfId="0" applyFont="1" applyFill="1" applyBorder="1" applyAlignment="1">
      <alignment horizontal="center"/>
    </xf>
    <xf numFmtId="2" fontId="20" fillId="15" borderId="2" xfId="0" applyNumberFormat="1" applyFont="1" applyFill="1" applyBorder="1" applyAlignment="1">
      <alignment horizontal="center"/>
    </xf>
    <xf numFmtId="2" fontId="31" fillId="15" borderId="1" xfId="0" applyNumberFormat="1" applyFont="1" applyFill="1" applyBorder="1" applyAlignment="1">
      <alignment horizontal="center"/>
    </xf>
    <xf numFmtId="2" fontId="0" fillId="14" borderId="5" xfId="0" applyNumberFormat="1" applyFill="1" applyBorder="1" applyAlignment="1">
      <alignment horizontal="center" vertical="center"/>
    </xf>
    <xf numFmtId="2" fontId="7" fillId="2" borderId="0" xfId="2" applyNumberFormat="1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2" fontId="4" fillId="0" borderId="2" xfId="0" applyNumberFormat="1" applyFont="1" applyFill="1" applyBorder="1" applyAlignment="1">
      <alignment horizontal="center"/>
    </xf>
    <xf numFmtId="0" fontId="25" fillId="2" borderId="0" xfId="2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0" fontId="26" fillId="0" borderId="2" xfId="0" applyFont="1" applyFill="1" applyBorder="1" applyAlignment="1" applyProtection="1"/>
    <xf numFmtId="0" fontId="29" fillId="15" borderId="2" xfId="0" applyFont="1" applyFill="1" applyBorder="1" applyAlignment="1" applyProtection="1"/>
    <xf numFmtId="0" fontId="7" fillId="15" borderId="1" xfId="0" applyFont="1" applyFill="1" applyBorder="1" applyAlignment="1">
      <alignment horizontal="left"/>
    </xf>
    <xf numFmtId="2" fontId="0" fillId="14" borderId="5" xfId="0" applyNumberFormat="1" applyFill="1" applyBorder="1"/>
    <xf numFmtId="0" fontId="32" fillId="0" borderId="1" xfId="0" applyFont="1" applyFill="1" applyBorder="1" applyAlignment="1" applyProtection="1">
      <alignment vertical="top" wrapText="1"/>
    </xf>
    <xf numFmtId="0" fontId="16" fillId="0" borderId="2" xfId="0" applyFont="1" applyFill="1" applyBorder="1" applyAlignment="1" applyProtection="1"/>
    <xf numFmtId="0" fontId="32" fillId="2" borderId="1" xfId="2" applyFont="1" applyFill="1" applyBorder="1" applyAlignment="1">
      <alignment horizontal="left"/>
    </xf>
    <xf numFmtId="0" fontId="34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27" fillId="2" borderId="1" xfId="2" applyFont="1" applyFill="1" applyBorder="1" applyAlignment="1">
      <alignment horizontal="left"/>
    </xf>
    <xf numFmtId="0" fontId="27" fillId="2" borderId="1" xfId="2" applyFont="1" applyFill="1" applyBorder="1" applyAlignment="1">
      <alignment horizontal="center"/>
    </xf>
    <xf numFmtId="0" fontId="27" fillId="2" borderId="2" xfId="2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2" fontId="34" fillId="2" borderId="2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left"/>
    </xf>
    <xf numFmtId="0" fontId="27" fillId="2" borderId="2" xfId="2" applyFont="1" applyFill="1" applyBorder="1" applyAlignment="1">
      <alignment horizontal="left"/>
    </xf>
    <xf numFmtId="0" fontId="29" fillId="2" borderId="2" xfId="2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2" fillId="2" borderId="1" xfId="2" applyFont="1" applyFill="1" applyBorder="1" applyAlignment="1"/>
    <xf numFmtId="2" fontId="27" fillId="2" borderId="2" xfId="2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33" fillId="0" borderId="1" xfId="0" applyFont="1" applyFill="1" applyBorder="1" applyAlignment="1" applyProtection="1"/>
    <xf numFmtId="2" fontId="29" fillId="2" borderId="2" xfId="2" applyNumberFormat="1" applyFont="1" applyFill="1" applyBorder="1" applyAlignment="1">
      <alignment horizontal="center"/>
    </xf>
    <xf numFmtId="2" fontId="35" fillId="2" borderId="2" xfId="0" applyNumberFormat="1" applyFont="1" applyFill="1" applyBorder="1" applyAlignment="1">
      <alignment horizontal="center"/>
    </xf>
    <xf numFmtId="0" fontId="34" fillId="0" borderId="2" xfId="0" applyFont="1" applyFill="1" applyBorder="1" applyAlignment="1" applyProtection="1"/>
    <xf numFmtId="0" fontId="0" fillId="0" borderId="1" xfId="0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35" fillId="0" borderId="2" xfId="0" applyFont="1" applyFill="1" applyBorder="1" applyAlignment="1" applyProtection="1"/>
    <xf numFmtId="0" fontId="0" fillId="0" borderId="1" xfId="0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2" xfId="0" applyFont="1" applyFill="1" applyBorder="1" applyAlignment="1" applyProtection="1"/>
    <xf numFmtId="0" fontId="11" fillId="0" borderId="1" xfId="0" applyFont="1" applyBorder="1"/>
    <xf numFmtId="0" fontId="34" fillId="0" borderId="1" xfId="0" applyFont="1" applyFill="1" applyBorder="1" applyAlignment="1" applyProtection="1"/>
    <xf numFmtId="0" fontId="34" fillId="0" borderId="1" xfId="0" applyFont="1" applyBorder="1"/>
    <xf numFmtId="0" fontId="34" fillId="2" borderId="1" xfId="0" applyFont="1" applyFill="1" applyBorder="1"/>
    <xf numFmtId="0" fontId="34" fillId="0" borderId="1" xfId="0" applyFont="1" applyFill="1" applyBorder="1" applyAlignment="1" applyProtection="1">
      <alignment wrapText="1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20" fillId="2" borderId="4" xfId="0" applyFont="1" applyFill="1" applyBorder="1" applyAlignment="1"/>
    <xf numFmtId="0" fontId="15" fillId="2" borderId="1" xfId="0" applyFont="1" applyFill="1" applyBorder="1" applyAlignment="1"/>
    <xf numFmtId="0" fontId="15" fillId="2" borderId="3" xfId="0" applyFont="1" applyFill="1" applyBorder="1" applyAlignment="1"/>
    <xf numFmtId="0" fontId="33" fillId="0" borderId="2" xfId="0" applyFont="1" applyFill="1" applyBorder="1" applyAlignment="1" applyProtection="1"/>
    <xf numFmtId="0" fontId="16" fillId="2" borderId="2" xfId="2" applyFont="1" applyFill="1" applyBorder="1" applyAlignment="1">
      <alignment horizontal="left"/>
    </xf>
    <xf numFmtId="0" fontId="15" fillId="2" borderId="1" xfId="2" applyFont="1" applyFill="1" applyBorder="1" applyAlignment="1">
      <alignment horizontal="left"/>
    </xf>
    <xf numFmtId="0" fontId="32" fillId="0" borderId="1" xfId="0" applyFont="1" applyFill="1" applyBorder="1" applyAlignment="1" applyProtection="1"/>
    <xf numFmtId="2" fontId="12" fillId="4" borderId="8" xfId="0" applyNumberFormat="1" applyFont="1" applyFill="1" applyBorder="1" applyAlignment="1">
      <alignment horizontal="center" vertical="center" wrapText="1"/>
    </xf>
    <xf numFmtId="2" fontId="12" fillId="4" borderId="6" xfId="0" applyNumberFormat="1" applyFont="1" applyFill="1" applyBorder="1" applyAlignment="1">
      <alignment horizontal="center" vertical="center" wrapText="1"/>
    </xf>
    <xf numFmtId="2" fontId="12" fillId="4" borderId="11" xfId="0" applyNumberFormat="1" applyFont="1" applyFill="1" applyBorder="1" applyAlignment="1">
      <alignment horizontal="center" vertical="center" wrapText="1"/>
    </xf>
    <xf numFmtId="2" fontId="12" fillId="4" borderId="10" xfId="0" applyNumberFormat="1" applyFont="1" applyFill="1" applyBorder="1" applyAlignment="1">
      <alignment horizontal="center" vertical="center" wrapText="1"/>
    </xf>
    <xf numFmtId="2" fontId="12" fillId="4" borderId="9" xfId="0" applyNumberFormat="1" applyFont="1" applyFill="1" applyBorder="1" applyAlignment="1">
      <alignment horizontal="center" vertical="center" wrapText="1"/>
    </xf>
    <xf numFmtId="2" fontId="12" fillId="4" borderId="2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2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4" borderId="8" xfId="0" quotePrefix="1" applyFont="1" applyFill="1" applyBorder="1" applyAlignment="1">
      <alignment horizontal="center" vertical="center" wrapText="1"/>
    </xf>
    <xf numFmtId="0" fontId="12" fillId="4" borderId="7" xfId="0" quotePrefix="1" applyFont="1" applyFill="1" applyBorder="1" applyAlignment="1">
      <alignment horizontal="center" vertical="center" wrapText="1"/>
    </xf>
    <xf numFmtId="0" fontId="12" fillId="4" borderId="6" xfId="0" quotePrefix="1" applyFont="1" applyFill="1" applyBorder="1" applyAlignment="1">
      <alignment horizontal="center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2" fontId="12" fillId="4" borderId="4" xfId="0" applyNumberFormat="1" applyFont="1" applyFill="1" applyBorder="1" applyAlignment="1">
      <alignment horizontal="center" vertical="center" wrapText="1"/>
    </xf>
    <xf numFmtId="2" fontId="12" fillId="4" borderId="3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14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2" fontId="12" fillId="4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8" fillId="0" borderId="1" xfId="0" applyFont="1" applyFill="1" applyBorder="1" applyAlignment="1" applyProtection="1">
      <alignment horizontal="left" wrapText="1"/>
    </xf>
    <xf numFmtId="0" fontId="28" fillId="0" borderId="1" xfId="0" applyFont="1" applyFill="1" applyBorder="1" applyAlignment="1" applyProtection="1">
      <alignment horizontal="left" vertical="top" wrapText="1"/>
    </xf>
    <xf numFmtId="0" fontId="9" fillId="0" borderId="1" xfId="0" applyFont="1" applyFill="1" applyBorder="1" applyAlignment="1" applyProtection="1">
      <alignment horizontal="left" vertical="top" wrapText="1"/>
    </xf>
    <xf numFmtId="0" fontId="29" fillId="0" borderId="1" xfId="0" applyFont="1" applyFill="1" applyBorder="1" applyAlignment="1" applyProtection="1">
      <alignment horizontal="left" vertical="top" wrapText="1"/>
    </xf>
    <xf numFmtId="0" fontId="10" fillId="2" borderId="1" xfId="2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 applyProtection="1">
      <alignment horizontal="left" vertical="top" wrapText="1"/>
    </xf>
    <xf numFmtId="0" fontId="32" fillId="0" borderId="1" xfId="0" applyFont="1" applyFill="1" applyBorder="1" applyAlignment="1" applyProtection="1">
      <alignment horizontal="left" wrapText="1"/>
    </xf>
    <xf numFmtId="0" fontId="32" fillId="0" borderId="1" xfId="0" applyFont="1" applyFill="1" applyBorder="1" applyAlignment="1" applyProtection="1">
      <alignment horizontal="left" vertical="top" wrapText="1"/>
    </xf>
    <xf numFmtId="0" fontId="21" fillId="0" borderId="5" xfId="0" applyFont="1" applyBorder="1" applyAlignment="1">
      <alignment horizontal="center" vertical="center"/>
    </xf>
    <xf numFmtId="0" fontId="34" fillId="0" borderId="1" xfId="0" applyFont="1" applyFill="1" applyBorder="1" applyAlignment="1" applyProtection="1">
      <alignment horizontal="left" wrapText="1"/>
    </xf>
    <xf numFmtId="0" fontId="10" fillId="2" borderId="1" xfId="2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3">
    <cellStyle name="Normal" xfId="0" builtinId="0"/>
    <cellStyle name="Normal 3" xfId="2"/>
    <cellStyle name="Percent" xfId="1" builtinId="5"/>
  </cellStyles>
  <dxfs count="108"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.VILLAMOR%20DAILY%20DATA%20-%20AU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AUG 1"/>
      <sheetName val="AUG 3"/>
      <sheetName val="AUG 4"/>
      <sheetName val="AUG 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10">
          <cell r="AE10">
            <v>66775</v>
          </cell>
        </row>
        <row r="34">
          <cell r="AE34">
            <v>178333</v>
          </cell>
          <cell r="DC34">
            <v>96202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W59"/>
  <sheetViews>
    <sheetView topLeftCell="A16" zoomScale="90" zoomScaleNormal="90" workbookViewId="0">
      <selection activeCell="AE10" sqref="AE10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43313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5" t="s">
        <v>136</v>
      </c>
      <c r="AG8" s="85" t="s">
        <v>135</v>
      </c>
      <c r="AH8" s="85" t="s">
        <v>134</v>
      </c>
      <c r="AI8" s="275" t="s">
        <v>133</v>
      </c>
      <c r="AJ8" s="275"/>
      <c r="AK8" s="85" t="s">
        <v>132</v>
      </c>
      <c r="AL8" s="85" t="s">
        <v>131</v>
      </c>
      <c r="AM8" s="85" t="s">
        <v>131</v>
      </c>
      <c r="AN8" s="85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4" t="s">
        <v>109</v>
      </c>
      <c r="N9" s="84" t="s">
        <v>108</v>
      </c>
      <c r="O9" s="84" t="s">
        <v>107</v>
      </c>
      <c r="P9" s="84" t="s">
        <v>106</v>
      </c>
      <c r="Q9" s="84" t="s">
        <v>109</v>
      </c>
      <c r="R9" s="84" t="s">
        <v>108</v>
      </c>
      <c r="S9" s="84" t="s">
        <v>107</v>
      </c>
      <c r="T9" s="84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5" t="s">
        <v>7</v>
      </c>
      <c r="AM9" s="85" t="s">
        <v>7</v>
      </c>
      <c r="AN9" s="85" t="s">
        <v>7</v>
      </c>
      <c r="AO9" s="85" t="s">
        <v>7</v>
      </c>
      <c r="AP9" s="85" t="s">
        <v>103</v>
      </c>
      <c r="AQ9" s="85" t="s">
        <v>102</v>
      </c>
      <c r="AR9" s="84" t="s">
        <v>101</v>
      </c>
      <c r="AS9" s="84" t="s">
        <v>100</v>
      </c>
      <c r="AT9" s="84" t="s">
        <v>99</v>
      </c>
      <c r="AU9" s="268"/>
      <c r="AV9" s="87" t="s">
        <v>98</v>
      </c>
      <c r="AW9" s="87" t="s">
        <v>97</v>
      </c>
      <c r="AX9" s="87" t="s">
        <v>96</v>
      </c>
      <c r="AY9" s="87" t="s">
        <v>95</v>
      </c>
      <c r="AZ9" s="87" t="s">
        <v>94</v>
      </c>
      <c r="BA9" s="87" t="s">
        <v>93</v>
      </c>
      <c r="BB9" s="87" t="s">
        <v>92</v>
      </c>
      <c r="BC9" s="87" t="s">
        <v>91</v>
      </c>
      <c r="BD9" s="87" t="s">
        <v>98</v>
      </c>
      <c r="BE9" s="87" t="s">
        <v>97</v>
      </c>
      <c r="BF9" s="87" t="s">
        <v>96</v>
      </c>
      <c r="BG9" s="87" t="s">
        <v>95</v>
      </c>
      <c r="BH9" s="87" t="s">
        <v>94</v>
      </c>
      <c r="BI9" s="87" t="s">
        <v>93</v>
      </c>
      <c r="BJ9" s="87" t="s">
        <v>92</v>
      </c>
      <c r="BK9" s="87" t="s">
        <v>91</v>
      </c>
      <c r="BL9" s="87" t="s">
        <v>89</v>
      </c>
      <c r="BM9" s="87" t="s">
        <v>88</v>
      </c>
      <c r="BN9" s="87" t="s">
        <v>87</v>
      </c>
      <c r="BO9" s="87" t="s">
        <v>86</v>
      </c>
      <c r="BP9" s="87" t="s">
        <v>85</v>
      </c>
      <c r="BQ9" s="87" t="s">
        <v>84</v>
      </c>
      <c r="BR9" s="87" t="s">
        <v>83</v>
      </c>
      <c r="BS9" s="87" t="s">
        <v>90</v>
      </c>
      <c r="BT9" s="87" t="s">
        <v>89</v>
      </c>
      <c r="BU9" s="87" t="s">
        <v>88</v>
      </c>
      <c r="BV9" s="87" t="s">
        <v>87</v>
      </c>
      <c r="BW9" s="87" t="s">
        <v>86</v>
      </c>
      <c r="BX9" s="87" t="s">
        <v>85</v>
      </c>
      <c r="BY9" s="87" t="s">
        <v>84</v>
      </c>
      <c r="BZ9" s="87" t="s">
        <v>83</v>
      </c>
      <c r="CA9" s="87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4" t="s">
        <v>64</v>
      </c>
      <c r="CT9" s="84" t="s">
        <v>63</v>
      </c>
      <c r="CU9" s="84" t="s">
        <v>62</v>
      </c>
      <c r="CV9" s="84" t="s">
        <v>61</v>
      </c>
      <c r="CW9" s="84" t="s">
        <v>60</v>
      </c>
      <c r="CX9" s="84" t="s">
        <v>59</v>
      </c>
      <c r="CY9" s="84" t="s">
        <v>58</v>
      </c>
      <c r="CZ9" s="84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4" t="s">
        <v>45</v>
      </c>
      <c r="N10" s="84" t="s">
        <v>45</v>
      </c>
      <c r="O10" s="84" t="s">
        <v>45</v>
      </c>
      <c r="P10" s="84" t="s">
        <v>45</v>
      </c>
      <c r="Q10" s="84" t="s">
        <v>44</v>
      </c>
      <c r="R10" s="84" t="s">
        <v>44</v>
      </c>
      <c r="S10" s="84" t="s">
        <v>44</v>
      </c>
      <c r="T10" s="84" t="s">
        <v>44</v>
      </c>
      <c r="U10" s="274"/>
      <c r="V10" s="84" t="s">
        <v>43</v>
      </c>
      <c r="W10" s="85" t="s">
        <v>7</v>
      </c>
      <c r="X10" s="85" t="s">
        <v>43</v>
      </c>
      <c r="Y10" s="85" t="s">
        <v>7</v>
      </c>
      <c r="Z10" s="85" t="s">
        <v>42</v>
      </c>
      <c r="AA10" s="85" t="s">
        <v>41</v>
      </c>
      <c r="AB10" s="275"/>
      <c r="AC10" s="275"/>
      <c r="AD10" s="61">
        <v>409882</v>
      </c>
      <c r="AE10" s="89">
        <v>66775</v>
      </c>
      <c r="AF10" s="60"/>
      <c r="AG10" s="60"/>
      <c r="AH10" s="60"/>
      <c r="AI10" s="258"/>
      <c r="AJ10" s="258"/>
      <c r="AK10" s="258"/>
      <c r="AL10" s="88"/>
      <c r="AM10" s="85"/>
      <c r="AN10" s="85"/>
      <c r="AO10" s="85"/>
      <c r="AP10" s="276" t="s">
        <v>40</v>
      </c>
      <c r="AQ10" s="277"/>
      <c r="AR10" s="84"/>
      <c r="AS10" s="84"/>
      <c r="AT10" s="84"/>
      <c r="AU10" s="84"/>
      <c r="AV10" s="87">
        <v>0</v>
      </c>
      <c r="AW10" s="87">
        <v>0</v>
      </c>
      <c r="AX10" s="87" t="s">
        <v>39</v>
      </c>
      <c r="AY10" s="87" t="s">
        <v>39</v>
      </c>
      <c r="AZ10" s="87" t="s">
        <v>39</v>
      </c>
      <c r="BA10" s="87" t="s">
        <v>38</v>
      </c>
      <c r="BB10" s="87" t="s">
        <v>38</v>
      </c>
      <c r="BC10" s="87" t="s">
        <v>38</v>
      </c>
      <c r="BD10" s="87" t="s">
        <v>37</v>
      </c>
      <c r="BE10" s="87" t="s">
        <v>37</v>
      </c>
      <c r="BF10" s="87" t="s">
        <v>37</v>
      </c>
      <c r="BG10" s="87" t="s">
        <v>37</v>
      </c>
      <c r="BH10" s="87" t="s">
        <v>37</v>
      </c>
      <c r="BI10" s="87" t="s">
        <v>37</v>
      </c>
      <c r="BJ10" s="87" t="s">
        <v>37</v>
      </c>
      <c r="BK10" s="87" t="s">
        <v>37</v>
      </c>
      <c r="BL10" s="87">
        <v>0</v>
      </c>
      <c r="BM10" s="87">
        <v>0</v>
      </c>
      <c r="BN10" s="87" t="s">
        <v>39</v>
      </c>
      <c r="BO10" s="87" t="s">
        <v>39</v>
      </c>
      <c r="BP10" s="87" t="s">
        <v>39</v>
      </c>
      <c r="BQ10" s="87" t="s">
        <v>38</v>
      </c>
      <c r="BR10" s="87" t="s">
        <v>38</v>
      </c>
      <c r="BS10" s="87" t="s">
        <v>38</v>
      </c>
      <c r="BT10" s="87" t="s">
        <v>37</v>
      </c>
      <c r="BU10" s="87" t="s">
        <v>37</v>
      </c>
      <c r="BV10" s="87" t="s">
        <v>37</v>
      </c>
      <c r="BW10" s="87" t="s">
        <v>37</v>
      </c>
      <c r="BX10" s="87" t="s">
        <v>37</v>
      </c>
      <c r="BY10" s="87" t="s">
        <v>37</v>
      </c>
      <c r="BZ10" s="87" t="s">
        <v>37</v>
      </c>
      <c r="CA10" s="87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7" t="s">
        <v>37</v>
      </c>
      <c r="CT10" s="87" t="s">
        <v>37</v>
      </c>
      <c r="CU10" s="87" t="s">
        <v>37</v>
      </c>
      <c r="CV10" s="87" t="s">
        <v>37</v>
      </c>
      <c r="CW10" s="87" t="s">
        <v>37</v>
      </c>
      <c r="CX10" s="87" t="s">
        <v>37</v>
      </c>
      <c r="CY10" s="87" t="s">
        <v>37</v>
      </c>
      <c r="CZ10" s="87" t="s">
        <v>37</v>
      </c>
      <c r="DA10" s="58"/>
      <c r="DB10" s="58"/>
      <c r="DC10" s="90">
        <v>69096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4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91">
        <v>3</v>
      </c>
      <c r="E11" s="43">
        <f t="shared" ref="E11:E34" si="0">D11/1.42</f>
        <v>2.1126760563380285</v>
      </c>
      <c r="F11" s="92">
        <v>2</v>
      </c>
      <c r="G11" s="93">
        <v>68</v>
      </c>
      <c r="H11" s="43">
        <f t="shared" ref="H11:H34" si="1">G11/1.42</f>
        <v>47.887323943661976</v>
      </c>
      <c r="I11" s="91">
        <v>66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9">
        <v>71748</v>
      </c>
      <c r="AF11" s="38"/>
      <c r="AG11" s="38"/>
      <c r="AH11" s="38"/>
      <c r="AI11" s="37">
        <f t="shared" ref="AI11:AI34" si="2">IF(ISBLANK(AE11),"-",AE11-AE10)</f>
        <v>4973</v>
      </c>
      <c r="AJ11" s="37">
        <f t="shared" ref="AJ11:AJ34" si="3">AI11/1000</f>
        <v>4.9729999999999999</v>
      </c>
      <c r="AK11" s="37">
        <f t="shared" ref="AK11:AK34" si="4">AJ11*24</f>
        <v>119.352</v>
      </c>
      <c r="AL11" s="37"/>
      <c r="AM11" s="37"/>
      <c r="AN11" s="37"/>
      <c r="AO11" s="37">
        <f t="shared" ref="AO11:AO34" si="5">AK11</f>
        <v>119.352</v>
      </c>
      <c r="AP11" s="94">
        <v>6</v>
      </c>
      <c r="AQ11" s="95">
        <f t="shared" ref="AQ11:AQ34" si="6">AP11</f>
        <v>6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7">AV11/1190</f>
        <v>0.99747899159663866</v>
      </c>
      <c r="CC11" s="32">
        <f t="shared" si="7"/>
        <v>0.99579831932773111</v>
      </c>
      <c r="CD11" s="32">
        <f t="shared" si="7"/>
        <v>0</v>
      </c>
      <c r="CE11" s="32">
        <f t="shared" si="7"/>
        <v>0.99579831932773111</v>
      </c>
      <c r="CF11" s="32"/>
      <c r="CG11" s="32"/>
      <c r="CH11" s="32"/>
      <c r="CI11" s="32"/>
      <c r="CJ11" s="32">
        <f t="shared" ref="CJ11:CK34" si="8">BL11/1190</f>
        <v>0</v>
      </c>
      <c r="CK11" s="32">
        <f t="shared" si="8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97">
        <v>70204</v>
      </c>
      <c r="DD11" s="31"/>
      <c r="DE11" s="31">
        <f t="shared" ref="DE11:DE34" si="9">IF(ISBLANK(DC11),"-",DC11-DC10)</f>
        <v>1108</v>
      </c>
      <c r="DF11" s="31"/>
      <c r="DG11" s="31">
        <f>DC11-DC10</f>
        <v>1108</v>
      </c>
      <c r="DH11" s="31"/>
      <c r="DI11" s="31"/>
      <c r="DJ11" s="31"/>
      <c r="DK11" s="31"/>
      <c r="DL11" s="31"/>
      <c r="DM11" s="31">
        <f t="shared" ref="DM11:DM35" si="10">DE11</f>
        <v>1108</v>
      </c>
      <c r="DN11" s="31">
        <f>DM11/AJ11</f>
        <v>222.80313693947315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91">
        <v>3</v>
      </c>
      <c r="E12" s="43">
        <f t="shared" si="0"/>
        <v>2.1126760563380285</v>
      </c>
      <c r="F12" s="92">
        <v>5</v>
      </c>
      <c r="G12" s="93">
        <v>69</v>
      </c>
      <c r="H12" s="43">
        <f t="shared" si="1"/>
        <v>48.591549295774648</v>
      </c>
      <c r="I12" s="91">
        <v>67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9">
        <v>76528</v>
      </c>
      <c r="AF12" s="38"/>
      <c r="AG12" s="38"/>
      <c r="AH12" s="38"/>
      <c r="AI12" s="37">
        <f t="shared" si="2"/>
        <v>4780</v>
      </c>
      <c r="AJ12" s="37">
        <f t="shared" si="3"/>
        <v>4.78</v>
      </c>
      <c r="AK12" s="37">
        <f t="shared" si="4"/>
        <v>114.72</v>
      </c>
      <c r="AL12" s="37"/>
      <c r="AM12" s="37"/>
      <c r="AN12" s="37"/>
      <c r="AO12" s="37">
        <f t="shared" si="5"/>
        <v>114.72</v>
      </c>
      <c r="AP12" s="94">
        <v>7.8</v>
      </c>
      <c r="AQ12" s="95">
        <f t="shared" si="6"/>
        <v>7.8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96">
        <v>0</v>
      </c>
      <c r="BA12" s="96">
        <v>0</v>
      </c>
      <c r="BB12" s="96">
        <v>0</v>
      </c>
      <c r="BC12" s="96">
        <v>0</v>
      </c>
      <c r="BD12" s="96">
        <v>0</v>
      </c>
      <c r="BE12" s="96">
        <v>0</v>
      </c>
      <c r="BF12" s="96">
        <v>0</v>
      </c>
      <c r="BG12" s="96">
        <v>0</v>
      </c>
      <c r="BH12" s="96">
        <v>0</v>
      </c>
      <c r="BI12" s="96">
        <v>0</v>
      </c>
      <c r="BJ12" s="96">
        <v>0</v>
      </c>
      <c r="BK12" s="96">
        <v>0</v>
      </c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7"/>
        <v>0.99747899159663866</v>
      </c>
      <c r="CC12" s="32">
        <f t="shared" si="7"/>
        <v>0.99579831932773111</v>
      </c>
      <c r="CD12" s="32">
        <f t="shared" si="7"/>
        <v>0</v>
      </c>
      <c r="CE12" s="32">
        <f t="shared" si="7"/>
        <v>0.99579831932773111</v>
      </c>
      <c r="CF12" s="32"/>
      <c r="CG12" s="32"/>
      <c r="CH12" s="32"/>
      <c r="CI12" s="32"/>
      <c r="CJ12" s="32">
        <f t="shared" si="8"/>
        <v>0</v>
      </c>
      <c r="CK12" s="32">
        <f t="shared" si="8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97">
        <v>71271</v>
      </c>
      <c r="DD12" s="31"/>
      <c r="DE12" s="31">
        <f t="shared" si="9"/>
        <v>1067</v>
      </c>
      <c r="DF12" s="31"/>
      <c r="DG12" s="31">
        <f t="shared" ref="DG12:DG34" si="11">DC12-DC11</f>
        <v>1067</v>
      </c>
      <c r="DH12" s="31"/>
      <c r="DI12" s="31"/>
      <c r="DJ12" s="31"/>
      <c r="DK12" s="31"/>
      <c r="DL12" s="31"/>
      <c r="DM12" s="31">
        <f t="shared" si="10"/>
        <v>1067</v>
      </c>
      <c r="DN12" s="31">
        <f t="shared" ref="DN12:DN35" si="12">DM12/AJ12</f>
        <v>223.22175732217573</v>
      </c>
      <c r="DO12" s="98">
        <v>1.02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91">
        <v>3</v>
      </c>
      <c r="E13" s="43">
        <f t="shared" si="0"/>
        <v>2.1126760563380285</v>
      </c>
      <c r="F13" s="92">
        <v>8</v>
      </c>
      <c r="G13" s="93">
        <v>83</v>
      </c>
      <c r="H13" s="43">
        <f t="shared" si="1"/>
        <v>58.450704225352112</v>
      </c>
      <c r="I13" s="91">
        <v>80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9">
        <v>80920</v>
      </c>
      <c r="AF13" s="38"/>
      <c r="AG13" s="38"/>
      <c r="AH13" s="38"/>
      <c r="AI13" s="37">
        <f t="shared" si="2"/>
        <v>4392</v>
      </c>
      <c r="AJ13" s="37">
        <f t="shared" si="3"/>
        <v>4.3920000000000003</v>
      </c>
      <c r="AK13" s="37">
        <f t="shared" si="4"/>
        <v>105.40800000000002</v>
      </c>
      <c r="AL13" s="37"/>
      <c r="AM13" s="37"/>
      <c r="AN13" s="37"/>
      <c r="AO13" s="37">
        <f t="shared" si="5"/>
        <v>105.40800000000002</v>
      </c>
      <c r="AP13" s="94">
        <v>9.5</v>
      </c>
      <c r="AQ13" s="95">
        <f t="shared" si="6"/>
        <v>9.5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96">
        <v>0</v>
      </c>
      <c r="BA13" s="96">
        <v>0</v>
      </c>
      <c r="BB13" s="96">
        <v>0</v>
      </c>
      <c r="BC13" s="96">
        <v>0</v>
      </c>
      <c r="BD13" s="96">
        <v>0</v>
      </c>
      <c r="BE13" s="96">
        <v>0</v>
      </c>
      <c r="BF13" s="96">
        <v>0</v>
      </c>
      <c r="BG13" s="96">
        <v>0</v>
      </c>
      <c r="BH13" s="96">
        <v>0</v>
      </c>
      <c r="BI13" s="96">
        <v>0</v>
      </c>
      <c r="BJ13" s="96">
        <v>0</v>
      </c>
      <c r="BK13" s="96">
        <v>0</v>
      </c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7"/>
        <v>0.99747899159663866</v>
      </c>
      <c r="CC13" s="32">
        <f t="shared" si="7"/>
        <v>0.99579831932773111</v>
      </c>
      <c r="CD13" s="32">
        <f t="shared" si="7"/>
        <v>0</v>
      </c>
      <c r="CE13" s="32">
        <f t="shared" si="7"/>
        <v>0.99579831932773111</v>
      </c>
      <c r="CF13" s="32"/>
      <c r="CG13" s="32"/>
      <c r="CH13" s="32"/>
      <c r="CI13" s="32"/>
      <c r="CJ13" s="32">
        <f t="shared" si="8"/>
        <v>0</v>
      </c>
      <c r="CK13" s="32">
        <f t="shared" si="8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97">
        <v>72350</v>
      </c>
      <c r="DD13" s="31"/>
      <c r="DE13" s="31">
        <f t="shared" si="9"/>
        <v>1079</v>
      </c>
      <c r="DF13" s="31"/>
      <c r="DG13" s="31">
        <f t="shared" si="11"/>
        <v>1079</v>
      </c>
      <c r="DH13" s="31"/>
      <c r="DI13" s="31"/>
      <c r="DJ13" s="31"/>
      <c r="DK13" s="31"/>
      <c r="DL13" s="31"/>
      <c r="DM13" s="31">
        <f t="shared" si="10"/>
        <v>1079</v>
      </c>
      <c r="DN13" s="31">
        <f t="shared" si="12"/>
        <v>245.67395264116573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91">
        <v>3</v>
      </c>
      <c r="E14" s="43">
        <f t="shared" si="0"/>
        <v>2.1126760563380285</v>
      </c>
      <c r="F14" s="92">
        <v>8</v>
      </c>
      <c r="G14" s="93">
        <v>78</v>
      </c>
      <c r="H14" s="43">
        <f t="shared" si="1"/>
        <v>54.929577464788736</v>
      </c>
      <c r="I14" s="91">
        <v>76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9">
        <v>85410</v>
      </c>
      <c r="AF14" s="38"/>
      <c r="AG14" s="38"/>
      <c r="AH14" s="38"/>
      <c r="AI14" s="37">
        <f t="shared" si="2"/>
        <v>4490</v>
      </c>
      <c r="AJ14" s="37">
        <f t="shared" si="3"/>
        <v>4.49</v>
      </c>
      <c r="AK14" s="37">
        <f t="shared" si="4"/>
        <v>107.76</v>
      </c>
      <c r="AL14" s="37"/>
      <c r="AM14" s="37"/>
      <c r="AN14" s="37"/>
      <c r="AO14" s="37">
        <f t="shared" si="5"/>
        <v>107.76</v>
      </c>
      <c r="AP14" s="94">
        <v>9.5</v>
      </c>
      <c r="AQ14" s="95">
        <f t="shared" si="6"/>
        <v>9.5</v>
      </c>
      <c r="AR14" s="35"/>
      <c r="AS14" s="35"/>
      <c r="AT14" s="35"/>
      <c r="AU14" s="34" t="s">
        <v>153</v>
      </c>
      <c r="AV14" s="96">
        <v>1187</v>
      </c>
      <c r="AW14" s="96">
        <v>1185</v>
      </c>
      <c r="AX14" s="96">
        <v>0</v>
      </c>
      <c r="AY14" s="96">
        <v>1185</v>
      </c>
      <c r="AZ14" s="96">
        <v>0</v>
      </c>
      <c r="BA14" s="96">
        <v>0</v>
      </c>
      <c r="BB14" s="96">
        <v>0</v>
      </c>
      <c r="BC14" s="96">
        <v>0</v>
      </c>
      <c r="BD14" s="96">
        <v>0</v>
      </c>
      <c r="BE14" s="96">
        <v>0</v>
      </c>
      <c r="BF14" s="96">
        <v>0</v>
      </c>
      <c r="BG14" s="96">
        <v>0</v>
      </c>
      <c r="BH14" s="96">
        <v>0</v>
      </c>
      <c r="BI14" s="96">
        <v>0</v>
      </c>
      <c r="BJ14" s="96">
        <v>0</v>
      </c>
      <c r="BK14" s="96">
        <v>0</v>
      </c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7"/>
        <v>0.99747899159663866</v>
      </c>
      <c r="CC14" s="32">
        <f t="shared" si="7"/>
        <v>0.99579831932773111</v>
      </c>
      <c r="CD14" s="32">
        <f t="shared" si="7"/>
        <v>0</v>
      </c>
      <c r="CE14" s="32">
        <f t="shared" si="7"/>
        <v>0.99579831932773111</v>
      </c>
      <c r="CF14" s="32"/>
      <c r="CG14" s="32"/>
      <c r="CH14" s="32"/>
      <c r="CI14" s="32"/>
      <c r="CJ14" s="32">
        <f t="shared" si="8"/>
        <v>0</v>
      </c>
      <c r="CK14" s="32">
        <f t="shared" si="8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97">
        <v>73337</v>
      </c>
      <c r="DD14" s="31"/>
      <c r="DE14" s="31">
        <f t="shared" si="9"/>
        <v>987</v>
      </c>
      <c r="DF14" s="31"/>
      <c r="DG14" s="31">
        <f t="shared" si="11"/>
        <v>987</v>
      </c>
      <c r="DH14" s="31"/>
      <c r="DI14" s="31"/>
      <c r="DJ14" s="31"/>
      <c r="DK14" s="31"/>
      <c r="DL14" s="31"/>
      <c r="DM14" s="31">
        <f t="shared" si="10"/>
        <v>987</v>
      </c>
      <c r="DN14" s="31">
        <f t="shared" si="12"/>
        <v>219.82182628062361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91">
        <v>3</v>
      </c>
      <c r="E15" s="43">
        <f t="shared" si="0"/>
        <v>2.1126760563380285</v>
      </c>
      <c r="F15" s="92">
        <v>8</v>
      </c>
      <c r="G15" s="93">
        <v>80</v>
      </c>
      <c r="H15" s="43">
        <f t="shared" si="1"/>
        <v>56.338028169014088</v>
      </c>
      <c r="I15" s="91">
        <v>78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9">
        <v>90321</v>
      </c>
      <c r="AF15" s="38"/>
      <c r="AG15" s="38"/>
      <c r="AH15" s="38"/>
      <c r="AI15" s="37">
        <f t="shared" si="2"/>
        <v>4911</v>
      </c>
      <c r="AJ15" s="37">
        <f t="shared" si="3"/>
        <v>4.9109999999999996</v>
      </c>
      <c r="AK15" s="37">
        <f t="shared" si="4"/>
        <v>117.86399999999999</v>
      </c>
      <c r="AL15" s="37"/>
      <c r="AM15" s="37"/>
      <c r="AN15" s="37"/>
      <c r="AO15" s="37">
        <f t="shared" si="5"/>
        <v>117.86399999999999</v>
      </c>
      <c r="AP15" s="94">
        <v>9.5</v>
      </c>
      <c r="AQ15" s="95">
        <f t="shared" si="6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96">
        <v>0</v>
      </c>
      <c r="BA15" s="96">
        <v>0</v>
      </c>
      <c r="BB15" s="96">
        <v>0</v>
      </c>
      <c r="BC15" s="96">
        <v>0</v>
      </c>
      <c r="BD15" s="96">
        <v>0</v>
      </c>
      <c r="BE15" s="96">
        <v>0</v>
      </c>
      <c r="BF15" s="96">
        <v>0</v>
      </c>
      <c r="BG15" s="96">
        <v>0</v>
      </c>
      <c r="BH15" s="96">
        <v>0</v>
      </c>
      <c r="BI15" s="96">
        <v>0</v>
      </c>
      <c r="BJ15" s="96">
        <v>0</v>
      </c>
      <c r="BK15" s="96">
        <v>0</v>
      </c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7"/>
        <v>0.99747899159663866</v>
      </c>
      <c r="CC15" s="32">
        <f t="shared" si="7"/>
        <v>0.99579831932773111</v>
      </c>
      <c r="CD15" s="32">
        <f t="shared" si="7"/>
        <v>0</v>
      </c>
      <c r="CE15" s="32">
        <f t="shared" si="7"/>
        <v>0.99579831932773111</v>
      </c>
      <c r="CF15" s="32"/>
      <c r="CG15" s="32"/>
      <c r="CH15" s="32"/>
      <c r="CI15" s="32"/>
      <c r="CJ15" s="32">
        <f t="shared" si="8"/>
        <v>0</v>
      </c>
      <c r="CK15" s="32">
        <f t="shared" si="8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97">
        <v>74386</v>
      </c>
      <c r="DD15" s="31"/>
      <c r="DE15" s="31">
        <f t="shared" si="9"/>
        <v>1049</v>
      </c>
      <c r="DF15" s="31"/>
      <c r="DG15" s="31">
        <f t="shared" si="11"/>
        <v>1049</v>
      </c>
      <c r="DH15" s="31"/>
      <c r="DI15" s="31"/>
      <c r="DJ15" s="31"/>
      <c r="DK15" s="31"/>
      <c r="DL15" s="31"/>
      <c r="DM15" s="31">
        <f t="shared" si="10"/>
        <v>1049</v>
      </c>
      <c r="DN15" s="31">
        <f t="shared" si="12"/>
        <v>213.6021176949705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91">
        <v>3</v>
      </c>
      <c r="E16" s="43">
        <f t="shared" si="0"/>
        <v>2.1126760563380285</v>
      </c>
      <c r="F16" s="92">
        <v>8</v>
      </c>
      <c r="G16" s="93">
        <v>75</v>
      </c>
      <c r="H16" s="43">
        <f t="shared" si="1"/>
        <v>52.816901408450704</v>
      </c>
      <c r="I16" s="91">
        <v>78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9">
        <v>95252</v>
      </c>
      <c r="AF16" s="38"/>
      <c r="AG16" s="38"/>
      <c r="AH16" s="38"/>
      <c r="AI16" s="37">
        <f t="shared" si="2"/>
        <v>4931</v>
      </c>
      <c r="AJ16" s="37">
        <f t="shared" si="3"/>
        <v>4.931</v>
      </c>
      <c r="AK16" s="37">
        <f t="shared" si="4"/>
        <v>118.34399999999999</v>
      </c>
      <c r="AL16" s="37"/>
      <c r="AM16" s="37"/>
      <c r="AN16" s="37"/>
      <c r="AO16" s="37">
        <f t="shared" si="5"/>
        <v>118.34399999999999</v>
      </c>
      <c r="AP16" s="94">
        <v>9.5</v>
      </c>
      <c r="AQ16" s="95">
        <f t="shared" si="6"/>
        <v>9.5</v>
      </c>
      <c r="AR16" s="35"/>
      <c r="AS16" s="35"/>
      <c r="AT16" s="35"/>
      <c r="AU16" s="34" t="s">
        <v>153</v>
      </c>
      <c r="AV16" s="96">
        <v>1187</v>
      </c>
      <c r="AW16" s="96">
        <v>1185</v>
      </c>
      <c r="AX16" s="96">
        <v>0</v>
      </c>
      <c r="AY16" s="96">
        <v>1185</v>
      </c>
      <c r="AZ16" s="96">
        <v>0</v>
      </c>
      <c r="BA16" s="96">
        <v>0</v>
      </c>
      <c r="BB16" s="96">
        <v>0</v>
      </c>
      <c r="BC16" s="96">
        <v>0</v>
      </c>
      <c r="BD16" s="96">
        <v>0</v>
      </c>
      <c r="BE16" s="96">
        <v>0</v>
      </c>
      <c r="BF16" s="96">
        <v>0</v>
      </c>
      <c r="BG16" s="96">
        <v>0</v>
      </c>
      <c r="BH16" s="96">
        <v>0</v>
      </c>
      <c r="BI16" s="96">
        <v>0</v>
      </c>
      <c r="BJ16" s="96">
        <v>0</v>
      </c>
      <c r="BK16" s="96">
        <v>0</v>
      </c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7"/>
        <v>0.99747899159663866</v>
      </c>
      <c r="CC16" s="32">
        <f t="shared" si="7"/>
        <v>0.99579831932773111</v>
      </c>
      <c r="CD16" s="32">
        <f t="shared" si="7"/>
        <v>0</v>
      </c>
      <c r="CE16" s="32">
        <f t="shared" si="7"/>
        <v>0.99579831932773111</v>
      </c>
      <c r="CF16" s="32"/>
      <c r="CG16" s="32"/>
      <c r="CH16" s="32"/>
      <c r="CI16" s="32"/>
      <c r="CJ16" s="32">
        <f t="shared" si="8"/>
        <v>0</v>
      </c>
      <c r="CK16" s="32">
        <f t="shared" si="8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97">
        <v>75432</v>
      </c>
      <c r="DD16" s="31"/>
      <c r="DE16" s="31">
        <f t="shared" si="9"/>
        <v>1046</v>
      </c>
      <c r="DF16" s="31"/>
      <c r="DG16" s="31">
        <f t="shared" si="11"/>
        <v>1046</v>
      </c>
      <c r="DH16" s="31"/>
      <c r="DI16" s="31"/>
      <c r="DJ16" s="31"/>
      <c r="DK16" s="31"/>
      <c r="DL16" s="31"/>
      <c r="DM16" s="31">
        <f t="shared" si="10"/>
        <v>1046</v>
      </c>
      <c r="DN16" s="31">
        <f t="shared" si="12"/>
        <v>212.12735753396876</v>
      </c>
      <c r="DO16" s="98">
        <v>1.06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91">
        <v>3</v>
      </c>
      <c r="E17" s="43">
        <f t="shared" si="0"/>
        <v>2.1126760563380285</v>
      </c>
      <c r="F17" s="92">
        <v>7</v>
      </c>
      <c r="G17" s="93">
        <v>78</v>
      </c>
      <c r="H17" s="43">
        <f t="shared" si="1"/>
        <v>54.929577464788736</v>
      </c>
      <c r="I17" s="91">
        <v>76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9">
        <v>100804</v>
      </c>
      <c r="AF17" s="38"/>
      <c r="AG17" s="38"/>
      <c r="AH17" s="38"/>
      <c r="AI17" s="37">
        <f t="shared" si="2"/>
        <v>5552</v>
      </c>
      <c r="AJ17" s="37">
        <f t="shared" si="3"/>
        <v>5.5519999999999996</v>
      </c>
      <c r="AK17" s="37">
        <f t="shared" si="4"/>
        <v>133.24799999999999</v>
      </c>
      <c r="AL17" s="37"/>
      <c r="AM17" s="37"/>
      <c r="AN17" s="37"/>
      <c r="AO17" s="37">
        <f t="shared" si="5"/>
        <v>133.24799999999999</v>
      </c>
      <c r="AP17" s="94">
        <v>9.1</v>
      </c>
      <c r="AQ17" s="95">
        <f t="shared" si="6"/>
        <v>9.1</v>
      </c>
      <c r="AR17" s="35"/>
      <c r="AS17" s="35"/>
      <c r="AT17" s="35"/>
      <c r="AU17" s="34" t="s">
        <v>154</v>
      </c>
      <c r="AV17" s="96">
        <v>1187</v>
      </c>
      <c r="AW17" s="96">
        <v>1185</v>
      </c>
      <c r="AX17" s="96">
        <v>0</v>
      </c>
      <c r="AY17" s="96">
        <v>1185</v>
      </c>
      <c r="AZ17" s="96">
        <v>0</v>
      </c>
      <c r="BA17" s="96">
        <v>0</v>
      </c>
      <c r="BB17" s="96">
        <v>0</v>
      </c>
      <c r="BC17" s="96">
        <v>0</v>
      </c>
      <c r="BD17" s="96">
        <v>0</v>
      </c>
      <c r="BE17" s="96">
        <v>0</v>
      </c>
      <c r="BF17" s="96">
        <v>0</v>
      </c>
      <c r="BG17" s="96">
        <v>0</v>
      </c>
      <c r="BH17" s="96">
        <v>0</v>
      </c>
      <c r="BI17" s="96">
        <v>0</v>
      </c>
      <c r="BJ17" s="96">
        <v>0</v>
      </c>
      <c r="BK17" s="96">
        <v>0</v>
      </c>
      <c r="BL17" s="96">
        <v>0</v>
      </c>
      <c r="BM17" s="96">
        <v>1017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7"/>
        <v>0.99747899159663866</v>
      </c>
      <c r="CC17" s="32">
        <f t="shared" si="7"/>
        <v>0.99579831932773111</v>
      </c>
      <c r="CD17" s="32">
        <f t="shared" si="7"/>
        <v>0</v>
      </c>
      <c r="CE17" s="32">
        <f t="shared" si="7"/>
        <v>0.99579831932773111</v>
      </c>
      <c r="CF17" s="32"/>
      <c r="CG17" s="32"/>
      <c r="CH17" s="32"/>
      <c r="CI17" s="32"/>
      <c r="CJ17" s="32">
        <f t="shared" si="8"/>
        <v>0</v>
      </c>
      <c r="CK17" s="32">
        <f t="shared" si="8"/>
        <v>0.85462184873949576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97">
        <v>76586</v>
      </c>
      <c r="DD17" s="31"/>
      <c r="DE17" s="31">
        <f t="shared" si="9"/>
        <v>1154</v>
      </c>
      <c r="DF17" s="31"/>
      <c r="DG17" s="31">
        <f t="shared" si="11"/>
        <v>1154</v>
      </c>
      <c r="DH17" s="31"/>
      <c r="DI17" s="31"/>
      <c r="DJ17" s="31"/>
      <c r="DK17" s="31"/>
      <c r="DL17" s="31"/>
      <c r="DM17" s="31">
        <f t="shared" si="10"/>
        <v>1154</v>
      </c>
      <c r="DN17" s="31">
        <f t="shared" si="12"/>
        <v>207.85302593659944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91">
        <v>3</v>
      </c>
      <c r="E18" s="43">
        <f t="shared" si="0"/>
        <v>2.1126760563380285</v>
      </c>
      <c r="F18" s="92">
        <v>7</v>
      </c>
      <c r="G18" s="93">
        <v>76</v>
      </c>
      <c r="H18" s="43">
        <f t="shared" si="1"/>
        <v>53.521126760563384</v>
      </c>
      <c r="I18" s="91">
        <v>72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9">
        <v>106030</v>
      </c>
      <c r="AF18" s="38"/>
      <c r="AG18" s="38"/>
      <c r="AH18" s="38"/>
      <c r="AI18" s="37">
        <f t="shared" si="2"/>
        <v>5226</v>
      </c>
      <c r="AJ18" s="37">
        <f t="shared" si="3"/>
        <v>5.226</v>
      </c>
      <c r="AK18" s="37">
        <f t="shared" si="4"/>
        <v>125.42400000000001</v>
      </c>
      <c r="AL18" s="37"/>
      <c r="AM18" s="37"/>
      <c r="AN18" s="37"/>
      <c r="AO18" s="37">
        <f t="shared" si="5"/>
        <v>125.42400000000001</v>
      </c>
      <c r="AP18" s="94">
        <v>8.5</v>
      </c>
      <c r="AQ18" s="95">
        <f t="shared" si="6"/>
        <v>8.5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96">
        <v>0</v>
      </c>
      <c r="BA18" s="96">
        <v>0</v>
      </c>
      <c r="BB18" s="96">
        <v>0</v>
      </c>
      <c r="BC18" s="96">
        <v>0</v>
      </c>
      <c r="BD18" s="96">
        <v>0</v>
      </c>
      <c r="BE18" s="96">
        <v>0</v>
      </c>
      <c r="BF18" s="96">
        <v>0</v>
      </c>
      <c r="BG18" s="96">
        <v>0</v>
      </c>
      <c r="BH18" s="96">
        <v>0</v>
      </c>
      <c r="BI18" s="96">
        <v>0</v>
      </c>
      <c r="BJ18" s="96">
        <v>0</v>
      </c>
      <c r="BK18" s="96">
        <v>0</v>
      </c>
      <c r="BL18" s="96">
        <v>0</v>
      </c>
      <c r="BM18" s="96">
        <v>1016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7"/>
        <v>0.99747899159663866</v>
      </c>
      <c r="CC18" s="32">
        <f t="shared" si="7"/>
        <v>0.99579831932773111</v>
      </c>
      <c r="CD18" s="32">
        <f t="shared" si="7"/>
        <v>0</v>
      </c>
      <c r="CE18" s="32">
        <f t="shared" si="7"/>
        <v>0.99579831932773111</v>
      </c>
      <c r="CF18" s="32"/>
      <c r="CG18" s="32"/>
      <c r="CH18" s="32"/>
      <c r="CI18" s="32"/>
      <c r="CJ18" s="32">
        <f t="shared" si="8"/>
        <v>0</v>
      </c>
      <c r="CK18" s="32">
        <f t="shared" si="8"/>
        <v>0.85378151260504198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97">
        <v>77770</v>
      </c>
      <c r="DD18" s="31"/>
      <c r="DE18" s="31">
        <f t="shared" si="9"/>
        <v>1184</v>
      </c>
      <c r="DF18" s="31"/>
      <c r="DG18" s="31">
        <f t="shared" si="11"/>
        <v>1184</v>
      </c>
      <c r="DH18" s="31"/>
      <c r="DI18" s="31"/>
      <c r="DJ18" s="31"/>
      <c r="DK18" s="31"/>
      <c r="DL18" s="31"/>
      <c r="DM18" s="31">
        <f t="shared" si="10"/>
        <v>1184</v>
      </c>
      <c r="DN18" s="31">
        <f t="shared" si="12"/>
        <v>226.5595101415997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91">
        <v>3</v>
      </c>
      <c r="E19" s="43">
        <f t="shared" si="0"/>
        <v>2.1126760563380285</v>
      </c>
      <c r="F19" s="92">
        <v>6</v>
      </c>
      <c r="G19" s="93">
        <v>75</v>
      </c>
      <c r="H19" s="43">
        <f t="shared" si="1"/>
        <v>52.816901408450704</v>
      </c>
      <c r="I19" s="91">
        <v>72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9">
        <v>110724</v>
      </c>
      <c r="AF19" s="38"/>
      <c r="AG19" s="38"/>
      <c r="AH19" s="38"/>
      <c r="AI19" s="37">
        <f t="shared" si="2"/>
        <v>4694</v>
      </c>
      <c r="AJ19" s="37">
        <f t="shared" si="3"/>
        <v>4.694</v>
      </c>
      <c r="AK19" s="37">
        <f t="shared" si="4"/>
        <v>112.65600000000001</v>
      </c>
      <c r="AL19" s="37"/>
      <c r="AM19" s="37"/>
      <c r="AN19" s="37"/>
      <c r="AO19" s="37">
        <f t="shared" si="5"/>
        <v>112.65600000000001</v>
      </c>
      <c r="AP19" s="94">
        <v>7.9</v>
      </c>
      <c r="AQ19" s="95">
        <f t="shared" si="6"/>
        <v>7.9</v>
      </c>
      <c r="AR19" s="35"/>
      <c r="AS19" s="35"/>
      <c r="AT19" s="35"/>
      <c r="AU19" s="34" t="s">
        <v>154</v>
      </c>
      <c r="AV19" s="96">
        <v>1187</v>
      </c>
      <c r="AW19" s="96">
        <v>1185</v>
      </c>
      <c r="AX19" s="96">
        <v>0</v>
      </c>
      <c r="AY19" s="96">
        <v>1185</v>
      </c>
      <c r="AZ19" s="96">
        <v>0</v>
      </c>
      <c r="BA19" s="96">
        <v>0</v>
      </c>
      <c r="BB19" s="96">
        <v>0</v>
      </c>
      <c r="BC19" s="96">
        <v>0</v>
      </c>
      <c r="BD19" s="96">
        <v>0</v>
      </c>
      <c r="BE19" s="96">
        <v>0</v>
      </c>
      <c r="BF19" s="96">
        <v>0</v>
      </c>
      <c r="BG19" s="96">
        <v>0</v>
      </c>
      <c r="BH19" s="96">
        <v>0</v>
      </c>
      <c r="BI19" s="96">
        <v>0</v>
      </c>
      <c r="BJ19" s="96">
        <v>0</v>
      </c>
      <c r="BK19" s="96">
        <v>0</v>
      </c>
      <c r="BL19" s="96">
        <v>0</v>
      </c>
      <c r="BM19" s="96">
        <v>1016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7"/>
        <v>0.99747899159663866</v>
      </c>
      <c r="CC19" s="32">
        <f t="shared" si="7"/>
        <v>0.99579831932773111</v>
      </c>
      <c r="CD19" s="32">
        <f t="shared" si="7"/>
        <v>0</v>
      </c>
      <c r="CE19" s="32">
        <f t="shared" si="7"/>
        <v>0.99579831932773111</v>
      </c>
      <c r="CF19" s="32"/>
      <c r="CG19" s="32"/>
      <c r="CH19" s="32"/>
      <c r="CI19" s="32"/>
      <c r="CJ19" s="32">
        <f t="shared" si="8"/>
        <v>0</v>
      </c>
      <c r="CK19" s="32">
        <f t="shared" si="8"/>
        <v>0.85378151260504198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97">
        <v>78932</v>
      </c>
      <c r="DD19" s="31"/>
      <c r="DE19" s="31">
        <f t="shared" si="9"/>
        <v>1162</v>
      </c>
      <c r="DF19" s="31"/>
      <c r="DG19" s="31">
        <f t="shared" si="11"/>
        <v>1162</v>
      </c>
      <c r="DH19" s="31"/>
      <c r="DI19" s="31"/>
      <c r="DJ19" s="31"/>
      <c r="DK19" s="31"/>
      <c r="DL19" s="31"/>
      <c r="DM19" s="31">
        <f t="shared" si="10"/>
        <v>1162</v>
      </c>
      <c r="DN19" s="31">
        <f t="shared" si="12"/>
        <v>247.55006391137624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91">
        <v>3</v>
      </c>
      <c r="E20" s="43">
        <f t="shared" si="0"/>
        <v>2.1126760563380285</v>
      </c>
      <c r="F20" s="92">
        <v>6</v>
      </c>
      <c r="G20" s="93">
        <v>75</v>
      </c>
      <c r="H20" s="43">
        <f t="shared" si="1"/>
        <v>52.816901408450704</v>
      </c>
      <c r="I20" s="91">
        <v>72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9">
        <v>115384</v>
      </c>
      <c r="AF20" s="38"/>
      <c r="AG20" s="38"/>
      <c r="AH20" s="38"/>
      <c r="AI20" s="37">
        <f t="shared" si="2"/>
        <v>4660</v>
      </c>
      <c r="AJ20" s="37">
        <f t="shared" si="3"/>
        <v>4.66</v>
      </c>
      <c r="AK20" s="37">
        <f t="shared" si="4"/>
        <v>111.84</v>
      </c>
      <c r="AL20" s="37"/>
      <c r="AM20" s="37"/>
      <c r="AN20" s="37"/>
      <c r="AO20" s="37">
        <f t="shared" si="5"/>
        <v>111.84</v>
      </c>
      <c r="AP20" s="94">
        <v>7.3</v>
      </c>
      <c r="AQ20" s="95">
        <f t="shared" si="6"/>
        <v>7.3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96">
        <v>0</v>
      </c>
      <c r="BA20" s="96">
        <v>0</v>
      </c>
      <c r="BB20" s="96">
        <v>0</v>
      </c>
      <c r="BC20" s="96">
        <v>0</v>
      </c>
      <c r="BD20" s="96">
        <v>0</v>
      </c>
      <c r="BE20" s="96">
        <v>0</v>
      </c>
      <c r="BF20" s="96">
        <v>0</v>
      </c>
      <c r="BG20" s="96">
        <v>0</v>
      </c>
      <c r="BH20" s="96">
        <v>0</v>
      </c>
      <c r="BI20" s="96">
        <v>0</v>
      </c>
      <c r="BJ20" s="96">
        <v>0</v>
      </c>
      <c r="BK20" s="96">
        <v>0</v>
      </c>
      <c r="BL20" s="96">
        <v>0</v>
      </c>
      <c r="BM20" s="96">
        <v>1015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7"/>
        <v>0.99747899159663866</v>
      </c>
      <c r="CC20" s="32">
        <f t="shared" si="7"/>
        <v>0.99579831932773111</v>
      </c>
      <c r="CD20" s="32">
        <f t="shared" si="7"/>
        <v>0</v>
      </c>
      <c r="CE20" s="32">
        <f t="shared" si="7"/>
        <v>0.99579831932773111</v>
      </c>
      <c r="CF20" s="32"/>
      <c r="CG20" s="32"/>
      <c r="CH20" s="32"/>
      <c r="CI20" s="32"/>
      <c r="CJ20" s="32">
        <f t="shared" si="8"/>
        <v>0</v>
      </c>
      <c r="CK20" s="32">
        <f t="shared" si="8"/>
        <v>0.8529411764705882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97">
        <v>80130</v>
      </c>
      <c r="DD20" s="31"/>
      <c r="DE20" s="31">
        <f t="shared" si="9"/>
        <v>1198</v>
      </c>
      <c r="DF20" s="31"/>
      <c r="DG20" s="31">
        <f t="shared" si="11"/>
        <v>1198</v>
      </c>
      <c r="DH20" s="31"/>
      <c r="DI20" s="31"/>
      <c r="DJ20" s="31"/>
      <c r="DK20" s="31"/>
      <c r="DL20" s="31"/>
      <c r="DM20" s="31">
        <f t="shared" si="10"/>
        <v>1198</v>
      </c>
      <c r="DN20" s="31">
        <f t="shared" si="12"/>
        <v>257.08154506437768</v>
      </c>
      <c r="DO20" s="98">
        <v>1.1399999999999999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91">
        <v>3</v>
      </c>
      <c r="E21" s="43">
        <f t="shared" si="0"/>
        <v>2.1126760563380285</v>
      </c>
      <c r="F21" s="92">
        <v>5</v>
      </c>
      <c r="G21" s="93">
        <v>75</v>
      </c>
      <c r="H21" s="43">
        <f t="shared" si="1"/>
        <v>52.816901408450704</v>
      </c>
      <c r="I21" s="91">
        <v>70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9">
        <v>119838</v>
      </c>
      <c r="AF21" s="38"/>
      <c r="AG21" s="38"/>
      <c r="AH21" s="38"/>
      <c r="AI21" s="37">
        <f t="shared" si="2"/>
        <v>4454</v>
      </c>
      <c r="AJ21" s="37">
        <f t="shared" si="3"/>
        <v>4.4539999999999997</v>
      </c>
      <c r="AK21" s="37">
        <f t="shared" si="4"/>
        <v>106.89599999999999</v>
      </c>
      <c r="AL21" s="37"/>
      <c r="AM21" s="37"/>
      <c r="AN21" s="37"/>
      <c r="AO21" s="37">
        <f t="shared" si="5"/>
        <v>106.89599999999999</v>
      </c>
      <c r="AP21" s="94">
        <v>6.8</v>
      </c>
      <c r="AQ21" s="95">
        <f t="shared" si="6"/>
        <v>6.8</v>
      </c>
      <c r="AR21" s="35"/>
      <c r="AS21" s="35"/>
      <c r="AT21" s="35"/>
      <c r="AU21" s="34" t="s">
        <v>154</v>
      </c>
      <c r="AV21" s="96">
        <v>1187</v>
      </c>
      <c r="AW21" s="96">
        <v>1185</v>
      </c>
      <c r="AX21" s="96">
        <v>0</v>
      </c>
      <c r="AY21" s="96">
        <v>1185</v>
      </c>
      <c r="AZ21" s="96">
        <v>0</v>
      </c>
      <c r="BA21" s="96">
        <v>0</v>
      </c>
      <c r="BB21" s="96">
        <v>0</v>
      </c>
      <c r="BC21" s="96">
        <v>0</v>
      </c>
      <c r="BD21" s="96">
        <v>0</v>
      </c>
      <c r="BE21" s="96">
        <v>0</v>
      </c>
      <c r="BF21" s="96">
        <v>0</v>
      </c>
      <c r="BG21" s="96">
        <v>0</v>
      </c>
      <c r="BH21" s="96">
        <v>0</v>
      </c>
      <c r="BI21" s="96">
        <v>0</v>
      </c>
      <c r="BJ21" s="96">
        <v>0</v>
      </c>
      <c r="BK21" s="96">
        <v>0</v>
      </c>
      <c r="BL21" s="96">
        <v>0</v>
      </c>
      <c r="BM21" s="96">
        <v>1017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7"/>
        <v>0.99747899159663866</v>
      </c>
      <c r="CC21" s="32">
        <f t="shared" si="7"/>
        <v>0.99579831932773111</v>
      </c>
      <c r="CD21" s="32">
        <f t="shared" si="7"/>
        <v>0</v>
      </c>
      <c r="CE21" s="32">
        <f t="shared" si="7"/>
        <v>0.99579831932773111</v>
      </c>
      <c r="CF21" s="32"/>
      <c r="CG21" s="32"/>
      <c r="CH21" s="32"/>
      <c r="CI21" s="32"/>
      <c r="CJ21" s="32">
        <f t="shared" si="8"/>
        <v>0</v>
      </c>
      <c r="CK21" s="32">
        <f t="shared" si="8"/>
        <v>0.85462184873949576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97">
        <v>81304</v>
      </c>
      <c r="DD21" s="31"/>
      <c r="DE21" s="31">
        <f t="shared" si="9"/>
        <v>1174</v>
      </c>
      <c r="DF21" s="31"/>
      <c r="DG21" s="31">
        <f t="shared" si="11"/>
        <v>1174</v>
      </c>
      <c r="DH21" s="31"/>
      <c r="DI21" s="31"/>
      <c r="DJ21" s="31"/>
      <c r="DK21" s="31"/>
      <c r="DL21" s="31"/>
      <c r="DM21" s="31">
        <f t="shared" si="10"/>
        <v>1174</v>
      </c>
      <c r="DN21" s="31">
        <f t="shared" si="12"/>
        <v>263.58329591378538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91">
        <v>3</v>
      </c>
      <c r="E22" s="43">
        <f t="shared" si="0"/>
        <v>2.1126760563380285</v>
      </c>
      <c r="F22" s="92">
        <v>5</v>
      </c>
      <c r="G22" s="93">
        <v>74</v>
      </c>
      <c r="H22" s="43">
        <f t="shared" si="1"/>
        <v>52.112676056338032</v>
      </c>
      <c r="I22" s="91">
        <v>70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9">
        <v>124396</v>
      </c>
      <c r="AF22" s="38"/>
      <c r="AG22" s="38"/>
      <c r="AH22" s="38"/>
      <c r="AI22" s="37">
        <f t="shared" si="2"/>
        <v>4558</v>
      </c>
      <c r="AJ22" s="37">
        <f t="shared" si="3"/>
        <v>4.5579999999999998</v>
      </c>
      <c r="AK22" s="37">
        <f t="shared" si="4"/>
        <v>109.392</v>
      </c>
      <c r="AL22" s="37"/>
      <c r="AM22" s="37"/>
      <c r="AN22" s="37"/>
      <c r="AO22" s="37">
        <f t="shared" si="5"/>
        <v>109.392</v>
      </c>
      <c r="AP22" s="94">
        <v>6.2</v>
      </c>
      <c r="AQ22" s="95">
        <f t="shared" si="6"/>
        <v>6.2</v>
      </c>
      <c r="AR22" s="35"/>
      <c r="AS22" s="35"/>
      <c r="AT22" s="35"/>
      <c r="AU22" s="34" t="s">
        <v>154</v>
      </c>
      <c r="AV22" s="96">
        <v>1188</v>
      </c>
      <c r="AW22" s="96">
        <v>1185</v>
      </c>
      <c r="AX22" s="96">
        <v>0</v>
      </c>
      <c r="AY22" s="96">
        <v>1185</v>
      </c>
      <c r="AZ22" s="96">
        <v>0</v>
      </c>
      <c r="BA22" s="96">
        <v>0</v>
      </c>
      <c r="BB22" s="96">
        <v>0</v>
      </c>
      <c r="BC22" s="96">
        <v>0</v>
      </c>
      <c r="BD22" s="96">
        <v>0</v>
      </c>
      <c r="BE22" s="96">
        <v>0</v>
      </c>
      <c r="BF22" s="96">
        <v>0</v>
      </c>
      <c r="BG22" s="96">
        <v>0</v>
      </c>
      <c r="BH22" s="96">
        <v>0</v>
      </c>
      <c r="BI22" s="96">
        <v>0</v>
      </c>
      <c r="BJ22" s="96">
        <v>0</v>
      </c>
      <c r="BK22" s="96">
        <v>0</v>
      </c>
      <c r="BL22" s="96">
        <v>0</v>
      </c>
      <c r="BM22" s="96">
        <v>1016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7"/>
        <v>0.99831932773109244</v>
      </c>
      <c r="CC22" s="32">
        <f t="shared" si="7"/>
        <v>0.99579831932773111</v>
      </c>
      <c r="CD22" s="32">
        <f t="shared" si="7"/>
        <v>0</v>
      </c>
      <c r="CE22" s="32">
        <f t="shared" si="7"/>
        <v>0.99579831932773111</v>
      </c>
      <c r="CF22" s="32"/>
      <c r="CG22" s="32"/>
      <c r="CH22" s="32"/>
      <c r="CI22" s="32"/>
      <c r="CJ22" s="32">
        <f t="shared" si="8"/>
        <v>0</v>
      </c>
      <c r="CK22" s="32">
        <f t="shared" si="8"/>
        <v>0.85378151260504198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97">
        <v>82528</v>
      </c>
      <c r="DD22" s="31"/>
      <c r="DE22" s="31">
        <f t="shared" si="9"/>
        <v>1224</v>
      </c>
      <c r="DF22" s="31"/>
      <c r="DG22" s="31">
        <f t="shared" si="11"/>
        <v>1224</v>
      </c>
      <c r="DH22" s="31"/>
      <c r="DI22" s="31"/>
      <c r="DJ22" s="31"/>
      <c r="DK22" s="31"/>
      <c r="DL22" s="31"/>
      <c r="DM22" s="31">
        <f t="shared" si="10"/>
        <v>1224</v>
      </c>
      <c r="DN22" s="31">
        <f t="shared" si="12"/>
        <v>268.53883282141294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91">
        <v>3</v>
      </c>
      <c r="E23" s="43">
        <f t="shared" si="0"/>
        <v>2.1126760563380285</v>
      </c>
      <c r="F23" s="92">
        <v>5</v>
      </c>
      <c r="G23" s="93">
        <v>75</v>
      </c>
      <c r="H23" s="43">
        <f t="shared" si="1"/>
        <v>52.816901408450704</v>
      </c>
      <c r="I23" s="91">
        <v>70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9">
        <v>128686</v>
      </c>
      <c r="AF23" s="38"/>
      <c r="AG23" s="38"/>
      <c r="AH23" s="38"/>
      <c r="AI23" s="37">
        <f t="shared" si="2"/>
        <v>4290</v>
      </c>
      <c r="AJ23" s="37">
        <f t="shared" si="3"/>
        <v>4.29</v>
      </c>
      <c r="AK23" s="37">
        <f t="shared" si="4"/>
        <v>102.96000000000001</v>
      </c>
      <c r="AL23" s="37"/>
      <c r="AM23" s="37"/>
      <c r="AN23" s="37"/>
      <c r="AO23" s="37">
        <f t="shared" si="5"/>
        <v>102.96000000000001</v>
      </c>
      <c r="AP23" s="94">
        <v>5.6</v>
      </c>
      <c r="AQ23" s="95">
        <f t="shared" si="6"/>
        <v>5.6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96">
        <v>0</v>
      </c>
      <c r="BA23" s="96">
        <v>0</v>
      </c>
      <c r="BB23" s="96">
        <v>0</v>
      </c>
      <c r="BC23" s="96">
        <v>0</v>
      </c>
      <c r="BD23" s="96">
        <v>0</v>
      </c>
      <c r="BE23" s="96">
        <v>0</v>
      </c>
      <c r="BF23" s="96">
        <v>0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6">
        <v>1015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7"/>
        <v>0.99747899159663866</v>
      </c>
      <c r="CC23" s="32">
        <f t="shared" si="7"/>
        <v>0.99579831932773111</v>
      </c>
      <c r="CD23" s="32">
        <f t="shared" si="7"/>
        <v>0</v>
      </c>
      <c r="CE23" s="32">
        <f t="shared" si="7"/>
        <v>0.99579831932773111</v>
      </c>
      <c r="CF23" s="32"/>
      <c r="CG23" s="32"/>
      <c r="CH23" s="32"/>
      <c r="CI23" s="32"/>
      <c r="CJ23" s="32">
        <f t="shared" si="8"/>
        <v>0</v>
      </c>
      <c r="CK23" s="32">
        <f t="shared" si="8"/>
        <v>0.8529411764705882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97">
        <v>83720</v>
      </c>
      <c r="DD23" s="31"/>
      <c r="DE23" s="31">
        <f t="shared" si="9"/>
        <v>1192</v>
      </c>
      <c r="DF23" s="31"/>
      <c r="DG23" s="31">
        <f t="shared" si="11"/>
        <v>1192</v>
      </c>
      <c r="DH23" s="31"/>
      <c r="DI23" s="31"/>
      <c r="DJ23" s="31"/>
      <c r="DK23" s="31"/>
      <c r="DL23" s="31"/>
      <c r="DM23" s="31">
        <f t="shared" si="10"/>
        <v>1192</v>
      </c>
      <c r="DN23" s="31">
        <f t="shared" si="12"/>
        <v>277.85547785547783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91">
        <v>3</v>
      </c>
      <c r="E24" s="43">
        <f t="shared" si="0"/>
        <v>2.1126760563380285</v>
      </c>
      <c r="F24" s="92">
        <v>4</v>
      </c>
      <c r="G24" s="93">
        <v>75</v>
      </c>
      <c r="H24" s="43">
        <f t="shared" si="1"/>
        <v>52.816901408450704</v>
      </c>
      <c r="I24" s="91">
        <v>72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9">
        <v>132669</v>
      </c>
      <c r="AF24" s="38"/>
      <c r="AG24" s="38"/>
      <c r="AH24" s="38"/>
      <c r="AI24" s="37">
        <f t="shared" si="2"/>
        <v>3983</v>
      </c>
      <c r="AJ24" s="37">
        <f t="shared" si="3"/>
        <v>3.9830000000000001</v>
      </c>
      <c r="AK24" s="37">
        <f t="shared" si="4"/>
        <v>95.591999999999999</v>
      </c>
      <c r="AL24" s="37"/>
      <c r="AM24" s="37"/>
      <c r="AN24" s="37"/>
      <c r="AO24" s="37">
        <f t="shared" si="5"/>
        <v>95.591999999999999</v>
      </c>
      <c r="AP24" s="94">
        <v>5.2</v>
      </c>
      <c r="AQ24" s="95">
        <f t="shared" si="6"/>
        <v>5.2</v>
      </c>
      <c r="AR24" s="35"/>
      <c r="AS24" s="35"/>
      <c r="AT24" s="35"/>
      <c r="AU24" s="34" t="s">
        <v>154</v>
      </c>
      <c r="AV24" s="96">
        <v>1188</v>
      </c>
      <c r="AW24" s="96">
        <v>1185</v>
      </c>
      <c r="AX24" s="96">
        <v>0</v>
      </c>
      <c r="AY24" s="96">
        <v>1185</v>
      </c>
      <c r="AZ24" s="96">
        <v>0</v>
      </c>
      <c r="BA24" s="96">
        <v>0</v>
      </c>
      <c r="BB24" s="96">
        <v>0</v>
      </c>
      <c r="BC24" s="96">
        <v>0</v>
      </c>
      <c r="BD24" s="96">
        <v>0</v>
      </c>
      <c r="BE24" s="96">
        <v>0</v>
      </c>
      <c r="BF24" s="96">
        <v>0</v>
      </c>
      <c r="BG24" s="96">
        <v>0</v>
      </c>
      <c r="BH24" s="96">
        <v>0</v>
      </c>
      <c r="BI24" s="96">
        <v>0</v>
      </c>
      <c r="BJ24" s="96">
        <v>0</v>
      </c>
      <c r="BK24" s="96">
        <v>0</v>
      </c>
      <c r="BL24" s="96">
        <v>0</v>
      </c>
      <c r="BM24" s="96">
        <v>1016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7"/>
        <v>0.99831932773109244</v>
      </c>
      <c r="CC24" s="32">
        <f t="shared" si="7"/>
        <v>0.99579831932773111</v>
      </c>
      <c r="CD24" s="32">
        <f t="shared" si="7"/>
        <v>0</v>
      </c>
      <c r="CE24" s="32">
        <f t="shared" si="7"/>
        <v>0.99579831932773111</v>
      </c>
      <c r="CF24" s="32"/>
      <c r="CG24" s="32"/>
      <c r="CH24" s="32"/>
      <c r="CI24" s="32"/>
      <c r="CJ24" s="32">
        <f t="shared" si="8"/>
        <v>0</v>
      </c>
      <c r="CK24" s="32">
        <f t="shared" si="8"/>
        <v>0.85378151260504198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97">
        <v>84815</v>
      </c>
      <c r="DD24" s="31"/>
      <c r="DE24" s="31">
        <f t="shared" si="9"/>
        <v>1095</v>
      </c>
      <c r="DF24" s="31"/>
      <c r="DG24" s="31">
        <f t="shared" si="11"/>
        <v>1095</v>
      </c>
      <c r="DH24" s="31"/>
      <c r="DI24" s="31"/>
      <c r="DJ24" s="31"/>
      <c r="DK24" s="31"/>
      <c r="DL24" s="31"/>
      <c r="DM24" s="31">
        <f t="shared" si="10"/>
        <v>1095</v>
      </c>
      <c r="DN24" s="31">
        <f t="shared" si="12"/>
        <v>274.91840321365805</v>
      </c>
      <c r="DO24" s="98">
        <v>1.0900000000000001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91">
        <v>3</v>
      </c>
      <c r="E25" s="43">
        <f t="shared" si="0"/>
        <v>2.1126760563380285</v>
      </c>
      <c r="F25" s="92">
        <v>4</v>
      </c>
      <c r="G25" s="93">
        <v>75</v>
      </c>
      <c r="H25" s="43">
        <f t="shared" si="1"/>
        <v>52.816901408450704</v>
      </c>
      <c r="I25" s="91">
        <v>72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9">
        <v>137029</v>
      </c>
      <c r="AF25" s="38"/>
      <c r="AG25" s="38"/>
      <c r="AH25" s="38"/>
      <c r="AI25" s="37">
        <f t="shared" si="2"/>
        <v>4360</v>
      </c>
      <c r="AJ25" s="37">
        <f t="shared" si="3"/>
        <v>4.3600000000000003</v>
      </c>
      <c r="AK25" s="37">
        <f t="shared" si="4"/>
        <v>104.64000000000001</v>
      </c>
      <c r="AL25" s="37"/>
      <c r="AM25" s="37"/>
      <c r="AN25" s="37"/>
      <c r="AO25" s="37">
        <f t="shared" si="5"/>
        <v>104.64000000000001</v>
      </c>
      <c r="AP25" s="94">
        <v>4.7</v>
      </c>
      <c r="AQ25" s="95">
        <f t="shared" si="6"/>
        <v>4.7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96">
        <v>0</v>
      </c>
      <c r="BA25" s="96">
        <v>0</v>
      </c>
      <c r="BB25" s="96">
        <v>0</v>
      </c>
      <c r="BC25" s="96">
        <v>0</v>
      </c>
      <c r="BD25" s="96">
        <v>0</v>
      </c>
      <c r="BE25" s="96">
        <v>0</v>
      </c>
      <c r="BF25" s="96">
        <v>0</v>
      </c>
      <c r="BG25" s="96">
        <v>0</v>
      </c>
      <c r="BH25" s="96">
        <v>0</v>
      </c>
      <c r="BI25" s="96">
        <v>0</v>
      </c>
      <c r="BJ25" s="96">
        <v>0</v>
      </c>
      <c r="BK25" s="96">
        <v>0</v>
      </c>
      <c r="BL25" s="96">
        <v>0</v>
      </c>
      <c r="BM25" s="96">
        <v>1015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7"/>
        <v>0.99747899159663866</v>
      </c>
      <c r="CC25" s="32">
        <f t="shared" si="7"/>
        <v>0.99579831932773111</v>
      </c>
      <c r="CD25" s="32">
        <f t="shared" si="7"/>
        <v>0</v>
      </c>
      <c r="CE25" s="32">
        <f t="shared" si="7"/>
        <v>0.99579831932773111</v>
      </c>
      <c r="CF25" s="32"/>
      <c r="CG25" s="32"/>
      <c r="CH25" s="32"/>
      <c r="CI25" s="32"/>
      <c r="CJ25" s="32">
        <f t="shared" si="8"/>
        <v>0</v>
      </c>
      <c r="CK25" s="32">
        <f t="shared" si="8"/>
        <v>0.8529411764705882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97">
        <v>85962</v>
      </c>
      <c r="DD25" s="31"/>
      <c r="DE25" s="31">
        <f t="shared" si="9"/>
        <v>1147</v>
      </c>
      <c r="DF25" s="31"/>
      <c r="DG25" s="31">
        <f t="shared" si="11"/>
        <v>1147</v>
      </c>
      <c r="DH25" s="31"/>
      <c r="DI25" s="31"/>
      <c r="DJ25" s="31"/>
      <c r="DK25" s="31"/>
      <c r="DL25" s="31"/>
      <c r="DM25" s="31">
        <f t="shared" si="10"/>
        <v>1147</v>
      </c>
      <c r="DN25" s="31">
        <f t="shared" si="12"/>
        <v>263.0733944954128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91">
        <v>3</v>
      </c>
      <c r="E26" s="43">
        <f t="shared" si="0"/>
        <v>2.1126760563380285</v>
      </c>
      <c r="F26" s="92">
        <v>3</v>
      </c>
      <c r="G26" s="93">
        <v>76</v>
      </c>
      <c r="H26" s="43">
        <f t="shared" si="1"/>
        <v>53.521126760563384</v>
      </c>
      <c r="I26" s="91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9">
        <v>141493</v>
      </c>
      <c r="AF26" s="38"/>
      <c r="AG26" s="38"/>
      <c r="AH26" s="38"/>
      <c r="AI26" s="37">
        <f t="shared" si="2"/>
        <v>4464</v>
      </c>
      <c r="AJ26" s="37">
        <f t="shared" si="3"/>
        <v>4.4640000000000004</v>
      </c>
      <c r="AK26" s="37">
        <f t="shared" si="4"/>
        <v>107.13600000000001</v>
      </c>
      <c r="AL26" s="37"/>
      <c r="AM26" s="37"/>
      <c r="AN26" s="37"/>
      <c r="AO26" s="37">
        <f t="shared" si="5"/>
        <v>107.13600000000001</v>
      </c>
      <c r="AP26" s="94">
        <v>4.3</v>
      </c>
      <c r="AQ26" s="95">
        <f t="shared" si="6"/>
        <v>4.3</v>
      </c>
      <c r="AR26" s="35"/>
      <c r="AS26" s="35"/>
      <c r="AT26" s="35"/>
      <c r="AU26" s="34" t="s">
        <v>154</v>
      </c>
      <c r="AV26" s="96">
        <v>1186</v>
      </c>
      <c r="AW26" s="96">
        <v>1185</v>
      </c>
      <c r="AX26" s="96">
        <v>0</v>
      </c>
      <c r="AY26" s="96">
        <v>1185</v>
      </c>
      <c r="AZ26" s="96">
        <v>0</v>
      </c>
      <c r="BA26" s="96">
        <v>0</v>
      </c>
      <c r="BB26" s="96">
        <v>0</v>
      </c>
      <c r="BC26" s="96">
        <v>0</v>
      </c>
      <c r="BD26" s="96">
        <v>0</v>
      </c>
      <c r="BE26" s="96">
        <v>0</v>
      </c>
      <c r="BF26" s="96">
        <v>0</v>
      </c>
      <c r="BG26" s="96">
        <v>0</v>
      </c>
      <c r="BH26" s="96">
        <v>0</v>
      </c>
      <c r="BI26" s="96">
        <v>0</v>
      </c>
      <c r="BJ26" s="96">
        <v>0</v>
      </c>
      <c r="BK26" s="96">
        <v>0</v>
      </c>
      <c r="BL26" s="96">
        <v>0</v>
      </c>
      <c r="BM26" s="96">
        <v>1016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7"/>
        <v>0.99663865546218489</v>
      </c>
      <c r="CC26" s="32">
        <f t="shared" si="7"/>
        <v>0.99579831932773111</v>
      </c>
      <c r="CD26" s="32">
        <f t="shared" si="7"/>
        <v>0</v>
      </c>
      <c r="CE26" s="32">
        <f t="shared" si="7"/>
        <v>0.99579831932773111</v>
      </c>
      <c r="CF26" s="32"/>
      <c r="CG26" s="32"/>
      <c r="CH26" s="32"/>
      <c r="CI26" s="32"/>
      <c r="CJ26" s="32">
        <f t="shared" si="8"/>
        <v>0</v>
      </c>
      <c r="CK26" s="32">
        <f t="shared" si="8"/>
        <v>0.85378151260504198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97">
        <v>87127</v>
      </c>
      <c r="DD26" s="31"/>
      <c r="DE26" s="31">
        <f t="shared" si="9"/>
        <v>1165</v>
      </c>
      <c r="DF26" s="31"/>
      <c r="DG26" s="31">
        <f t="shared" si="11"/>
        <v>1165</v>
      </c>
      <c r="DH26" s="31"/>
      <c r="DI26" s="31"/>
      <c r="DJ26" s="31"/>
      <c r="DK26" s="31"/>
      <c r="DL26" s="31"/>
      <c r="DM26" s="31">
        <f t="shared" si="10"/>
        <v>1165</v>
      </c>
      <c r="DN26" s="31">
        <f t="shared" si="12"/>
        <v>260.97670250896056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91">
        <v>3</v>
      </c>
      <c r="E27" s="43">
        <f t="shared" si="0"/>
        <v>2.1126760563380285</v>
      </c>
      <c r="F27" s="92">
        <v>2</v>
      </c>
      <c r="G27" s="93">
        <v>75</v>
      </c>
      <c r="H27" s="43">
        <f t="shared" si="1"/>
        <v>52.816901408450704</v>
      </c>
      <c r="I27" s="91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9">
        <v>145977</v>
      </c>
      <c r="AF27" s="38"/>
      <c r="AG27" s="38"/>
      <c r="AH27" s="38"/>
      <c r="AI27" s="37">
        <f t="shared" si="2"/>
        <v>4484</v>
      </c>
      <c r="AJ27" s="37">
        <f t="shared" si="3"/>
        <v>4.484</v>
      </c>
      <c r="AK27" s="37">
        <f t="shared" si="4"/>
        <v>107.616</v>
      </c>
      <c r="AL27" s="37"/>
      <c r="AM27" s="37"/>
      <c r="AN27" s="37"/>
      <c r="AO27" s="37">
        <f t="shared" si="5"/>
        <v>107.616</v>
      </c>
      <c r="AP27" s="94">
        <v>3.8</v>
      </c>
      <c r="AQ27" s="95">
        <f t="shared" si="6"/>
        <v>3.8</v>
      </c>
      <c r="AR27" s="35"/>
      <c r="AS27" s="35"/>
      <c r="AT27" s="35"/>
      <c r="AU27" s="34" t="s">
        <v>154</v>
      </c>
      <c r="AV27" s="96">
        <v>1188</v>
      </c>
      <c r="AW27" s="96">
        <v>1185</v>
      </c>
      <c r="AX27" s="96">
        <v>0</v>
      </c>
      <c r="AY27" s="96">
        <v>1185</v>
      </c>
      <c r="AZ27" s="96">
        <v>0</v>
      </c>
      <c r="BA27" s="96">
        <v>0</v>
      </c>
      <c r="BB27" s="96">
        <v>0</v>
      </c>
      <c r="BC27" s="96">
        <v>0</v>
      </c>
      <c r="BD27" s="96">
        <v>0</v>
      </c>
      <c r="BE27" s="96">
        <v>0</v>
      </c>
      <c r="BF27" s="96">
        <v>0</v>
      </c>
      <c r="BG27" s="96">
        <v>0</v>
      </c>
      <c r="BH27" s="96">
        <v>0</v>
      </c>
      <c r="BI27" s="96">
        <v>0</v>
      </c>
      <c r="BJ27" s="96">
        <v>0</v>
      </c>
      <c r="BK27" s="96">
        <v>0</v>
      </c>
      <c r="BL27" s="96">
        <v>0</v>
      </c>
      <c r="BM27" s="96">
        <v>1016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7"/>
        <v>0.99831932773109244</v>
      </c>
      <c r="CC27" s="32">
        <f t="shared" si="7"/>
        <v>0.99579831932773111</v>
      </c>
      <c r="CD27" s="32">
        <f t="shared" si="7"/>
        <v>0</v>
      </c>
      <c r="CE27" s="32">
        <f t="shared" si="7"/>
        <v>0.99579831932773111</v>
      </c>
      <c r="CF27" s="32"/>
      <c r="CG27" s="32"/>
      <c r="CH27" s="32"/>
      <c r="CI27" s="32"/>
      <c r="CJ27" s="32">
        <f t="shared" si="8"/>
        <v>0</v>
      </c>
      <c r="CK27" s="32">
        <f t="shared" si="8"/>
        <v>0.85378151260504198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97">
        <v>88273</v>
      </c>
      <c r="DD27" s="31"/>
      <c r="DE27" s="31">
        <f t="shared" si="9"/>
        <v>1146</v>
      </c>
      <c r="DF27" s="31"/>
      <c r="DG27" s="31">
        <f t="shared" si="11"/>
        <v>1146</v>
      </c>
      <c r="DH27" s="31"/>
      <c r="DI27" s="31"/>
      <c r="DJ27" s="31"/>
      <c r="DK27" s="31"/>
      <c r="DL27" s="31"/>
      <c r="DM27" s="31">
        <f t="shared" si="10"/>
        <v>1146</v>
      </c>
      <c r="DN27" s="31">
        <f t="shared" si="12"/>
        <v>255.57537912578056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91">
        <v>3</v>
      </c>
      <c r="E28" s="43">
        <f t="shared" si="0"/>
        <v>2.1126760563380285</v>
      </c>
      <c r="F28" s="92">
        <v>1</v>
      </c>
      <c r="G28" s="93">
        <v>75</v>
      </c>
      <c r="H28" s="43">
        <f t="shared" si="1"/>
        <v>52.816901408450704</v>
      </c>
      <c r="I28" s="91">
        <v>72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9">
        <v>150591</v>
      </c>
      <c r="AF28" s="38"/>
      <c r="AG28" s="38"/>
      <c r="AH28" s="38"/>
      <c r="AI28" s="37">
        <f t="shared" si="2"/>
        <v>4614</v>
      </c>
      <c r="AJ28" s="37">
        <f t="shared" si="3"/>
        <v>4.6139999999999999</v>
      </c>
      <c r="AK28" s="37">
        <f t="shared" si="4"/>
        <v>110.73599999999999</v>
      </c>
      <c r="AL28" s="37"/>
      <c r="AM28" s="37"/>
      <c r="AN28" s="37"/>
      <c r="AO28" s="37">
        <f t="shared" si="5"/>
        <v>110.73599999999999</v>
      </c>
      <c r="AP28" s="94">
        <v>3.4</v>
      </c>
      <c r="AQ28" s="95">
        <f t="shared" si="6"/>
        <v>3.4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96">
        <v>0</v>
      </c>
      <c r="BA28" s="96">
        <v>0</v>
      </c>
      <c r="BB28" s="96">
        <v>0</v>
      </c>
      <c r="BC28" s="96">
        <v>0</v>
      </c>
      <c r="BD28" s="96">
        <v>0</v>
      </c>
      <c r="BE28" s="96">
        <v>0</v>
      </c>
      <c r="BF28" s="96">
        <v>0</v>
      </c>
      <c r="BG28" s="96">
        <v>0</v>
      </c>
      <c r="BH28" s="96">
        <v>0</v>
      </c>
      <c r="BI28" s="96">
        <v>0</v>
      </c>
      <c r="BJ28" s="96">
        <v>0</v>
      </c>
      <c r="BK28" s="96">
        <v>0</v>
      </c>
      <c r="BL28" s="96">
        <v>0</v>
      </c>
      <c r="BM28" s="96">
        <v>1036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7"/>
        <v>0.99747899159663866</v>
      </c>
      <c r="CC28" s="32">
        <f t="shared" si="7"/>
        <v>0.99579831932773111</v>
      </c>
      <c r="CD28" s="32">
        <f t="shared" si="7"/>
        <v>0</v>
      </c>
      <c r="CE28" s="32">
        <f t="shared" si="7"/>
        <v>0.99579831932773111</v>
      </c>
      <c r="CF28" s="32"/>
      <c r="CG28" s="32"/>
      <c r="CH28" s="32"/>
      <c r="CI28" s="32"/>
      <c r="CJ28" s="32">
        <f t="shared" si="8"/>
        <v>0</v>
      </c>
      <c r="CK28" s="32">
        <f t="shared" si="8"/>
        <v>0.87058823529411766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97">
        <v>89444</v>
      </c>
      <c r="DD28" s="31"/>
      <c r="DE28" s="31">
        <f t="shared" si="9"/>
        <v>1171</v>
      </c>
      <c r="DF28" s="31"/>
      <c r="DG28" s="31">
        <f t="shared" si="11"/>
        <v>1171</v>
      </c>
      <c r="DH28" s="31"/>
      <c r="DI28" s="31"/>
      <c r="DJ28" s="31"/>
      <c r="DK28" s="31"/>
      <c r="DL28" s="31"/>
      <c r="DM28" s="31">
        <f t="shared" si="10"/>
        <v>1171</v>
      </c>
      <c r="DN28" s="31">
        <f t="shared" si="12"/>
        <v>253.79280450801909</v>
      </c>
      <c r="DO28" s="98">
        <v>1.1299999999999999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91">
        <v>3</v>
      </c>
      <c r="E29" s="43">
        <f t="shared" si="0"/>
        <v>2.1126760563380285</v>
      </c>
      <c r="F29" s="92">
        <v>0</v>
      </c>
      <c r="G29" s="93">
        <v>75</v>
      </c>
      <c r="H29" s="43">
        <f t="shared" si="1"/>
        <v>52.816901408450704</v>
      </c>
      <c r="I29" s="91">
        <v>73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9">
        <v>155071</v>
      </c>
      <c r="AF29" s="38"/>
      <c r="AG29" s="38"/>
      <c r="AH29" s="38"/>
      <c r="AI29" s="37">
        <f t="shared" si="2"/>
        <v>4480</v>
      </c>
      <c r="AJ29" s="37">
        <f t="shared" si="3"/>
        <v>4.4800000000000004</v>
      </c>
      <c r="AK29" s="37">
        <f t="shared" si="4"/>
        <v>107.52000000000001</v>
      </c>
      <c r="AL29" s="37"/>
      <c r="AM29" s="37"/>
      <c r="AN29" s="37"/>
      <c r="AO29" s="37">
        <f t="shared" si="5"/>
        <v>107.52000000000001</v>
      </c>
      <c r="AP29" s="94">
        <v>2.9</v>
      </c>
      <c r="AQ29" s="95">
        <f t="shared" si="6"/>
        <v>2.9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96">
        <v>0</v>
      </c>
      <c r="BA29" s="96">
        <v>0</v>
      </c>
      <c r="BB29" s="96">
        <v>0</v>
      </c>
      <c r="BC29" s="96">
        <v>0</v>
      </c>
      <c r="BD29" s="96">
        <v>0</v>
      </c>
      <c r="BE29" s="96">
        <v>0</v>
      </c>
      <c r="BF29" s="96">
        <v>0</v>
      </c>
      <c r="BG29" s="96">
        <v>0</v>
      </c>
      <c r="BH29" s="96">
        <v>0</v>
      </c>
      <c r="BI29" s="96">
        <v>0</v>
      </c>
      <c r="BJ29" s="96">
        <v>0</v>
      </c>
      <c r="BK29" s="96">
        <v>0</v>
      </c>
      <c r="BL29" s="96">
        <v>0</v>
      </c>
      <c r="BM29" s="96">
        <v>1036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7"/>
        <v>0.99747899159663866</v>
      </c>
      <c r="CC29" s="32">
        <f t="shared" si="7"/>
        <v>0.99579831932773111</v>
      </c>
      <c r="CD29" s="32">
        <f t="shared" si="7"/>
        <v>0</v>
      </c>
      <c r="CE29" s="32">
        <f t="shared" si="7"/>
        <v>0.99579831932773111</v>
      </c>
      <c r="CF29" s="32"/>
      <c r="CG29" s="32"/>
      <c r="CH29" s="32"/>
      <c r="CI29" s="32"/>
      <c r="CJ29" s="32">
        <f t="shared" si="8"/>
        <v>0</v>
      </c>
      <c r="CK29" s="32">
        <f t="shared" si="8"/>
        <v>0.87058823529411766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97">
        <v>90595</v>
      </c>
      <c r="DD29" s="31"/>
      <c r="DE29" s="31">
        <f t="shared" si="9"/>
        <v>1151</v>
      </c>
      <c r="DF29" s="31"/>
      <c r="DG29" s="31">
        <f t="shared" si="11"/>
        <v>1151</v>
      </c>
      <c r="DH29" s="31"/>
      <c r="DI29" s="31"/>
      <c r="DJ29" s="31"/>
      <c r="DK29" s="31"/>
      <c r="DL29" s="31"/>
      <c r="DM29" s="31">
        <f t="shared" si="10"/>
        <v>1151</v>
      </c>
      <c r="DN29" s="31">
        <f t="shared" si="12"/>
        <v>256.91964285714283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91">
        <v>3</v>
      </c>
      <c r="E30" s="43">
        <f t="shared" si="0"/>
        <v>2.1126760563380285</v>
      </c>
      <c r="F30" s="92">
        <v>-1</v>
      </c>
      <c r="G30" s="93">
        <v>75</v>
      </c>
      <c r="H30" s="43">
        <f t="shared" si="1"/>
        <v>52.816901408450704</v>
      </c>
      <c r="I30" s="91">
        <v>73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9">
        <v>159754</v>
      </c>
      <c r="AF30" s="38"/>
      <c r="AG30" s="38"/>
      <c r="AH30" s="38"/>
      <c r="AI30" s="37">
        <f t="shared" si="2"/>
        <v>4683</v>
      </c>
      <c r="AJ30" s="37">
        <f t="shared" si="3"/>
        <v>4.6829999999999998</v>
      </c>
      <c r="AK30" s="37">
        <f t="shared" si="4"/>
        <v>112.392</v>
      </c>
      <c r="AL30" s="37"/>
      <c r="AM30" s="37"/>
      <c r="AN30" s="37"/>
      <c r="AO30" s="37">
        <f t="shared" si="5"/>
        <v>112.392</v>
      </c>
      <c r="AP30" s="94">
        <v>2.4</v>
      </c>
      <c r="AQ30" s="95">
        <f t="shared" si="6"/>
        <v>2.4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96">
        <v>0</v>
      </c>
      <c r="BA30" s="96">
        <v>0</v>
      </c>
      <c r="BB30" s="96">
        <v>0</v>
      </c>
      <c r="BC30" s="96">
        <v>0</v>
      </c>
      <c r="BD30" s="96">
        <v>0</v>
      </c>
      <c r="BE30" s="96">
        <v>0</v>
      </c>
      <c r="BF30" s="96">
        <v>0</v>
      </c>
      <c r="BG30" s="96">
        <v>0</v>
      </c>
      <c r="BH30" s="96">
        <v>0</v>
      </c>
      <c r="BI30" s="96">
        <v>0</v>
      </c>
      <c r="BJ30" s="96">
        <v>0</v>
      </c>
      <c r="BK30" s="96">
        <v>0</v>
      </c>
      <c r="BL30" s="96">
        <v>0</v>
      </c>
      <c r="BM30" s="96">
        <v>1036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7"/>
        <v>0.99747899159663866</v>
      </c>
      <c r="CC30" s="32">
        <f t="shared" si="7"/>
        <v>0.99579831932773111</v>
      </c>
      <c r="CD30" s="32">
        <f t="shared" si="7"/>
        <v>0</v>
      </c>
      <c r="CE30" s="32">
        <f t="shared" si="7"/>
        <v>0.99579831932773111</v>
      </c>
      <c r="CF30" s="32"/>
      <c r="CG30" s="32"/>
      <c r="CH30" s="32"/>
      <c r="CI30" s="32"/>
      <c r="CJ30" s="32">
        <f t="shared" si="8"/>
        <v>0</v>
      </c>
      <c r="CK30" s="32">
        <f t="shared" si="8"/>
        <v>0.87058823529411766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97">
        <v>91765</v>
      </c>
      <c r="DD30" s="31"/>
      <c r="DE30" s="31">
        <f t="shared" si="9"/>
        <v>1170</v>
      </c>
      <c r="DF30" s="31"/>
      <c r="DG30" s="31">
        <f t="shared" si="11"/>
        <v>1170</v>
      </c>
      <c r="DH30" s="31"/>
      <c r="DI30" s="31"/>
      <c r="DJ30" s="31"/>
      <c r="DK30" s="31"/>
      <c r="DL30" s="31"/>
      <c r="DM30" s="31">
        <f t="shared" si="10"/>
        <v>1170</v>
      </c>
      <c r="DN30" s="31">
        <f t="shared" si="12"/>
        <v>249.83984625240231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91">
        <v>3</v>
      </c>
      <c r="E31" s="43">
        <f t="shared" si="0"/>
        <v>2.1126760563380285</v>
      </c>
      <c r="F31" s="92">
        <v>-2</v>
      </c>
      <c r="G31" s="93">
        <v>75</v>
      </c>
      <c r="H31" s="43">
        <f t="shared" si="1"/>
        <v>52.816901408450704</v>
      </c>
      <c r="I31" s="91">
        <v>72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9">
        <v>164483</v>
      </c>
      <c r="AF31" s="38"/>
      <c r="AG31" s="38"/>
      <c r="AH31" s="38"/>
      <c r="AI31" s="37">
        <f t="shared" si="2"/>
        <v>4729</v>
      </c>
      <c r="AJ31" s="37">
        <f t="shared" si="3"/>
        <v>4.7290000000000001</v>
      </c>
      <c r="AK31" s="37">
        <f t="shared" si="4"/>
        <v>113.49600000000001</v>
      </c>
      <c r="AL31" s="37"/>
      <c r="AM31" s="37"/>
      <c r="AN31" s="37"/>
      <c r="AO31" s="37">
        <f t="shared" si="5"/>
        <v>113.49600000000001</v>
      </c>
      <c r="AP31" s="94">
        <v>2</v>
      </c>
      <c r="AQ31" s="95">
        <f t="shared" si="6"/>
        <v>2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96">
        <v>0</v>
      </c>
      <c r="BA31" s="96">
        <v>0</v>
      </c>
      <c r="BB31" s="96">
        <v>0</v>
      </c>
      <c r="BC31" s="96">
        <v>0</v>
      </c>
      <c r="BD31" s="96">
        <v>0</v>
      </c>
      <c r="BE31" s="96">
        <v>0</v>
      </c>
      <c r="BF31" s="96">
        <v>0</v>
      </c>
      <c r="BG31" s="96">
        <v>0</v>
      </c>
      <c r="BH31" s="96">
        <v>0</v>
      </c>
      <c r="BI31" s="96">
        <v>0</v>
      </c>
      <c r="BJ31" s="96">
        <v>0</v>
      </c>
      <c r="BK31" s="96">
        <v>0</v>
      </c>
      <c r="BL31" s="96">
        <v>0</v>
      </c>
      <c r="BM31" s="96">
        <v>1035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7"/>
        <v>0.99747899159663866</v>
      </c>
      <c r="CC31" s="32">
        <f t="shared" si="7"/>
        <v>0.99579831932773111</v>
      </c>
      <c r="CD31" s="32">
        <f t="shared" si="7"/>
        <v>0</v>
      </c>
      <c r="CE31" s="32">
        <f t="shared" si="7"/>
        <v>0.99579831932773111</v>
      </c>
      <c r="CF31" s="32"/>
      <c r="CG31" s="32"/>
      <c r="CH31" s="32"/>
      <c r="CI31" s="32"/>
      <c r="CJ31" s="32">
        <f t="shared" si="8"/>
        <v>0</v>
      </c>
      <c r="CK31" s="32">
        <f t="shared" si="8"/>
        <v>0.86974789915966388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97">
        <v>92921</v>
      </c>
      <c r="DD31" s="31"/>
      <c r="DE31" s="31">
        <f t="shared" si="9"/>
        <v>1156</v>
      </c>
      <c r="DF31" s="31"/>
      <c r="DG31" s="31">
        <f t="shared" si="11"/>
        <v>1156</v>
      </c>
      <c r="DH31" s="31"/>
      <c r="DI31" s="31"/>
      <c r="DJ31" s="31"/>
      <c r="DK31" s="31"/>
      <c r="DL31" s="31"/>
      <c r="DM31" s="31">
        <f t="shared" si="10"/>
        <v>1156</v>
      </c>
      <c r="DN31" s="31">
        <f t="shared" si="12"/>
        <v>244.44914358215266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91">
        <v>3</v>
      </c>
      <c r="E32" s="43">
        <f t="shared" si="0"/>
        <v>2.1126760563380285</v>
      </c>
      <c r="F32" s="92">
        <v>-1</v>
      </c>
      <c r="G32" s="93">
        <v>74</v>
      </c>
      <c r="H32" s="43">
        <f t="shared" si="1"/>
        <v>52.112676056338032</v>
      </c>
      <c r="I32" s="91">
        <v>73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9">
        <v>169407</v>
      </c>
      <c r="AF32" s="38"/>
      <c r="AG32" s="38"/>
      <c r="AH32" s="38"/>
      <c r="AI32" s="37">
        <f t="shared" si="2"/>
        <v>4924</v>
      </c>
      <c r="AJ32" s="37">
        <f t="shared" si="3"/>
        <v>4.9240000000000004</v>
      </c>
      <c r="AK32" s="37">
        <f t="shared" si="4"/>
        <v>118.17600000000002</v>
      </c>
      <c r="AL32" s="37"/>
      <c r="AM32" s="37"/>
      <c r="AN32" s="37"/>
      <c r="AO32" s="37">
        <f t="shared" si="5"/>
        <v>118.17600000000002</v>
      </c>
      <c r="AP32" s="94">
        <v>1.9</v>
      </c>
      <c r="AQ32" s="95">
        <f t="shared" si="6"/>
        <v>1.9</v>
      </c>
      <c r="AR32" s="35"/>
      <c r="AS32" s="35"/>
      <c r="AT32" s="35"/>
      <c r="AU32" s="34" t="s">
        <v>153</v>
      </c>
      <c r="AV32" s="96">
        <v>1187</v>
      </c>
      <c r="AW32" s="96">
        <v>1185</v>
      </c>
      <c r="AX32" s="96">
        <v>0</v>
      </c>
      <c r="AY32" s="96">
        <v>1185</v>
      </c>
      <c r="AZ32" s="96">
        <v>0</v>
      </c>
      <c r="BA32" s="96">
        <v>0</v>
      </c>
      <c r="BB32" s="96">
        <v>0</v>
      </c>
      <c r="BC32" s="96">
        <v>0</v>
      </c>
      <c r="BD32" s="96">
        <v>0</v>
      </c>
      <c r="BE32" s="96">
        <v>0</v>
      </c>
      <c r="BF32" s="96">
        <v>0</v>
      </c>
      <c r="BG32" s="96">
        <v>0</v>
      </c>
      <c r="BH32" s="96">
        <v>0</v>
      </c>
      <c r="BI32" s="96">
        <v>0</v>
      </c>
      <c r="BJ32" s="96">
        <v>0</v>
      </c>
      <c r="BK32" s="96">
        <v>0</v>
      </c>
      <c r="BL32" s="96">
        <v>0</v>
      </c>
      <c r="BM32" s="96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7"/>
        <v>0.99747899159663866</v>
      </c>
      <c r="CC32" s="32">
        <f t="shared" si="7"/>
        <v>0.99579831932773111</v>
      </c>
      <c r="CD32" s="32">
        <f t="shared" si="7"/>
        <v>0</v>
      </c>
      <c r="CE32" s="32">
        <f t="shared" si="7"/>
        <v>0.99579831932773111</v>
      </c>
      <c r="CF32" s="32"/>
      <c r="CG32" s="32"/>
      <c r="CH32" s="32"/>
      <c r="CI32" s="32"/>
      <c r="CJ32" s="32">
        <f t="shared" si="8"/>
        <v>0</v>
      </c>
      <c r="CK32" s="32">
        <f t="shared" si="8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97">
        <v>94065</v>
      </c>
      <c r="DD32" s="31"/>
      <c r="DE32" s="31">
        <f t="shared" si="9"/>
        <v>1144</v>
      </c>
      <c r="DF32" s="31"/>
      <c r="DG32" s="31">
        <f t="shared" si="11"/>
        <v>1144</v>
      </c>
      <c r="DH32" s="31"/>
      <c r="DI32" s="31"/>
      <c r="DJ32" s="31"/>
      <c r="DK32" s="31"/>
      <c r="DL32" s="31"/>
      <c r="DM32" s="31">
        <f t="shared" si="10"/>
        <v>1144</v>
      </c>
      <c r="DN32" s="31">
        <f t="shared" si="12"/>
        <v>232.3314378554021</v>
      </c>
      <c r="DO32" s="98">
        <v>1.1499999999999999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91">
        <v>3</v>
      </c>
      <c r="E33" s="43">
        <f t="shared" si="0"/>
        <v>2.1126760563380285</v>
      </c>
      <c r="F33" s="92">
        <v>0</v>
      </c>
      <c r="G33" s="93">
        <v>71</v>
      </c>
      <c r="H33" s="43">
        <f t="shared" si="1"/>
        <v>50</v>
      </c>
      <c r="I33" s="91">
        <v>74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9">
        <v>174114</v>
      </c>
      <c r="AF33" s="38"/>
      <c r="AG33" s="38"/>
      <c r="AH33" s="38"/>
      <c r="AI33" s="37">
        <f t="shared" si="2"/>
        <v>4707</v>
      </c>
      <c r="AJ33" s="37">
        <f t="shared" si="3"/>
        <v>4.7069999999999999</v>
      </c>
      <c r="AK33" s="37">
        <f t="shared" si="4"/>
        <v>112.96799999999999</v>
      </c>
      <c r="AL33" s="37"/>
      <c r="AM33" s="37"/>
      <c r="AN33" s="37"/>
      <c r="AO33" s="37">
        <f t="shared" si="5"/>
        <v>112.96799999999999</v>
      </c>
      <c r="AP33" s="94">
        <v>2.2000000000000002</v>
      </c>
      <c r="AQ33" s="95">
        <f t="shared" si="6"/>
        <v>2.2000000000000002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96">
        <v>0</v>
      </c>
      <c r="BA33" s="96">
        <v>0</v>
      </c>
      <c r="BB33" s="96">
        <v>0</v>
      </c>
      <c r="BC33" s="96">
        <v>0</v>
      </c>
      <c r="BD33" s="96">
        <v>0</v>
      </c>
      <c r="BE33" s="96">
        <v>0</v>
      </c>
      <c r="BF33" s="96">
        <v>0</v>
      </c>
      <c r="BG33" s="96">
        <v>0</v>
      </c>
      <c r="BH33" s="96">
        <v>0</v>
      </c>
      <c r="BI33" s="96">
        <v>0</v>
      </c>
      <c r="BJ33" s="96">
        <v>0</v>
      </c>
      <c r="BK33" s="96">
        <v>0</v>
      </c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7"/>
        <v>0.99747899159663866</v>
      </c>
      <c r="CC33" s="32">
        <f t="shared" si="7"/>
        <v>0.99579831932773111</v>
      </c>
      <c r="CD33" s="32">
        <f t="shared" si="7"/>
        <v>0</v>
      </c>
      <c r="CE33" s="32">
        <f t="shared" si="7"/>
        <v>0.99579831932773111</v>
      </c>
      <c r="CF33" s="32"/>
      <c r="CG33" s="32"/>
      <c r="CH33" s="32"/>
      <c r="CI33" s="32"/>
      <c r="CJ33" s="32">
        <f t="shared" si="8"/>
        <v>0</v>
      </c>
      <c r="CK33" s="32">
        <f t="shared" si="8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97">
        <v>95169</v>
      </c>
      <c r="DD33" s="31"/>
      <c r="DE33" s="31">
        <f t="shared" si="9"/>
        <v>1104</v>
      </c>
      <c r="DF33" s="31"/>
      <c r="DG33" s="31">
        <f t="shared" si="11"/>
        <v>1104</v>
      </c>
      <c r="DH33" s="31"/>
      <c r="DI33" s="31"/>
      <c r="DJ33" s="31"/>
      <c r="DK33" s="31"/>
      <c r="DL33" s="31"/>
      <c r="DM33" s="31">
        <f t="shared" si="10"/>
        <v>1104</v>
      </c>
      <c r="DN33" s="31">
        <f t="shared" si="12"/>
        <v>234.5442957297642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91">
        <v>3</v>
      </c>
      <c r="E34" s="43">
        <f t="shared" si="0"/>
        <v>2.1126760563380285</v>
      </c>
      <c r="F34" s="92">
        <v>1</v>
      </c>
      <c r="G34" s="93">
        <v>74</v>
      </c>
      <c r="H34" s="43">
        <f t="shared" si="1"/>
        <v>52.112676056338032</v>
      </c>
      <c r="I34" s="91">
        <v>75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9">
        <v>178333</v>
      </c>
      <c r="AF34" s="38"/>
      <c r="AG34" s="38"/>
      <c r="AH34" s="38"/>
      <c r="AI34" s="37">
        <f t="shared" si="2"/>
        <v>4219</v>
      </c>
      <c r="AJ34" s="37">
        <f t="shared" si="3"/>
        <v>4.2190000000000003</v>
      </c>
      <c r="AK34" s="37">
        <f t="shared" si="4"/>
        <v>101.256</v>
      </c>
      <c r="AL34" s="37"/>
      <c r="AM34" s="37"/>
      <c r="AN34" s="37"/>
      <c r="AO34" s="37">
        <f t="shared" si="5"/>
        <v>101.256</v>
      </c>
      <c r="AP34" s="94">
        <v>3</v>
      </c>
      <c r="AQ34" s="95">
        <f t="shared" si="6"/>
        <v>3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96">
        <v>0</v>
      </c>
      <c r="BA34" s="96">
        <v>0</v>
      </c>
      <c r="BB34" s="96">
        <v>0</v>
      </c>
      <c r="BC34" s="96">
        <v>0</v>
      </c>
      <c r="BD34" s="96">
        <v>0</v>
      </c>
      <c r="BE34" s="96">
        <v>0</v>
      </c>
      <c r="BF34" s="96">
        <v>0</v>
      </c>
      <c r="BG34" s="96">
        <v>0</v>
      </c>
      <c r="BH34" s="96">
        <v>0</v>
      </c>
      <c r="BI34" s="96">
        <v>0</v>
      </c>
      <c r="BJ34" s="96">
        <v>0</v>
      </c>
      <c r="BK34" s="96">
        <v>0</v>
      </c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7"/>
        <v>0.99747899159663866</v>
      </c>
      <c r="CC34" s="32">
        <f t="shared" si="7"/>
        <v>0.99579831932773111</v>
      </c>
      <c r="CD34" s="32">
        <f t="shared" si="7"/>
        <v>0</v>
      </c>
      <c r="CE34" s="32">
        <f t="shared" si="7"/>
        <v>0.99579831932773111</v>
      </c>
      <c r="CF34" s="32"/>
      <c r="CG34" s="32"/>
      <c r="CH34" s="32"/>
      <c r="CI34" s="32"/>
      <c r="CJ34" s="32">
        <f t="shared" si="8"/>
        <v>0</v>
      </c>
      <c r="CK34" s="32">
        <f t="shared" si="8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97">
        <v>96202</v>
      </c>
      <c r="DD34" s="31"/>
      <c r="DE34" s="31">
        <f t="shared" si="9"/>
        <v>1033</v>
      </c>
      <c r="DF34" s="31"/>
      <c r="DG34" s="31">
        <f t="shared" si="11"/>
        <v>1033</v>
      </c>
      <c r="DH34" s="31"/>
      <c r="DI34" s="31"/>
      <c r="DJ34" s="31"/>
      <c r="DK34" s="31"/>
      <c r="DL34" s="31"/>
      <c r="DM34" s="31">
        <f t="shared" si="10"/>
        <v>1033</v>
      </c>
      <c r="DN34" s="31">
        <f t="shared" si="12"/>
        <v>244.84474994074424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3.7916666666666665</v>
      </c>
      <c r="G35" s="27">
        <f t="shared" si="13"/>
        <v>75.041666666666671</v>
      </c>
      <c r="H35" s="27">
        <f t="shared" si="13"/>
        <v>52.846244131455393</v>
      </c>
      <c r="I35" s="27">
        <f t="shared" si="13"/>
        <v>72.916666666666671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111558</v>
      </c>
      <c r="AJ35" s="27">
        <f>SUM(AJ11:AJ34)</f>
        <v>111.55799999999998</v>
      </c>
      <c r="AK35" s="27">
        <f>AVERAGE(AK11:AK34)</f>
        <v>111.55799999999999</v>
      </c>
      <c r="AL35" s="27"/>
      <c r="AM35" s="27"/>
      <c r="AN35" s="27"/>
      <c r="AO35" s="27"/>
      <c r="AP35" s="27">
        <f>AVERAGE(AP11:AP34)</f>
        <v>5.791666666666667</v>
      </c>
      <c r="AQ35" s="27">
        <f>AVERAGE(AQ11:AQ34)</f>
        <v>5.791666666666667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27106</v>
      </c>
      <c r="DF35" s="27"/>
      <c r="DG35" s="27">
        <f>SUM(DG11:DG34)</f>
        <v>27106</v>
      </c>
      <c r="DH35" s="27"/>
      <c r="DI35" s="27"/>
      <c r="DJ35" s="27"/>
      <c r="DK35" s="27"/>
      <c r="DL35" s="27"/>
      <c r="DM35" s="27">
        <f t="shared" si="10"/>
        <v>27106</v>
      </c>
      <c r="DN35" s="27">
        <f t="shared" si="12"/>
        <v>242.9767475214687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69" t="s">
        <v>155</v>
      </c>
      <c r="D38" s="270"/>
      <c r="E38" s="270"/>
      <c r="F38" s="271"/>
    </row>
    <row r="39" spans="2:127" x14ac:dyDescent="0.25">
      <c r="B39" s="21" t="s">
        <v>2</v>
      </c>
      <c r="C39" s="269" t="s">
        <v>156</v>
      </c>
      <c r="D39" s="270"/>
      <c r="E39" s="270"/>
      <c r="F39" s="271"/>
      <c r="AX39" s="125"/>
    </row>
    <row r="40" spans="2:127" x14ac:dyDescent="0.25">
      <c r="B40" s="21" t="s">
        <v>1</v>
      </c>
      <c r="C40" s="269" t="s">
        <v>157</v>
      </c>
      <c r="D40" s="270"/>
      <c r="E40" s="270"/>
      <c r="F40" s="271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99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100" t="s">
        <v>159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00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02" t="s">
        <v>163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00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03" t="s">
        <v>165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4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167</v>
      </c>
      <c r="C52" s="9"/>
      <c r="D52" s="106"/>
      <c r="E52" s="106"/>
      <c r="F52" s="106"/>
      <c r="G52" s="106"/>
      <c r="H52" s="106"/>
      <c r="I52" s="106"/>
      <c r="J52" s="107"/>
      <c r="K52" s="107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X52" s="4"/>
      <c r="Y52" s="4"/>
      <c r="Z52" s="4"/>
    </row>
    <row r="53" spans="2:26" x14ac:dyDescent="0.25">
      <c r="B53" s="104" t="s">
        <v>168</v>
      </c>
      <c r="C53" s="9"/>
      <c r="D53" s="110"/>
      <c r="E53" s="110"/>
      <c r="F53" s="110"/>
      <c r="G53" s="110"/>
      <c r="H53" s="110"/>
      <c r="I53" s="110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0"/>
      <c r="X53" s="110"/>
      <c r="Y53" s="110"/>
    </row>
    <row r="54" spans="2:26" x14ac:dyDescent="0.25">
      <c r="B54" s="105" t="s">
        <v>169</v>
      </c>
      <c r="C54" s="9"/>
      <c r="D54" s="112"/>
      <c r="E54" s="112"/>
      <c r="F54" s="112"/>
      <c r="G54" s="112"/>
      <c r="H54" s="112"/>
      <c r="I54" s="112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112"/>
      <c r="X54" s="112"/>
      <c r="Y54" s="112"/>
    </row>
    <row r="55" spans="2:26" x14ac:dyDescent="0.25">
      <c r="B55" s="100" t="s">
        <v>170</v>
      </c>
      <c r="C55" s="9"/>
      <c r="D55" s="112"/>
      <c r="E55" s="112"/>
      <c r="F55" s="112"/>
      <c r="G55" s="112"/>
      <c r="H55" s="112"/>
      <c r="I55" s="112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112"/>
      <c r="X55" s="112"/>
      <c r="Y55" s="112"/>
    </row>
    <row r="56" spans="2:26" x14ac:dyDescent="0.25">
      <c r="B56" s="100" t="s">
        <v>171</v>
      </c>
      <c r="C56" s="9"/>
      <c r="D56" s="112"/>
      <c r="E56" s="112"/>
      <c r="F56" s="112"/>
      <c r="G56" s="112"/>
      <c r="H56" s="112"/>
      <c r="I56" s="112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112"/>
      <c r="X56" s="112"/>
      <c r="Y56" s="112"/>
    </row>
    <row r="57" spans="2:26" x14ac:dyDescent="0.25">
      <c r="B57" s="11" t="s">
        <v>172</v>
      </c>
      <c r="C57" s="9"/>
      <c r="D57" s="112"/>
      <c r="E57" s="112"/>
      <c r="F57" s="112"/>
      <c r="G57" s="112"/>
      <c r="H57" s="112"/>
      <c r="I57" s="112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112"/>
      <c r="X57" s="112"/>
      <c r="Y57" s="112"/>
    </row>
    <row r="58" spans="2:26" x14ac:dyDescent="0.25">
      <c r="B58" s="100" t="s">
        <v>173</v>
      </c>
      <c r="C58" s="9"/>
      <c r="D58" s="112"/>
      <c r="E58" s="112"/>
      <c r="F58" s="112"/>
      <c r="G58" s="112"/>
      <c r="H58" s="112"/>
      <c r="I58" s="112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112"/>
      <c r="X58" s="112"/>
      <c r="Y58" s="112"/>
    </row>
    <row r="59" spans="2:26" x14ac:dyDescent="0.25">
      <c r="B59" s="113" t="s">
        <v>174</v>
      </c>
      <c r="C59" s="9"/>
      <c r="D59" s="112"/>
      <c r="E59" s="112"/>
      <c r="F59" s="112"/>
      <c r="G59" s="112"/>
      <c r="H59" s="112"/>
      <c r="I59" s="112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112"/>
      <c r="X59" s="112"/>
      <c r="Y59" s="112"/>
    </row>
  </sheetData>
  <protectedRanges>
    <protectedRange sqref="AD10" name="Range1_11_1_1_1_2_2_1_2_2"/>
    <protectedRange sqref="AE10" name="Range1_11_1_1_1_2_2_1_2_1_1"/>
    <protectedRange sqref="AQ11:AQ34" name="Range1_16_3_1_1_3"/>
    <protectedRange sqref="AV11:BM34" name="Range1_16_3_1_1_3_1"/>
    <protectedRange sqref="DO12" name="Range1_16_3_1_1_5_6_1"/>
    <protectedRange sqref="DO16" name="Range1_16_3_1_1_5_7_1"/>
    <protectedRange sqref="DO20" name="Range1_16_3_1_1_5_8_1"/>
    <protectedRange sqref="DO24" name="Range1_16_3_1_1_5_9_1"/>
    <protectedRange sqref="DO28" name="Range1_16_3_1_1_5_10_1"/>
    <protectedRange sqref="DO32" name="Range1_16_3_1_1_5_11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47">
    <mergeCell ref="C6:L6"/>
    <mergeCell ref="C7:E7"/>
    <mergeCell ref="F7:L7"/>
    <mergeCell ref="B8:C8"/>
    <mergeCell ref="D8:F8"/>
    <mergeCell ref="G8:I8"/>
    <mergeCell ref="J8:L8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DO8:DO9"/>
    <mergeCell ref="AB8:AB10"/>
    <mergeCell ref="AC8:AC10"/>
    <mergeCell ref="AD8:AE8"/>
    <mergeCell ref="AI8:AJ8"/>
    <mergeCell ref="AP8:AT8"/>
    <mergeCell ref="C39:F39"/>
    <mergeCell ref="C40:F40"/>
    <mergeCell ref="BD8:BK8"/>
    <mergeCell ref="Q8:T8"/>
    <mergeCell ref="U8:U10"/>
    <mergeCell ref="V8:W9"/>
    <mergeCell ref="X8:Y9"/>
    <mergeCell ref="AU8:AU9"/>
    <mergeCell ref="AP10:AQ10"/>
    <mergeCell ref="AV8:BC8"/>
    <mergeCell ref="B37:F37"/>
    <mergeCell ref="C38:F38"/>
    <mergeCell ref="K9:K10"/>
    <mergeCell ref="L9:L10"/>
    <mergeCell ref="AI9:AI10"/>
    <mergeCell ref="AJ9:AJ10"/>
    <mergeCell ref="AK9:AK10"/>
    <mergeCell ref="Z8:AA9"/>
    <mergeCell ref="M8:P8"/>
    <mergeCell ref="DG9:DG10"/>
    <mergeCell ref="DN9:DN10"/>
    <mergeCell ref="BL8:BS8"/>
    <mergeCell ref="BT8:CA8"/>
    <mergeCell ref="CB8:CZ8"/>
  </mergeCells>
  <conditionalFormatting sqref="AV11:BM34">
    <cfRule type="containsText" dxfId="107" priority="1" operator="containsText" text="N/A">
      <formula>NOT(ISERROR(SEARCH("N/A",AV11)))</formula>
    </cfRule>
    <cfRule type="cellIs" dxfId="106" priority="4" operator="equal">
      <formula>0</formula>
    </cfRule>
  </conditionalFormatting>
  <conditionalFormatting sqref="AV11:BM34">
    <cfRule type="cellIs" dxfId="105" priority="3" operator="greaterThanOrEqual">
      <formula>1185</formula>
    </cfRule>
  </conditionalFormatting>
  <conditionalFormatting sqref="AV11:BM34">
    <cfRule type="cellIs" dxfId="104" priority="2" operator="between">
      <formula>0.1</formula>
      <formula>1184</formula>
    </cfRule>
  </conditionalFormatting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DW59"/>
  <sheetViews>
    <sheetView topLeftCell="A39" zoomScale="90" zoomScaleNormal="90" workbookViewId="0">
      <selection activeCell="B57" sqref="B57:B59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43322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'9'!AE34</f>
        <v>1101723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'9'!DC34</f>
        <v>315048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3</v>
      </c>
      <c r="G11" s="126">
        <v>71</v>
      </c>
      <c r="H11" s="43">
        <f t="shared" ref="H11:H34" si="1">G11/1.42</f>
        <v>50</v>
      </c>
      <c r="I11" s="43">
        <v>70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1106318</v>
      </c>
      <c r="AF11" s="38"/>
      <c r="AG11" s="38"/>
      <c r="AH11" s="38"/>
      <c r="AI11" s="37">
        <f t="shared" ref="AI11:AI34" si="2">IF(ISBLANK(AE11),"-",AE11-AE10)</f>
        <v>4595</v>
      </c>
      <c r="AJ11" s="37">
        <f t="shared" ref="AJ11:AJ34" si="3">AI11/1000</f>
        <v>4.5949999999999998</v>
      </c>
      <c r="AK11" s="37">
        <f t="shared" ref="AK11:AK34" si="4">AJ11*24</f>
        <v>110.28</v>
      </c>
      <c r="AL11" s="37"/>
      <c r="AM11" s="37"/>
      <c r="AN11" s="37"/>
      <c r="AO11" s="37">
        <f t="shared" ref="AO11:AO34" si="5">AK11</f>
        <v>110.28</v>
      </c>
      <c r="AP11" s="36">
        <v>5.0999999999999996</v>
      </c>
      <c r="AQ11" s="36">
        <f>AP11</f>
        <v>5.0999999999999996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316140</v>
      </c>
      <c r="DD11" s="31"/>
      <c r="DE11" s="31">
        <f t="shared" ref="DE11:DE34" si="8">IF(ISBLANK(DC11),"-",DC11-DC10)</f>
        <v>1092</v>
      </c>
      <c r="DF11" s="31"/>
      <c r="DG11" s="31">
        <f>DC11-DC10</f>
        <v>1092</v>
      </c>
      <c r="DH11" s="31"/>
      <c r="DI11" s="31"/>
      <c r="DJ11" s="31"/>
      <c r="DK11" s="31"/>
      <c r="DL11" s="31"/>
      <c r="DM11" s="31">
        <f t="shared" ref="DM11:DM35" si="9">DE11</f>
        <v>1092</v>
      </c>
      <c r="DN11" s="31">
        <f>DM11/AJ11</f>
        <v>237.64961915125139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72</v>
      </c>
      <c r="H12" s="43">
        <f t="shared" si="1"/>
        <v>50.70422535211268</v>
      </c>
      <c r="I12" s="43">
        <v>71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1110926</v>
      </c>
      <c r="AF12" s="38"/>
      <c r="AG12" s="38"/>
      <c r="AH12" s="38"/>
      <c r="AI12" s="37">
        <f t="shared" si="2"/>
        <v>4608</v>
      </c>
      <c r="AJ12" s="37">
        <f t="shared" si="3"/>
        <v>4.6079999999999997</v>
      </c>
      <c r="AK12" s="37">
        <f t="shared" si="4"/>
        <v>110.59199999999998</v>
      </c>
      <c r="AL12" s="37"/>
      <c r="AM12" s="37"/>
      <c r="AN12" s="37"/>
      <c r="AO12" s="37">
        <f t="shared" si="5"/>
        <v>110.59199999999998</v>
      </c>
      <c r="AP12" s="36">
        <v>6.4</v>
      </c>
      <c r="AQ12" s="36">
        <f t="shared" ref="AQ12:AQ34" si="10">AP12</f>
        <v>6.4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317227</v>
      </c>
      <c r="DD12" s="31"/>
      <c r="DE12" s="31">
        <f t="shared" si="8"/>
        <v>1087</v>
      </c>
      <c r="DF12" s="31"/>
      <c r="DG12" s="31">
        <f t="shared" ref="DG12:DG34" si="11">DC12-DC11</f>
        <v>1087</v>
      </c>
      <c r="DH12" s="31"/>
      <c r="DI12" s="31"/>
      <c r="DJ12" s="31"/>
      <c r="DK12" s="31"/>
      <c r="DL12" s="31"/>
      <c r="DM12" s="31">
        <f t="shared" si="9"/>
        <v>1087</v>
      </c>
      <c r="DN12" s="31">
        <f t="shared" ref="DN12:DN35" si="12">DM12/AJ12</f>
        <v>235.89409722222223</v>
      </c>
      <c r="DO12" s="129">
        <v>1.02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5</v>
      </c>
      <c r="G13" s="126">
        <v>74</v>
      </c>
      <c r="H13" s="43">
        <f t="shared" si="1"/>
        <v>52.112676056338032</v>
      </c>
      <c r="I13" s="43">
        <v>72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1115726</v>
      </c>
      <c r="AF13" s="38"/>
      <c r="AG13" s="38"/>
      <c r="AH13" s="38"/>
      <c r="AI13" s="37">
        <f t="shared" si="2"/>
        <v>4800</v>
      </c>
      <c r="AJ13" s="37">
        <f t="shared" si="3"/>
        <v>4.8</v>
      </c>
      <c r="AK13" s="37">
        <f t="shared" si="4"/>
        <v>115.19999999999999</v>
      </c>
      <c r="AL13" s="37"/>
      <c r="AM13" s="37"/>
      <c r="AN13" s="37"/>
      <c r="AO13" s="37">
        <f t="shared" si="5"/>
        <v>115.19999999999999</v>
      </c>
      <c r="AP13" s="36">
        <v>7.6</v>
      </c>
      <c r="AQ13" s="36">
        <f t="shared" si="10"/>
        <v>7.6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318322</v>
      </c>
      <c r="DD13" s="31"/>
      <c r="DE13" s="31">
        <f t="shared" si="8"/>
        <v>1095</v>
      </c>
      <c r="DF13" s="31"/>
      <c r="DG13" s="31">
        <f t="shared" si="11"/>
        <v>1095</v>
      </c>
      <c r="DH13" s="31"/>
      <c r="DI13" s="31"/>
      <c r="DJ13" s="31"/>
      <c r="DK13" s="31"/>
      <c r="DL13" s="31"/>
      <c r="DM13" s="31">
        <f t="shared" si="9"/>
        <v>1095</v>
      </c>
      <c r="DN13" s="31">
        <f t="shared" si="12"/>
        <v>228.125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6</v>
      </c>
      <c r="G14" s="126">
        <v>74</v>
      </c>
      <c r="H14" s="43">
        <f t="shared" si="1"/>
        <v>52.112676056338032</v>
      </c>
      <c r="I14" s="43">
        <v>72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1120603</v>
      </c>
      <c r="AF14" s="38"/>
      <c r="AG14" s="38"/>
      <c r="AH14" s="38"/>
      <c r="AI14" s="37">
        <f t="shared" si="2"/>
        <v>4877</v>
      </c>
      <c r="AJ14" s="37">
        <f t="shared" si="3"/>
        <v>4.8769999999999998</v>
      </c>
      <c r="AK14" s="37">
        <f t="shared" si="4"/>
        <v>117.048</v>
      </c>
      <c r="AL14" s="37"/>
      <c r="AM14" s="37"/>
      <c r="AN14" s="37"/>
      <c r="AO14" s="37">
        <f t="shared" si="5"/>
        <v>117.048</v>
      </c>
      <c r="AP14" s="36">
        <v>8.9</v>
      </c>
      <c r="AQ14" s="36">
        <f t="shared" si="10"/>
        <v>8.9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319441</v>
      </c>
      <c r="DD14" s="31"/>
      <c r="DE14" s="31">
        <f t="shared" si="8"/>
        <v>1119</v>
      </c>
      <c r="DF14" s="31"/>
      <c r="DG14" s="31">
        <f t="shared" si="11"/>
        <v>1119</v>
      </c>
      <c r="DH14" s="31"/>
      <c r="DI14" s="31"/>
      <c r="DJ14" s="31"/>
      <c r="DK14" s="31"/>
      <c r="DL14" s="31"/>
      <c r="DM14" s="31">
        <f t="shared" si="9"/>
        <v>1119</v>
      </c>
      <c r="DN14" s="31">
        <f t="shared" si="12"/>
        <v>229.4443305310642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7</v>
      </c>
      <c r="G15" s="126">
        <v>80</v>
      </c>
      <c r="H15" s="43">
        <f t="shared" si="1"/>
        <v>56.338028169014088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1125301</v>
      </c>
      <c r="AF15" s="38"/>
      <c r="AG15" s="38"/>
      <c r="AH15" s="38"/>
      <c r="AI15" s="37">
        <f t="shared" si="2"/>
        <v>4698</v>
      </c>
      <c r="AJ15" s="37">
        <f t="shared" si="3"/>
        <v>4.6980000000000004</v>
      </c>
      <c r="AK15" s="37">
        <f t="shared" si="4"/>
        <v>112.75200000000001</v>
      </c>
      <c r="AL15" s="37"/>
      <c r="AM15" s="37"/>
      <c r="AN15" s="37"/>
      <c r="AO15" s="37">
        <f t="shared" si="5"/>
        <v>112.75200000000001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320554</v>
      </c>
      <c r="DD15" s="31"/>
      <c r="DE15" s="31">
        <f t="shared" si="8"/>
        <v>1113</v>
      </c>
      <c r="DF15" s="31"/>
      <c r="DG15" s="31">
        <f t="shared" si="11"/>
        <v>1113</v>
      </c>
      <c r="DH15" s="31"/>
      <c r="DI15" s="31"/>
      <c r="DJ15" s="31"/>
      <c r="DK15" s="31"/>
      <c r="DL15" s="31"/>
      <c r="DM15" s="31">
        <f t="shared" si="9"/>
        <v>1113</v>
      </c>
      <c r="DN15" s="31">
        <f t="shared" si="12"/>
        <v>236.90932311621964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7</v>
      </c>
      <c r="G16" s="126">
        <v>79</v>
      </c>
      <c r="H16" s="43">
        <f t="shared" si="1"/>
        <v>55.633802816901408</v>
      </c>
      <c r="I16" s="43">
        <v>77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1131051</v>
      </c>
      <c r="AF16" s="38"/>
      <c r="AG16" s="38"/>
      <c r="AH16" s="38"/>
      <c r="AI16" s="37">
        <f t="shared" si="2"/>
        <v>5750</v>
      </c>
      <c r="AJ16" s="37">
        <f t="shared" si="3"/>
        <v>5.75</v>
      </c>
      <c r="AK16" s="37">
        <f t="shared" si="4"/>
        <v>138</v>
      </c>
      <c r="AL16" s="37"/>
      <c r="AM16" s="37"/>
      <c r="AN16" s="37"/>
      <c r="AO16" s="37">
        <f t="shared" si="5"/>
        <v>138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321720</v>
      </c>
      <c r="DD16" s="31"/>
      <c r="DE16" s="31">
        <f t="shared" si="8"/>
        <v>1166</v>
      </c>
      <c r="DF16" s="31"/>
      <c r="DG16" s="31">
        <f t="shared" si="11"/>
        <v>1166</v>
      </c>
      <c r="DH16" s="31"/>
      <c r="DI16" s="31"/>
      <c r="DJ16" s="31"/>
      <c r="DK16" s="31"/>
      <c r="DL16" s="31"/>
      <c r="DM16" s="31">
        <f t="shared" si="9"/>
        <v>1166</v>
      </c>
      <c r="DN16" s="31">
        <f t="shared" si="12"/>
        <v>202.78260869565219</v>
      </c>
      <c r="DO16" s="128">
        <v>1.1100000000000001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6</v>
      </c>
      <c r="G17" s="126">
        <v>77</v>
      </c>
      <c r="H17" s="43">
        <f t="shared" si="1"/>
        <v>54.225352112676056</v>
      </c>
      <c r="I17" s="43">
        <v>75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1136151</v>
      </c>
      <c r="AF17" s="38"/>
      <c r="AG17" s="38"/>
      <c r="AH17" s="38"/>
      <c r="AI17" s="37">
        <f t="shared" si="2"/>
        <v>5100</v>
      </c>
      <c r="AJ17" s="37">
        <f t="shared" si="3"/>
        <v>5.0999999999999996</v>
      </c>
      <c r="AK17" s="37">
        <f t="shared" si="4"/>
        <v>122.39999999999999</v>
      </c>
      <c r="AL17" s="37"/>
      <c r="AM17" s="37"/>
      <c r="AN17" s="37"/>
      <c r="AO17" s="37">
        <f t="shared" si="5"/>
        <v>122.39999999999999</v>
      </c>
      <c r="AP17" s="36">
        <v>9.1</v>
      </c>
      <c r="AQ17" s="36">
        <f t="shared" si="10"/>
        <v>9.1</v>
      </c>
      <c r="AR17" s="35"/>
      <c r="AS17" s="35"/>
      <c r="AT17" s="35"/>
      <c r="AU17" s="34" t="s">
        <v>153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1006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0.8453781512605042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322824</v>
      </c>
      <c r="DD17" s="31"/>
      <c r="DE17" s="31">
        <f t="shared" si="8"/>
        <v>1104</v>
      </c>
      <c r="DF17" s="31"/>
      <c r="DG17" s="31">
        <f t="shared" si="11"/>
        <v>1104</v>
      </c>
      <c r="DH17" s="31"/>
      <c r="DI17" s="31"/>
      <c r="DJ17" s="31"/>
      <c r="DK17" s="31"/>
      <c r="DL17" s="31"/>
      <c r="DM17" s="31">
        <f t="shared" si="9"/>
        <v>1104</v>
      </c>
      <c r="DN17" s="31">
        <f t="shared" si="12"/>
        <v>216.47058823529414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6</v>
      </c>
      <c r="G18" s="126">
        <v>76</v>
      </c>
      <c r="H18" s="43">
        <f t="shared" si="1"/>
        <v>53.521126760563384</v>
      </c>
      <c r="I18" s="43">
        <v>74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1141127</v>
      </c>
      <c r="AF18" s="38"/>
      <c r="AG18" s="38"/>
      <c r="AH18" s="38"/>
      <c r="AI18" s="37">
        <f t="shared" si="2"/>
        <v>4976</v>
      </c>
      <c r="AJ18" s="37">
        <f t="shared" si="3"/>
        <v>4.976</v>
      </c>
      <c r="AK18" s="37">
        <f t="shared" si="4"/>
        <v>119.42400000000001</v>
      </c>
      <c r="AL18" s="37"/>
      <c r="AM18" s="37"/>
      <c r="AN18" s="37"/>
      <c r="AO18" s="37">
        <f t="shared" si="5"/>
        <v>119.42400000000001</v>
      </c>
      <c r="AP18" s="36">
        <v>8.5</v>
      </c>
      <c r="AQ18" s="36">
        <f t="shared" si="10"/>
        <v>8.5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1006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0.8453781512605042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323980</v>
      </c>
      <c r="DD18" s="31"/>
      <c r="DE18" s="31">
        <f t="shared" si="8"/>
        <v>1156</v>
      </c>
      <c r="DF18" s="31"/>
      <c r="DG18" s="31">
        <f t="shared" si="11"/>
        <v>1156</v>
      </c>
      <c r="DH18" s="31"/>
      <c r="DI18" s="31"/>
      <c r="DJ18" s="31"/>
      <c r="DK18" s="31"/>
      <c r="DL18" s="31"/>
      <c r="DM18" s="31">
        <f t="shared" si="9"/>
        <v>1156</v>
      </c>
      <c r="DN18" s="31">
        <f t="shared" si="12"/>
        <v>232.31511254019293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5</v>
      </c>
      <c r="G19" s="126">
        <v>75</v>
      </c>
      <c r="H19" s="43">
        <f t="shared" si="1"/>
        <v>52.816901408450704</v>
      </c>
      <c r="I19" s="43">
        <v>73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1147130</v>
      </c>
      <c r="AF19" s="38"/>
      <c r="AG19" s="38"/>
      <c r="AH19" s="38"/>
      <c r="AI19" s="37">
        <f t="shared" si="2"/>
        <v>6003</v>
      </c>
      <c r="AJ19" s="37">
        <f t="shared" si="3"/>
        <v>6.0030000000000001</v>
      </c>
      <c r="AK19" s="37">
        <f t="shared" si="4"/>
        <v>144.072</v>
      </c>
      <c r="AL19" s="37"/>
      <c r="AM19" s="37"/>
      <c r="AN19" s="37"/>
      <c r="AO19" s="37">
        <f t="shared" si="5"/>
        <v>144.072</v>
      </c>
      <c r="AP19" s="36">
        <v>7.9</v>
      </c>
      <c r="AQ19" s="36">
        <f t="shared" si="10"/>
        <v>7.9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1007</v>
      </c>
      <c r="BM19" s="33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0.84621848739495797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325151</v>
      </c>
      <c r="DD19" s="31"/>
      <c r="DE19" s="31">
        <f t="shared" si="8"/>
        <v>1171</v>
      </c>
      <c r="DF19" s="31"/>
      <c r="DG19" s="31">
        <f t="shared" si="11"/>
        <v>1171</v>
      </c>
      <c r="DH19" s="31"/>
      <c r="DI19" s="31"/>
      <c r="DJ19" s="31"/>
      <c r="DK19" s="31"/>
      <c r="DL19" s="31"/>
      <c r="DM19" s="31">
        <f t="shared" si="9"/>
        <v>1171</v>
      </c>
      <c r="DN19" s="31">
        <f t="shared" si="12"/>
        <v>195.06913210061634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5</v>
      </c>
      <c r="G20" s="126">
        <v>76</v>
      </c>
      <c r="H20" s="43">
        <f t="shared" si="1"/>
        <v>53.521126760563384</v>
      </c>
      <c r="I20" s="43">
        <v>74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1152666</v>
      </c>
      <c r="AF20" s="38"/>
      <c r="AG20" s="38"/>
      <c r="AH20" s="38"/>
      <c r="AI20" s="37">
        <f t="shared" si="2"/>
        <v>5536</v>
      </c>
      <c r="AJ20" s="37">
        <f t="shared" si="3"/>
        <v>5.5359999999999996</v>
      </c>
      <c r="AK20" s="37">
        <f t="shared" si="4"/>
        <v>132.86399999999998</v>
      </c>
      <c r="AL20" s="37"/>
      <c r="AM20" s="37"/>
      <c r="AN20" s="37"/>
      <c r="AO20" s="37">
        <f t="shared" si="5"/>
        <v>132.86399999999998</v>
      </c>
      <c r="AP20" s="36">
        <v>7.5</v>
      </c>
      <c r="AQ20" s="36">
        <f t="shared" si="10"/>
        <v>7.5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1006</v>
      </c>
      <c r="BM20" s="33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0.8453781512605042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326333</v>
      </c>
      <c r="DD20" s="31"/>
      <c r="DE20" s="31">
        <f t="shared" si="8"/>
        <v>1182</v>
      </c>
      <c r="DF20" s="31"/>
      <c r="DG20" s="31">
        <f t="shared" si="11"/>
        <v>1182</v>
      </c>
      <c r="DH20" s="31"/>
      <c r="DI20" s="31"/>
      <c r="DJ20" s="31"/>
      <c r="DK20" s="31"/>
      <c r="DL20" s="31"/>
      <c r="DM20" s="31">
        <f t="shared" si="9"/>
        <v>1182</v>
      </c>
      <c r="DN20" s="31">
        <f t="shared" si="12"/>
        <v>213.51156069364163</v>
      </c>
      <c r="DO20" s="128">
        <v>0.78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75</v>
      </c>
      <c r="H21" s="43">
        <f t="shared" si="1"/>
        <v>52.816901408450704</v>
      </c>
      <c r="I21" s="43">
        <v>73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1155755</v>
      </c>
      <c r="AF21" s="38"/>
      <c r="AG21" s="38"/>
      <c r="AH21" s="38"/>
      <c r="AI21" s="37">
        <f t="shared" si="2"/>
        <v>3089</v>
      </c>
      <c r="AJ21" s="37">
        <f t="shared" si="3"/>
        <v>3.089</v>
      </c>
      <c r="AK21" s="37">
        <f t="shared" si="4"/>
        <v>74.135999999999996</v>
      </c>
      <c r="AL21" s="37"/>
      <c r="AM21" s="37"/>
      <c r="AN21" s="37"/>
      <c r="AO21" s="37">
        <f t="shared" si="5"/>
        <v>74.135999999999996</v>
      </c>
      <c r="AP21" s="36">
        <v>7</v>
      </c>
      <c r="AQ21" s="36">
        <f t="shared" si="10"/>
        <v>7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1007</v>
      </c>
      <c r="BM21" s="33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0.84621848739495797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327481</v>
      </c>
      <c r="DD21" s="31"/>
      <c r="DE21" s="31">
        <f t="shared" si="8"/>
        <v>1148</v>
      </c>
      <c r="DF21" s="31"/>
      <c r="DG21" s="31">
        <f t="shared" si="11"/>
        <v>1148</v>
      </c>
      <c r="DH21" s="31"/>
      <c r="DI21" s="31"/>
      <c r="DJ21" s="31"/>
      <c r="DK21" s="31"/>
      <c r="DL21" s="31"/>
      <c r="DM21" s="31">
        <f t="shared" si="9"/>
        <v>1148</v>
      </c>
      <c r="DN21" s="31">
        <f t="shared" si="12"/>
        <v>371.64130786662349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4</v>
      </c>
      <c r="G22" s="126">
        <v>74</v>
      </c>
      <c r="H22" s="43">
        <f t="shared" si="1"/>
        <v>52.112676056338032</v>
      </c>
      <c r="I22" s="43">
        <v>71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1162880</v>
      </c>
      <c r="AF22" s="38"/>
      <c r="AG22" s="38"/>
      <c r="AH22" s="38"/>
      <c r="AI22" s="37">
        <f t="shared" si="2"/>
        <v>7125</v>
      </c>
      <c r="AJ22" s="37">
        <f t="shared" si="3"/>
        <v>7.125</v>
      </c>
      <c r="AK22" s="37">
        <f t="shared" si="4"/>
        <v>171</v>
      </c>
      <c r="AL22" s="37"/>
      <c r="AM22" s="37"/>
      <c r="AN22" s="37"/>
      <c r="AO22" s="37">
        <f t="shared" si="5"/>
        <v>171</v>
      </c>
      <c r="AP22" s="36">
        <v>6.5</v>
      </c>
      <c r="AQ22" s="36">
        <f t="shared" si="10"/>
        <v>6.5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1007</v>
      </c>
      <c r="BM22" s="33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0.84621848739495797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328863</v>
      </c>
      <c r="DD22" s="31"/>
      <c r="DE22" s="31">
        <f t="shared" si="8"/>
        <v>1382</v>
      </c>
      <c r="DF22" s="31"/>
      <c r="DG22" s="31">
        <f t="shared" si="11"/>
        <v>1382</v>
      </c>
      <c r="DH22" s="31"/>
      <c r="DI22" s="31"/>
      <c r="DJ22" s="31"/>
      <c r="DK22" s="31"/>
      <c r="DL22" s="31"/>
      <c r="DM22" s="31">
        <f t="shared" si="9"/>
        <v>1382</v>
      </c>
      <c r="DN22" s="31">
        <f t="shared" si="12"/>
        <v>193.96491228070175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3</v>
      </c>
      <c r="G23" s="126">
        <v>75</v>
      </c>
      <c r="H23" s="43">
        <f t="shared" si="1"/>
        <v>52.816901408450704</v>
      </c>
      <c r="I23" s="43">
        <v>73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1167770</v>
      </c>
      <c r="AF23" s="38"/>
      <c r="AG23" s="38"/>
      <c r="AH23" s="38"/>
      <c r="AI23" s="37">
        <f t="shared" si="2"/>
        <v>4890</v>
      </c>
      <c r="AJ23" s="37">
        <f t="shared" si="3"/>
        <v>4.8899999999999997</v>
      </c>
      <c r="AK23" s="37">
        <f t="shared" si="4"/>
        <v>117.35999999999999</v>
      </c>
      <c r="AL23" s="37"/>
      <c r="AM23" s="37"/>
      <c r="AN23" s="37"/>
      <c r="AO23" s="37">
        <f t="shared" si="5"/>
        <v>117.35999999999999</v>
      </c>
      <c r="AP23" s="36">
        <v>6.1</v>
      </c>
      <c r="AQ23" s="36">
        <f t="shared" si="10"/>
        <v>6.1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1006</v>
      </c>
      <c r="BM23" s="33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0.8453781512605042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329823</v>
      </c>
      <c r="DD23" s="31"/>
      <c r="DE23" s="31">
        <f t="shared" si="8"/>
        <v>960</v>
      </c>
      <c r="DF23" s="31"/>
      <c r="DG23" s="31">
        <f t="shared" si="11"/>
        <v>960</v>
      </c>
      <c r="DH23" s="31"/>
      <c r="DI23" s="31"/>
      <c r="DJ23" s="31"/>
      <c r="DK23" s="31"/>
      <c r="DL23" s="31"/>
      <c r="DM23" s="31">
        <f t="shared" si="9"/>
        <v>960</v>
      </c>
      <c r="DN23" s="31">
        <f t="shared" si="12"/>
        <v>196.31901840490798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3</v>
      </c>
      <c r="G24" s="126">
        <v>77</v>
      </c>
      <c r="H24" s="43">
        <f t="shared" si="1"/>
        <v>54.225352112676056</v>
      </c>
      <c r="I24" s="43">
        <v>75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1172940</v>
      </c>
      <c r="AF24" s="38"/>
      <c r="AG24" s="38"/>
      <c r="AH24" s="38"/>
      <c r="AI24" s="37">
        <f t="shared" si="2"/>
        <v>5170</v>
      </c>
      <c r="AJ24" s="37">
        <f t="shared" si="3"/>
        <v>5.17</v>
      </c>
      <c r="AK24" s="37">
        <f t="shared" si="4"/>
        <v>124.08</v>
      </c>
      <c r="AL24" s="37"/>
      <c r="AM24" s="37"/>
      <c r="AN24" s="37"/>
      <c r="AO24" s="37">
        <f t="shared" si="5"/>
        <v>124.08</v>
      </c>
      <c r="AP24" s="36">
        <v>5.6</v>
      </c>
      <c r="AQ24" s="36">
        <f t="shared" si="10"/>
        <v>5.6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1006</v>
      </c>
      <c r="BM24" s="33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0.8453781512605042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331013</v>
      </c>
      <c r="DD24" s="31"/>
      <c r="DE24" s="31">
        <f t="shared" si="8"/>
        <v>1190</v>
      </c>
      <c r="DF24" s="31"/>
      <c r="DG24" s="31">
        <f t="shared" si="11"/>
        <v>1190</v>
      </c>
      <c r="DH24" s="31"/>
      <c r="DI24" s="31"/>
      <c r="DJ24" s="31"/>
      <c r="DK24" s="31"/>
      <c r="DL24" s="31"/>
      <c r="DM24" s="31">
        <f t="shared" si="9"/>
        <v>1190</v>
      </c>
      <c r="DN24" s="31">
        <f t="shared" si="12"/>
        <v>230.17408123791103</v>
      </c>
      <c r="DO24" s="128">
        <v>0.8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2</v>
      </c>
      <c r="G25" s="126">
        <v>76</v>
      </c>
      <c r="H25" s="43">
        <f t="shared" si="1"/>
        <v>53.521126760563384</v>
      </c>
      <c r="I25" s="43">
        <v>74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1177540</v>
      </c>
      <c r="AF25" s="38"/>
      <c r="AG25" s="38"/>
      <c r="AH25" s="38"/>
      <c r="AI25" s="37">
        <f t="shared" si="2"/>
        <v>4600</v>
      </c>
      <c r="AJ25" s="37">
        <f t="shared" si="3"/>
        <v>4.5999999999999996</v>
      </c>
      <c r="AK25" s="37">
        <f t="shared" si="4"/>
        <v>110.39999999999999</v>
      </c>
      <c r="AL25" s="37"/>
      <c r="AM25" s="37"/>
      <c r="AN25" s="37"/>
      <c r="AO25" s="37">
        <f t="shared" si="5"/>
        <v>110.39999999999999</v>
      </c>
      <c r="AP25" s="36">
        <v>5.3</v>
      </c>
      <c r="AQ25" s="36">
        <f t="shared" si="10"/>
        <v>5.3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1005</v>
      </c>
      <c r="BM25" s="33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0.84453781512605042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332126</v>
      </c>
      <c r="DD25" s="31"/>
      <c r="DE25" s="31">
        <f t="shared" si="8"/>
        <v>1113</v>
      </c>
      <c r="DF25" s="31"/>
      <c r="DG25" s="31">
        <f t="shared" si="11"/>
        <v>1113</v>
      </c>
      <c r="DH25" s="31"/>
      <c r="DI25" s="31"/>
      <c r="DJ25" s="31"/>
      <c r="DK25" s="31"/>
      <c r="DL25" s="31"/>
      <c r="DM25" s="31">
        <f t="shared" si="9"/>
        <v>1113</v>
      </c>
      <c r="DN25" s="31">
        <f t="shared" si="12"/>
        <v>241.95652173913047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1</v>
      </c>
      <c r="G26" s="126">
        <v>76</v>
      </c>
      <c r="H26" s="43">
        <f t="shared" si="1"/>
        <v>53.521126760563384</v>
      </c>
      <c r="I26" s="43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1182565</v>
      </c>
      <c r="AF26" s="38"/>
      <c r="AG26" s="38"/>
      <c r="AH26" s="38"/>
      <c r="AI26" s="37">
        <f t="shared" si="2"/>
        <v>5025</v>
      </c>
      <c r="AJ26" s="37">
        <f t="shared" si="3"/>
        <v>5.0250000000000004</v>
      </c>
      <c r="AK26" s="37">
        <f t="shared" si="4"/>
        <v>120.60000000000001</v>
      </c>
      <c r="AL26" s="37"/>
      <c r="AM26" s="37"/>
      <c r="AN26" s="37"/>
      <c r="AO26" s="37">
        <f t="shared" si="5"/>
        <v>120.60000000000001</v>
      </c>
      <c r="AP26" s="36">
        <v>4.9000000000000004</v>
      </c>
      <c r="AQ26" s="36">
        <f t="shared" si="10"/>
        <v>4.9000000000000004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1005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0.84453781512605042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333279</v>
      </c>
      <c r="DD26" s="31"/>
      <c r="DE26" s="31">
        <f t="shared" si="8"/>
        <v>1153</v>
      </c>
      <c r="DF26" s="31"/>
      <c r="DG26" s="31">
        <f t="shared" si="11"/>
        <v>1153</v>
      </c>
      <c r="DH26" s="31"/>
      <c r="DI26" s="31"/>
      <c r="DJ26" s="31"/>
      <c r="DK26" s="31"/>
      <c r="DL26" s="31"/>
      <c r="DM26" s="31">
        <f t="shared" si="9"/>
        <v>1153</v>
      </c>
      <c r="DN26" s="31">
        <f t="shared" si="12"/>
        <v>229.45273631840794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0</v>
      </c>
      <c r="G27" s="126">
        <v>75</v>
      </c>
      <c r="H27" s="43">
        <f t="shared" si="1"/>
        <v>52.816901408450704</v>
      </c>
      <c r="I27" s="43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1187286</v>
      </c>
      <c r="AF27" s="38"/>
      <c r="AG27" s="38"/>
      <c r="AH27" s="38"/>
      <c r="AI27" s="37">
        <f t="shared" si="2"/>
        <v>4721</v>
      </c>
      <c r="AJ27" s="37">
        <f t="shared" si="3"/>
        <v>4.7210000000000001</v>
      </c>
      <c r="AK27" s="37">
        <f t="shared" si="4"/>
        <v>113.304</v>
      </c>
      <c r="AL27" s="37"/>
      <c r="AM27" s="37"/>
      <c r="AN27" s="37"/>
      <c r="AO27" s="37">
        <f t="shared" si="5"/>
        <v>113.304</v>
      </c>
      <c r="AP27" s="36">
        <v>4.5999999999999996</v>
      </c>
      <c r="AQ27" s="36">
        <f t="shared" si="10"/>
        <v>4.5999999999999996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1006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0.8453781512605042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334418</v>
      </c>
      <c r="DD27" s="31"/>
      <c r="DE27" s="31">
        <f t="shared" si="8"/>
        <v>1139</v>
      </c>
      <c r="DF27" s="31"/>
      <c r="DG27" s="31">
        <f t="shared" si="11"/>
        <v>1139</v>
      </c>
      <c r="DH27" s="31"/>
      <c r="DI27" s="31"/>
      <c r="DJ27" s="31"/>
      <c r="DK27" s="31"/>
      <c r="DL27" s="31"/>
      <c r="DM27" s="31">
        <f t="shared" si="9"/>
        <v>1139</v>
      </c>
      <c r="DN27" s="31">
        <f t="shared" si="12"/>
        <v>241.26244439737343</v>
      </c>
      <c r="DO27" s="167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1</v>
      </c>
      <c r="G28" s="126">
        <v>75</v>
      </c>
      <c r="H28" s="43">
        <f t="shared" si="1"/>
        <v>52.816901408450704</v>
      </c>
      <c r="I28" s="43">
        <v>73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1192240</v>
      </c>
      <c r="AF28" s="38"/>
      <c r="AG28" s="38"/>
      <c r="AH28" s="38"/>
      <c r="AI28" s="37">
        <f t="shared" si="2"/>
        <v>4954</v>
      </c>
      <c r="AJ28" s="37">
        <f t="shared" si="3"/>
        <v>4.9539999999999997</v>
      </c>
      <c r="AK28" s="37">
        <f t="shared" si="4"/>
        <v>118.89599999999999</v>
      </c>
      <c r="AL28" s="37"/>
      <c r="AM28" s="37"/>
      <c r="AN28" s="37"/>
      <c r="AO28" s="37">
        <f t="shared" si="5"/>
        <v>118.89599999999999</v>
      </c>
      <c r="AP28" s="36">
        <v>4.3</v>
      </c>
      <c r="AQ28" s="36">
        <f t="shared" si="10"/>
        <v>4.3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1005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0.84453781512605042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335610</v>
      </c>
      <c r="DD28" s="31"/>
      <c r="DE28" s="31">
        <f t="shared" si="8"/>
        <v>1192</v>
      </c>
      <c r="DF28" s="31"/>
      <c r="DG28" s="31">
        <f t="shared" si="11"/>
        <v>1192</v>
      </c>
      <c r="DH28" s="31"/>
      <c r="DI28" s="31"/>
      <c r="DJ28" s="31"/>
      <c r="DK28" s="31"/>
      <c r="DL28" s="31"/>
      <c r="DM28" s="31">
        <f t="shared" si="9"/>
        <v>1192</v>
      </c>
      <c r="DN28" s="31">
        <f t="shared" si="12"/>
        <v>240.61364553895842</v>
      </c>
      <c r="DO28" s="129">
        <v>0.85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-1</v>
      </c>
      <c r="G29" s="126">
        <v>74</v>
      </c>
      <c r="H29" s="43">
        <f t="shared" si="1"/>
        <v>52.112676056338032</v>
      </c>
      <c r="I29" s="43">
        <v>72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1196910</v>
      </c>
      <c r="AF29" s="38"/>
      <c r="AG29" s="38"/>
      <c r="AH29" s="38"/>
      <c r="AI29" s="37">
        <f t="shared" si="2"/>
        <v>4670</v>
      </c>
      <c r="AJ29" s="37">
        <f t="shared" si="3"/>
        <v>4.67</v>
      </c>
      <c r="AK29" s="37">
        <f t="shared" si="4"/>
        <v>112.08</v>
      </c>
      <c r="AL29" s="37"/>
      <c r="AM29" s="37"/>
      <c r="AN29" s="37"/>
      <c r="AO29" s="37">
        <f t="shared" si="5"/>
        <v>112.08</v>
      </c>
      <c r="AP29" s="36">
        <v>3.8</v>
      </c>
      <c r="AQ29" s="36">
        <f t="shared" si="10"/>
        <v>3.8</v>
      </c>
      <c r="AR29" s="35"/>
      <c r="AS29" s="35"/>
      <c r="AT29" s="35"/>
      <c r="AU29" s="34" t="s">
        <v>154</v>
      </c>
      <c r="AV29" s="33">
        <v>1188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1006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0.99831932773109244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0.8453781512605042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336719</v>
      </c>
      <c r="DD29" s="31"/>
      <c r="DE29" s="31">
        <f t="shared" si="8"/>
        <v>1109</v>
      </c>
      <c r="DF29" s="31"/>
      <c r="DG29" s="31">
        <f t="shared" si="11"/>
        <v>1109</v>
      </c>
      <c r="DH29" s="31"/>
      <c r="DI29" s="31"/>
      <c r="DJ29" s="31"/>
      <c r="DK29" s="31"/>
      <c r="DL29" s="31"/>
      <c r="DM29" s="31">
        <f t="shared" si="9"/>
        <v>1109</v>
      </c>
      <c r="DN29" s="31">
        <f t="shared" si="12"/>
        <v>237.47323340471092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-2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1201711</v>
      </c>
      <c r="AF30" s="38"/>
      <c r="AG30" s="38"/>
      <c r="AH30" s="38"/>
      <c r="AI30" s="37">
        <f t="shared" si="2"/>
        <v>4801</v>
      </c>
      <c r="AJ30" s="37">
        <f t="shared" si="3"/>
        <v>4.8010000000000002</v>
      </c>
      <c r="AK30" s="37">
        <f t="shared" si="4"/>
        <v>115.224</v>
      </c>
      <c r="AL30" s="37"/>
      <c r="AM30" s="37"/>
      <c r="AN30" s="37"/>
      <c r="AO30" s="37">
        <f t="shared" si="5"/>
        <v>115.224</v>
      </c>
      <c r="AP30" s="36">
        <v>3.4</v>
      </c>
      <c r="AQ30" s="36">
        <f t="shared" si="10"/>
        <v>3.4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1015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0.8529411764705882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337870</v>
      </c>
      <c r="DD30" s="31"/>
      <c r="DE30" s="31">
        <f t="shared" si="8"/>
        <v>1151</v>
      </c>
      <c r="DF30" s="31"/>
      <c r="DG30" s="31">
        <f t="shared" si="11"/>
        <v>1151</v>
      </c>
      <c r="DH30" s="31"/>
      <c r="DI30" s="31"/>
      <c r="DJ30" s="31"/>
      <c r="DK30" s="31"/>
      <c r="DL30" s="31"/>
      <c r="DM30" s="31">
        <f t="shared" si="9"/>
        <v>1151</v>
      </c>
      <c r="DN30" s="31">
        <f t="shared" si="12"/>
        <v>239.74172047490106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-2</v>
      </c>
      <c r="G31" s="126">
        <v>75</v>
      </c>
      <c r="H31" s="43">
        <f t="shared" si="1"/>
        <v>52.816901408450704</v>
      </c>
      <c r="I31" s="43">
        <v>73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1206910</v>
      </c>
      <c r="AF31" s="38"/>
      <c r="AG31" s="38"/>
      <c r="AH31" s="38"/>
      <c r="AI31" s="37">
        <f t="shared" si="2"/>
        <v>5199</v>
      </c>
      <c r="AJ31" s="37">
        <f t="shared" si="3"/>
        <v>5.1989999999999998</v>
      </c>
      <c r="AK31" s="37">
        <f t="shared" si="4"/>
        <v>124.776</v>
      </c>
      <c r="AL31" s="37"/>
      <c r="AM31" s="37"/>
      <c r="AN31" s="37"/>
      <c r="AO31" s="37">
        <f t="shared" si="5"/>
        <v>124.776</v>
      </c>
      <c r="AP31" s="36">
        <v>3.1</v>
      </c>
      <c r="AQ31" s="36">
        <f t="shared" si="10"/>
        <v>3.1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1016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0.85378151260504198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339039</v>
      </c>
      <c r="DD31" s="31"/>
      <c r="DE31" s="31">
        <f t="shared" si="8"/>
        <v>1169</v>
      </c>
      <c r="DF31" s="31"/>
      <c r="DG31" s="31">
        <f t="shared" si="11"/>
        <v>1169</v>
      </c>
      <c r="DH31" s="31"/>
      <c r="DI31" s="31"/>
      <c r="DJ31" s="31"/>
      <c r="DK31" s="31"/>
      <c r="DL31" s="31"/>
      <c r="DM31" s="31">
        <f t="shared" si="9"/>
        <v>1169</v>
      </c>
      <c r="DN31" s="31">
        <f t="shared" si="12"/>
        <v>224.85093287170611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-1</v>
      </c>
      <c r="G32" s="126">
        <v>76</v>
      </c>
      <c r="H32" s="43">
        <f t="shared" si="1"/>
        <v>53.521126760563384</v>
      </c>
      <c r="I32" s="43">
        <v>75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1212506</v>
      </c>
      <c r="AF32" s="38"/>
      <c r="AG32" s="38"/>
      <c r="AH32" s="38"/>
      <c r="AI32" s="37">
        <f t="shared" si="2"/>
        <v>5596</v>
      </c>
      <c r="AJ32" s="37">
        <f t="shared" si="3"/>
        <v>5.5960000000000001</v>
      </c>
      <c r="AK32" s="37">
        <f t="shared" si="4"/>
        <v>134.304</v>
      </c>
      <c r="AL32" s="37"/>
      <c r="AM32" s="37"/>
      <c r="AN32" s="37"/>
      <c r="AO32" s="37">
        <f t="shared" si="5"/>
        <v>134.304</v>
      </c>
      <c r="AP32" s="36">
        <v>2.8</v>
      </c>
      <c r="AQ32" s="36">
        <f t="shared" si="10"/>
        <v>2.8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1014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0.85210084033613442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340194</v>
      </c>
      <c r="DD32" s="31"/>
      <c r="DE32" s="31">
        <f t="shared" si="8"/>
        <v>1155</v>
      </c>
      <c r="DF32" s="31"/>
      <c r="DG32" s="31">
        <f t="shared" si="11"/>
        <v>1155</v>
      </c>
      <c r="DH32" s="31"/>
      <c r="DI32" s="31"/>
      <c r="DJ32" s="31"/>
      <c r="DK32" s="31"/>
      <c r="DL32" s="31"/>
      <c r="DM32" s="31">
        <f t="shared" si="9"/>
        <v>1155</v>
      </c>
      <c r="DN32" s="31">
        <f t="shared" si="12"/>
        <v>206.397426733381</v>
      </c>
      <c r="DO32" s="129">
        <v>0.91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1</v>
      </c>
      <c r="G33" s="126">
        <v>76</v>
      </c>
      <c r="H33" s="43">
        <f t="shared" si="1"/>
        <v>53.521126760563384</v>
      </c>
      <c r="I33" s="43">
        <v>75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1217531</v>
      </c>
      <c r="AF33" s="38"/>
      <c r="AG33" s="38"/>
      <c r="AH33" s="38"/>
      <c r="AI33" s="37">
        <f t="shared" si="2"/>
        <v>5025</v>
      </c>
      <c r="AJ33" s="37">
        <f t="shared" si="3"/>
        <v>5.0250000000000004</v>
      </c>
      <c r="AK33" s="37">
        <f t="shared" si="4"/>
        <v>120.60000000000001</v>
      </c>
      <c r="AL33" s="37"/>
      <c r="AM33" s="37"/>
      <c r="AN33" s="37"/>
      <c r="AO33" s="37">
        <f t="shared" si="5"/>
        <v>120.60000000000001</v>
      </c>
      <c r="AP33" s="36">
        <v>3.1</v>
      </c>
      <c r="AQ33" s="36">
        <f t="shared" si="10"/>
        <v>3.1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341283</v>
      </c>
      <c r="DD33" s="31"/>
      <c r="DE33" s="31">
        <f t="shared" si="8"/>
        <v>1089</v>
      </c>
      <c r="DF33" s="31"/>
      <c r="DG33" s="31">
        <f t="shared" si="11"/>
        <v>1089</v>
      </c>
      <c r="DH33" s="31"/>
      <c r="DI33" s="31"/>
      <c r="DJ33" s="31"/>
      <c r="DK33" s="31"/>
      <c r="DL33" s="31"/>
      <c r="DM33" s="31">
        <f t="shared" si="9"/>
        <v>1089</v>
      </c>
      <c r="DN33" s="31">
        <f t="shared" si="12"/>
        <v>216.71641791044775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75</v>
      </c>
      <c r="H34" s="43">
        <f t="shared" si="1"/>
        <v>52.816901408450704</v>
      </c>
      <c r="I34" s="43">
        <v>73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1222507</v>
      </c>
      <c r="AF34" s="38"/>
      <c r="AG34" s="38"/>
      <c r="AH34" s="38"/>
      <c r="AI34" s="37">
        <f t="shared" si="2"/>
        <v>4976</v>
      </c>
      <c r="AJ34" s="37">
        <f t="shared" si="3"/>
        <v>4.976</v>
      </c>
      <c r="AK34" s="37">
        <f t="shared" si="4"/>
        <v>119.42400000000001</v>
      </c>
      <c r="AL34" s="37"/>
      <c r="AM34" s="37"/>
      <c r="AN34" s="37"/>
      <c r="AO34" s="37">
        <f t="shared" si="5"/>
        <v>119.42400000000001</v>
      </c>
      <c r="AP34" s="36">
        <v>4</v>
      </c>
      <c r="AQ34" s="36">
        <f t="shared" si="10"/>
        <v>4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342365</v>
      </c>
      <c r="DD34" s="31"/>
      <c r="DE34" s="31">
        <f t="shared" si="8"/>
        <v>1082</v>
      </c>
      <c r="DF34" s="31"/>
      <c r="DG34" s="31">
        <f t="shared" si="11"/>
        <v>1082</v>
      </c>
      <c r="DH34" s="31"/>
      <c r="DI34" s="31"/>
      <c r="DJ34" s="31"/>
      <c r="DK34" s="31"/>
      <c r="DL34" s="31"/>
      <c r="DM34" s="31">
        <f t="shared" si="9"/>
        <v>1082</v>
      </c>
      <c r="DN34" s="31">
        <f t="shared" si="12"/>
        <v>217.44372990353699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2.9166666666666665</v>
      </c>
      <c r="G35" s="27">
        <f t="shared" si="13"/>
        <v>75.291666666666671</v>
      </c>
      <c r="H35" s="27">
        <f t="shared" si="13"/>
        <v>53.022300469483575</v>
      </c>
      <c r="I35" s="27">
        <f t="shared" si="13"/>
        <v>73.5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120784</v>
      </c>
      <c r="AJ35" s="27">
        <f>SUM(AJ11:AJ34)</f>
        <v>120.78400000000001</v>
      </c>
      <c r="AK35" s="27">
        <f>AVERAGE(AK11:AK34)</f>
        <v>120.78399999999999</v>
      </c>
      <c r="AL35" s="27"/>
      <c r="AM35" s="27"/>
      <c r="AN35" s="27"/>
      <c r="AO35" s="27"/>
      <c r="AP35" s="27">
        <f>AVERAGE(AP11:AP34)</f>
        <v>6.020833333333333</v>
      </c>
      <c r="AQ35" s="27">
        <f>AVERAGE(AQ11:AQ34)</f>
        <v>6.020833333333333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27317</v>
      </c>
      <c r="DF35" s="27"/>
      <c r="DG35" s="27">
        <f>SUM(DG11:DG34)</f>
        <v>27317</v>
      </c>
      <c r="DH35" s="27"/>
      <c r="DI35" s="27"/>
      <c r="DJ35" s="27"/>
      <c r="DK35" s="27"/>
      <c r="DL35" s="27"/>
      <c r="DM35" s="27">
        <f t="shared" si="9"/>
        <v>27317</v>
      </c>
      <c r="DN35" s="27">
        <f t="shared" si="12"/>
        <v>226.1640614650947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205</v>
      </c>
      <c r="D38" s="270"/>
      <c r="E38" s="270"/>
      <c r="F38" s="271"/>
    </row>
    <row r="39" spans="2:127" x14ac:dyDescent="0.25">
      <c r="B39" s="21" t="s">
        <v>2</v>
      </c>
      <c r="C39" s="287" t="s">
        <v>212</v>
      </c>
      <c r="D39" s="288"/>
      <c r="E39" s="288"/>
      <c r="F39" s="289"/>
    </row>
    <row r="40" spans="2:127" x14ac:dyDescent="0.25">
      <c r="B40" s="21" t="s">
        <v>1</v>
      </c>
      <c r="C40" s="287" t="s">
        <v>213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00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100" t="s">
        <v>206</v>
      </c>
      <c r="C44" s="11"/>
      <c r="D44" s="120"/>
      <c r="E44" s="120"/>
      <c r="F44" s="120"/>
      <c r="G44" s="120"/>
      <c r="H44" s="120"/>
      <c r="I44" s="120"/>
      <c r="J44" s="120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120"/>
      <c r="E45" s="120"/>
      <c r="F45" s="120"/>
      <c r="G45" s="120"/>
      <c r="H45" s="120"/>
      <c r="I45" s="120"/>
      <c r="J45" s="12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21"/>
      <c r="E46" s="121"/>
      <c r="F46" s="121"/>
      <c r="G46" s="121"/>
      <c r="H46" s="121"/>
      <c r="I46" s="121"/>
      <c r="J46" s="121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16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17" t="s">
        <v>210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16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68" t="s">
        <v>176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72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69" t="s">
        <v>211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69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</row>
    <row r="54" spans="2:26" x14ac:dyDescent="0.25">
      <c r="B54" s="291" t="s">
        <v>169</v>
      </c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</row>
    <row r="55" spans="2:26" x14ac:dyDescent="0.25">
      <c r="B55" s="290" t="s">
        <v>170</v>
      </c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</row>
    <row r="56" spans="2:26" x14ac:dyDescent="0.25">
      <c r="B56" s="291" t="s">
        <v>171</v>
      </c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</row>
    <row r="57" spans="2:26" x14ac:dyDescent="0.25">
      <c r="B57" s="11" t="s">
        <v>214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0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4:Y54"/>
    <mergeCell ref="B55:Y55"/>
    <mergeCell ref="B56:Y56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DW89"/>
  <sheetViews>
    <sheetView topLeftCell="A35" zoomScaleNormal="100" workbookViewId="0">
      <selection activeCell="DG35" sqref="DG35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43323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'10'!AE34</f>
        <v>1222507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'10'!DC34</f>
        <v>342365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3</v>
      </c>
      <c r="G11" s="126">
        <v>72</v>
      </c>
      <c r="H11" s="43">
        <f t="shared" ref="H11:H34" si="1">G11/1.42</f>
        <v>50.70422535211268</v>
      </c>
      <c r="I11" s="43">
        <v>71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1227246</v>
      </c>
      <c r="AF11" s="38"/>
      <c r="AG11" s="38"/>
      <c r="AH11" s="38"/>
      <c r="AI11" s="37">
        <f t="shared" ref="AI11:AI34" si="2">IF(ISBLANK(AE11),"-",AE11-AE10)</f>
        <v>4739</v>
      </c>
      <c r="AJ11" s="37">
        <f t="shared" ref="AJ11:AJ34" si="3">AI11/1000</f>
        <v>4.7389999999999999</v>
      </c>
      <c r="AK11" s="37">
        <f t="shared" ref="AK11:AK34" si="4">AJ11*24</f>
        <v>113.73599999999999</v>
      </c>
      <c r="AL11" s="37"/>
      <c r="AM11" s="37"/>
      <c r="AN11" s="37"/>
      <c r="AO11" s="37">
        <f t="shared" ref="AO11:AO34" si="5">AK11</f>
        <v>113.73599999999999</v>
      </c>
      <c r="AP11" s="36">
        <v>5.2</v>
      </c>
      <c r="AQ11" s="36">
        <f>AP11</f>
        <v>5.2</v>
      </c>
      <c r="AR11" s="35"/>
      <c r="AS11" s="35"/>
      <c r="AT11" s="35"/>
      <c r="AU11" s="34" t="s">
        <v>153</v>
      </c>
      <c r="AV11" s="33">
        <v>1188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0.99831932773109244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343452</v>
      </c>
      <c r="DD11" s="31"/>
      <c r="DE11" s="31">
        <f t="shared" ref="DE11:DE34" si="8">IF(ISBLANK(DC11),"-",DC11-DC10)</f>
        <v>1087</v>
      </c>
      <c r="DF11" s="31"/>
      <c r="DG11" s="31">
        <f>DC11-DC10</f>
        <v>1087</v>
      </c>
      <c r="DH11" s="31"/>
      <c r="DI11" s="31"/>
      <c r="DJ11" s="31"/>
      <c r="DK11" s="31"/>
      <c r="DL11" s="31"/>
      <c r="DM11" s="31">
        <f t="shared" ref="DM11:DM35" si="9">DE11</f>
        <v>1087</v>
      </c>
      <c r="DN11" s="31">
        <f>DM11/AJ11</f>
        <v>229.37328550327075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73</v>
      </c>
      <c r="H12" s="43">
        <f t="shared" si="1"/>
        <v>51.408450704225352</v>
      </c>
      <c r="I12" s="43">
        <v>72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1232163</v>
      </c>
      <c r="AF12" s="38"/>
      <c r="AG12" s="38"/>
      <c r="AH12" s="38"/>
      <c r="AI12" s="37">
        <f t="shared" si="2"/>
        <v>4917</v>
      </c>
      <c r="AJ12" s="37">
        <f t="shared" si="3"/>
        <v>4.9169999999999998</v>
      </c>
      <c r="AK12" s="37">
        <f t="shared" si="4"/>
        <v>118.008</v>
      </c>
      <c r="AL12" s="37"/>
      <c r="AM12" s="37"/>
      <c r="AN12" s="37"/>
      <c r="AO12" s="37">
        <f t="shared" si="5"/>
        <v>118.008</v>
      </c>
      <c r="AP12" s="36">
        <v>6.5</v>
      </c>
      <c r="AQ12" s="36">
        <f t="shared" ref="AQ12:AQ34" si="10">AP12</f>
        <v>6.5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344591</v>
      </c>
      <c r="DD12" s="31"/>
      <c r="DE12" s="31">
        <f t="shared" si="8"/>
        <v>1139</v>
      </c>
      <c r="DF12" s="31"/>
      <c r="DG12" s="31">
        <f t="shared" ref="DG12:DG34" si="11">DC12-DC11</f>
        <v>1139</v>
      </c>
      <c r="DH12" s="31"/>
      <c r="DI12" s="31"/>
      <c r="DJ12" s="31"/>
      <c r="DK12" s="31"/>
      <c r="DL12" s="31"/>
      <c r="DM12" s="31">
        <f t="shared" si="9"/>
        <v>1139</v>
      </c>
      <c r="DN12" s="31">
        <f t="shared" ref="DN12:DN35" si="12">DM12/AJ12</f>
        <v>231.64531218222496</v>
      </c>
      <c r="DO12" s="127">
        <v>0.87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5</v>
      </c>
      <c r="G13" s="126">
        <v>73</v>
      </c>
      <c r="H13" s="43">
        <f t="shared" si="1"/>
        <v>51.408450704225352</v>
      </c>
      <c r="I13" s="43">
        <v>72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1236589</v>
      </c>
      <c r="AF13" s="38"/>
      <c r="AG13" s="38"/>
      <c r="AH13" s="38"/>
      <c r="AI13" s="37">
        <f t="shared" si="2"/>
        <v>4426</v>
      </c>
      <c r="AJ13" s="37">
        <f t="shared" si="3"/>
        <v>4.4260000000000002</v>
      </c>
      <c r="AK13" s="37">
        <f t="shared" si="4"/>
        <v>106.224</v>
      </c>
      <c r="AL13" s="37"/>
      <c r="AM13" s="37"/>
      <c r="AN13" s="37"/>
      <c r="AO13" s="37">
        <f t="shared" si="5"/>
        <v>106.224</v>
      </c>
      <c r="AP13" s="36">
        <v>7.8</v>
      </c>
      <c r="AQ13" s="36">
        <f t="shared" si="10"/>
        <v>7.8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345659</v>
      </c>
      <c r="DD13" s="31"/>
      <c r="DE13" s="31">
        <f t="shared" si="8"/>
        <v>1068</v>
      </c>
      <c r="DF13" s="31"/>
      <c r="DG13" s="31">
        <f t="shared" si="11"/>
        <v>1068</v>
      </c>
      <c r="DH13" s="31"/>
      <c r="DI13" s="31"/>
      <c r="DJ13" s="31"/>
      <c r="DK13" s="31"/>
      <c r="DL13" s="31"/>
      <c r="DM13" s="31">
        <f t="shared" si="9"/>
        <v>1068</v>
      </c>
      <c r="DN13" s="31">
        <f t="shared" si="12"/>
        <v>241.30140081337549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6</v>
      </c>
      <c r="G14" s="126">
        <v>74</v>
      </c>
      <c r="H14" s="43">
        <f t="shared" si="1"/>
        <v>52.112676056338032</v>
      </c>
      <c r="I14" s="43">
        <v>73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1241124</v>
      </c>
      <c r="AF14" s="38"/>
      <c r="AG14" s="38"/>
      <c r="AH14" s="38"/>
      <c r="AI14" s="37">
        <f t="shared" si="2"/>
        <v>4535</v>
      </c>
      <c r="AJ14" s="37">
        <f t="shared" si="3"/>
        <v>4.5350000000000001</v>
      </c>
      <c r="AK14" s="37">
        <f t="shared" si="4"/>
        <v>108.84</v>
      </c>
      <c r="AL14" s="37"/>
      <c r="AM14" s="37"/>
      <c r="AN14" s="37"/>
      <c r="AO14" s="37">
        <f t="shared" si="5"/>
        <v>108.84</v>
      </c>
      <c r="AP14" s="36">
        <v>9</v>
      </c>
      <c r="AQ14" s="36">
        <f t="shared" si="10"/>
        <v>9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346761</v>
      </c>
      <c r="DD14" s="31"/>
      <c r="DE14" s="31">
        <f t="shared" si="8"/>
        <v>1102</v>
      </c>
      <c r="DF14" s="31"/>
      <c r="DG14" s="31">
        <f t="shared" si="11"/>
        <v>1102</v>
      </c>
      <c r="DH14" s="31"/>
      <c r="DI14" s="31"/>
      <c r="DJ14" s="31"/>
      <c r="DK14" s="31"/>
      <c r="DL14" s="31"/>
      <c r="DM14" s="31">
        <f t="shared" si="9"/>
        <v>1102</v>
      </c>
      <c r="DN14" s="31">
        <f t="shared" si="12"/>
        <v>242.99889746416758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7</v>
      </c>
      <c r="G15" s="126">
        <v>82</v>
      </c>
      <c r="H15" s="43">
        <f t="shared" si="1"/>
        <v>57.74647887323944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1245174</v>
      </c>
      <c r="AF15" s="38"/>
      <c r="AG15" s="38"/>
      <c r="AH15" s="38"/>
      <c r="AI15" s="37">
        <f t="shared" si="2"/>
        <v>4050</v>
      </c>
      <c r="AJ15" s="37">
        <f t="shared" si="3"/>
        <v>4.05</v>
      </c>
      <c r="AK15" s="37">
        <f t="shared" si="4"/>
        <v>97.199999999999989</v>
      </c>
      <c r="AL15" s="37"/>
      <c r="AM15" s="37"/>
      <c r="AN15" s="37"/>
      <c r="AO15" s="37">
        <f t="shared" si="5"/>
        <v>97.199999999999989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1188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0.99831932773109244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347819</v>
      </c>
      <c r="DD15" s="31"/>
      <c r="DE15" s="31">
        <f t="shared" si="8"/>
        <v>1058</v>
      </c>
      <c r="DF15" s="31"/>
      <c r="DG15" s="31">
        <f t="shared" si="11"/>
        <v>1058</v>
      </c>
      <c r="DH15" s="31"/>
      <c r="DI15" s="31"/>
      <c r="DJ15" s="31"/>
      <c r="DK15" s="31"/>
      <c r="DL15" s="31"/>
      <c r="DM15" s="31">
        <f t="shared" si="9"/>
        <v>1058</v>
      </c>
      <c r="DN15" s="31">
        <f t="shared" si="12"/>
        <v>261.23456790123458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7</v>
      </c>
      <c r="G16" s="126">
        <v>83</v>
      </c>
      <c r="H16" s="43">
        <f t="shared" si="1"/>
        <v>58.450704225352112</v>
      </c>
      <c r="I16" s="43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1249889</v>
      </c>
      <c r="AF16" s="38"/>
      <c r="AG16" s="38"/>
      <c r="AH16" s="38"/>
      <c r="AI16" s="37">
        <f t="shared" si="2"/>
        <v>4715</v>
      </c>
      <c r="AJ16" s="37">
        <f t="shared" si="3"/>
        <v>4.7149999999999999</v>
      </c>
      <c r="AK16" s="37">
        <f t="shared" si="4"/>
        <v>113.16</v>
      </c>
      <c r="AL16" s="37"/>
      <c r="AM16" s="37"/>
      <c r="AN16" s="37"/>
      <c r="AO16" s="37">
        <f t="shared" si="5"/>
        <v>113.16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1188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0.99831932773109244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348928</v>
      </c>
      <c r="DD16" s="31"/>
      <c r="DE16" s="31">
        <f t="shared" si="8"/>
        <v>1109</v>
      </c>
      <c r="DF16" s="31"/>
      <c r="DG16" s="31">
        <f t="shared" si="11"/>
        <v>1109</v>
      </c>
      <c r="DH16" s="31"/>
      <c r="DI16" s="31"/>
      <c r="DJ16" s="31"/>
      <c r="DK16" s="31"/>
      <c r="DL16" s="31"/>
      <c r="DM16" s="31">
        <f t="shared" si="9"/>
        <v>1109</v>
      </c>
      <c r="DN16" s="31">
        <f t="shared" si="12"/>
        <v>235.20678685047722</v>
      </c>
      <c r="DO16" s="127">
        <v>0.74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7</v>
      </c>
      <c r="G17" s="126">
        <v>77</v>
      </c>
      <c r="H17" s="43">
        <f t="shared" si="1"/>
        <v>54.225352112676056</v>
      </c>
      <c r="I17" s="43">
        <v>75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1254635</v>
      </c>
      <c r="AF17" s="38"/>
      <c r="AG17" s="38"/>
      <c r="AH17" s="38"/>
      <c r="AI17" s="37">
        <f t="shared" si="2"/>
        <v>4746</v>
      </c>
      <c r="AJ17" s="37">
        <f t="shared" si="3"/>
        <v>4.7460000000000004</v>
      </c>
      <c r="AK17" s="37">
        <f t="shared" si="4"/>
        <v>113.90400000000001</v>
      </c>
      <c r="AL17" s="37"/>
      <c r="AM17" s="37"/>
      <c r="AN17" s="37"/>
      <c r="AO17" s="37">
        <f t="shared" si="5"/>
        <v>113.90400000000001</v>
      </c>
      <c r="AP17" s="36">
        <v>9.5</v>
      </c>
      <c r="AQ17" s="36">
        <f t="shared" si="10"/>
        <v>9.5</v>
      </c>
      <c r="AR17" s="35"/>
      <c r="AS17" s="35"/>
      <c r="AT17" s="35"/>
      <c r="AU17" s="34" t="s">
        <v>153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350029</v>
      </c>
      <c r="DD17" s="31"/>
      <c r="DE17" s="31">
        <f t="shared" si="8"/>
        <v>1101</v>
      </c>
      <c r="DF17" s="31"/>
      <c r="DG17" s="31">
        <f t="shared" si="11"/>
        <v>1101</v>
      </c>
      <c r="DH17" s="31"/>
      <c r="DI17" s="31"/>
      <c r="DJ17" s="31"/>
      <c r="DK17" s="31"/>
      <c r="DL17" s="31"/>
      <c r="DM17" s="31">
        <f t="shared" si="9"/>
        <v>1101</v>
      </c>
      <c r="DN17" s="31">
        <f t="shared" si="12"/>
        <v>231.98482932996205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7</v>
      </c>
      <c r="G18" s="126">
        <v>76</v>
      </c>
      <c r="H18" s="43">
        <f t="shared" si="1"/>
        <v>53.521126760563384</v>
      </c>
      <c r="I18" s="43">
        <v>74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1259798</v>
      </c>
      <c r="AF18" s="38"/>
      <c r="AG18" s="38"/>
      <c r="AH18" s="38"/>
      <c r="AI18" s="37">
        <f t="shared" si="2"/>
        <v>5163</v>
      </c>
      <c r="AJ18" s="37">
        <f t="shared" si="3"/>
        <v>5.1630000000000003</v>
      </c>
      <c r="AK18" s="37">
        <f t="shared" si="4"/>
        <v>123.91200000000001</v>
      </c>
      <c r="AL18" s="37"/>
      <c r="AM18" s="37"/>
      <c r="AN18" s="37"/>
      <c r="AO18" s="37">
        <f t="shared" si="5"/>
        <v>123.91200000000001</v>
      </c>
      <c r="AP18" s="36">
        <v>9.5</v>
      </c>
      <c r="AQ18" s="36">
        <f t="shared" si="10"/>
        <v>9.5</v>
      </c>
      <c r="AR18" s="35"/>
      <c r="AS18" s="35"/>
      <c r="AT18" s="35"/>
      <c r="AU18" s="34" t="s">
        <v>153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351126</v>
      </c>
      <c r="DD18" s="31"/>
      <c r="DE18" s="31">
        <f t="shared" si="8"/>
        <v>1097</v>
      </c>
      <c r="DF18" s="31"/>
      <c r="DG18" s="31">
        <f t="shared" si="11"/>
        <v>1097</v>
      </c>
      <c r="DH18" s="31"/>
      <c r="DI18" s="31"/>
      <c r="DJ18" s="31"/>
      <c r="DK18" s="31"/>
      <c r="DL18" s="31"/>
      <c r="DM18" s="31">
        <f t="shared" si="9"/>
        <v>1097</v>
      </c>
      <c r="DN18" s="31">
        <f t="shared" si="12"/>
        <v>212.4733681967848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6</v>
      </c>
      <c r="G19" s="126">
        <v>77</v>
      </c>
      <c r="H19" s="43">
        <f t="shared" si="1"/>
        <v>54.225352112676056</v>
      </c>
      <c r="I19" s="43">
        <v>75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1265280</v>
      </c>
      <c r="AF19" s="38"/>
      <c r="AG19" s="38"/>
      <c r="AH19" s="38"/>
      <c r="AI19" s="37">
        <f t="shared" si="2"/>
        <v>5482</v>
      </c>
      <c r="AJ19" s="37">
        <f t="shared" si="3"/>
        <v>5.4820000000000002</v>
      </c>
      <c r="AK19" s="37">
        <f t="shared" si="4"/>
        <v>131.56800000000001</v>
      </c>
      <c r="AL19" s="37"/>
      <c r="AM19" s="37"/>
      <c r="AN19" s="37"/>
      <c r="AO19" s="37">
        <f t="shared" si="5"/>
        <v>131.56800000000001</v>
      </c>
      <c r="AP19" s="36">
        <v>9</v>
      </c>
      <c r="AQ19" s="36">
        <f t="shared" si="10"/>
        <v>9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1007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0.84621848739495797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352519</v>
      </c>
      <c r="DD19" s="31"/>
      <c r="DE19" s="31">
        <f t="shared" si="8"/>
        <v>1393</v>
      </c>
      <c r="DF19" s="31"/>
      <c r="DG19" s="31">
        <f t="shared" si="11"/>
        <v>1393</v>
      </c>
      <c r="DH19" s="31"/>
      <c r="DI19" s="31"/>
      <c r="DJ19" s="31"/>
      <c r="DK19" s="31"/>
      <c r="DL19" s="31"/>
      <c r="DM19" s="31">
        <f t="shared" si="9"/>
        <v>1393</v>
      </c>
      <c r="DN19" s="31">
        <f t="shared" si="12"/>
        <v>254.10434148121124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6</v>
      </c>
      <c r="G20" s="126">
        <v>76</v>
      </c>
      <c r="H20" s="43">
        <f t="shared" si="1"/>
        <v>53.521126760563384</v>
      </c>
      <c r="I20" s="43">
        <v>74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1270365</v>
      </c>
      <c r="AF20" s="38"/>
      <c r="AG20" s="38"/>
      <c r="AH20" s="38"/>
      <c r="AI20" s="37">
        <f t="shared" si="2"/>
        <v>5085</v>
      </c>
      <c r="AJ20" s="37">
        <f t="shared" si="3"/>
        <v>5.085</v>
      </c>
      <c r="AK20" s="37">
        <f t="shared" si="4"/>
        <v>122.03999999999999</v>
      </c>
      <c r="AL20" s="37"/>
      <c r="AM20" s="37"/>
      <c r="AN20" s="37"/>
      <c r="AO20" s="37">
        <f t="shared" si="5"/>
        <v>122.03999999999999</v>
      </c>
      <c r="AP20" s="36">
        <v>8.4</v>
      </c>
      <c r="AQ20" s="36">
        <f t="shared" si="10"/>
        <v>8.4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1007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0.84621848739495797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353503</v>
      </c>
      <c r="DD20" s="31"/>
      <c r="DE20" s="31">
        <f t="shared" si="8"/>
        <v>984</v>
      </c>
      <c r="DF20" s="31"/>
      <c r="DG20" s="31">
        <f t="shared" si="11"/>
        <v>984</v>
      </c>
      <c r="DH20" s="31"/>
      <c r="DI20" s="31"/>
      <c r="DJ20" s="31"/>
      <c r="DK20" s="31"/>
      <c r="DL20" s="31"/>
      <c r="DM20" s="31">
        <f t="shared" si="9"/>
        <v>984</v>
      </c>
      <c r="DN20" s="31">
        <f t="shared" si="12"/>
        <v>193.5103244837758</v>
      </c>
      <c r="DO20" s="127">
        <v>0.8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75</v>
      </c>
      <c r="H21" s="43">
        <f t="shared" si="1"/>
        <v>52.816901408450704</v>
      </c>
      <c r="I21" s="43">
        <v>73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1275750</v>
      </c>
      <c r="AF21" s="38"/>
      <c r="AG21" s="38"/>
      <c r="AH21" s="38"/>
      <c r="AI21" s="37">
        <f t="shared" si="2"/>
        <v>5385</v>
      </c>
      <c r="AJ21" s="37">
        <f t="shared" si="3"/>
        <v>5.3849999999999998</v>
      </c>
      <c r="AK21" s="37">
        <f t="shared" si="4"/>
        <v>129.24</v>
      </c>
      <c r="AL21" s="37"/>
      <c r="AM21" s="37"/>
      <c r="AN21" s="37"/>
      <c r="AO21" s="37">
        <f t="shared" si="5"/>
        <v>129.24</v>
      </c>
      <c r="AP21" s="36">
        <v>7.8</v>
      </c>
      <c r="AQ21" s="36">
        <f t="shared" si="10"/>
        <v>7.8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1007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0.84621848739495797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354678</v>
      </c>
      <c r="DD21" s="31"/>
      <c r="DE21" s="31">
        <f t="shared" si="8"/>
        <v>1175</v>
      </c>
      <c r="DF21" s="31"/>
      <c r="DG21" s="31">
        <f t="shared" si="11"/>
        <v>1175</v>
      </c>
      <c r="DH21" s="31"/>
      <c r="DI21" s="31"/>
      <c r="DJ21" s="31"/>
      <c r="DK21" s="31"/>
      <c r="DL21" s="31"/>
      <c r="DM21" s="31">
        <f t="shared" si="9"/>
        <v>1175</v>
      </c>
      <c r="DN21" s="31">
        <f t="shared" si="12"/>
        <v>218.19870009285052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4</v>
      </c>
      <c r="G22" s="126">
        <v>74</v>
      </c>
      <c r="H22" s="43">
        <f t="shared" si="1"/>
        <v>52.112676056338032</v>
      </c>
      <c r="I22" s="43">
        <v>71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1280875</v>
      </c>
      <c r="AF22" s="38"/>
      <c r="AG22" s="38"/>
      <c r="AH22" s="38"/>
      <c r="AI22" s="37">
        <f t="shared" si="2"/>
        <v>5125</v>
      </c>
      <c r="AJ22" s="37">
        <f t="shared" si="3"/>
        <v>5.125</v>
      </c>
      <c r="AK22" s="37">
        <f t="shared" si="4"/>
        <v>123</v>
      </c>
      <c r="AL22" s="37"/>
      <c r="AM22" s="37"/>
      <c r="AN22" s="37"/>
      <c r="AO22" s="37">
        <f t="shared" si="5"/>
        <v>123</v>
      </c>
      <c r="AP22" s="36">
        <v>7.2</v>
      </c>
      <c r="AQ22" s="36">
        <f t="shared" si="10"/>
        <v>7.2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1006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0.8453781512605042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355852</v>
      </c>
      <c r="DD22" s="31"/>
      <c r="DE22" s="31">
        <f t="shared" si="8"/>
        <v>1174</v>
      </c>
      <c r="DF22" s="31"/>
      <c r="DG22" s="31">
        <f t="shared" si="11"/>
        <v>1174</v>
      </c>
      <c r="DH22" s="31"/>
      <c r="DI22" s="31"/>
      <c r="DJ22" s="31"/>
      <c r="DK22" s="31"/>
      <c r="DL22" s="31"/>
      <c r="DM22" s="31">
        <f t="shared" si="9"/>
        <v>1174</v>
      </c>
      <c r="DN22" s="31">
        <f t="shared" si="12"/>
        <v>229.07317073170731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4</v>
      </c>
      <c r="G23" s="126">
        <v>74</v>
      </c>
      <c r="H23" s="43">
        <f t="shared" si="1"/>
        <v>52.112676056338032</v>
      </c>
      <c r="I23" s="43">
        <v>71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1286135</v>
      </c>
      <c r="AF23" s="38"/>
      <c r="AG23" s="38"/>
      <c r="AH23" s="38"/>
      <c r="AI23" s="37">
        <f t="shared" si="2"/>
        <v>5260</v>
      </c>
      <c r="AJ23" s="37">
        <f t="shared" si="3"/>
        <v>5.26</v>
      </c>
      <c r="AK23" s="37">
        <f t="shared" si="4"/>
        <v>126.24</v>
      </c>
      <c r="AL23" s="37"/>
      <c r="AM23" s="37"/>
      <c r="AN23" s="37"/>
      <c r="AO23" s="37">
        <f t="shared" si="5"/>
        <v>126.24</v>
      </c>
      <c r="AP23" s="36">
        <v>6.7</v>
      </c>
      <c r="AQ23" s="36">
        <f t="shared" si="10"/>
        <v>6.7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1007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0.84621848739495797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357034</v>
      </c>
      <c r="DD23" s="31"/>
      <c r="DE23" s="31">
        <f t="shared" si="8"/>
        <v>1182</v>
      </c>
      <c r="DF23" s="31"/>
      <c r="DG23" s="31">
        <f t="shared" si="11"/>
        <v>1182</v>
      </c>
      <c r="DH23" s="31"/>
      <c r="DI23" s="31"/>
      <c r="DJ23" s="31"/>
      <c r="DK23" s="31"/>
      <c r="DL23" s="31"/>
      <c r="DM23" s="31">
        <f t="shared" si="9"/>
        <v>1182</v>
      </c>
      <c r="DN23" s="31">
        <f t="shared" si="12"/>
        <v>224.71482889733841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2</v>
      </c>
      <c r="G24" s="126">
        <v>74</v>
      </c>
      <c r="H24" s="43">
        <f t="shared" si="1"/>
        <v>52.112676056338032</v>
      </c>
      <c r="I24" s="43">
        <v>72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1291570</v>
      </c>
      <c r="AF24" s="38"/>
      <c r="AG24" s="38"/>
      <c r="AH24" s="38"/>
      <c r="AI24" s="37">
        <f t="shared" si="2"/>
        <v>5435</v>
      </c>
      <c r="AJ24" s="37">
        <f t="shared" si="3"/>
        <v>5.4349999999999996</v>
      </c>
      <c r="AK24" s="37">
        <f t="shared" si="4"/>
        <v>130.44</v>
      </c>
      <c r="AL24" s="37"/>
      <c r="AM24" s="37"/>
      <c r="AN24" s="37"/>
      <c r="AO24" s="37">
        <f t="shared" si="5"/>
        <v>130.44</v>
      </c>
      <c r="AP24" s="36">
        <v>6.1</v>
      </c>
      <c r="AQ24" s="36">
        <f t="shared" si="10"/>
        <v>6.1</v>
      </c>
      <c r="AR24" s="35"/>
      <c r="AS24" s="35"/>
      <c r="AT24" s="35"/>
      <c r="AU24" s="34" t="s">
        <v>154</v>
      </c>
      <c r="AV24" s="33">
        <v>1186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1007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0.99663865546218489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0.84621848739495797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358220</v>
      </c>
      <c r="DD24" s="31"/>
      <c r="DE24" s="31">
        <f t="shared" si="8"/>
        <v>1186</v>
      </c>
      <c r="DF24" s="31"/>
      <c r="DG24" s="31">
        <f t="shared" si="11"/>
        <v>1186</v>
      </c>
      <c r="DH24" s="31"/>
      <c r="DI24" s="31"/>
      <c r="DJ24" s="31"/>
      <c r="DK24" s="31"/>
      <c r="DL24" s="31"/>
      <c r="DM24" s="31">
        <f t="shared" si="9"/>
        <v>1186</v>
      </c>
      <c r="DN24" s="31">
        <f t="shared" si="12"/>
        <v>218.21527138914445</v>
      </c>
      <c r="DO24" s="127">
        <v>0.82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1</v>
      </c>
      <c r="G25" s="126">
        <v>75</v>
      </c>
      <c r="H25" s="43">
        <f t="shared" si="1"/>
        <v>52.816901408450704</v>
      </c>
      <c r="I25" s="43">
        <v>73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1296800</v>
      </c>
      <c r="AF25" s="38"/>
      <c r="AG25" s="38"/>
      <c r="AH25" s="38"/>
      <c r="AI25" s="37">
        <f t="shared" si="2"/>
        <v>5230</v>
      </c>
      <c r="AJ25" s="37">
        <f t="shared" si="3"/>
        <v>5.23</v>
      </c>
      <c r="AK25" s="37">
        <f t="shared" si="4"/>
        <v>125.52000000000001</v>
      </c>
      <c r="AL25" s="37"/>
      <c r="AM25" s="37"/>
      <c r="AN25" s="37"/>
      <c r="AO25" s="37">
        <f t="shared" si="5"/>
        <v>125.52000000000001</v>
      </c>
      <c r="AP25" s="36">
        <v>5.7</v>
      </c>
      <c r="AQ25" s="36">
        <f t="shared" si="10"/>
        <v>5.7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1006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0.8453781512605042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359323</v>
      </c>
      <c r="DD25" s="31"/>
      <c r="DE25" s="31">
        <f t="shared" si="8"/>
        <v>1103</v>
      </c>
      <c r="DF25" s="31"/>
      <c r="DG25" s="31">
        <f t="shared" si="11"/>
        <v>1103</v>
      </c>
      <c r="DH25" s="31"/>
      <c r="DI25" s="31"/>
      <c r="DJ25" s="31"/>
      <c r="DK25" s="31"/>
      <c r="DL25" s="31"/>
      <c r="DM25" s="31">
        <f t="shared" si="9"/>
        <v>1103</v>
      </c>
      <c r="DN25" s="31">
        <f t="shared" si="12"/>
        <v>210.89866156787761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0</v>
      </c>
      <c r="G26" s="126">
        <v>76</v>
      </c>
      <c r="H26" s="43">
        <f t="shared" si="1"/>
        <v>53.521126760563384</v>
      </c>
      <c r="I26" s="43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1302730</v>
      </c>
      <c r="AF26" s="38"/>
      <c r="AG26" s="38"/>
      <c r="AH26" s="38"/>
      <c r="AI26" s="37">
        <f t="shared" si="2"/>
        <v>5930</v>
      </c>
      <c r="AJ26" s="37">
        <f t="shared" si="3"/>
        <v>5.93</v>
      </c>
      <c r="AK26" s="37">
        <f t="shared" si="4"/>
        <v>142.32</v>
      </c>
      <c r="AL26" s="37"/>
      <c r="AM26" s="37"/>
      <c r="AN26" s="37"/>
      <c r="AO26" s="37">
        <f t="shared" si="5"/>
        <v>142.32</v>
      </c>
      <c r="AP26" s="36">
        <v>5.2</v>
      </c>
      <c r="AQ26" s="36">
        <f t="shared" si="10"/>
        <v>5.2</v>
      </c>
      <c r="AR26" s="35"/>
      <c r="AS26" s="35"/>
      <c r="AT26" s="35"/>
      <c r="AU26" s="34" t="s">
        <v>154</v>
      </c>
      <c r="AV26" s="33">
        <v>1186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1006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0.99663865546218489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0.8453781512605042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360515</v>
      </c>
      <c r="DD26" s="31"/>
      <c r="DE26" s="31">
        <f t="shared" si="8"/>
        <v>1192</v>
      </c>
      <c r="DF26" s="31"/>
      <c r="DG26" s="31">
        <f t="shared" si="11"/>
        <v>1192</v>
      </c>
      <c r="DH26" s="31"/>
      <c r="DI26" s="31"/>
      <c r="DJ26" s="31"/>
      <c r="DK26" s="31"/>
      <c r="DL26" s="31"/>
      <c r="DM26" s="31">
        <f t="shared" si="9"/>
        <v>1192</v>
      </c>
      <c r="DN26" s="31">
        <f t="shared" si="12"/>
        <v>201.01180438448569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-1</v>
      </c>
      <c r="G27" s="126">
        <v>75</v>
      </c>
      <c r="H27" s="43">
        <f t="shared" si="1"/>
        <v>52.816901408450704</v>
      </c>
      <c r="I27" s="43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1308105</v>
      </c>
      <c r="AF27" s="38"/>
      <c r="AG27" s="38"/>
      <c r="AH27" s="38"/>
      <c r="AI27" s="37">
        <f t="shared" si="2"/>
        <v>5375</v>
      </c>
      <c r="AJ27" s="37">
        <f t="shared" si="3"/>
        <v>5.375</v>
      </c>
      <c r="AK27" s="37">
        <f t="shared" si="4"/>
        <v>129</v>
      </c>
      <c r="AL27" s="37"/>
      <c r="AM27" s="37"/>
      <c r="AN27" s="37"/>
      <c r="AO27" s="37">
        <f t="shared" si="5"/>
        <v>129</v>
      </c>
      <c r="AP27" s="36">
        <v>4.9000000000000004</v>
      </c>
      <c r="AQ27" s="36">
        <f t="shared" si="10"/>
        <v>4.9000000000000004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1005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0.84453781512605042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361638</v>
      </c>
      <c r="DD27" s="31"/>
      <c r="DE27" s="31">
        <f t="shared" si="8"/>
        <v>1123</v>
      </c>
      <c r="DF27" s="31"/>
      <c r="DG27" s="31">
        <f t="shared" si="11"/>
        <v>1123</v>
      </c>
      <c r="DH27" s="31"/>
      <c r="DI27" s="31"/>
      <c r="DJ27" s="31"/>
      <c r="DK27" s="31"/>
      <c r="DL27" s="31"/>
      <c r="DM27" s="31">
        <f t="shared" si="9"/>
        <v>1123</v>
      </c>
      <c r="DN27" s="31">
        <f t="shared" si="12"/>
        <v>208.93023255813952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-1</v>
      </c>
      <c r="G28" s="126">
        <v>74</v>
      </c>
      <c r="H28" s="43">
        <f t="shared" si="1"/>
        <v>52.112676056338032</v>
      </c>
      <c r="I28" s="43">
        <v>72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1313500</v>
      </c>
      <c r="AF28" s="38"/>
      <c r="AG28" s="38"/>
      <c r="AH28" s="38"/>
      <c r="AI28" s="37">
        <f t="shared" si="2"/>
        <v>5395</v>
      </c>
      <c r="AJ28" s="37">
        <f t="shared" si="3"/>
        <v>5.3949999999999996</v>
      </c>
      <c r="AK28" s="37">
        <f t="shared" si="4"/>
        <v>129.47999999999999</v>
      </c>
      <c r="AL28" s="37"/>
      <c r="AM28" s="37"/>
      <c r="AN28" s="37"/>
      <c r="AO28" s="37">
        <f t="shared" si="5"/>
        <v>129.47999999999999</v>
      </c>
      <c r="AP28" s="36">
        <v>4.4000000000000004</v>
      </c>
      <c r="AQ28" s="36">
        <f t="shared" si="10"/>
        <v>4.4000000000000004</v>
      </c>
      <c r="AR28" s="35"/>
      <c r="AS28" s="35"/>
      <c r="AT28" s="35"/>
      <c r="AU28" s="34" t="s">
        <v>154</v>
      </c>
      <c r="AV28" s="33">
        <v>1188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1006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0.99831932773109244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0.8453781512605042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362777</v>
      </c>
      <c r="DD28" s="31"/>
      <c r="DE28" s="31">
        <f t="shared" si="8"/>
        <v>1139</v>
      </c>
      <c r="DF28" s="31"/>
      <c r="DG28" s="31">
        <f t="shared" si="11"/>
        <v>1139</v>
      </c>
      <c r="DH28" s="31"/>
      <c r="DI28" s="31"/>
      <c r="DJ28" s="31"/>
      <c r="DK28" s="31"/>
      <c r="DL28" s="31"/>
      <c r="DM28" s="31">
        <f t="shared" si="9"/>
        <v>1139</v>
      </c>
      <c r="DN28" s="31">
        <f t="shared" si="12"/>
        <v>211.12140871177019</v>
      </c>
      <c r="DO28" s="127">
        <v>0.85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-2</v>
      </c>
      <c r="G29" s="126">
        <v>75</v>
      </c>
      <c r="H29" s="43">
        <f t="shared" si="1"/>
        <v>52.816901408450704</v>
      </c>
      <c r="I29" s="43">
        <v>73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1318970</v>
      </c>
      <c r="AF29" s="38"/>
      <c r="AG29" s="38"/>
      <c r="AH29" s="38"/>
      <c r="AI29" s="37">
        <f t="shared" si="2"/>
        <v>5470</v>
      </c>
      <c r="AJ29" s="37">
        <f t="shared" si="3"/>
        <v>5.47</v>
      </c>
      <c r="AK29" s="37">
        <f t="shared" si="4"/>
        <v>131.28</v>
      </c>
      <c r="AL29" s="37"/>
      <c r="AM29" s="37"/>
      <c r="AN29" s="37"/>
      <c r="AO29" s="37">
        <f t="shared" si="5"/>
        <v>131.28</v>
      </c>
      <c r="AP29" s="36">
        <v>3.9</v>
      </c>
      <c r="AQ29" s="36">
        <f t="shared" si="10"/>
        <v>3.9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1016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0.85378151260504198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363830</v>
      </c>
      <c r="DD29" s="31"/>
      <c r="DE29" s="31">
        <f t="shared" si="8"/>
        <v>1053</v>
      </c>
      <c r="DF29" s="31"/>
      <c r="DG29" s="31">
        <f t="shared" si="11"/>
        <v>1053</v>
      </c>
      <c r="DH29" s="31"/>
      <c r="DI29" s="31"/>
      <c r="DJ29" s="31"/>
      <c r="DK29" s="31"/>
      <c r="DL29" s="31"/>
      <c r="DM29" s="31">
        <f t="shared" si="9"/>
        <v>1053</v>
      </c>
      <c r="DN29" s="31">
        <f t="shared" si="12"/>
        <v>192.50457038391227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-2</v>
      </c>
      <c r="G30" s="126">
        <v>75</v>
      </c>
      <c r="H30" s="43">
        <f t="shared" si="1"/>
        <v>52.816901408450704</v>
      </c>
      <c r="I30" s="43">
        <v>73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1324135</v>
      </c>
      <c r="AF30" s="38"/>
      <c r="AG30" s="38"/>
      <c r="AH30" s="38"/>
      <c r="AI30" s="37">
        <f t="shared" si="2"/>
        <v>5165</v>
      </c>
      <c r="AJ30" s="37">
        <f t="shared" si="3"/>
        <v>5.165</v>
      </c>
      <c r="AK30" s="37">
        <f t="shared" si="4"/>
        <v>123.96000000000001</v>
      </c>
      <c r="AL30" s="37"/>
      <c r="AM30" s="37"/>
      <c r="AN30" s="37"/>
      <c r="AO30" s="37">
        <f t="shared" si="5"/>
        <v>123.96000000000001</v>
      </c>
      <c r="AP30" s="36">
        <v>3.5</v>
      </c>
      <c r="AQ30" s="36">
        <f t="shared" si="10"/>
        <v>3.5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1015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0.8529411764705882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364939</v>
      </c>
      <c r="DD30" s="31"/>
      <c r="DE30" s="31">
        <f t="shared" si="8"/>
        <v>1109</v>
      </c>
      <c r="DF30" s="31"/>
      <c r="DG30" s="31">
        <f t="shared" si="11"/>
        <v>1109</v>
      </c>
      <c r="DH30" s="31"/>
      <c r="DI30" s="31"/>
      <c r="DJ30" s="31"/>
      <c r="DK30" s="31"/>
      <c r="DL30" s="31"/>
      <c r="DM30" s="31">
        <f t="shared" si="9"/>
        <v>1109</v>
      </c>
      <c r="DN30" s="31">
        <f t="shared" si="12"/>
        <v>214.71442400774444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-1</v>
      </c>
      <c r="G31" s="126">
        <v>76</v>
      </c>
      <c r="H31" s="43">
        <f t="shared" si="1"/>
        <v>53.521126760563384</v>
      </c>
      <c r="I31" s="43">
        <v>74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1329345</v>
      </c>
      <c r="AF31" s="38"/>
      <c r="AG31" s="38"/>
      <c r="AH31" s="38"/>
      <c r="AI31" s="37">
        <f t="shared" si="2"/>
        <v>5210</v>
      </c>
      <c r="AJ31" s="37">
        <f t="shared" si="3"/>
        <v>5.21</v>
      </c>
      <c r="AK31" s="37">
        <f t="shared" si="4"/>
        <v>125.03999999999999</v>
      </c>
      <c r="AL31" s="37"/>
      <c r="AM31" s="37"/>
      <c r="AN31" s="37"/>
      <c r="AO31" s="37">
        <f t="shared" si="5"/>
        <v>125.03999999999999</v>
      </c>
      <c r="AP31" s="36">
        <v>3.2</v>
      </c>
      <c r="AQ31" s="36">
        <f t="shared" si="10"/>
        <v>3.2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1015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0.8529411764705882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366056</v>
      </c>
      <c r="DD31" s="31"/>
      <c r="DE31" s="31">
        <f t="shared" si="8"/>
        <v>1117</v>
      </c>
      <c r="DF31" s="31"/>
      <c r="DG31" s="31">
        <f t="shared" si="11"/>
        <v>1117</v>
      </c>
      <c r="DH31" s="31"/>
      <c r="DI31" s="31"/>
      <c r="DJ31" s="31"/>
      <c r="DK31" s="31"/>
      <c r="DL31" s="31"/>
      <c r="DM31" s="31">
        <f t="shared" si="9"/>
        <v>1117</v>
      </c>
      <c r="DN31" s="31">
        <f t="shared" si="12"/>
        <v>214.39539347408828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-1</v>
      </c>
      <c r="G32" s="126">
        <v>77</v>
      </c>
      <c r="H32" s="43">
        <f t="shared" si="1"/>
        <v>54.225352112676056</v>
      </c>
      <c r="I32" s="43">
        <v>75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1334826</v>
      </c>
      <c r="AF32" s="38"/>
      <c r="AG32" s="38"/>
      <c r="AH32" s="38"/>
      <c r="AI32" s="37">
        <f t="shared" si="2"/>
        <v>5481</v>
      </c>
      <c r="AJ32" s="37">
        <f t="shared" si="3"/>
        <v>5.4809999999999999</v>
      </c>
      <c r="AK32" s="37">
        <f t="shared" si="4"/>
        <v>131.54399999999998</v>
      </c>
      <c r="AL32" s="37"/>
      <c r="AM32" s="37"/>
      <c r="AN32" s="37"/>
      <c r="AO32" s="37">
        <f t="shared" si="5"/>
        <v>131.54399999999998</v>
      </c>
      <c r="AP32" s="36">
        <v>3</v>
      </c>
      <c r="AQ32" s="36">
        <f t="shared" si="10"/>
        <v>3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1015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0.8529411764705882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367191</v>
      </c>
      <c r="DD32" s="31"/>
      <c r="DE32" s="31">
        <f t="shared" si="8"/>
        <v>1135</v>
      </c>
      <c r="DF32" s="31"/>
      <c r="DG32" s="31">
        <f t="shared" si="11"/>
        <v>1135</v>
      </c>
      <c r="DH32" s="31"/>
      <c r="DI32" s="31"/>
      <c r="DJ32" s="31"/>
      <c r="DK32" s="31"/>
      <c r="DL32" s="31"/>
      <c r="DM32" s="31">
        <f t="shared" si="9"/>
        <v>1135</v>
      </c>
      <c r="DN32" s="31">
        <f t="shared" si="12"/>
        <v>207.07900018244845</v>
      </c>
      <c r="DO32" s="127">
        <v>0.91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0</v>
      </c>
      <c r="G33" s="126">
        <v>74</v>
      </c>
      <c r="H33" s="43">
        <f t="shared" si="1"/>
        <v>52.112676056338032</v>
      </c>
      <c r="I33" s="43">
        <v>75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1340012</v>
      </c>
      <c r="AF33" s="38"/>
      <c r="AG33" s="38"/>
      <c r="AH33" s="38"/>
      <c r="AI33" s="37">
        <f t="shared" si="2"/>
        <v>5186</v>
      </c>
      <c r="AJ33" s="37">
        <f t="shared" si="3"/>
        <v>5.1859999999999999</v>
      </c>
      <c r="AK33" s="37">
        <f t="shared" si="4"/>
        <v>124.464</v>
      </c>
      <c r="AL33" s="37"/>
      <c r="AM33" s="37"/>
      <c r="AN33" s="37"/>
      <c r="AO33" s="37">
        <f t="shared" si="5"/>
        <v>124.464</v>
      </c>
      <c r="AP33" s="36">
        <v>3.5</v>
      </c>
      <c r="AQ33" s="36">
        <f t="shared" si="10"/>
        <v>3.5</v>
      </c>
      <c r="AR33" s="35"/>
      <c r="AS33" s="35"/>
      <c r="AT33" s="35"/>
      <c r="AU33" s="34" t="s">
        <v>153</v>
      </c>
      <c r="AV33" s="33">
        <v>1186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0.99663865546218489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368266</v>
      </c>
      <c r="DD33" s="31"/>
      <c r="DE33" s="31">
        <f t="shared" si="8"/>
        <v>1075</v>
      </c>
      <c r="DF33" s="31"/>
      <c r="DG33" s="31">
        <f t="shared" si="11"/>
        <v>1075</v>
      </c>
      <c r="DH33" s="31"/>
      <c r="DI33" s="31"/>
      <c r="DJ33" s="31"/>
      <c r="DK33" s="31"/>
      <c r="DL33" s="31"/>
      <c r="DM33" s="31">
        <f t="shared" si="9"/>
        <v>1075</v>
      </c>
      <c r="DN33" s="31">
        <f t="shared" si="12"/>
        <v>207.28885460856151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75</v>
      </c>
      <c r="H34" s="43">
        <f t="shared" si="1"/>
        <v>52.816901408450704</v>
      </c>
      <c r="I34" s="43">
        <v>77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1344555</v>
      </c>
      <c r="AF34" s="38"/>
      <c r="AG34" s="38"/>
      <c r="AH34" s="38"/>
      <c r="AI34" s="37">
        <f t="shared" si="2"/>
        <v>4543</v>
      </c>
      <c r="AJ34" s="37">
        <f t="shared" si="3"/>
        <v>4.5430000000000001</v>
      </c>
      <c r="AK34" s="37">
        <f t="shared" si="4"/>
        <v>109.03200000000001</v>
      </c>
      <c r="AL34" s="37"/>
      <c r="AM34" s="37"/>
      <c r="AN34" s="37"/>
      <c r="AO34" s="37">
        <f t="shared" si="5"/>
        <v>109.03200000000001</v>
      </c>
      <c r="AP34" s="36">
        <v>4.4000000000000004</v>
      </c>
      <c r="AQ34" s="36">
        <f t="shared" si="10"/>
        <v>4.4000000000000004</v>
      </c>
      <c r="AR34" s="35"/>
      <c r="AS34" s="35"/>
      <c r="AT34" s="35"/>
      <c r="AU34" s="34" t="s">
        <v>153</v>
      </c>
      <c r="AV34" s="33">
        <v>1127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0.94705882352941173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369353</v>
      </c>
      <c r="DD34" s="31"/>
      <c r="DE34" s="31">
        <f t="shared" si="8"/>
        <v>1087</v>
      </c>
      <c r="DF34" s="31"/>
      <c r="DG34" s="31">
        <f t="shared" si="11"/>
        <v>1087</v>
      </c>
      <c r="DH34" s="31"/>
      <c r="DI34" s="31"/>
      <c r="DJ34" s="31"/>
      <c r="DK34" s="31"/>
      <c r="DL34" s="31"/>
      <c r="DM34" s="31">
        <f t="shared" si="9"/>
        <v>1087</v>
      </c>
      <c r="DN34" s="31">
        <f t="shared" si="12"/>
        <v>239.26920537090027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2.8333333333333335</v>
      </c>
      <c r="G35" s="27">
        <f t="shared" si="13"/>
        <v>75.5</v>
      </c>
      <c r="H35" s="27">
        <f t="shared" si="13"/>
        <v>53.169014084507047</v>
      </c>
      <c r="I35" s="27">
        <f t="shared" si="13"/>
        <v>73.833333333333329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122048</v>
      </c>
      <c r="AJ35" s="27">
        <f>SUM(AJ11:AJ34)</f>
        <v>122.04799999999997</v>
      </c>
      <c r="AK35" s="27">
        <f>AVERAGE(AK11:AK34)</f>
        <v>122.048</v>
      </c>
      <c r="AL35" s="27"/>
      <c r="AM35" s="27"/>
      <c r="AN35" s="27"/>
      <c r="AO35" s="27"/>
      <c r="AP35" s="27">
        <f>AVERAGE(AP11:AP34)</f>
        <v>6.3916666666666666</v>
      </c>
      <c r="AQ35" s="27">
        <f>AVERAGE(AQ11:AQ34)</f>
        <v>6.3916666666666666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26988</v>
      </c>
      <c r="DF35" s="27"/>
      <c r="DG35" s="27">
        <f>SUM(DG11:DG34)</f>
        <v>26988</v>
      </c>
      <c r="DH35" s="27"/>
      <c r="DI35" s="27"/>
      <c r="DJ35" s="27"/>
      <c r="DK35" s="27"/>
      <c r="DL35" s="27"/>
      <c r="DM35" s="27">
        <f t="shared" si="9"/>
        <v>26988</v>
      </c>
      <c r="DN35" s="27">
        <f t="shared" si="12"/>
        <v>221.12611431567913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205</v>
      </c>
      <c r="D38" s="270"/>
      <c r="E38" s="270"/>
      <c r="F38" s="271"/>
    </row>
    <row r="39" spans="2:127" x14ac:dyDescent="0.25">
      <c r="B39" s="21" t="s">
        <v>2</v>
      </c>
      <c r="C39" s="287" t="s">
        <v>212</v>
      </c>
      <c r="D39" s="288"/>
      <c r="E39" s="288"/>
      <c r="F39" s="289"/>
    </row>
    <row r="40" spans="2:127" x14ac:dyDescent="0.25">
      <c r="B40" s="21" t="s">
        <v>1</v>
      </c>
      <c r="C40" s="287" t="s">
        <v>208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78" t="s">
        <v>158</v>
      </c>
      <c r="C43" s="179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21"/>
    </row>
    <row r="44" spans="2:127" x14ac:dyDescent="0.25">
      <c r="B44" s="178" t="s">
        <v>206</v>
      </c>
      <c r="C44" s="177"/>
      <c r="D44" s="186"/>
      <c r="E44" s="186"/>
      <c r="F44" s="186"/>
      <c r="G44" s="186"/>
      <c r="H44" s="186"/>
      <c r="I44" s="186"/>
      <c r="J44" s="186"/>
      <c r="K44" s="187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  <c r="X44" s="184"/>
      <c r="Y44" s="184"/>
      <c r="Z44" s="4"/>
    </row>
    <row r="45" spans="2:127" x14ac:dyDescent="0.25">
      <c r="B45" s="178" t="s">
        <v>160</v>
      </c>
      <c r="C45" s="177"/>
      <c r="D45" s="190"/>
      <c r="E45" s="190"/>
      <c r="F45" s="190"/>
      <c r="G45" s="190"/>
      <c r="H45" s="190"/>
      <c r="I45" s="190"/>
      <c r="J45" s="190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  <c r="X45" s="184"/>
      <c r="Y45" s="184"/>
      <c r="Z45" s="4"/>
    </row>
    <row r="46" spans="2:127" x14ac:dyDescent="0.25">
      <c r="B46" s="101" t="s">
        <v>161</v>
      </c>
      <c r="C46" s="191"/>
      <c r="D46" s="185"/>
      <c r="E46" s="185"/>
      <c r="F46" s="185"/>
      <c r="G46" s="185"/>
      <c r="H46" s="185"/>
      <c r="I46" s="185"/>
      <c r="J46" s="185"/>
      <c r="K46" s="181"/>
      <c r="L46" s="182"/>
      <c r="M46" s="182"/>
      <c r="N46" s="182"/>
      <c r="O46" s="182"/>
      <c r="P46" s="182"/>
      <c r="Q46" s="182"/>
      <c r="R46" s="182"/>
      <c r="S46" s="182"/>
      <c r="T46" s="182"/>
      <c r="U46" s="188"/>
      <c r="V46" s="188"/>
      <c r="W46" s="189"/>
      <c r="X46" s="184"/>
      <c r="Y46" s="184"/>
      <c r="Z46" s="4"/>
    </row>
    <row r="47" spans="2:127" x14ac:dyDescent="0.25">
      <c r="B47" s="175" t="s">
        <v>162</v>
      </c>
      <c r="C47" s="177"/>
      <c r="D47" s="192"/>
      <c r="E47" s="192"/>
      <c r="F47" s="192"/>
      <c r="G47" s="192"/>
      <c r="H47" s="192"/>
      <c r="I47" s="192"/>
      <c r="J47" s="187"/>
      <c r="K47" s="187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  <c r="X47" s="184"/>
      <c r="Y47" s="184"/>
      <c r="Z47" s="4"/>
    </row>
    <row r="48" spans="2:127" x14ac:dyDescent="0.25">
      <c r="B48" s="117" t="s">
        <v>215</v>
      </c>
      <c r="C48" s="191"/>
      <c r="D48" s="192"/>
      <c r="E48" s="192"/>
      <c r="F48" s="192"/>
      <c r="G48" s="192"/>
      <c r="H48" s="192"/>
      <c r="I48" s="192"/>
      <c r="J48" s="187"/>
      <c r="K48" s="187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9"/>
      <c r="X48" s="184"/>
      <c r="Y48" s="184"/>
      <c r="Z48" s="4"/>
    </row>
    <row r="49" spans="2:26" x14ac:dyDescent="0.25">
      <c r="B49" s="175" t="s">
        <v>164</v>
      </c>
      <c r="C49" s="177"/>
      <c r="D49" s="192"/>
      <c r="E49" s="192"/>
      <c r="F49" s="192"/>
      <c r="G49" s="192"/>
      <c r="H49" s="192"/>
      <c r="I49" s="192"/>
      <c r="J49" s="187"/>
      <c r="K49" s="187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84"/>
      <c r="Y49" s="184"/>
      <c r="Z49" s="4"/>
    </row>
    <row r="50" spans="2:26" x14ac:dyDescent="0.25">
      <c r="B50" s="168" t="s">
        <v>216</v>
      </c>
      <c r="C50" s="177"/>
      <c r="D50" s="180"/>
      <c r="E50" s="180"/>
      <c r="F50" s="180"/>
      <c r="G50" s="180"/>
      <c r="H50" s="180"/>
      <c r="I50" s="180"/>
      <c r="J50" s="181"/>
      <c r="K50" s="181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3"/>
      <c r="X50" s="184"/>
      <c r="Y50" s="184"/>
      <c r="Z50" s="4"/>
    </row>
    <row r="51" spans="2:26" x14ac:dyDescent="0.25">
      <c r="B51" s="172" t="s">
        <v>166</v>
      </c>
      <c r="C51" s="179"/>
      <c r="D51" s="180"/>
      <c r="E51" s="180"/>
      <c r="F51" s="180"/>
      <c r="G51" s="180"/>
      <c r="H51" s="180"/>
      <c r="I51" s="180"/>
      <c r="J51" s="181"/>
      <c r="K51" s="181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3"/>
      <c r="X51" s="184"/>
      <c r="Y51" s="184"/>
      <c r="Z51" s="4"/>
    </row>
    <row r="52" spans="2:26" x14ac:dyDescent="0.25">
      <c r="B52" s="172" t="s">
        <v>217</v>
      </c>
      <c r="C52" s="179"/>
      <c r="D52" s="180"/>
      <c r="E52" s="180"/>
      <c r="F52" s="180"/>
      <c r="G52" s="180"/>
      <c r="H52" s="180"/>
      <c r="I52" s="180"/>
      <c r="J52" s="181"/>
      <c r="K52" s="181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3"/>
      <c r="X52" s="184"/>
      <c r="Y52" s="184"/>
      <c r="Z52" s="4"/>
    </row>
    <row r="53" spans="2:26" x14ac:dyDescent="0.25">
      <c r="B53" s="172" t="s">
        <v>168</v>
      </c>
      <c r="C53" s="179"/>
      <c r="D53" s="180"/>
      <c r="E53" s="180"/>
      <c r="F53" s="180"/>
      <c r="G53" s="180"/>
      <c r="H53" s="180"/>
      <c r="I53" s="180"/>
      <c r="J53" s="181"/>
      <c r="K53" s="181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3"/>
      <c r="X53" s="184"/>
      <c r="Y53" s="184"/>
    </row>
    <row r="54" spans="2:26" x14ac:dyDescent="0.25">
      <c r="B54" s="298" t="s">
        <v>169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</row>
    <row r="55" spans="2:26" x14ac:dyDescent="0.25">
      <c r="B55" s="176" t="s">
        <v>218</v>
      </c>
      <c r="C55" s="193"/>
      <c r="D55" s="194"/>
      <c r="E55" s="194"/>
      <c r="F55" s="194"/>
      <c r="G55" s="194"/>
      <c r="H55" s="194"/>
      <c r="I55" s="194"/>
      <c r="J55" s="195"/>
      <c r="K55" s="195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7"/>
      <c r="X55" s="198"/>
      <c r="Y55" s="198"/>
    </row>
    <row r="56" spans="2:26" x14ac:dyDescent="0.25">
      <c r="B56" s="178" t="s">
        <v>219</v>
      </c>
      <c r="C56" s="179"/>
      <c r="D56" s="180"/>
      <c r="E56" s="180"/>
      <c r="F56" s="180"/>
      <c r="G56" s="180"/>
      <c r="H56" s="180"/>
      <c r="I56" s="180"/>
      <c r="J56" s="181"/>
      <c r="K56" s="181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3"/>
      <c r="X56" s="184"/>
      <c r="Y56" s="184"/>
    </row>
    <row r="57" spans="2:26" x14ac:dyDescent="0.25">
      <c r="B57" s="178" t="s">
        <v>220</v>
      </c>
      <c r="C57" s="179"/>
      <c r="D57" s="180"/>
      <c r="E57" s="180"/>
      <c r="F57" s="180"/>
      <c r="G57" s="180"/>
      <c r="H57" s="180"/>
      <c r="I57" s="180"/>
      <c r="J57" s="181"/>
      <c r="K57" s="181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3"/>
      <c r="X57" s="184"/>
      <c r="Y57" s="184"/>
    </row>
    <row r="58" spans="2:26" x14ac:dyDescent="0.25">
      <c r="B58" s="178" t="s">
        <v>221</v>
      </c>
      <c r="C58" s="179"/>
      <c r="D58" s="180"/>
      <c r="E58" s="180"/>
      <c r="F58" s="180"/>
      <c r="G58" s="180"/>
      <c r="H58" s="180"/>
      <c r="I58" s="180"/>
      <c r="J58" s="181"/>
      <c r="K58" s="181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3"/>
      <c r="X58" s="184"/>
      <c r="Y58" s="184"/>
    </row>
    <row r="59" spans="2:26" x14ac:dyDescent="0.25">
      <c r="B59" s="178" t="s">
        <v>222</v>
      </c>
      <c r="C59" s="179"/>
      <c r="D59" s="180"/>
      <c r="E59" s="180"/>
      <c r="F59" s="180"/>
      <c r="G59" s="180"/>
      <c r="H59" s="180"/>
      <c r="I59" s="180"/>
      <c r="J59" s="181"/>
      <c r="K59" s="181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3"/>
      <c r="X59" s="184"/>
      <c r="Y59" s="184"/>
    </row>
    <row r="60" spans="2:26" x14ac:dyDescent="0.25">
      <c r="B60" s="178" t="s">
        <v>223</v>
      </c>
      <c r="C60" s="179"/>
      <c r="D60" s="180"/>
      <c r="E60" s="180"/>
      <c r="F60" s="180"/>
      <c r="G60" s="180"/>
      <c r="H60" s="180"/>
      <c r="I60" s="180"/>
      <c r="J60" s="181"/>
      <c r="K60" s="181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3"/>
      <c r="X60" s="184"/>
      <c r="Y60" s="184"/>
    </row>
    <row r="61" spans="2:26" x14ac:dyDescent="0.25">
      <c r="B61" s="178" t="s">
        <v>224</v>
      </c>
      <c r="C61" s="179"/>
      <c r="D61" s="180"/>
      <c r="E61" s="180"/>
      <c r="F61" s="180"/>
      <c r="G61" s="180"/>
      <c r="H61" s="180"/>
      <c r="I61" s="180"/>
      <c r="J61" s="181"/>
      <c r="K61" s="181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3"/>
      <c r="X61" s="184"/>
      <c r="Y61" s="184"/>
    </row>
    <row r="62" spans="2:26" x14ac:dyDescent="0.25">
      <c r="B62" s="297" t="s">
        <v>170</v>
      </c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</row>
    <row r="63" spans="2:26" x14ac:dyDescent="0.25">
      <c r="B63" s="298" t="s">
        <v>171</v>
      </c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</row>
    <row r="64" spans="2:26" x14ac:dyDescent="0.25">
      <c r="B64" s="177" t="s">
        <v>225</v>
      </c>
      <c r="C64" s="9"/>
      <c r="D64" s="8"/>
      <c r="E64" s="8"/>
      <c r="F64" s="8"/>
      <c r="G64" s="8"/>
      <c r="H64" s="8"/>
      <c r="I64" s="8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4"/>
      <c r="Y64" s="4"/>
    </row>
    <row r="65" spans="2:25" x14ac:dyDescent="0.25">
      <c r="B65" s="178" t="s">
        <v>173</v>
      </c>
      <c r="C65" s="9"/>
      <c r="D65" s="8"/>
      <c r="E65" s="8"/>
      <c r="F65" s="8"/>
      <c r="G65" s="8"/>
      <c r="H65" s="8"/>
      <c r="I65" s="8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4"/>
      <c r="Y65" s="4"/>
    </row>
    <row r="66" spans="2:25" x14ac:dyDescent="0.25">
      <c r="B66" s="113" t="s">
        <v>174</v>
      </c>
      <c r="C66" s="9"/>
      <c r="D66" s="8"/>
      <c r="E66" s="8"/>
      <c r="F66" s="8"/>
      <c r="G66" s="8"/>
      <c r="H66" s="8"/>
      <c r="I66" s="8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  <c r="X66" s="4"/>
      <c r="Y66" s="4"/>
    </row>
    <row r="67" spans="2:25" x14ac:dyDescent="0.25">
      <c r="B67" s="206"/>
      <c r="C67" s="207"/>
      <c r="D67" s="200"/>
      <c r="E67" s="200"/>
      <c r="F67" s="200"/>
      <c r="G67" s="200"/>
      <c r="H67" s="200"/>
      <c r="I67" s="200"/>
      <c r="J67" s="201"/>
      <c r="K67" s="201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3"/>
      <c r="X67" s="208"/>
      <c r="Y67" s="208"/>
    </row>
    <row r="68" spans="2:25" x14ac:dyDescent="0.25">
      <c r="B68" s="206"/>
      <c r="C68" s="207"/>
      <c r="D68" s="200"/>
      <c r="E68" s="200"/>
      <c r="F68" s="200"/>
      <c r="G68" s="200"/>
      <c r="H68" s="200"/>
      <c r="I68" s="200"/>
      <c r="J68" s="201"/>
      <c r="K68" s="201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3"/>
      <c r="X68" s="208"/>
      <c r="Y68" s="208"/>
    </row>
    <row r="69" spans="2:25" x14ac:dyDescent="0.25">
      <c r="B69" s="206"/>
      <c r="C69" s="207"/>
      <c r="D69" s="200"/>
      <c r="E69" s="200"/>
      <c r="F69" s="200"/>
      <c r="G69" s="200"/>
      <c r="H69" s="200"/>
      <c r="I69" s="200"/>
      <c r="J69" s="201"/>
      <c r="K69" s="201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3"/>
      <c r="X69" s="208"/>
      <c r="Y69" s="208"/>
    </row>
    <row r="70" spans="2:25" x14ac:dyDescent="0.25">
      <c r="B70" s="206"/>
      <c r="C70" s="207"/>
      <c r="D70" s="200"/>
      <c r="E70" s="200"/>
      <c r="F70" s="200"/>
      <c r="G70" s="200"/>
      <c r="H70" s="200"/>
      <c r="I70" s="200"/>
      <c r="J70" s="201"/>
      <c r="K70" s="201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3"/>
      <c r="X70" s="208"/>
      <c r="Y70" s="208"/>
    </row>
    <row r="71" spans="2:25" x14ac:dyDescent="0.25">
      <c r="B71" s="206"/>
      <c r="C71" s="207"/>
      <c r="D71" s="200"/>
      <c r="E71" s="200"/>
      <c r="F71" s="200"/>
      <c r="G71" s="200"/>
      <c r="H71" s="200"/>
      <c r="I71" s="200"/>
      <c r="J71" s="201"/>
      <c r="K71" s="201"/>
      <c r="L71" s="202"/>
      <c r="M71" s="202"/>
      <c r="N71" s="202"/>
      <c r="O71" s="202"/>
      <c r="P71" s="202"/>
      <c r="Q71" s="202"/>
      <c r="R71" s="202"/>
      <c r="S71" s="202"/>
      <c r="T71" s="202"/>
      <c r="U71" s="202"/>
      <c r="V71" s="202"/>
      <c r="W71" s="203"/>
      <c r="X71" s="208"/>
      <c r="Y71" s="208"/>
    </row>
    <row r="72" spans="2:25" x14ac:dyDescent="0.25">
      <c r="B72" s="206"/>
      <c r="C72" s="207"/>
      <c r="D72" s="200"/>
      <c r="E72" s="200"/>
      <c r="F72" s="200"/>
      <c r="G72" s="200"/>
      <c r="H72" s="200"/>
      <c r="I72" s="200"/>
      <c r="J72" s="201"/>
      <c r="K72" s="201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3"/>
      <c r="X72" s="208"/>
      <c r="Y72" s="208"/>
    </row>
    <row r="73" spans="2:25" x14ac:dyDescent="0.25">
      <c r="B73" s="206"/>
      <c r="C73" s="207"/>
      <c r="D73" s="200"/>
      <c r="E73" s="200"/>
      <c r="F73" s="200"/>
      <c r="G73" s="200"/>
      <c r="H73" s="200"/>
      <c r="I73" s="200"/>
      <c r="J73" s="201"/>
      <c r="K73" s="201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3"/>
      <c r="X73" s="208"/>
      <c r="Y73" s="208"/>
    </row>
    <row r="74" spans="2:25" x14ac:dyDescent="0.25">
      <c r="B74" s="206"/>
      <c r="C74" s="207"/>
      <c r="D74" s="200"/>
      <c r="E74" s="200"/>
      <c r="F74" s="200"/>
      <c r="G74" s="200"/>
      <c r="H74" s="200"/>
      <c r="I74" s="200"/>
      <c r="J74" s="201"/>
      <c r="K74" s="201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3"/>
      <c r="X74" s="208"/>
      <c r="Y74" s="208"/>
    </row>
    <row r="75" spans="2:25" x14ac:dyDescent="0.25">
      <c r="B75" s="206"/>
      <c r="C75" s="207"/>
      <c r="D75" s="200"/>
      <c r="E75" s="200"/>
      <c r="F75" s="200"/>
      <c r="G75" s="200"/>
      <c r="H75" s="200"/>
      <c r="I75" s="200"/>
      <c r="J75" s="201"/>
      <c r="K75" s="201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3"/>
      <c r="X75" s="208"/>
      <c r="Y75" s="208"/>
    </row>
    <row r="76" spans="2:25" x14ac:dyDescent="0.25">
      <c r="B76" s="206"/>
      <c r="C76" s="207"/>
      <c r="D76" s="200"/>
      <c r="E76" s="200"/>
      <c r="F76" s="200"/>
      <c r="G76" s="200"/>
      <c r="H76" s="200"/>
      <c r="I76" s="200"/>
      <c r="J76" s="201"/>
      <c r="K76" s="201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3"/>
      <c r="X76" s="208"/>
      <c r="Y76" s="208"/>
    </row>
    <row r="77" spans="2:25" x14ac:dyDescent="0.25">
      <c r="B77" s="206"/>
      <c r="C77" s="207"/>
      <c r="D77" s="200"/>
      <c r="E77" s="200"/>
      <c r="F77" s="200"/>
      <c r="G77" s="200"/>
      <c r="H77" s="200"/>
      <c r="I77" s="200"/>
      <c r="J77" s="201"/>
      <c r="K77" s="201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3"/>
      <c r="X77" s="208"/>
      <c r="Y77" s="208"/>
    </row>
    <row r="78" spans="2:25" x14ac:dyDescent="0.25">
      <c r="B78" s="206"/>
      <c r="C78" s="207"/>
      <c r="D78" s="200"/>
      <c r="E78" s="200"/>
      <c r="F78" s="200"/>
      <c r="G78" s="200"/>
      <c r="H78" s="200"/>
      <c r="I78" s="200"/>
      <c r="J78" s="201"/>
      <c r="K78" s="201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3"/>
      <c r="X78" s="208"/>
      <c r="Y78" s="208"/>
    </row>
    <row r="79" spans="2:25" x14ac:dyDescent="0.25">
      <c r="B79" s="206"/>
      <c r="C79" s="207"/>
      <c r="D79" s="200"/>
      <c r="E79" s="200"/>
      <c r="F79" s="200"/>
      <c r="G79" s="200"/>
      <c r="H79" s="200"/>
      <c r="I79" s="200"/>
      <c r="J79" s="201"/>
      <c r="K79" s="201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3"/>
      <c r="X79" s="208"/>
      <c r="Y79" s="208"/>
    </row>
    <row r="80" spans="2:25" x14ac:dyDescent="0.25">
      <c r="B80" s="206"/>
      <c r="C80" s="207"/>
      <c r="D80" s="200"/>
      <c r="E80" s="200"/>
      <c r="F80" s="200"/>
      <c r="G80" s="200"/>
      <c r="H80" s="200"/>
      <c r="I80" s="200"/>
      <c r="J80" s="201"/>
      <c r="K80" s="201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3"/>
      <c r="X80" s="208"/>
      <c r="Y80" s="208"/>
    </row>
    <row r="81" spans="2:25" x14ac:dyDescent="0.25">
      <c r="B81" s="206"/>
      <c r="C81" s="207"/>
      <c r="D81" s="200"/>
      <c r="E81" s="200"/>
      <c r="F81" s="200"/>
      <c r="G81" s="200"/>
      <c r="H81" s="200"/>
      <c r="I81" s="200"/>
      <c r="J81" s="201"/>
      <c r="K81" s="201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3"/>
      <c r="X81" s="208"/>
      <c r="Y81" s="208"/>
    </row>
    <row r="82" spans="2:25" x14ac:dyDescent="0.25">
      <c r="B82" s="206"/>
      <c r="C82" s="207"/>
      <c r="D82" s="200"/>
      <c r="E82" s="200"/>
      <c r="F82" s="200"/>
      <c r="G82" s="200"/>
      <c r="H82" s="200"/>
      <c r="I82" s="200"/>
      <c r="J82" s="201"/>
      <c r="K82" s="201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3"/>
      <c r="X82" s="208"/>
      <c r="Y82" s="208"/>
    </row>
    <row r="83" spans="2:25" x14ac:dyDescent="0.25">
      <c r="B83" s="206"/>
      <c r="C83" s="207"/>
      <c r="D83" s="200"/>
      <c r="E83" s="200"/>
      <c r="F83" s="200"/>
      <c r="G83" s="200"/>
      <c r="H83" s="200"/>
      <c r="I83" s="200"/>
      <c r="J83" s="201"/>
      <c r="K83" s="201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3"/>
      <c r="X83" s="208"/>
      <c r="Y83" s="208"/>
    </row>
    <row r="84" spans="2:25" x14ac:dyDescent="0.25">
      <c r="B84" s="206"/>
      <c r="C84" s="207"/>
      <c r="D84" s="200"/>
      <c r="E84" s="200"/>
      <c r="F84" s="200"/>
      <c r="G84" s="200"/>
      <c r="H84" s="200"/>
      <c r="I84" s="200"/>
      <c r="J84" s="201"/>
      <c r="K84" s="201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3"/>
      <c r="X84" s="208"/>
      <c r="Y84" s="208"/>
    </row>
    <row r="85" spans="2:25" x14ac:dyDescent="0.25">
      <c r="B85" s="206"/>
      <c r="C85" s="207"/>
      <c r="D85" s="200"/>
      <c r="E85" s="200"/>
      <c r="F85" s="200"/>
      <c r="G85" s="200"/>
      <c r="H85" s="200"/>
      <c r="I85" s="200"/>
      <c r="J85" s="201"/>
      <c r="K85" s="201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3"/>
      <c r="X85" s="208"/>
      <c r="Y85" s="208"/>
    </row>
    <row r="86" spans="2:25" x14ac:dyDescent="0.25">
      <c r="B86" s="206"/>
      <c r="C86" s="207"/>
      <c r="D86" s="200"/>
      <c r="E86" s="200"/>
      <c r="F86" s="200"/>
      <c r="G86" s="200"/>
      <c r="H86" s="200"/>
      <c r="I86" s="200"/>
      <c r="J86" s="201"/>
      <c r="K86" s="201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3"/>
      <c r="X86" s="208"/>
      <c r="Y86" s="208"/>
    </row>
    <row r="87" spans="2:25" x14ac:dyDescent="0.25">
      <c r="B87" s="99"/>
      <c r="C87" s="204"/>
      <c r="D87" s="8"/>
      <c r="E87" s="8"/>
      <c r="F87" s="8"/>
      <c r="G87" s="8"/>
      <c r="H87" s="8"/>
      <c r="I87" s="8"/>
      <c r="J87" s="7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5"/>
      <c r="X87" s="205"/>
      <c r="Y87" s="205"/>
    </row>
    <row r="88" spans="2:25" x14ac:dyDescent="0.25">
      <c r="B88" s="100"/>
      <c r="C88" s="9"/>
      <c r="D88" s="8"/>
      <c r="E88" s="8"/>
      <c r="F88" s="8"/>
      <c r="G88" s="8"/>
      <c r="H88" s="8"/>
      <c r="I88" s="8"/>
      <c r="J88" s="7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5"/>
      <c r="X88" s="4"/>
      <c r="Y88" s="4"/>
    </row>
    <row r="89" spans="2:25" x14ac:dyDescent="0.25">
      <c r="B89" s="100"/>
      <c r="C89" s="9"/>
      <c r="D89" s="8"/>
      <c r="E89" s="8"/>
      <c r="F89" s="8"/>
      <c r="G89" s="8"/>
      <c r="H89" s="8"/>
      <c r="I89" s="8"/>
      <c r="J89" s="7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5"/>
      <c r="X89" s="4"/>
      <c r="Y89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55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50">
    <mergeCell ref="B62:Y62"/>
    <mergeCell ref="B63:Y63"/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B54:Y54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DW59"/>
  <sheetViews>
    <sheetView topLeftCell="A38" zoomScaleNormal="100" workbookViewId="0">
      <selection activeCell="C38" sqref="C38:F38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43324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'11'!AE34</f>
        <v>1344555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'11'!DC34</f>
        <v>369353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4</v>
      </c>
      <c r="G11" s="126">
        <v>73</v>
      </c>
      <c r="H11" s="43">
        <f t="shared" ref="H11:H34" si="1">G11/1.42</f>
        <v>51.408450704225352</v>
      </c>
      <c r="I11" s="43">
        <v>74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1349192</v>
      </c>
      <c r="AF11" s="38"/>
      <c r="AG11" s="38"/>
      <c r="AH11" s="38"/>
      <c r="AI11" s="37">
        <f t="shared" ref="AI11:AI34" si="2">IF(ISBLANK(AE11),"-",AE11-AE10)</f>
        <v>4637</v>
      </c>
      <c r="AJ11" s="37">
        <f t="shared" ref="AJ11:AJ34" si="3">AI11/1000</f>
        <v>4.6369999999999996</v>
      </c>
      <c r="AK11" s="37">
        <f t="shared" ref="AK11:AK34" si="4">AJ11*24</f>
        <v>111.28799999999998</v>
      </c>
      <c r="AL11" s="37"/>
      <c r="AM11" s="37"/>
      <c r="AN11" s="37"/>
      <c r="AO11" s="37">
        <f t="shared" ref="AO11:AO34" si="5">AK11</f>
        <v>111.28799999999998</v>
      </c>
      <c r="AP11" s="36">
        <v>5.8</v>
      </c>
      <c r="AQ11" s="36">
        <f>AP11</f>
        <v>5.8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370464</v>
      </c>
      <c r="DD11" s="31"/>
      <c r="DE11" s="31">
        <f t="shared" ref="DE11:DE34" si="8">IF(ISBLANK(DC11),"-",DC11-DC10)</f>
        <v>1111</v>
      </c>
      <c r="DF11" s="31"/>
      <c r="DG11" s="31">
        <f>DC11-DC10</f>
        <v>1111</v>
      </c>
      <c r="DH11" s="31"/>
      <c r="DI11" s="31"/>
      <c r="DJ11" s="31"/>
      <c r="DK11" s="31"/>
      <c r="DL11" s="31"/>
      <c r="DM11" s="31">
        <f t="shared" ref="DM11:DM35" si="9">DE11</f>
        <v>1111</v>
      </c>
      <c r="DN11" s="31">
        <f>DM11/AJ11</f>
        <v>239.59456545180075</v>
      </c>
      <c r="DO11" s="167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6</v>
      </c>
      <c r="G12" s="126">
        <v>75</v>
      </c>
      <c r="H12" s="43">
        <f t="shared" si="1"/>
        <v>52.816901408450704</v>
      </c>
      <c r="I12" s="43">
        <v>77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1354250</v>
      </c>
      <c r="AF12" s="38"/>
      <c r="AG12" s="38"/>
      <c r="AH12" s="38"/>
      <c r="AI12" s="37">
        <f t="shared" si="2"/>
        <v>5058</v>
      </c>
      <c r="AJ12" s="37">
        <f t="shared" si="3"/>
        <v>5.0579999999999998</v>
      </c>
      <c r="AK12" s="37">
        <f t="shared" si="4"/>
        <v>121.392</v>
      </c>
      <c r="AL12" s="37"/>
      <c r="AM12" s="37"/>
      <c r="AN12" s="37"/>
      <c r="AO12" s="37">
        <f t="shared" si="5"/>
        <v>121.392</v>
      </c>
      <c r="AP12" s="36">
        <v>7.2</v>
      </c>
      <c r="AQ12" s="36">
        <f t="shared" ref="AQ12:AQ34" si="10">AP12</f>
        <v>7.2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371580</v>
      </c>
      <c r="DD12" s="31"/>
      <c r="DE12" s="31">
        <f t="shared" si="8"/>
        <v>1116</v>
      </c>
      <c r="DF12" s="31"/>
      <c r="DG12" s="31">
        <f t="shared" ref="DG12:DG34" si="11">DC12-DC11</f>
        <v>1116</v>
      </c>
      <c r="DH12" s="31"/>
      <c r="DI12" s="31"/>
      <c r="DJ12" s="31"/>
      <c r="DK12" s="31"/>
      <c r="DL12" s="31"/>
      <c r="DM12" s="31">
        <f t="shared" si="9"/>
        <v>1116</v>
      </c>
      <c r="DN12" s="31">
        <f t="shared" ref="DN12:DN35" si="12">DM12/AJ12</f>
        <v>220.64056939501779</v>
      </c>
      <c r="DO12" s="129">
        <v>0.95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7</v>
      </c>
      <c r="G13" s="126">
        <v>75</v>
      </c>
      <c r="H13" s="43">
        <f t="shared" si="1"/>
        <v>52.816901408450704</v>
      </c>
      <c r="I13" s="43">
        <v>80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1358216</v>
      </c>
      <c r="AF13" s="38"/>
      <c r="AG13" s="38"/>
      <c r="AH13" s="38"/>
      <c r="AI13" s="37">
        <f t="shared" si="2"/>
        <v>3966</v>
      </c>
      <c r="AJ13" s="37">
        <f t="shared" si="3"/>
        <v>3.9660000000000002</v>
      </c>
      <c r="AK13" s="37">
        <f t="shared" si="4"/>
        <v>95.183999999999997</v>
      </c>
      <c r="AL13" s="37"/>
      <c r="AM13" s="37"/>
      <c r="AN13" s="37"/>
      <c r="AO13" s="37">
        <f t="shared" si="5"/>
        <v>95.183999999999997</v>
      </c>
      <c r="AP13" s="36">
        <v>8.6</v>
      </c>
      <c r="AQ13" s="36">
        <f t="shared" si="10"/>
        <v>8.6</v>
      </c>
      <c r="AR13" s="35"/>
      <c r="AS13" s="35"/>
      <c r="AT13" s="35"/>
      <c r="AU13" s="34" t="s">
        <v>153</v>
      </c>
      <c r="AV13" s="33">
        <v>1067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0.89663865546218491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372608</v>
      </c>
      <c r="DD13" s="31"/>
      <c r="DE13" s="31">
        <f t="shared" si="8"/>
        <v>1028</v>
      </c>
      <c r="DF13" s="31"/>
      <c r="DG13" s="31">
        <f t="shared" si="11"/>
        <v>1028</v>
      </c>
      <c r="DH13" s="31"/>
      <c r="DI13" s="31"/>
      <c r="DJ13" s="31"/>
      <c r="DK13" s="31"/>
      <c r="DL13" s="31"/>
      <c r="DM13" s="31">
        <f t="shared" si="9"/>
        <v>1028</v>
      </c>
      <c r="DN13" s="31">
        <f t="shared" si="12"/>
        <v>259.20322743318201</v>
      </c>
      <c r="DO13" s="167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8</v>
      </c>
      <c r="G14" s="126">
        <v>80</v>
      </c>
      <c r="H14" s="43">
        <f t="shared" si="1"/>
        <v>56.338028169014088</v>
      </c>
      <c r="I14" s="43">
        <v>80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1361780</v>
      </c>
      <c r="AF14" s="38"/>
      <c r="AG14" s="38"/>
      <c r="AH14" s="38"/>
      <c r="AI14" s="37">
        <f t="shared" si="2"/>
        <v>3564</v>
      </c>
      <c r="AJ14" s="37">
        <f t="shared" si="3"/>
        <v>3.5640000000000001</v>
      </c>
      <c r="AK14" s="37">
        <f t="shared" si="4"/>
        <v>85.536000000000001</v>
      </c>
      <c r="AL14" s="37"/>
      <c r="AM14" s="37"/>
      <c r="AN14" s="37"/>
      <c r="AO14" s="37">
        <f t="shared" si="5"/>
        <v>85.536000000000001</v>
      </c>
      <c r="AP14" s="36">
        <v>9.5</v>
      </c>
      <c r="AQ14" s="36">
        <f t="shared" si="10"/>
        <v>9.5</v>
      </c>
      <c r="AR14" s="35"/>
      <c r="AS14" s="35"/>
      <c r="AT14" s="35"/>
      <c r="AU14" s="34" t="s">
        <v>153</v>
      </c>
      <c r="AV14" s="33">
        <v>996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0.83697478991596641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373683</v>
      </c>
      <c r="DD14" s="31"/>
      <c r="DE14" s="31">
        <f t="shared" si="8"/>
        <v>1075</v>
      </c>
      <c r="DF14" s="31"/>
      <c r="DG14" s="31">
        <f t="shared" si="11"/>
        <v>1075</v>
      </c>
      <c r="DH14" s="31"/>
      <c r="DI14" s="31"/>
      <c r="DJ14" s="31"/>
      <c r="DK14" s="31"/>
      <c r="DL14" s="31"/>
      <c r="DM14" s="31">
        <f t="shared" si="9"/>
        <v>1075</v>
      </c>
      <c r="DN14" s="31">
        <f t="shared" si="12"/>
        <v>301.6273849607183</v>
      </c>
      <c r="DO14" s="167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9</v>
      </c>
      <c r="G15" s="126">
        <v>83</v>
      </c>
      <c r="H15" s="43">
        <f t="shared" si="1"/>
        <v>58.450704225352112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1365960</v>
      </c>
      <c r="AF15" s="38"/>
      <c r="AG15" s="38"/>
      <c r="AH15" s="38"/>
      <c r="AI15" s="37">
        <f t="shared" si="2"/>
        <v>4180</v>
      </c>
      <c r="AJ15" s="37">
        <f t="shared" si="3"/>
        <v>4.18</v>
      </c>
      <c r="AK15" s="37">
        <f t="shared" si="4"/>
        <v>100.32</v>
      </c>
      <c r="AL15" s="37"/>
      <c r="AM15" s="37"/>
      <c r="AN15" s="37"/>
      <c r="AO15" s="37">
        <f t="shared" si="5"/>
        <v>100.32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1026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0.86218487394957988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374644</v>
      </c>
      <c r="DD15" s="31"/>
      <c r="DE15" s="31">
        <f t="shared" si="8"/>
        <v>961</v>
      </c>
      <c r="DF15" s="31"/>
      <c r="DG15" s="31">
        <f t="shared" si="11"/>
        <v>961</v>
      </c>
      <c r="DH15" s="31"/>
      <c r="DI15" s="31"/>
      <c r="DJ15" s="31"/>
      <c r="DK15" s="31"/>
      <c r="DL15" s="31"/>
      <c r="DM15" s="31">
        <f t="shared" si="9"/>
        <v>961</v>
      </c>
      <c r="DN15" s="31">
        <f t="shared" si="12"/>
        <v>229.90430622009572</v>
      </c>
      <c r="DO15" s="167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9</v>
      </c>
      <c r="G16" s="126">
        <v>82</v>
      </c>
      <c r="H16" s="43">
        <f t="shared" si="1"/>
        <v>57.74647887323944</v>
      </c>
      <c r="I16" s="43">
        <v>79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1371267</v>
      </c>
      <c r="AF16" s="38"/>
      <c r="AG16" s="38"/>
      <c r="AH16" s="38"/>
      <c r="AI16" s="37">
        <f t="shared" si="2"/>
        <v>5307</v>
      </c>
      <c r="AJ16" s="37">
        <f t="shared" si="3"/>
        <v>5.3070000000000004</v>
      </c>
      <c r="AK16" s="37">
        <f t="shared" si="4"/>
        <v>127.36800000000001</v>
      </c>
      <c r="AL16" s="37"/>
      <c r="AM16" s="37"/>
      <c r="AN16" s="37"/>
      <c r="AO16" s="37">
        <f t="shared" si="5"/>
        <v>127.36800000000001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1026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0.86218487394957988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375843</v>
      </c>
      <c r="DD16" s="31"/>
      <c r="DE16" s="31">
        <f t="shared" si="8"/>
        <v>1199</v>
      </c>
      <c r="DF16" s="31"/>
      <c r="DG16" s="31">
        <f t="shared" si="11"/>
        <v>1199</v>
      </c>
      <c r="DH16" s="31"/>
      <c r="DI16" s="31"/>
      <c r="DJ16" s="31"/>
      <c r="DK16" s="31"/>
      <c r="DL16" s="31"/>
      <c r="DM16" s="31">
        <f t="shared" si="9"/>
        <v>1199</v>
      </c>
      <c r="DN16" s="31">
        <f t="shared" si="12"/>
        <v>225.92801959675899</v>
      </c>
      <c r="DO16" s="129">
        <v>1.02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9</v>
      </c>
      <c r="G17" s="126">
        <v>80</v>
      </c>
      <c r="H17" s="43">
        <f t="shared" si="1"/>
        <v>56.338028169014088</v>
      </c>
      <c r="I17" s="43">
        <v>78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1374756</v>
      </c>
      <c r="AF17" s="38"/>
      <c r="AG17" s="38"/>
      <c r="AH17" s="38"/>
      <c r="AI17" s="37">
        <f t="shared" si="2"/>
        <v>3489</v>
      </c>
      <c r="AJ17" s="37">
        <f t="shared" si="3"/>
        <v>3.4889999999999999</v>
      </c>
      <c r="AK17" s="37">
        <f t="shared" si="4"/>
        <v>83.73599999999999</v>
      </c>
      <c r="AL17" s="37"/>
      <c r="AM17" s="37"/>
      <c r="AN17" s="37"/>
      <c r="AO17" s="37">
        <f t="shared" si="5"/>
        <v>83.73599999999999</v>
      </c>
      <c r="AP17" s="36">
        <v>9.5</v>
      </c>
      <c r="AQ17" s="36">
        <f t="shared" si="10"/>
        <v>9.5</v>
      </c>
      <c r="AR17" s="35"/>
      <c r="AS17" s="35"/>
      <c r="AT17" s="35"/>
      <c r="AU17" s="34" t="s">
        <v>153</v>
      </c>
      <c r="AV17" s="33">
        <v>1097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0.92184873949579826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376645</v>
      </c>
      <c r="DD17" s="31"/>
      <c r="DE17" s="31">
        <f t="shared" si="8"/>
        <v>802</v>
      </c>
      <c r="DF17" s="31"/>
      <c r="DG17" s="31">
        <f t="shared" si="11"/>
        <v>802</v>
      </c>
      <c r="DH17" s="31"/>
      <c r="DI17" s="31"/>
      <c r="DJ17" s="31"/>
      <c r="DK17" s="31"/>
      <c r="DL17" s="31"/>
      <c r="DM17" s="31">
        <f t="shared" si="9"/>
        <v>802</v>
      </c>
      <c r="DN17" s="31">
        <f t="shared" si="12"/>
        <v>229.86529091430211</v>
      </c>
      <c r="DO17" s="167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9</v>
      </c>
      <c r="G18" s="126">
        <v>75</v>
      </c>
      <c r="H18" s="43">
        <f t="shared" si="1"/>
        <v>52.816901408450704</v>
      </c>
      <c r="I18" s="43">
        <v>73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1380045</v>
      </c>
      <c r="AF18" s="38"/>
      <c r="AG18" s="38"/>
      <c r="AH18" s="38"/>
      <c r="AI18" s="37">
        <f t="shared" si="2"/>
        <v>5289</v>
      </c>
      <c r="AJ18" s="37">
        <f t="shared" si="3"/>
        <v>5.2889999999999997</v>
      </c>
      <c r="AK18" s="37">
        <f t="shared" si="4"/>
        <v>126.93599999999999</v>
      </c>
      <c r="AL18" s="37"/>
      <c r="AM18" s="37"/>
      <c r="AN18" s="37"/>
      <c r="AO18" s="37">
        <f t="shared" si="5"/>
        <v>126.93599999999999</v>
      </c>
      <c r="AP18" s="36">
        <v>9.5</v>
      </c>
      <c r="AQ18" s="36">
        <f t="shared" si="10"/>
        <v>9.5</v>
      </c>
      <c r="AR18" s="35"/>
      <c r="AS18" s="35"/>
      <c r="AT18" s="35"/>
      <c r="AU18" s="34" t="s">
        <v>153</v>
      </c>
      <c r="AV18" s="33">
        <v>1188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0.99831932773109244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377762</v>
      </c>
      <c r="DD18" s="31"/>
      <c r="DE18" s="31">
        <f t="shared" si="8"/>
        <v>1117</v>
      </c>
      <c r="DF18" s="31"/>
      <c r="DG18" s="31">
        <f t="shared" si="11"/>
        <v>1117</v>
      </c>
      <c r="DH18" s="31"/>
      <c r="DI18" s="31"/>
      <c r="DJ18" s="31"/>
      <c r="DK18" s="31"/>
      <c r="DL18" s="31"/>
      <c r="DM18" s="31">
        <f t="shared" si="9"/>
        <v>1117</v>
      </c>
      <c r="DN18" s="31">
        <f t="shared" si="12"/>
        <v>211.19304216297979</v>
      </c>
      <c r="DO18" s="167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8</v>
      </c>
      <c r="G19" s="126">
        <v>76</v>
      </c>
      <c r="H19" s="43">
        <f t="shared" si="1"/>
        <v>53.521126760563384</v>
      </c>
      <c r="I19" s="43">
        <v>74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1385696</v>
      </c>
      <c r="AF19" s="38"/>
      <c r="AG19" s="38"/>
      <c r="AH19" s="38"/>
      <c r="AI19" s="37">
        <f t="shared" si="2"/>
        <v>5651</v>
      </c>
      <c r="AJ19" s="37">
        <f t="shared" si="3"/>
        <v>5.6509999999999998</v>
      </c>
      <c r="AK19" s="37">
        <f t="shared" si="4"/>
        <v>135.624</v>
      </c>
      <c r="AL19" s="37"/>
      <c r="AM19" s="37"/>
      <c r="AN19" s="37"/>
      <c r="AO19" s="37">
        <f t="shared" si="5"/>
        <v>135.624</v>
      </c>
      <c r="AP19" s="36">
        <v>9.1</v>
      </c>
      <c r="AQ19" s="36">
        <f t="shared" si="10"/>
        <v>9.1</v>
      </c>
      <c r="AR19" s="35"/>
      <c r="AS19" s="35"/>
      <c r="AT19" s="35"/>
      <c r="AU19" s="34" t="s">
        <v>154</v>
      </c>
      <c r="AV19" s="33">
        <v>1186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1008</v>
      </c>
      <c r="BM19" s="33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0.99663865546218489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0.84705882352941175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378908</v>
      </c>
      <c r="DD19" s="31"/>
      <c r="DE19" s="31">
        <f t="shared" si="8"/>
        <v>1146</v>
      </c>
      <c r="DF19" s="31"/>
      <c r="DG19" s="31">
        <f t="shared" si="11"/>
        <v>1146</v>
      </c>
      <c r="DH19" s="31"/>
      <c r="DI19" s="31"/>
      <c r="DJ19" s="31"/>
      <c r="DK19" s="31"/>
      <c r="DL19" s="31"/>
      <c r="DM19" s="31">
        <f t="shared" si="9"/>
        <v>1146</v>
      </c>
      <c r="DN19" s="31">
        <f t="shared" si="12"/>
        <v>202.7959653158733</v>
      </c>
      <c r="DO19" s="167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7</v>
      </c>
      <c r="G20" s="126">
        <v>74</v>
      </c>
      <c r="H20" s="43">
        <f t="shared" si="1"/>
        <v>52.112676056338032</v>
      </c>
      <c r="I20" s="43">
        <v>72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1391455</v>
      </c>
      <c r="AF20" s="38"/>
      <c r="AG20" s="38"/>
      <c r="AH20" s="38"/>
      <c r="AI20" s="37">
        <f t="shared" si="2"/>
        <v>5759</v>
      </c>
      <c r="AJ20" s="37">
        <f t="shared" si="3"/>
        <v>5.7590000000000003</v>
      </c>
      <c r="AK20" s="37">
        <f t="shared" si="4"/>
        <v>138.21600000000001</v>
      </c>
      <c r="AL20" s="37"/>
      <c r="AM20" s="37"/>
      <c r="AN20" s="37"/>
      <c r="AO20" s="37">
        <f t="shared" si="5"/>
        <v>138.21600000000001</v>
      </c>
      <c r="AP20" s="36">
        <v>8.5</v>
      </c>
      <c r="AQ20" s="36">
        <f t="shared" si="10"/>
        <v>8.5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1006</v>
      </c>
      <c r="BM20" s="33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0.8453781512605042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380083</v>
      </c>
      <c r="DD20" s="31"/>
      <c r="DE20" s="31">
        <f t="shared" si="8"/>
        <v>1175</v>
      </c>
      <c r="DF20" s="31"/>
      <c r="DG20" s="31">
        <f t="shared" si="11"/>
        <v>1175</v>
      </c>
      <c r="DH20" s="31"/>
      <c r="DI20" s="31"/>
      <c r="DJ20" s="31"/>
      <c r="DK20" s="31"/>
      <c r="DL20" s="31"/>
      <c r="DM20" s="31">
        <f t="shared" si="9"/>
        <v>1175</v>
      </c>
      <c r="DN20" s="31">
        <f t="shared" si="12"/>
        <v>204.02847716617467</v>
      </c>
      <c r="DO20" s="129">
        <v>0.89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75</v>
      </c>
      <c r="H21" s="43">
        <f t="shared" si="1"/>
        <v>52.816901408450704</v>
      </c>
      <c r="I21" s="43">
        <v>73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1397309</v>
      </c>
      <c r="AF21" s="38"/>
      <c r="AG21" s="38"/>
      <c r="AH21" s="38"/>
      <c r="AI21" s="37">
        <f t="shared" si="2"/>
        <v>5854</v>
      </c>
      <c r="AJ21" s="37">
        <f t="shared" si="3"/>
        <v>5.8540000000000001</v>
      </c>
      <c r="AK21" s="37">
        <f t="shared" si="4"/>
        <v>140.49600000000001</v>
      </c>
      <c r="AL21" s="37"/>
      <c r="AM21" s="37"/>
      <c r="AN21" s="37"/>
      <c r="AO21" s="37">
        <f t="shared" si="5"/>
        <v>140.49600000000001</v>
      </c>
      <c r="AP21" s="36">
        <v>7.9</v>
      </c>
      <c r="AQ21" s="36">
        <f t="shared" si="10"/>
        <v>7.9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1007</v>
      </c>
      <c r="BM21" s="33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0.84621848739495797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381270</v>
      </c>
      <c r="DD21" s="31"/>
      <c r="DE21" s="31">
        <f t="shared" si="8"/>
        <v>1187</v>
      </c>
      <c r="DF21" s="31"/>
      <c r="DG21" s="31">
        <f t="shared" si="11"/>
        <v>1187</v>
      </c>
      <c r="DH21" s="31"/>
      <c r="DI21" s="31"/>
      <c r="DJ21" s="31"/>
      <c r="DK21" s="31"/>
      <c r="DL21" s="31"/>
      <c r="DM21" s="31">
        <f t="shared" si="9"/>
        <v>1187</v>
      </c>
      <c r="DN21" s="31">
        <f t="shared" si="12"/>
        <v>202.76733857191664</v>
      </c>
      <c r="DO21" s="167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3</v>
      </c>
      <c r="G22" s="126">
        <v>76</v>
      </c>
      <c r="H22" s="43">
        <f t="shared" si="1"/>
        <v>53.521126760563384</v>
      </c>
      <c r="I22" s="43">
        <v>74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1403010</v>
      </c>
      <c r="AF22" s="38"/>
      <c r="AG22" s="38"/>
      <c r="AH22" s="38"/>
      <c r="AI22" s="37">
        <f t="shared" si="2"/>
        <v>5701</v>
      </c>
      <c r="AJ22" s="37">
        <f t="shared" si="3"/>
        <v>5.7009999999999996</v>
      </c>
      <c r="AK22" s="37">
        <f t="shared" si="4"/>
        <v>136.82399999999998</v>
      </c>
      <c r="AL22" s="37"/>
      <c r="AM22" s="37"/>
      <c r="AN22" s="37"/>
      <c r="AO22" s="37">
        <f t="shared" si="5"/>
        <v>136.82399999999998</v>
      </c>
      <c r="AP22" s="36">
        <v>7.4</v>
      </c>
      <c r="AQ22" s="36">
        <f t="shared" si="10"/>
        <v>7.4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1007</v>
      </c>
      <c r="BM22" s="33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0.84621848739495797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174">
        <v>382452</v>
      </c>
      <c r="DD22" s="31"/>
      <c r="DE22" s="31">
        <f t="shared" si="8"/>
        <v>1182</v>
      </c>
      <c r="DF22" s="31"/>
      <c r="DG22" s="31">
        <f t="shared" si="11"/>
        <v>1182</v>
      </c>
      <c r="DH22" s="31"/>
      <c r="DI22" s="31"/>
      <c r="DJ22" s="31"/>
      <c r="DK22" s="31"/>
      <c r="DL22" s="31"/>
      <c r="DM22" s="31">
        <f t="shared" si="9"/>
        <v>1182</v>
      </c>
      <c r="DN22" s="31">
        <f t="shared" si="12"/>
        <v>207.33204700929662</v>
      </c>
      <c r="DO22" s="167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3</v>
      </c>
      <c r="G23" s="126">
        <v>76</v>
      </c>
      <c r="H23" s="43">
        <f t="shared" si="1"/>
        <v>53.521126760563384</v>
      </c>
      <c r="I23" s="43">
        <v>74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1408800</v>
      </c>
      <c r="AF23" s="38"/>
      <c r="AG23" s="38"/>
      <c r="AH23" s="38"/>
      <c r="AI23" s="37">
        <f t="shared" si="2"/>
        <v>5790</v>
      </c>
      <c r="AJ23" s="37">
        <f t="shared" si="3"/>
        <v>5.79</v>
      </c>
      <c r="AK23" s="37">
        <f t="shared" si="4"/>
        <v>138.96</v>
      </c>
      <c r="AL23" s="37"/>
      <c r="AM23" s="37"/>
      <c r="AN23" s="37"/>
      <c r="AO23" s="37">
        <f t="shared" si="5"/>
        <v>138.96</v>
      </c>
      <c r="AP23" s="36">
        <v>6.9</v>
      </c>
      <c r="AQ23" s="36">
        <f t="shared" si="10"/>
        <v>6.9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1006</v>
      </c>
      <c r="BM23" s="33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0.8453781512605042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383636</v>
      </c>
      <c r="DD23" s="31"/>
      <c r="DE23" s="31">
        <f t="shared" si="8"/>
        <v>1184</v>
      </c>
      <c r="DF23" s="31"/>
      <c r="DG23" s="31">
        <f t="shared" si="11"/>
        <v>1184</v>
      </c>
      <c r="DH23" s="31"/>
      <c r="DI23" s="31"/>
      <c r="DJ23" s="31"/>
      <c r="DK23" s="31"/>
      <c r="DL23" s="31"/>
      <c r="DM23" s="31">
        <f t="shared" si="9"/>
        <v>1184</v>
      </c>
      <c r="DN23" s="31">
        <f t="shared" si="12"/>
        <v>204.49050086355786</v>
      </c>
      <c r="DO23" s="167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2</v>
      </c>
      <c r="G24" s="126">
        <v>76</v>
      </c>
      <c r="H24" s="43">
        <f t="shared" si="1"/>
        <v>53.521126760563384</v>
      </c>
      <c r="I24" s="43">
        <v>74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1414610</v>
      </c>
      <c r="AF24" s="38"/>
      <c r="AG24" s="38"/>
      <c r="AH24" s="38"/>
      <c r="AI24" s="37">
        <f t="shared" si="2"/>
        <v>5810</v>
      </c>
      <c r="AJ24" s="37">
        <f t="shared" si="3"/>
        <v>5.81</v>
      </c>
      <c r="AK24" s="37">
        <f t="shared" si="4"/>
        <v>139.44</v>
      </c>
      <c r="AL24" s="37"/>
      <c r="AM24" s="37"/>
      <c r="AN24" s="37"/>
      <c r="AO24" s="37">
        <f t="shared" si="5"/>
        <v>139.44</v>
      </c>
      <c r="AP24" s="36">
        <v>6.4</v>
      </c>
      <c r="AQ24" s="36">
        <f t="shared" si="10"/>
        <v>6.4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1005</v>
      </c>
      <c r="BM24" s="33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0.84453781512605042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384806</v>
      </c>
      <c r="DD24" s="31"/>
      <c r="DE24" s="31">
        <f t="shared" si="8"/>
        <v>1170</v>
      </c>
      <c r="DF24" s="31"/>
      <c r="DG24" s="31">
        <f t="shared" si="11"/>
        <v>1170</v>
      </c>
      <c r="DH24" s="31"/>
      <c r="DI24" s="31"/>
      <c r="DJ24" s="31"/>
      <c r="DK24" s="31"/>
      <c r="DL24" s="31"/>
      <c r="DM24" s="31">
        <f t="shared" si="9"/>
        <v>1170</v>
      </c>
      <c r="DN24" s="31">
        <f t="shared" si="12"/>
        <v>201.37693631669538</v>
      </c>
      <c r="DO24" s="199">
        <v>0.8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4</v>
      </c>
      <c r="G25" s="126">
        <v>76</v>
      </c>
      <c r="H25" s="43">
        <f t="shared" si="1"/>
        <v>53.521126760563384</v>
      </c>
      <c r="I25" s="43">
        <v>74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1420489</v>
      </c>
      <c r="AF25" s="38"/>
      <c r="AG25" s="38"/>
      <c r="AH25" s="38"/>
      <c r="AI25" s="37">
        <f t="shared" si="2"/>
        <v>5879</v>
      </c>
      <c r="AJ25" s="37">
        <f t="shared" si="3"/>
        <v>5.8789999999999996</v>
      </c>
      <c r="AK25" s="37">
        <f t="shared" si="4"/>
        <v>141.096</v>
      </c>
      <c r="AL25" s="37"/>
      <c r="AM25" s="37"/>
      <c r="AN25" s="37"/>
      <c r="AO25" s="37">
        <f t="shared" si="5"/>
        <v>141.096</v>
      </c>
      <c r="AP25" s="36">
        <v>6</v>
      </c>
      <c r="AQ25" s="36">
        <f t="shared" si="10"/>
        <v>6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1005</v>
      </c>
      <c r="BM25" s="33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0.84453781512605042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385962</v>
      </c>
      <c r="DD25" s="31"/>
      <c r="DE25" s="31">
        <f t="shared" si="8"/>
        <v>1156</v>
      </c>
      <c r="DF25" s="31"/>
      <c r="DG25" s="31">
        <f t="shared" si="11"/>
        <v>1156</v>
      </c>
      <c r="DH25" s="31"/>
      <c r="DI25" s="31"/>
      <c r="DJ25" s="31"/>
      <c r="DK25" s="31"/>
      <c r="DL25" s="31"/>
      <c r="DM25" s="31">
        <f t="shared" si="9"/>
        <v>1156</v>
      </c>
      <c r="DN25" s="31">
        <f t="shared" si="12"/>
        <v>196.6320802857629</v>
      </c>
      <c r="DO25" s="167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3</v>
      </c>
      <c r="G26" s="126">
        <v>75</v>
      </c>
      <c r="H26" s="43">
        <f t="shared" si="1"/>
        <v>52.816901408450704</v>
      </c>
      <c r="I26" s="43">
        <v>73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1426354</v>
      </c>
      <c r="AF26" s="38"/>
      <c r="AG26" s="38"/>
      <c r="AH26" s="38"/>
      <c r="AI26" s="37">
        <f t="shared" si="2"/>
        <v>5865</v>
      </c>
      <c r="AJ26" s="37">
        <f t="shared" si="3"/>
        <v>5.8650000000000002</v>
      </c>
      <c r="AK26" s="37">
        <f t="shared" si="4"/>
        <v>140.76</v>
      </c>
      <c r="AL26" s="37"/>
      <c r="AM26" s="37"/>
      <c r="AN26" s="37"/>
      <c r="AO26" s="37">
        <f t="shared" si="5"/>
        <v>140.76</v>
      </c>
      <c r="AP26" s="36">
        <v>5.6</v>
      </c>
      <c r="AQ26" s="36">
        <f t="shared" si="10"/>
        <v>5.6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1006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0.8453781512605042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387114</v>
      </c>
      <c r="DD26" s="31"/>
      <c r="DE26" s="31">
        <f t="shared" si="8"/>
        <v>1152</v>
      </c>
      <c r="DF26" s="31"/>
      <c r="DG26" s="31">
        <f t="shared" si="11"/>
        <v>1152</v>
      </c>
      <c r="DH26" s="31"/>
      <c r="DI26" s="31"/>
      <c r="DJ26" s="31"/>
      <c r="DK26" s="31"/>
      <c r="DL26" s="31"/>
      <c r="DM26" s="31">
        <f t="shared" si="9"/>
        <v>1152</v>
      </c>
      <c r="DN26" s="31">
        <f t="shared" si="12"/>
        <v>196.41943734015345</v>
      </c>
      <c r="DO26" s="167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2</v>
      </c>
      <c r="G27" s="126">
        <v>75</v>
      </c>
      <c r="H27" s="43">
        <f t="shared" si="1"/>
        <v>52.816901408450704</v>
      </c>
      <c r="I27" s="43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1432390</v>
      </c>
      <c r="AF27" s="38"/>
      <c r="AG27" s="38"/>
      <c r="AH27" s="38"/>
      <c r="AI27" s="37">
        <f t="shared" si="2"/>
        <v>6036</v>
      </c>
      <c r="AJ27" s="37">
        <f t="shared" si="3"/>
        <v>6.0359999999999996</v>
      </c>
      <c r="AK27" s="37">
        <f t="shared" si="4"/>
        <v>144.86399999999998</v>
      </c>
      <c r="AL27" s="37"/>
      <c r="AM27" s="37"/>
      <c r="AN27" s="37"/>
      <c r="AO27" s="37">
        <f t="shared" si="5"/>
        <v>144.86399999999998</v>
      </c>
      <c r="AP27" s="36">
        <v>5.2</v>
      </c>
      <c r="AQ27" s="36">
        <f t="shared" si="10"/>
        <v>5.2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1006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0.8453781512605042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388280</v>
      </c>
      <c r="DD27" s="31"/>
      <c r="DE27" s="31">
        <f t="shared" si="8"/>
        <v>1166</v>
      </c>
      <c r="DF27" s="31"/>
      <c r="DG27" s="31">
        <f t="shared" si="11"/>
        <v>1166</v>
      </c>
      <c r="DH27" s="31"/>
      <c r="DI27" s="31"/>
      <c r="DJ27" s="31"/>
      <c r="DK27" s="31"/>
      <c r="DL27" s="31"/>
      <c r="DM27" s="31">
        <f t="shared" si="9"/>
        <v>1166</v>
      </c>
      <c r="DN27" s="31">
        <f t="shared" si="12"/>
        <v>193.17428760768723</v>
      </c>
      <c r="DO27" s="167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2</v>
      </c>
      <c r="G28" s="126">
        <v>75</v>
      </c>
      <c r="H28" s="43">
        <f t="shared" si="1"/>
        <v>52.816901408450704</v>
      </c>
      <c r="I28" s="43">
        <v>73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1438211</v>
      </c>
      <c r="AF28" s="38"/>
      <c r="AG28" s="38"/>
      <c r="AH28" s="38"/>
      <c r="AI28" s="37">
        <f t="shared" si="2"/>
        <v>5821</v>
      </c>
      <c r="AJ28" s="37">
        <f t="shared" si="3"/>
        <v>5.8209999999999997</v>
      </c>
      <c r="AK28" s="37">
        <f t="shared" si="4"/>
        <v>139.70400000000001</v>
      </c>
      <c r="AL28" s="37"/>
      <c r="AM28" s="37"/>
      <c r="AN28" s="37"/>
      <c r="AO28" s="37">
        <f t="shared" si="5"/>
        <v>139.70400000000001</v>
      </c>
      <c r="AP28" s="36">
        <v>4.8</v>
      </c>
      <c r="AQ28" s="36">
        <f t="shared" si="10"/>
        <v>4.8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1005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0.84453781512605042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389411</v>
      </c>
      <c r="DD28" s="31"/>
      <c r="DE28" s="31">
        <f t="shared" si="8"/>
        <v>1131</v>
      </c>
      <c r="DF28" s="31"/>
      <c r="DG28" s="31">
        <f t="shared" si="11"/>
        <v>1131</v>
      </c>
      <c r="DH28" s="31"/>
      <c r="DI28" s="31"/>
      <c r="DJ28" s="31"/>
      <c r="DK28" s="31"/>
      <c r="DL28" s="31"/>
      <c r="DM28" s="31">
        <f t="shared" si="9"/>
        <v>1131</v>
      </c>
      <c r="DN28" s="31">
        <f t="shared" si="12"/>
        <v>194.29651262669645</v>
      </c>
      <c r="DO28" s="129">
        <v>0.79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1</v>
      </c>
      <c r="G29" s="126">
        <v>76</v>
      </c>
      <c r="H29" s="43">
        <f t="shared" si="1"/>
        <v>53.521126760563384</v>
      </c>
      <c r="I29" s="43">
        <v>74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1444070</v>
      </c>
      <c r="AF29" s="38"/>
      <c r="AG29" s="38"/>
      <c r="AH29" s="38"/>
      <c r="AI29" s="37">
        <f t="shared" si="2"/>
        <v>5859</v>
      </c>
      <c r="AJ29" s="37">
        <f t="shared" si="3"/>
        <v>5.859</v>
      </c>
      <c r="AK29" s="37">
        <f t="shared" si="4"/>
        <v>140.61599999999999</v>
      </c>
      <c r="AL29" s="37"/>
      <c r="AM29" s="37"/>
      <c r="AN29" s="37"/>
      <c r="AO29" s="37">
        <f t="shared" si="5"/>
        <v>140.61599999999999</v>
      </c>
      <c r="AP29" s="36">
        <v>4.5</v>
      </c>
      <c r="AQ29" s="36">
        <f t="shared" si="10"/>
        <v>4.5</v>
      </c>
      <c r="AR29" s="35"/>
      <c r="AS29" s="35"/>
      <c r="AT29" s="35"/>
      <c r="AU29" s="34" t="s">
        <v>154</v>
      </c>
      <c r="AV29" s="33">
        <v>1188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1005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0.99831932773109244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0.84453781512605042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390564</v>
      </c>
      <c r="DD29" s="31"/>
      <c r="DE29" s="31">
        <f t="shared" si="8"/>
        <v>1153</v>
      </c>
      <c r="DF29" s="31"/>
      <c r="DG29" s="31">
        <f t="shared" si="11"/>
        <v>1153</v>
      </c>
      <c r="DH29" s="31"/>
      <c r="DI29" s="31"/>
      <c r="DJ29" s="31"/>
      <c r="DK29" s="31"/>
      <c r="DL29" s="31"/>
      <c r="DM29" s="31">
        <f t="shared" si="9"/>
        <v>1153</v>
      </c>
      <c r="DN29" s="31">
        <f t="shared" si="12"/>
        <v>196.79126130739033</v>
      </c>
      <c r="DO29" s="167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1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1449942</v>
      </c>
      <c r="AF30" s="38"/>
      <c r="AG30" s="38"/>
      <c r="AH30" s="38"/>
      <c r="AI30" s="37">
        <f t="shared" si="2"/>
        <v>5872</v>
      </c>
      <c r="AJ30" s="37">
        <f t="shared" si="3"/>
        <v>5.8719999999999999</v>
      </c>
      <c r="AK30" s="37">
        <f t="shared" si="4"/>
        <v>140.928</v>
      </c>
      <c r="AL30" s="37"/>
      <c r="AM30" s="37"/>
      <c r="AN30" s="37"/>
      <c r="AO30" s="37">
        <f t="shared" si="5"/>
        <v>140.928</v>
      </c>
      <c r="AP30" s="36">
        <v>4</v>
      </c>
      <c r="AQ30" s="36">
        <f t="shared" si="10"/>
        <v>4</v>
      </c>
      <c r="AR30" s="35"/>
      <c r="AS30" s="35"/>
      <c r="AT30" s="35"/>
      <c r="AU30" s="34" t="s">
        <v>154</v>
      </c>
      <c r="AV30" s="33">
        <v>1186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1016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0.99663865546218489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0.85378151260504198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391715</v>
      </c>
      <c r="DD30" s="31"/>
      <c r="DE30" s="31">
        <f t="shared" si="8"/>
        <v>1151</v>
      </c>
      <c r="DF30" s="31"/>
      <c r="DG30" s="31">
        <f t="shared" si="11"/>
        <v>1151</v>
      </c>
      <c r="DH30" s="31"/>
      <c r="DI30" s="31"/>
      <c r="DJ30" s="31"/>
      <c r="DK30" s="31"/>
      <c r="DL30" s="31"/>
      <c r="DM30" s="31">
        <f t="shared" si="9"/>
        <v>1151</v>
      </c>
      <c r="DN30" s="31">
        <f t="shared" si="12"/>
        <v>196.0149863760218</v>
      </c>
      <c r="DO30" s="167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0</v>
      </c>
      <c r="G31" s="126">
        <v>76</v>
      </c>
      <c r="H31" s="43">
        <f t="shared" si="1"/>
        <v>53.521126760563384</v>
      </c>
      <c r="I31" s="43">
        <v>74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1455930</v>
      </c>
      <c r="AF31" s="38"/>
      <c r="AG31" s="38"/>
      <c r="AH31" s="38"/>
      <c r="AI31" s="37">
        <f t="shared" si="2"/>
        <v>5988</v>
      </c>
      <c r="AJ31" s="37">
        <f t="shared" si="3"/>
        <v>5.9880000000000004</v>
      </c>
      <c r="AK31" s="37">
        <f t="shared" si="4"/>
        <v>143.71200000000002</v>
      </c>
      <c r="AL31" s="37"/>
      <c r="AM31" s="37"/>
      <c r="AN31" s="37"/>
      <c r="AO31" s="37">
        <f t="shared" si="5"/>
        <v>143.71200000000002</v>
      </c>
      <c r="AP31" s="36">
        <v>3.6</v>
      </c>
      <c r="AQ31" s="36">
        <f t="shared" si="10"/>
        <v>3.6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1015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0.8529411764705882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392887</v>
      </c>
      <c r="DD31" s="31"/>
      <c r="DE31" s="31">
        <f t="shared" si="8"/>
        <v>1172</v>
      </c>
      <c r="DF31" s="31"/>
      <c r="DG31" s="31">
        <f t="shared" si="11"/>
        <v>1172</v>
      </c>
      <c r="DH31" s="31"/>
      <c r="DI31" s="31"/>
      <c r="DJ31" s="31"/>
      <c r="DK31" s="31"/>
      <c r="DL31" s="31"/>
      <c r="DM31" s="31">
        <f t="shared" si="9"/>
        <v>1172</v>
      </c>
      <c r="DN31" s="31">
        <f t="shared" si="12"/>
        <v>195.72478289913158</v>
      </c>
      <c r="DO31" s="167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-1</v>
      </c>
      <c r="G32" s="126">
        <v>75</v>
      </c>
      <c r="H32" s="43">
        <f t="shared" si="1"/>
        <v>52.816901408450704</v>
      </c>
      <c r="I32" s="43">
        <v>73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1461684</v>
      </c>
      <c r="AF32" s="38"/>
      <c r="AG32" s="38"/>
      <c r="AH32" s="38"/>
      <c r="AI32" s="37">
        <f t="shared" si="2"/>
        <v>5754</v>
      </c>
      <c r="AJ32" s="37">
        <f t="shared" si="3"/>
        <v>5.7539999999999996</v>
      </c>
      <c r="AK32" s="37">
        <f t="shared" si="4"/>
        <v>138.096</v>
      </c>
      <c r="AL32" s="37"/>
      <c r="AM32" s="37"/>
      <c r="AN32" s="37"/>
      <c r="AO32" s="37">
        <f t="shared" si="5"/>
        <v>138.096</v>
      </c>
      <c r="AP32" s="36">
        <v>3.4</v>
      </c>
      <c r="AQ32" s="36">
        <f t="shared" si="10"/>
        <v>3.4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1015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0.8529411764705882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394015</v>
      </c>
      <c r="DD32" s="31"/>
      <c r="DE32" s="31">
        <f t="shared" si="8"/>
        <v>1128</v>
      </c>
      <c r="DF32" s="31"/>
      <c r="DG32" s="31">
        <f t="shared" si="11"/>
        <v>1128</v>
      </c>
      <c r="DH32" s="31"/>
      <c r="DI32" s="31"/>
      <c r="DJ32" s="31"/>
      <c r="DK32" s="31"/>
      <c r="DL32" s="31"/>
      <c r="DM32" s="31">
        <f t="shared" si="9"/>
        <v>1128</v>
      </c>
      <c r="DN32" s="31">
        <f t="shared" si="12"/>
        <v>196.03753910323255</v>
      </c>
      <c r="DO32" s="129">
        <v>1.02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1</v>
      </c>
      <c r="G33" s="126">
        <v>75</v>
      </c>
      <c r="H33" s="43">
        <f t="shared" si="1"/>
        <v>52.816901408450704</v>
      </c>
      <c r="I33" s="43">
        <v>74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1466946</v>
      </c>
      <c r="AF33" s="38"/>
      <c r="AG33" s="38"/>
      <c r="AH33" s="38"/>
      <c r="AI33" s="37">
        <f t="shared" si="2"/>
        <v>5262</v>
      </c>
      <c r="AJ33" s="37">
        <f t="shared" si="3"/>
        <v>5.2619999999999996</v>
      </c>
      <c r="AK33" s="37">
        <f t="shared" si="4"/>
        <v>126.28799999999998</v>
      </c>
      <c r="AL33" s="37"/>
      <c r="AM33" s="37"/>
      <c r="AN33" s="37"/>
      <c r="AO33" s="37">
        <f t="shared" si="5"/>
        <v>126.28799999999998</v>
      </c>
      <c r="AP33" s="36">
        <v>4</v>
      </c>
      <c r="AQ33" s="36">
        <f t="shared" si="10"/>
        <v>4</v>
      </c>
      <c r="AR33" s="35"/>
      <c r="AS33" s="35"/>
      <c r="AT33" s="35"/>
      <c r="AU33" s="34" t="s">
        <v>153</v>
      </c>
      <c r="AV33" s="33">
        <v>1167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0.98067226890756298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395098</v>
      </c>
      <c r="DD33" s="31"/>
      <c r="DE33" s="31">
        <f t="shared" si="8"/>
        <v>1083</v>
      </c>
      <c r="DF33" s="31"/>
      <c r="DG33" s="31">
        <f t="shared" si="11"/>
        <v>1083</v>
      </c>
      <c r="DH33" s="31"/>
      <c r="DI33" s="31"/>
      <c r="DJ33" s="31"/>
      <c r="DK33" s="31"/>
      <c r="DL33" s="31"/>
      <c r="DM33" s="31">
        <f t="shared" si="9"/>
        <v>1083</v>
      </c>
      <c r="DN33" s="31">
        <f t="shared" si="12"/>
        <v>205.81527936145955</v>
      </c>
      <c r="DO33" s="167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75</v>
      </c>
      <c r="H34" s="43">
        <f t="shared" si="1"/>
        <v>52.816901408450704</v>
      </c>
      <c r="I34" s="43">
        <v>74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1470883</v>
      </c>
      <c r="AF34" s="38"/>
      <c r="AG34" s="38"/>
      <c r="AH34" s="38"/>
      <c r="AI34" s="37">
        <f t="shared" si="2"/>
        <v>3937</v>
      </c>
      <c r="AJ34" s="37">
        <f t="shared" si="3"/>
        <v>3.9369999999999998</v>
      </c>
      <c r="AK34" s="37">
        <f t="shared" si="4"/>
        <v>94.488</v>
      </c>
      <c r="AL34" s="37"/>
      <c r="AM34" s="37"/>
      <c r="AN34" s="37"/>
      <c r="AO34" s="37">
        <f t="shared" si="5"/>
        <v>94.488</v>
      </c>
      <c r="AP34" s="36">
        <v>5.2</v>
      </c>
      <c r="AQ34" s="36">
        <f t="shared" si="10"/>
        <v>5.2</v>
      </c>
      <c r="AR34" s="35"/>
      <c r="AS34" s="35"/>
      <c r="AT34" s="35"/>
      <c r="AU34" s="34" t="s">
        <v>153</v>
      </c>
      <c r="AV34" s="33">
        <v>1097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0.92184873949579826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396186</v>
      </c>
      <c r="DD34" s="31"/>
      <c r="DE34" s="31">
        <f t="shared" si="8"/>
        <v>1088</v>
      </c>
      <c r="DF34" s="31"/>
      <c r="DG34" s="31">
        <f t="shared" si="11"/>
        <v>1088</v>
      </c>
      <c r="DH34" s="31"/>
      <c r="DI34" s="31"/>
      <c r="DJ34" s="31"/>
      <c r="DK34" s="31"/>
      <c r="DL34" s="31"/>
      <c r="DM34" s="31">
        <f t="shared" si="9"/>
        <v>1088</v>
      </c>
      <c r="DN34" s="31">
        <f t="shared" si="12"/>
        <v>276.35255270510544</v>
      </c>
      <c r="DO34" s="167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4.333333333333333</v>
      </c>
      <c r="G35" s="27">
        <f t="shared" si="13"/>
        <v>76.166666666666671</v>
      </c>
      <c r="H35" s="27">
        <f t="shared" si="13"/>
        <v>53.638497652582167</v>
      </c>
      <c r="I35" s="27">
        <f t="shared" si="13"/>
        <v>74.833333333333329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126328</v>
      </c>
      <c r="AJ35" s="27">
        <f>SUM(AJ11:AJ34)</f>
        <v>126.328</v>
      </c>
      <c r="AK35" s="27">
        <f>AVERAGE(AK11:AK34)</f>
        <v>126.32800000000002</v>
      </c>
      <c r="AL35" s="27"/>
      <c r="AM35" s="27"/>
      <c r="AN35" s="27"/>
      <c r="AO35" s="27"/>
      <c r="AP35" s="27">
        <f>AVERAGE(AP11:AP34)</f>
        <v>6.7333333333333334</v>
      </c>
      <c r="AQ35" s="27">
        <f>AVERAGE(AQ11:AQ34)</f>
        <v>6.7333333333333334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26833</v>
      </c>
      <c r="DF35" s="27"/>
      <c r="DG35" s="27">
        <f>SUM(DG11:DG34)</f>
        <v>26833</v>
      </c>
      <c r="DH35" s="27"/>
      <c r="DI35" s="27"/>
      <c r="DJ35" s="27"/>
      <c r="DK35" s="27"/>
      <c r="DL35" s="27"/>
      <c r="DM35" s="27">
        <f t="shared" si="9"/>
        <v>26833</v>
      </c>
      <c r="DN35" s="27">
        <f t="shared" si="12"/>
        <v>212.40738395288454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99" t="s">
        <v>4</v>
      </c>
      <c r="C37" s="299"/>
      <c r="D37" s="299"/>
      <c r="E37" s="299"/>
      <c r="F37" s="299"/>
      <c r="DT37" s="24"/>
      <c r="DU37" s="24"/>
      <c r="DV37" s="23"/>
      <c r="DW37" s="22"/>
    </row>
    <row r="38" spans="2:127" x14ac:dyDescent="0.25">
      <c r="B38" s="21" t="s">
        <v>3</v>
      </c>
      <c r="C38" s="287" t="s">
        <v>205</v>
      </c>
      <c r="D38" s="270"/>
      <c r="E38" s="270"/>
      <c r="F38" s="271"/>
    </row>
    <row r="39" spans="2:127" x14ac:dyDescent="0.25">
      <c r="B39" s="21" t="s">
        <v>2</v>
      </c>
      <c r="C39" s="287" t="s">
        <v>212</v>
      </c>
      <c r="D39" s="288"/>
      <c r="E39" s="288"/>
      <c r="F39" s="289"/>
    </row>
    <row r="40" spans="2:127" x14ac:dyDescent="0.25">
      <c r="B40" s="21" t="s">
        <v>1</v>
      </c>
      <c r="C40" s="287" t="s">
        <v>229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78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178" t="s">
        <v>206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78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17" t="s">
        <v>226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75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72" t="s">
        <v>166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68" t="s">
        <v>227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72" t="s">
        <v>228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72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</row>
    <row r="54" spans="2:26" x14ac:dyDescent="0.25">
      <c r="B54" s="297" t="s">
        <v>169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</row>
    <row r="55" spans="2:26" x14ac:dyDescent="0.25">
      <c r="B55" s="297" t="s">
        <v>170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spans="2:26" x14ac:dyDescent="0.25">
      <c r="B56" s="298" t="s">
        <v>171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</row>
    <row r="57" spans="2:26" x14ac:dyDescent="0.25">
      <c r="B57" s="11" t="s">
        <v>230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0">
    <mergeCell ref="B54:Y54"/>
    <mergeCell ref="B55:Y55"/>
    <mergeCell ref="B56:Y56"/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dataValidations disablePrompts="1"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DW59"/>
  <sheetViews>
    <sheetView topLeftCell="A20" zoomScale="90" zoomScaleNormal="90" workbookViewId="0">
      <selection activeCell="C39" sqref="C39:F39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43325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'12'!AE34</f>
        <v>1470883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'12'!DC34</f>
        <v>396186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2</v>
      </c>
      <c r="G11" s="126">
        <v>75</v>
      </c>
      <c r="H11" s="43">
        <f t="shared" ref="H11:H34" si="1">G11/1.42</f>
        <v>52.816901408450704</v>
      </c>
      <c r="I11" s="43">
        <v>74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1474960</v>
      </c>
      <c r="AF11" s="38"/>
      <c r="AG11" s="38"/>
      <c r="AH11" s="38"/>
      <c r="AI11" s="37">
        <f t="shared" ref="AI11:AI34" si="2">IF(ISBLANK(AE11),"-",AE11-AE10)</f>
        <v>4077</v>
      </c>
      <c r="AJ11" s="37">
        <f t="shared" ref="AJ11:AJ34" si="3">AI11/1000</f>
        <v>4.077</v>
      </c>
      <c r="AK11" s="37">
        <f t="shared" ref="AK11:AK34" si="4">AJ11*24</f>
        <v>97.847999999999999</v>
      </c>
      <c r="AL11" s="37"/>
      <c r="AM11" s="37"/>
      <c r="AN11" s="37"/>
      <c r="AO11" s="37">
        <f t="shared" ref="AO11:AO34" si="5">AK11</f>
        <v>97.847999999999999</v>
      </c>
      <c r="AP11" s="36">
        <v>6.7</v>
      </c>
      <c r="AQ11" s="36">
        <f>AP11</f>
        <v>6.7</v>
      </c>
      <c r="AR11" s="35"/>
      <c r="AS11" s="35"/>
      <c r="AT11" s="35"/>
      <c r="AU11" s="34" t="s">
        <v>153</v>
      </c>
      <c r="AV11" s="33">
        <v>1167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0.98067226890756298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397272</v>
      </c>
      <c r="DD11" s="31"/>
      <c r="DE11" s="31">
        <f t="shared" ref="DE11:DE34" si="8">IF(ISBLANK(DC11),"-",DC11-DC10)</f>
        <v>1086</v>
      </c>
      <c r="DF11" s="31"/>
      <c r="DG11" s="31">
        <f>DC11-DC10</f>
        <v>1086</v>
      </c>
      <c r="DH11" s="31"/>
      <c r="DI11" s="31"/>
      <c r="DJ11" s="31"/>
      <c r="DK11" s="31"/>
      <c r="DL11" s="31"/>
      <c r="DM11" s="31">
        <f t="shared" ref="DM11:DM35" si="9">DE11</f>
        <v>1086</v>
      </c>
      <c r="DN11" s="31">
        <f>DM11/AJ11</f>
        <v>266.37233259749814</v>
      </c>
      <c r="DO11" s="167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3</v>
      </c>
      <c r="G12" s="126">
        <v>75</v>
      </c>
      <c r="H12" s="43">
        <f t="shared" si="1"/>
        <v>52.816901408450704</v>
      </c>
      <c r="I12" s="43">
        <v>73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1479273</v>
      </c>
      <c r="AF12" s="38"/>
      <c r="AG12" s="38"/>
      <c r="AH12" s="38"/>
      <c r="AI12" s="37">
        <f t="shared" si="2"/>
        <v>4313</v>
      </c>
      <c r="AJ12" s="37">
        <f t="shared" si="3"/>
        <v>4.3129999999999997</v>
      </c>
      <c r="AK12" s="37">
        <f t="shared" si="4"/>
        <v>103.512</v>
      </c>
      <c r="AL12" s="37"/>
      <c r="AM12" s="37"/>
      <c r="AN12" s="37"/>
      <c r="AO12" s="37">
        <f t="shared" si="5"/>
        <v>103.512</v>
      </c>
      <c r="AP12" s="36">
        <v>7.8</v>
      </c>
      <c r="AQ12" s="36">
        <f t="shared" ref="AQ12:AQ34" si="10">AP12</f>
        <v>7.8</v>
      </c>
      <c r="AR12" s="35"/>
      <c r="AS12" s="35"/>
      <c r="AT12" s="35"/>
      <c r="AU12" s="34" t="s">
        <v>153</v>
      </c>
      <c r="AV12" s="33">
        <v>1086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0.9126050420168067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398507</v>
      </c>
      <c r="DD12" s="31"/>
      <c r="DE12" s="31">
        <f t="shared" si="8"/>
        <v>1235</v>
      </c>
      <c r="DF12" s="31"/>
      <c r="DG12" s="31">
        <f t="shared" ref="DG12:DG34" si="11">DC12-DC11</f>
        <v>1235</v>
      </c>
      <c r="DH12" s="31"/>
      <c r="DI12" s="31"/>
      <c r="DJ12" s="31"/>
      <c r="DK12" s="31"/>
      <c r="DL12" s="31"/>
      <c r="DM12" s="31">
        <f t="shared" si="9"/>
        <v>1235</v>
      </c>
      <c r="DN12" s="31">
        <f t="shared" ref="DN12:DN35" si="12">DM12/AJ12</f>
        <v>286.34361233480178</v>
      </c>
      <c r="DO12" s="129">
        <v>0.81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4</v>
      </c>
      <c r="G13" s="126">
        <v>76</v>
      </c>
      <c r="H13" s="43">
        <f t="shared" si="1"/>
        <v>53.521126760563384</v>
      </c>
      <c r="I13" s="43">
        <v>74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1482575</v>
      </c>
      <c r="AF13" s="38"/>
      <c r="AG13" s="38"/>
      <c r="AH13" s="38"/>
      <c r="AI13" s="37">
        <f t="shared" si="2"/>
        <v>3302</v>
      </c>
      <c r="AJ13" s="37">
        <f t="shared" si="3"/>
        <v>3.302</v>
      </c>
      <c r="AK13" s="37">
        <f t="shared" si="4"/>
        <v>79.248000000000005</v>
      </c>
      <c r="AL13" s="37"/>
      <c r="AM13" s="37"/>
      <c r="AN13" s="37"/>
      <c r="AO13" s="37">
        <f t="shared" si="5"/>
        <v>79.248000000000005</v>
      </c>
      <c r="AP13" s="36">
        <v>9.1999999999999993</v>
      </c>
      <c r="AQ13" s="36">
        <f t="shared" si="10"/>
        <v>9.1999999999999993</v>
      </c>
      <c r="AR13" s="35"/>
      <c r="AS13" s="35"/>
      <c r="AT13" s="35"/>
      <c r="AU13" s="34" t="s">
        <v>153</v>
      </c>
      <c r="AV13" s="33">
        <v>996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0.83697478991596641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399351</v>
      </c>
      <c r="DD13" s="31"/>
      <c r="DE13" s="31">
        <f t="shared" si="8"/>
        <v>844</v>
      </c>
      <c r="DF13" s="31"/>
      <c r="DG13" s="31">
        <f t="shared" si="11"/>
        <v>844</v>
      </c>
      <c r="DH13" s="31"/>
      <c r="DI13" s="31"/>
      <c r="DJ13" s="31"/>
      <c r="DK13" s="31"/>
      <c r="DL13" s="31"/>
      <c r="DM13" s="31">
        <f t="shared" si="9"/>
        <v>844</v>
      </c>
      <c r="DN13" s="31">
        <f t="shared" si="12"/>
        <v>255.60266505148394</v>
      </c>
      <c r="DO13" s="167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9</v>
      </c>
      <c r="G14" s="126">
        <v>81</v>
      </c>
      <c r="H14" s="43">
        <f t="shared" si="1"/>
        <v>57.04225352112676</v>
      </c>
      <c r="I14" s="43">
        <v>79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1486475</v>
      </c>
      <c r="AF14" s="38"/>
      <c r="AG14" s="38"/>
      <c r="AH14" s="38"/>
      <c r="AI14" s="37">
        <f t="shared" si="2"/>
        <v>3900</v>
      </c>
      <c r="AJ14" s="37">
        <f t="shared" si="3"/>
        <v>3.9</v>
      </c>
      <c r="AK14" s="37">
        <f t="shared" si="4"/>
        <v>93.6</v>
      </c>
      <c r="AL14" s="37"/>
      <c r="AM14" s="37"/>
      <c r="AN14" s="37"/>
      <c r="AO14" s="37">
        <f t="shared" si="5"/>
        <v>93.6</v>
      </c>
      <c r="AP14" s="36">
        <v>9.5</v>
      </c>
      <c r="AQ14" s="36">
        <f t="shared" si="10"/>
        <v>9.5</v>
      </c>
      <c r="AR14" s="35"/>
      <c r="AS14" s="35"/>
      <c r="AT14" s="35"/>
      <c r="AU14" s="34" t="s">
        <v>153</v>
      </c>
      <c r="AV14" s="33">
        <v>995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0.83613445378151263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400317</v>
      </c>
      <c r="DD14" s="31"/>
      <c r="DE14" s="31">
        <f t="shared" si="8"/>
        <v>966</v>
      </c>
      <c r="DF14" s="31"/>
      <c r="DG14" s="31">
        <f t="shared" si="11"/>
        <v>966</v>
      </c>
      <c r="DH14" s="31"/>
      <c r="DI14" s="31"/>
      <c r="DJ14" s="31"/>
      <c r="DK14" s="31"/>
      <c r="DL14" s="31"/>
      <c r="DM14" s="31">
        <f t="shared" si="9"/>
        <v>966</v>
      </c>
      <c r="DN14" s="31">
        <f t="shared" si="12"/>
        <v>247.69230769230771</v>
      </c>
      <c r="DO14" s="167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9</v>
      </c>
      <c r="G15" s="126">
        <v>83</v>
      </c>
      <c r="H15" s="43">
        <f t="shared" si="1"/>
        <v>58.450704225352112</v>
      </c>
      <c r="I15" s="43">
        <v>81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1490698</v>
      </c>
      <c r="AF15" s="38"/>
      <c r="AG15" s="38"/>
      <c r="AH15" s="38"/>
      <c r="AI15" s="37">
        <f t="shared" si="2"/>
        <v>4223</v>
      </c>
      <c r="AJ15" s="37">
        <f t="shared" si="3"/>
        <v>4.2229999999999999</v>
      </c>
      <c r="AK15" s="37">
        <f t="shared" si="4"/>
        <v>101.352</v>
      </c>
      <c r="AL15" s="37"/>
      <c r="AM15" s="37"/>
      <c r="AN15" s="37"/>
      <c r="AO15" s="37">
        <f t="shared" si="5"/>
        <v>101.352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1056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0.88739495798319323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401295</v>
      </c>
      <c r="DD15" s="31"/>
      <c r="DE15" s="31">
        <f t="shared" si="8"/>
        <v>978</v>
      </c>
      <c r="DF15" s="31"/>
      <c r="DG15" s="31">
        <f t="shared" si="11"/>
        <v>978</v>
      </c>
      <c r="DH15" s="31"/>
      <c r="DI15" s="31"/>
      <c r="DJ15" s="31"/>
      <c r="DK15" s="31"/>
      <c r="DL15" s="31"/>
      <c r="DM15" s="31">
        <f t="shared" si="9"/>
        <v>978</v>
      </c>
      <c r="DN15" s="31">
        <f t="shared" si="12"/>
        <v>231.58891783092588</v>
      </c>
      <c r="DO15" s="167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9</v>
      </c>
      <c r="G16" s="126">
        <v>81</v>
      </c>
      <c r="H16" s="43">
        <f t="shared" si="1"/>
        <v>57.04225352112676</v>
      </c>
      <c r="I16" s="43">
        <v>79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1496345</v>
      </c>
      <c r="AF16" s="38"/>
      <c r="AG16" s="38"/>
      <c r="AH16" s="38"/>
      <c r="AI16" s="37">
        <f t="shared" si="2"/>
        <v>5647</v>
      </c>
      <c r="AJ16" s="37">
        <f t="shared" si="3"/>
        <v>5.6470000000000002</v>
      </c>
      <c r="AK16" s="37">
        <f t="shared" si="4"/>
        <v>135.52800000000002</v>
      </c>
      <c r="AL16" s="37"/>
      <c r="AM16" s="37"/>
      <c r="AN16" s="37"/>
      <c r="AO16" s="37">
        <f t="shared" si="5"/>
        <v>135.52800000000002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1116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0.93781512605042017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402590</v>
      </c>
      <c r="DD16" s="31"/>
      <c r="DE16" s="31">
        <f t="shared" si="8"/>
        <v>1295</v>
      </c>
      <c r="DF16" s="31"/>
      <c r="DG16" s="31">
        <f t="shared" si="11"/>
        <v>1295</v>
      </c>
      <c r="DH16" s="31"/>
      <c r="DI16" s="31"/>
      <c r="DJ16" s="31"/>
      <c r="DK16" s="31"/>
      <c r="DL16" s="31"/>
      <c r="DM16" s="31">
        <f t="shared" si="9"/>
        <v>1295</v>
      </c>
      <c r="DN16" s="31">
        <f t="shared" si="12"/>
        <v>229.32530547193198</v>
      </c>
      <c r="DO16" s="129">
        <v>0.78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9</v>
      </c>
      <c r="G17" s="126">
        <v>78</v>
      </c>
      <c r="H17" s="43">
        <f t="shared" si="1"/>
        <v>54.929577464788736</v>
      </c>
      <c r="I17" s="43">
        <v>76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1499640</v>
      </c>
      <c r="AF17" s="38"/>
      <c r="AG17" s="38"/>
      <c r="AH17" s="38"/>
      <c r="AI17" s="37">
        <f t="shared" si="2"/>
        <v>3295</v>
      </c>
      <c r="AJ17" s="37">
        <f t="shared" si="3"/>
        <v>3.2949999999999999</v>
      </c>
      <c r="AK17" s="37">
        <f t="shared" si="4"/>
        <v>79.08</v>
      </c>
      <c r="AL17" s="37"/>
      <c r="AM17" s="37"/>
      <c r="AN17" s="37"/>
      <c r="AO17" s="37">
        <f t="shared" si="5"/>
        <v>79.08</v>
      </c>
      <c r="AP17" s="36">
        <v>9.5</v>
      </c>
      <c r="AQ17" s="36">
        <f t="shared" si="10"/>
        <v>9.5</v>
      </c>
      <c r="AR17" s="35"/>
      <c r="AS17" s="35"/>
      <c r="AT17" s="35"/>
      <c r="AU17" s="34" t="s">
        <v>153</v>
      </c>
      <c r="AV17" s="33">
        <v>1147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0.96386554621848741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403319</v>
      </c>
      <c r="DD17" s="31"/>
      <c r="DE17" s="31">
        <f t="shared" si="8"/>
        <v>729</v>
      </c>
      <c r="DF17" s="31"/>
      <c r="DG17" s="31">
        <f t="shared" si="11"/>
        <v>729</v>
      </c>
      <c r="DH17" s="31"/>
      <c r="DI17" s="31"/>
      <c r="DJ17" s="31"/>
      <c r="DK17" s="31"/>
      <c r="DL17" s="31"/>
      <c r="DM17" s="31">
        <f t="shared" si="9"/>
        <v>729</v>
      </c>
      <c r="DN17" s="31">
        <f t="shared" si="12"/>
        <v>221.2443095599393</v>
      </c>
      <c r="DO17" s="167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9</v>
      </c>
      <c r="G18" s="126">
        <v>77</v>
      </c>
      <c r="H18" s="43">
        <f t="shared" si="1"/>
        <v>54.225352112676056</v>
      </c>
      <c r="I18" s="43">
        <v>75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1504640</v>
      </c>
      <c r="AF18" s="38"/>
      <c r="AG18" s="38"/>
      <c r="AH18" s="38"/>
      <c r="AI18" s="37">
        <f t="shared" si="2"/>
        <v>5000</v>
      </c>
      <c r="AJ18" s="37">
        <f t="shared" si="3"/>
        <v>5</v>
      </c>
      <c r="AK18" s="37">
        <f t="shared" si="4"/>
        <v>120</v>
      </c>
      <c r="AL18" s="37"/>
      <c r="AM18" s="37"/>
      <c r="AN18" s="37"/>
      <c r="AO18" s="37">
        <f t="shared" si="5"/>
        <v>120</v>
      </c>
      <c r="AP18" s="36">
        <v>9.5</v>
      </c>
      <c r="AQ18" s="36">
        <f t="shared" si="10"/>
        <v>9.5</v>
      </c>
      <c r="AR18" s="35"/>
      <c r="AS18" s="35"/>
      <c r="AT18" s="35"/>
      <c r="AU18" s="34" t="s">
        <v>153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404390</v>
      </c>
      <c r="DD18" s="31"/>
      <c r="DE18" s="31">
        <f t="shared" si="8"/>
        <v>1071</v>
      </c>
      <c r="DF18" s="31"/>
      <c r="DG18" s="31">
        <f t="shared" si="11"/>
        <v>1071</v>
      </c>
      <c r="DH18" s="31"/>
      <c r="DI18" s="31"/>
      <c r="DJ18" s="31"/>
      <c r="DK18" s="31"/>
      <c r="DL18" s="31"/>
      <c r="DM18" s="31">
        <f t="shared" si="9"/>
        <v>1071</v>
      </c>
      <c r="DN18" s="31">
        <f t="shared" si="12"/>
        <v>214.2</v>
      </c>
      <c r="DO18" s="167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9</v>
      </c>
      <c r="G19" s="126">
        <v>79</v>
      </c>
      <c r="H19" s="43">
        <f t="shared" si="1"/>
        <v>55.633802816901408</v>
      </c>
      <c r="I19" s="43">
        <v>77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1510312</v>
      </c>
      <c r="AF19" s="38"/>
      <c r="AG19" s="38"/>
      <c r="AH19" s="38"/>
      <c r="AI19" s="37">
        <f t="shared" si="2"/>
        <v>5672</v>
      </c>
      <c r="AJ19" s="37">
        <f t="shared" si="3"/>
        <v>5.6719999999999997</v>
      </c>
      <c r="AK19" s="37">
        <f t="shared" si="4"/>
        <v>136.12799999999999</v>
      </c>
      <c r="AL19" s="37"/>
      <c r="AM19" s="37"/>
      <c r="AN19" s="37"/>
      <c r="AO19" s="37">
        <f t="shared" si="5"/>
        <v>136.12799999999999</v>
      </c>
      <c r="AP19" s="36">
        <v>9.5</v>
      </c>
      <c r="AQ19" s="36">
        <f t="shared" si="10"/>
        <v>9.5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1007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0.84621848739495797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405523</v>
      </c>
      <c r="DD19" s="31"/>
      <c r="DE19" s="31">
        <f t="shared" si="8"/>
        <v>1133</v>
      </c>
      <c r="DF19" s="31"/>
      <c r="DG19" s="31">
        <f t="shared" si="11"/>
        <v>1133</v>
      </c>
      <c r="DH19" s="31"/>
      <c r="DI19" s="31"/>
      <c r="DJ19" s="31"/>
      <c r="DK19" s="31"/>
      <c r="DL19" s="31"/>
      <c r="DM19" s="31">
        <f t="shared" si="9"/>
        <v>1133</v>
      </c>
      <c r="DN19" s="31">
        <f t="shared" si="12"/>
        <v>199.75317348377999</v>
      </c>
      <c r="DO19" s="167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8</v>
      </c>
      <c r="G20" s="126">
        <v>78</v>
      </c>
      <c r="H20" s="43">
        <f t="shared" si="1"/>
        <v>54.929577464788736</v>
      </c>
      <c r="I20" s="43">
        <v>75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1515550</v>
      </c>
      <c r="AF20" s="38"/>
      <c r="AG20" s="38"/>
      <c r="AH20" s="38"/>
      <c r="AI20" s="37">
        <f t="shared" si="2"/>
        <v>5238</v>
      </c>
      <c r="AJ20" s="37">
        <f t="shared" si="3"/>
        <v>5.2380000000000004</v>
      </c>
      <c r="AK20" s="37">
        <f t="shared" si="4"/>
        <v>125.71200000000002</v>
      </c>
      <c r="AL20" s="37"/>
      <c r="AM20" s="37"/>
      <c r="AN20" s="37"/>
      <c r="AO20" s="37">
        <f t="shared" si="5"/>
        <v>125.71200000000002</v>
      </c>
      <c r="AP20" s="36">
        <v>9</v>
      </c>
      <c r="AQ20" s="36">
        <f t="shared" si="10"/>
        <v>9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1018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0.85546218487394954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406688</v>
      </c>
      <c r="DD20" s="31"/>
      <c r="DE20" s="31">
        <f t="shared" si="8"/>
        <v>1165</v>
      </c>
      <c r="DF20" s="31"/>
      <c r="DG20" s="31">
        <f t="shared" si="11"/>
        <v>1165</v>
      </c>
      <c r="DH20" s="31"/>
      <c r="DI20" s="31"/>
      <c r="DJ20" s="31"/>
      <c r="DK20" s="31"/>
      <c r="DL20" s="31"/>
      <c r="DM20" s="31">
        <f t="shared" si="9"/>
        <v>1165</v>
      </c>
      <c r="DN20" s="31">
        <f t="shared" si="12"/>
        <v>222.41313478426878</v>
      </c>
      <c r="DO20" s="129">
        <v>0.88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6</v>
      </c>
      <c r="G21" s="126">
        <v>77</v>
      </c>
      <c r="H21" s="43">
        <f t="shared" si="1"/>
        <v>54.225352112676056</v>
      </c>
      <c r="I21" s="43">
        <v>74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1521600</v>
      </c>
      <c r="AF21" s="38"/>
      <c r="AG21" s="38"/>
      <c r="AH21" s="38"/>
      <c r="AI21" s="37">
        <f t="shared" si="2"/>
        <v>6050</v>
      </c>
      <c r="AJ21" s="37">
        <f t="shared" si="3"/>
        <v>6.05</v>
      </c>
      <c r="AK21" s="37">
        <f t="shared" si="4"/>
        <v>145.19999999999999</v>
      </c>
      <c r="AL21" s="37"/>
      <c r="AM21" s="37"/>
      <c r="AN21" s="37"/>
      <c r="AO21" s="37">
        <f t="shared" si="5"/>
        <v>145.19999999999999</v>
      </c>
      <c r="AP21" s="36">
        <v>8.3000000000000007</v>
      </c>
      <c r="AQ21" s="36">
        <f t="shared" si="10"/>
        <v>8.3000000000000007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1017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0.85462184873949576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407884</v>
      </c>
      <c r="DD21" s="31"/>
      <c r="DE21" s="31">
        <f t="shared" si="8"/>
        <v>1196</v>
      </c>
      <c r="DF21" s="31"/>
      <c r="DG21" s="31">
        <f t="shared" si="11"/>
        <v>1196</v>
      </c>
      <c r="DH21" s="31"/>
      <c r="DI21" s="31"/>
      <c r="DJ21" s="31"/>
      <c r="DK21" s="31"/>
      <c r="DL21" s="31"/>
      <c r="DM21" s="31">
        <f t="shared" si="9"/>
        <v>1196</v>
      </c>
      <c r="DN21" s="31">
        <f t="shared" si="12"/>
        <v>197.68595041322314</v>
      </c>
      <c r="DO21" s="167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6</v>
      </c>
      <c r="G22" s="126">
        <v>76</v>
      </c>
      <c r="H22" s="43">
        <f t="shared" si="1"/>
        <v>53.521126760563384</v>
      </c>
      <c r="I22" s="43">
        <v>73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1527445</v>
      </c>
      <c r="AF22" s="38"/>
      <c r="AG22" s="38"/>
      <c r="AH22" s="38"/>
      <c r="AI22" s="37">
        <f t="shared" si="2"/>
        <v>5845</v>
      </c>
      <c r="AJ22" s="37">
        <f t="shared" si="3"/>
        <v>5.8449999999999998</v>
      </c>
      <c r="AK22" s="37">
        <f t="shared" si="4"/>
        <v>140.28</v>
      </c>
      <c r="AL22" s="37"/>
      <c r="AM22" s="37"/>
      <c r="AN22" s="37"/>
      <c r="AO22" s="37">
        <f t="shared" si="5"/>
        <v>140.28</v>
      </c>
      <c r="AP22" s="36">
        <v>7.3</v>
      </c>
      <c r="AQ22" s="36">
        <f t="shared" si="10"/>
        <v>7.3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1017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0.85462184873949576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409093</v>
      </c>
      <c r="DD22" s="31"/>
      <c r="DE22" s="31">
        <f t="shared" si="8"/>
        <v>1209</v>
      </c>
      <c r="DF22" s="31"/>
      <c r="DG22" s="31">
        <f t="shared" si="11"/>
        <v>1209</v>
      </c>
      <c r="DH22" s="31"/>
      <c r="DI22" s="31"/>
      <c r="DJ22" s="31"/>
      <c r="DK22" s="31"/>
      <c r="DL22" s="31"/>
      <c r="DM22" s="31">
        <f t="shared" si="9"/>
        <v>1209</v>
      </c>
      <c r="DN22" s="31">
        <f t="shared" si="12"/>
        <v>206.84345594525237</v>
      </c>
      <c r="DO22" s="167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5</v>
      </c>
      <c r="G23" s="126">
        <v>75</v>
      </c>
      <c r="H23" s="43">
        <f t="shared" si="1"/>
        <v>52.816901408450704</v>
      </c>
      <c r="I23" s="43">
        <v>73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1532540</v>
      </c>
      <c r="AF23" s="38"/>
      <c r="AG23" s="38"/>
      <c r="AH23" s="38"/>
      <c r="AI23" s="37">
        <f t="shared" si="2"/>
        <v>5095</v>
      </c>
      <c r="AJ23" s="37">
        <f t="shared" si="3"/>
        <v>5.0949999999999998</v>
      </c>
      <c r="AK23" s="37">
        <f t="shared" si="4"/>
        <v>122.28</v>
      </c>
      <c r="AL23" s="37"/>
      <c r="AM23" s="37"/>
      <c r="AN23" s="37"/>
      <c r="AO23" s="37">
        <f t="shared" si="5"/>
        <v>122.28</v>
      </c>
      <c r="AP23" s="36">
        <v>7.2</v>
      </c>
      <c r="AQ23" s="36">
        <f t="shared" si="10"/>
        <v>7.2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1006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0.8453781512605042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410282</v>
      </c>
      <c r="DD23" s="31"/>
      <c r="DE23" s="31">
        <f t="shared" si="8"/>
        <v>1189</v>
      </c>
      <c r="DF23" s="31"/>
      <c r="DG23" s="31">
        <f t="shared" si="11"/>
        <v>1189</v>
      </c>
      <c r="DH23" s="31"/>
      <c r="DI23" s="31"/>
      <c r="DJ23" s="31"/>
      <c r="DK23" s="31"/>
      <c r="DL23" s="31"/>
      <c r="DM23" s="31">
        <f t="shared" si="9"/>
        <v>1189</v>
      </c>
      <c r="DN23" s="31">
        <f t="shared" si="12"/>
        <v>233.36604514229637</v>
      </c>
      <c r="DO23" s="167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5</v>
      </c>
      <c r="G24" s="126">
        <v>75</v>
      </c>
      <c r="H24" s="43">
        <f t="shared" si="1"/>
        <v>52.816901408450704</v>
      </c>
      <c r="I24" s="43">
        <v>73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1537760</v>
      </c>
      <c r="AF24" s="38"/>
      <c r="AG24" s="38"/>
      <c r="AH24" s="38"/>
      <c r="AI24" s="37">
        <f t="shared" si="2"/>
        <v>5220</v>
      </c>
      <c r="AJ24" s="37">
        <f t="shared" si="3"/>
        <v>5.22</v>
      </c>
      <c r="AK24" s="37">
        <f t="shared" si="4"/>
        <v>125.28</v>
      </c>
      <c r="AL24" s="37"/>
      <c r="AM24" s="37"/>
      <c r="AN24" s="37"/>
      <c r="AO24" s="37">
        <f t="shared" si="5"/>
        <v>125.28</v>
      </c>
      <c r="AP24" s="36">
        <v>6.7</v>
      </c>
      <c r="AQ24" s="36">
        <f t="shared" si="10"/>
        <v>6.7</v>
      </c>
      <c r="AR24" s="35"/>
      <c r="AS24" s="35"/>
      <c r="AT24" s="35"/>
      <c r="AU24" s="34" t="s">
        <v>154</v>
      </c>
      <c r="AV24" s="33">
        <v>1186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1007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0.99663865546218489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0.84621848739495797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411462</v>
      </c>
      <c r="DD24" s="31"/>
      <c r="DE24" s="31">
        <f t="shared" si="8"/>
        <v>1180</v>
      </c>
      <c r="DF24" s="31"/>
      <c r="DG24" s="31">
        <f t="shared" si="11"/>
        <v>1180</v>
      </c>
      <c r="DH24" s="31"/>
      <c r="DI24" s="31"/>
      <c r="DJ24" s="31"/>
      <c r="DK24" s="31"/>
      <c r="DL24" s="31"/>
      <c r="DM24" s="31">
        <f t="shared" si="9"/>
        <v>1180</v>
      </c>
      <c r="DN24" s="31">
        <f t="shared" si="12"/>
        <v>226.05363984674329</v>
      </c>
      <c r="DO24" s="129">
        <v>0.85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4</v>
      </c>
      <c r="G25" s="126">
        <v>76</v>
      </c>
      <c r="H25" s="43">
        <f t="shared" si="1"/>
        <v>53.521126760563384</v>
      </c>
      <c r="I25" s="43">
        <v>74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1543140</v>
      </c>
      <c r="AF25" s="38"/>
      <c r="AG25" s="38"/>
      <c r="AH25" s="38"/>
      <c r="AI25" s="37">
        <f t="shared" si="2"/>
        <v>5380</v>
      </c>
      <c r="AJ25" s="37">
        <f t="shared" si="3"/>
        <v>5.38</v>
      </c>
      <c r="AK25" s="37">
        <f t="shared" si="4"/>
        <v>129.12</v>
      </c>
      <c r="AL25" s="37"/>
      <c r="AM25" s="37"/>
      <c r="AN25" s="37"/>
      <c r="AO25" s="37">
        <f t="shared" si="5"/>
        <v>129.12</v>
      </c>
      <c r="AP25" s="36">
        <v>6.2</v>
      </c>
      <c r="AQ25" s="36">
        <f t="shared" si="10"/>
        <v>6.2</v>
      </c>
      <c r="AR25" s="35"/>
      <c r="AS25" s="35"/>
      <c r="AT25" s="35"/>
      <c r="AU25" s="34" t="s">
        <v>154</v>
      </c>
      <c r="AV25" s="33">
        <v>1188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1015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0.99831932773109244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0.8529411764705882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412606</v>
      </c>
      <c r="DD25" s="31"/>
      <c r="DE25" s="31">
        <f t="shared" si="8"/>
        <v>1144</v>
      </c>
      <c r="DF25" s="31"/>
      <c r="DG25" s="31">
        <f t="shared" si="11"/>
        <v>1144</v>
      </c>
      <c r="DH25" s="31"/>
      <c r="DI25" s="31"/>
      <c r="DJ25" s="31"/>
      <c r="DK25" s="31"/>
      <c r="DL25" s="31"/>
      <c r="DM25" s="31">
        <f t="shared" si="9"/>
        <v>1144</v>
      </c>
      <c r="DN25" s="31">
        <f t="shared" si="12"/>
        <v>212.63940520446096</v>
      </c>
      <c r="DO25" s="167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3</v>
      </c>
      <c r="G26" s="126">
        <v>76</v>
      </c>
      <c r="H26" s="43">
        <f t="shared" si="1"/>
        <v>53.521126760563384</v>
      </c>
      <c r="I26" s="43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1548319</v>
      </c>
      <c r="AF26" s="38"/>
      <c r="AG26" s="38"/>
      <c r="AH26" s="38"/>
      <c r="AI26" s="37">
        <f t="shared" si="2"/>
        <v>5179</v>
      </c>
      <c r="AJ26" s="37">
        <f t="shared" si="3"/>
        <v>5.1790000000000003</v>
      </c>
      <c r="AK26" s="37">
        <f t="shared" si="4"/>
        <v>124.29600000000001</v>
      </c>
      <c r="AL26" s="37"/>
      <c r="AM26" s="37"/>
      <c r="AN26" s="37"/>
      <c r="AO26" s="37">
        <f t="shared" si="5"/>
        <v>124.29600000000001</v>
      </c>
      <c r="AP26" s="36">
        <v>5.8</v>
      </c>
      <c r="AQ26" s="36">
        <f t="shared" si="10"/>
        <v>5.8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1016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0.85378151260504198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413769</v>
      </c>
      <c r="DD26" s="31"/>
      <c r="DE26" s="31">
        <f t="shared" si="8"/>
        <v>1163</v>
      </c>
      <c r="DF26" s="31"/>
      <c r="DG26" s="31">
        <f t="shared" si="11"/>
        <v>1163</v>
      </c>
      <c r="DH26" s="31"/>
      <c r="DI26" s="31"/>
      <c r="DJ26" s="31"/>
      <c r="DK26" s="31"/>
      <c r="DL26" s="31"/>
      <c r="DM26" s="31">
        <f t="shared" si="9"/>
        <v>1163</v>
      </c>
      <c r="DN26" s="31">
        <f t="shared" si="12"/>
        <v>224.560726008882</v>
      </c>
      <c r="DO26" s="167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2</v>
      </c>
      <c r="G27" s="126">
        <v>75</v>
      </c>
      <c r="H27" s="43">
        <f t="shared" si="1"/>
        <v>52.816901408450704</v>
      </c>
      <c r="I27" s="43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1553822</v>
      </c>
      <c r="AF27" s="38"/>
      <c r="AG27" s="38"/>
      <c r="AH27" s="38"/>
      <c r="AI27" s="37">
        <f t="shared" si="2"/>
        <v>5503</v>
      </c>
      <c r="AJ27" s="37">
        <f t="shared" si="3"/>
        <v>5.5030000000000001</v>
      </c>
      <c r="AK27" s="37">
        <f t="shared" si="4"/>
        <v>132.072</v>
      </c>
      <c r="AL27" s="37"/>
      <c r="AM27" s="37"/>
      <c r="AN27" s="37"/>
      <c r="AO27" s="37">
        <f t="shared" si="5"/>
        <v>132.072</v>
      </c>
      <c r="AP27" s="36">
        <v>5.3</v>
      </c>
      <c r="AQ27" s="36">
        <f t="shared" si="10"/>
        <v>5.3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1016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0.85378151260504198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414935</v>
      </c>
      <c r="DD27" s="31"/>
      <c r="DE27" s="31">
        <f t="shared" si="8"/>
        <v>1166</v>
      </c>
      <c r="DF27" s="31"/>
      <c r="DG27" s="31">
        <f t="shared" si="11"/>
        <v>1166</v>
      </c>
      <c r="DH27" s="31"/>
      <c r="DI27" s="31"/>
      <c r="DJ27" s="31"/>
      <c r="DK27" s="31"/>
      <c r="DL27" s="31"/>
      <c r="DM27" s="31">
        <f t="shared" si="9"/>
        <v>1166</v>
      </c>
      <c r="DN27" s="31">
        <f t="shared" si="12"/>
        <v>211.88442667635834</v>
      </c>
      <c r="DO27" s="167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1</v>
      </c>
      <c r="G28" s="126">
        <v>74</v>
      </c>
      <c r="H28" s="43">
        <f t="shared" si="1"/>
        <v>52.112676056338032</v>
      </c>
      <c r="I28" s="43">
        <v>72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1559272</v>
      </c>
      <c r="AF28" s="38"/>
      <c r="AG28" s="38"/>
      <c r="AH28" s="38"/>
      <c r="AI28" s="37">
        <f t="shared" si="2"/>
        <v>5450</v>
      </c>
      <c r="AJ28" s="37">
        <f t="shared" si="3"/>
        <v>5.45</v>
      </c>
      <c r="AK28" s="37">
        <f t="shared" si="4"/>
        <v>130.80000000000001</v>
      </c>
      <c r="AL28" s="37"/>
      <c r="AM28" s="37"/>
      <c r="AN28" s="37"/>
      <c r="AO28" s="37">
        <f t="shared" si="5"/>
        <v>130.80000000000001</v>
      </c>
      <c r="AP28" s="36">
        <v>4.8</v>
      </c>
      <c r="AQ28" s="36">
        <f t="shared" si="10"/>
        <v>4.8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1016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0.85378151260504198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416101</v>
      </c>
      <c r="DD28" s="31"/>
      <c r="DE28" s="31">
        <f t="shared" si="8"/>
        <v>1166</v>
      </c>
      <c r="DF28" s="31"/>
      <c r="DG28" s="31">
        <f t="shared" si="11"/>
        <v>1166</v>
      </c>
      <c r="DH28" s="31"/>
      <c r="DI28" s="31"/>
      <c r="DJ28" s="31"/>
      <c r="DK28" s="31"/>
      <c r="DL28" s="31"/>
      <c r="DM28" s="31">
        <f t="shared" si="9"/>
        <v>1166</v>
      </c>
      <c r="DN28" s="31">
        <f t="shared" si="12"/>
        <v>213.94495412844037</v>
      </c>
      <c r="DO28" s="129">
        <v>0.82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1</v>
      </c>
      <c r="G29" s="126">
        <v>74</v>
      </c>
      <c r="H29" s="43">
        <f t="shared" si="1"/>
        <v>52.112676056338032</v>
      </c>
      <c r="I29" s="43">
        <v>72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1564725</v>
      </c>
      <c r="AF29" s="38"/>
      <c r="AG29" s="38"/>
      <c r="AH29" s="38"/>
      <c r="AI29" s="37">
        <f t="shared" si="2"/>
        <v>5453</v>
      </c>
      <c r="AJ29" s="37">
        <f t="shared" si="3"/>
        <v>5.4530000000000003</v>
      </c>
      <c r="AK29" s="37">
        <f t="shared" si="4"/>
        <v>130.87200000000001</v>
      </c>
      <c r="AL29" s="37"/>
      <c r="AM29" s="37"/>
      <c r="AN29" s="37"/>
      <c r="AO29" s="37">
        <f t="shared" si="5"/>
        <v>130.87200000000001</v>
      </c>
      <c r="AP29" s="36">
        <v>4.3</v>
      </c>
      <c r="AQ29" s="36">
        <f t="shared" si="10"/>
        <v>4.3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1047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0.87983193277310923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417269</v>
      </c>
      <c r="DD29" s="31"/>
      <c r="DE29" s="31">
        <f t="shared" si="8"/>
        <v>1168</v>
      </c>
      <c r="DF29" s="31"/>
      <c r="DG29" s="31">
        <f t="shared" si="11"/>
        <v>1168</v>
      </c>
      <c r="DH29" s="31"/>
      <c r="DI29" s="31"/>
      <c r="DJ29" s="31"/>
      <c r="DK29" s="31"/>
      <c r="DL29" s="31"/>
      <c r="DM29" s="31">
        <f t="shared" si="9"/>
        <v>1168</v>
      </c>
      <c r="DN29" s="31">
        <f t="shared" si="12"/>
        <v>214.19402163946449</v>
      </c>
      <c r="DO29" s="167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0</v>
      </c>
      <c r="G30" s="126">
        <v>73</v>
      </c>
      <c r="H30" s="43">
        <f t="shared" si="1"/>
        <v>51.408450704225352</v>
      </c>
      <c r="I30" s="43">
        <v>71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1569894</v>
      </c>
      <c r="AF30" s="38"/>
      <c r="AG30" s="38"/>
      <c r="AH30" s="38"/>
      <c r="AI30" s="37">
        <f t="shared" si="2"/>
        <v>5169</v>
      </c>
      <c r="AJ30" s="37">
        <f t="shared" si="3"/>
        <v>5.1689999999999996</v>
      </c>
      <c r="AK30" s="37">
        <f t="shared" si="4"/>
        <v>124.05599999999998</v>
      </c>
      <c r="AL30" s="37"/>
      <c r="AM30" s="37"/>
      <c r="AN30" s="37"/>
      <c r="AO30" s="37">
        <f t="shared" si="5"/>
        <v>124.05599999999998</v>
      </c>
      <c r="AP30" s="36">
        <v>3.6</v>
      </c>
      <c r="AQ30" s="36">
        <f t="shared" si="10"/>
        <v>3.6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1017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0.85462184873949576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418439</v>
      </c>
      <c r="DD30" s="31"/>
      <c r="DE30" s="31">
        <f t="shared" si="8"/>
        <v>1170</v>
      </c>
      <c r="DF30" s="31"/>
      <c r="DG30" s="31">
        <f t="shared" si="11"/>
        <v>1170</v>
      </c>
      <c r="DH30" s="31"/>
      <c r="DI30" s="31"/>
      <c r="DJ30" s="31"/>
      <c r="DK30" s="31"/>
      <c r="DL30" s="31"/>
      <c r="DM30" s="31">
        <f t="shared" si="9"/>
        <v>1170</v>
      </c>
      <c r="DN30" s="31">
        <f t="shared" si="12"/>
        <v>226.34939059779455</v>
      </c>
      <c r="DO30" s="167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-1</v>
      </c>
      <c r="G31" s="126">
        <v>74</v>
      </c>
      <c r="H31" s="43">
        <f t="shared" si="1"/>
        <v>52.112676056338032</v>
      </c>
      <c r="I31" s="43">
        <v>72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1575349</v>
      </c>
      <c r="AF31" s="38"/>
      <c r="AG31" s="38"/>
      <c r="AH31" s="38"/>
      <c r="AI31" s="37">
        <f t="shared" si="2"/>
        <v>5455</v>
      </c>
      <c r="AJ31" s="37">
        <f t="shared" si="3"/>
        <v>5.4550000000000001</v>
      </c>
      <c r="AK31" s="37">
        <f t="shared" si="4"/>
        <v>130.92000000000002</v>
      </c>
      <c r="AL31" s="37"/>
      <c r="AM31" s="37"/>
      <c r="AN31" s="37"/>
      <c r="AO31" s="37">
        <f t="shared" si="5"/>
        <v>130.92000000000002</v>
      </c>
      <c r="AP31" s="36">
        <v>3.2</v>
      </c>
      <c r="AQ31" s="36">
        <f t="shared" si="10"/>
        <v>3.2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1015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0.8529411764705882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419583</v>
      </c>
      <c r="DD31" s="31"/>
      <c r="DE31" s="31">
        <f t="shared" si="8"/>
        <v>1144</v>
      </c>
      <c r="DF31" s="31"/>
      <c r="DG31" s="31">
        <f t="shared" si="11"/>
        <v>1144</v>
      </c>
      <c r="DH31" s="31"/>
      <c r="DI31" s="31"/>
      <c r="DJ31" s="31"/>
      <c r="DK31" s="31"/>
      <c r="DL31" s="31"/>
      <c r="DM31" s="31">
        <f t="shared" si="9"/>
        <v>1144</v>
      </c>
      <c r="DN31" s="31">
        <f t="shared" si="12"/>
        <v>209.71585701191566</v>
      </c>
      <c r="DO31" s="167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0</v>
      </c>
      <c r="G32" s="126">
        <v>76</v>
      </c>
      <c r="H32" s="43">
        <f t="shared" si="1"/>
        <v>53.521126760563384</v>
      </c>
      <c r="I32" s="43">
        <v>75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1580926</v>
      </c>
      <c r="AF32" s="38"/>
      <c r="AG32" s="38"/>
      <c r="AH32" s="38"/>
      <c r="AI32" s="37">
        <f t="shared" si="2"/>
        <v>5577</v>
      </c>
      <c r="AJ32" s="37">
        <f t="shared" si="3"/>
        <v>5.577</v>
      </c>
      <c r="AK32" s="37">
        <f t="shared" si="4"/>
        <v>133.84800000000001</v>
      </c>
      <c r="AL32" s="37"/>
      <c r="AM32" s="37"/>
      <c r="AN32" s="37"/>
      <c r="AO32" s="37">
        <f t="shared" si="5"/>
        <v>133.84800000000001</v>
      </c>
      <c r="AP32" s="36">
        <v>2.9</v>
      </c>
      <c r="AQ32" s="36">
        <f t="shared" si="10"/>
        <v>2.9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1004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0.84369747899159664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420722</v>
      </c>
      <c r="DD32" s="31"/>
      <c r="DE32" s="31">
        <f t="shared" si="8"/>
        <v>1139</v>
      </c>
      <c r="DF32" s="31"/>
      <c r="DG32" s="31">
        <f t="shared" si="11"/>
        <v>1139</v>
      </c>
      <c r="DH32" s="31"/>
      <c r="DI32" s="31"/>
      <c r="DJ32" s="31"/>
      <c r="DK32" s="31"/>
      <c r="DL32" s="31"/>
      <c r="DM32" s="31">
        <f t="shared" si="9"/>
        <v>1139</v>
      </c>
      <c r="DN32" s="31">
        <f t="shared" si="12"/>
        <v>204.23166577012731</v>
      </c>
      <c r="DO32" s="129">
        <v>0.89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1</v>
      </c>
      <c r="G33" s="126">
        <v>70</v>
      </c>
      <c r="H33" s="43">
        <f t="shared" si="1"/>
        <v>49.295774647887328</v>
      </c>
      <c r="I33" s="43">
        <v>69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1584993</v>
      </c>
      <c r="AF33" s="38"/>
      <c r="AG33" s="38"/>
      <c r="AH33" s="38"/>
      <c r="AI33" s="37">
        <f t="shared" si="2"/>
        <v>4067</v>
      </c>
      <c r="AJ33" s="37">
        <f t="shared" si="3"/>
        <v>4.0670000000000002</v>
      </c>
      <c r="AK33" s="37">
        <f t="shared" si="4"/>
        <v>97.608000000000004</v>
      </c>
      <c r="AL33" s="37"/>
      <c r="AM33" s="37"/>
      <c r="AN33" s="37"/>
      <c r="AO33" s="37">
        <f t="shared" si="5"/>
        <v>97.608000000000004</v>
      </c>
      <c r="AP33" s="36">
        <v>3.3</v>
      </c>
      <c r="AQ33" s="36">
        <f t="shared" si="10"/>
        <v>3.3</v>
      </c>
      <c r="AR33" s="35"/>
      <c r="AS33" s="35"/>
      <c r="AT33" s="35"/>
      <c r="AU33" s="34" t="s">
        <v>153</v>
      </c>
      <c r="AV33" s="33">
        <v>1016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0.85378151260504198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421696</v>
      </c>
      <c r="DD33" s="31"/>
      <c r="DE33" s="31">
        <f t="shared" si="8"/>
        <v>974</v>
      </c>
      <c r="DF33" s="31"/>
      <c r="DG33" s="31">
        <f t="shared" si="11"/>
        <v>974</v>
      </c>
      <c r="DH33" s="31"/>
      <c r="DI33" s="31"/>
      <c r="DJ33" s="31"/>
      <c r="DK33" s="31"/>
      <c r="DL33" s="31"/>
      <c r="DM33" s="31">
        <f t="shared" si="9"/>
        <v>974</v>
      </c>
      <c r="DN33" s="31">
        <f t="shared" si="12"/>
        <v>239.48856651094172</v>
      </c>
      <c r="DO33" s="167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70</v>
      </c>
      <c r="H34" s="43">
        <f t="shared" si="1"/>
        <v>49.295774647887328</v>
      </c>
      <c r="I34" s="43">
        <v>69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1588274</v>
      </c>
      <c r="AF34" s="38"/>
      <c r="AG34" s="38"/>
      <c r="AH34" s="38"/>
      <c r="AI34" s="37">
        <f t="shared" si="2"/>
        <v>3281</v>
      </c>
      <c r="AJ34" s="37">
        <f t="shared" si="3"/>
        <v>3.2810000000000001</v>
      </c>
      <c r="AK34" s="37">
        <f t="shared" si="4"/>
        <v>78.744</v>
      </c>
      <c r="AL34" s="37"/>
      <c r="AM34" s="37"/>
      <c r="AN34" s="37"/>
      <c r="AO34" s="37">
        <f t="shared" si="5"/>
        <v>78.744</v>
      </c>
      <c r="AP34" s="36">
        <v>4.9000000000000004</v>
      </c>
      <c r="AQ34" s="36">
        <f t="shared" si="10"/>
        <v>4.9000000000000004</v>
      </c>
      <c r="AR34" s="35"/>
      <c r="AS34" s="35"/>
      <c r="AT34" s="35"/>
      <c r="AU34" s="34" t="s">
        <v>153</v>
      </c>
      <c r="AV34" s="33">
        <v>1016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0.85378151260504198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422683</v>
      </c>
      <c r="DD34" s="31"/>
      <c r="DE34" s="31">
        <f t="shared" si="8"/>
        <v>987</v>
      </c>
      <c r="DF34" s="31"/>
      <c r="DG34" s="31">
        <f t="shared" si="11"/>
        <v>987</v>
      </c>
      <c r="DH34" s="31"/>
      <c r="DI34" s="31"/>
      <c r="DJ34" s="31"/>
      <c r="DK34" s="31"/>
      <c r="DL34" s="31"/>
      <c r="DM34" s="31">
        <f t="shared" si="9"/>
        <v>987</v>
      </c>
      <c r="DN34" s="31">
        <f t="shared" si="12"/>
        <v>300.82291984151175</v>
      </c>
      <c r="DO34" s="167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4.416666666666667</v>
      </c>
      <c r="G35" s="27">
        <f t="shared" si="13"/>
        <v>76</v>
      </c>
      <c r="H35" s="27">
        <f t="shared" si="13"/>
        <v>53.521126760563369</v>
      </c>
      <c r="I35" s="27">
        <f t="shared" si="13"/>
        <v>74.041666666666671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117391</v>
      </c>
      <c r="AJ35" s="27">
        <f>SUM(AJ11:AJ34)</f>
        <v>117.39099999999999</v>
      </c>
      <c r="AK35" s="27">
        <f>AVERAGE(AK11:AK34)</f>
        <v>117.39100000000002</v>
      </c>
      <c r="AL35" s="27"/>
      <c r="AM35" s="27"/>
      <c r="AN35" s="27"/>
      <c r="AO35" s="27"/>
      <c r="AP35" s="27">
        <f>AVERAGE(AP11:AP34)</f>
        <v>6.8125000000000027</v>
      </c>
      <c r="AQ35" s="27">
        <f>AVERAGE(AQ11:AQ34)</f>
        <v>6.8125000000000027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26497</v>
      </c>
      <c r="DF35" s="27"/>
      <c r="DG35" s="27">
        <f>SUM(DG11:DG34)</f>
        <v>26497</v>
      </c>
      <c r="DH35" s="27"/>
      <c r="DI35" s="27"/>
      <c r="DJ35" s="27"/>
      <c r="DK35" s="27"/>
      <c r="DL35" s="27"/>
      <c r="DM35" s="27">
        <f t="shared" si="9"/>
        <v>26497</v>
      </c>
      <c r="DN35" s="27">
        <f t="shared" si="12"/>
        <v>225.71577037421952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156</v>
      </c>
      <c r="D38" s="270"/>
      <c r="E38" s="270"/>
      <c r="F38" s="271"/>
    </row>
    <row r="39" spans="2:127" x14ac:dyDescent="0.25">
      <c r="B39" s="21" t="s">
        <v>2</v>
      </c>
      <c r="C39" s="287" t="s">
        <v>212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78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178" t="s">
        <v>206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78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17" t="s">
        <v>231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75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72" t="s">
        <v>166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68" t="s">
        <v>216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72" t="s">
        <v>232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72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</row>
    <row r="54" spans="2:26" x14ac:dyDescent="0.25">
      <c r="B54" s="297" t="s">
        <v>169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</row>
    <row r="55" spans="2:26" x14ac:dyDescent="0.25">
      <c r="B55" s="297" t="s">
        <v>170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spans="2:26" x14ac:dyDescent="0.25">
      <c r="B56" s="298" t="s">
        <v>171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</row>
    <row r="57" spans="2:26" x14ac:dyDescent="0.25">
      <c r="B57" s="11" t="s">
        <v>233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0">
    <mergeCell ref="B54:Y54"/>
    <mergeCell ref="B55:Y55"/>
    <mergeCell ref="B56:Y56"/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DW62"/>
  <sheetViews>
    <sheetView topLeftCell="A16" zoomScale="90" zoomScaleNormal="90" workbookViewId="0">
      <selection activeCell="C39" sqref="C39:F39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43326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'13'!AE34</f>
        <v>1588274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'13'!DC34</f>
        <v>422683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3</v>
      </c>
      <c r="G11" s="126">
        <v>70</v>
      </c>
      <c r="H11" s="43">
        <f t="shared" ref="H11:H34" si="1">G11/1.42</f>
        <v>49.295774647887328</v>
      </c>
      <c r="I11" s="43">
        <v>68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1591615</v>
      </c>
      <c r="AF11" s="38"/>
      <c r="AG11" s="38"/>
      <c r="AH11" s="38"/>
      <c r="AI11" s="37">
        <f t="shared" ref="AI11:AI34" si="2">IF(ISBLANK(AE11),"-",AE11-AE10)</f>
        <v>3341</v>
      </c>
      <c r="AJ11" s="37">
        <f t="shared" ref="AJ11:AJ34" si="3">AI11/1000</f>
        <v>3.3410000000000002</v>
      </c>
      <c r="AK11" s="37">
        <f t="shared" ref="AK11:AK34" si="4">AJ11*24</f>
        <v>80.183999999999997</v>
      </c>
      <c r="AL11" s="37"/>
      <c r="AM11" s="37"/>
      <c r="AN11" s="37"/>
      <c r="AO11" s="37">
        <f t="shared" ref="AO11:AO34" si="5">AK11</f>
        <v>80.183999999999997</v>
      </c>
      <c r="AP11" s="36">
        <v>7</v>
      </c>
      <c r="AQ11" s="36">
        <f>AP11</f>
        <v>7</v>
      </c>
      <c r="AR11" s="35"/>
      <c r="AS11" s="35"/>
      <c r="AT11" s="35"/>
      <c r="AU11" s="34" t="s">
        <v>153</v>
      </c>
      <c r="AV11" s="33">
        <v>1016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0.85378151260504198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423759</v>
      </c>
      <c r="DD11" s="31"/>
      <c r="DE11" s="31">
        <f t="shared" ref="DE11:DE34" si="8">IF(ISBLANK(DC11),"-",DC11-DC10)</f>
        <v>1076</v>
      </c>
      <c r="DF11" s="31"/>
      <c r="DG11" s="31">
        <f>DC11-DC10</f>
        <v>1076</v>
      </c>
      <c r="DH11" s="31"/>
      <c r="DI11" s="31"/>
      <c r="DJ11" s="31"/>
      <c r="DK11" s="31"/>
      <c r="DL11" s="31"/>
      <c r="DM11" s="31">
        <f t="shared" ref="DM11:DM35" si="9">DE11</f>
        <v>1076</v>
      </c>
      <c r="DN11" s="31">
        <f>DM11/AJ11</f>
        <v>322.05926369350493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70</v>
      </c>
      <c r="H12" s="43">
        <f t="shared" si="1"/>
        <v>49.295774647887328</v>
      </c>
      <c r="I12" s="43">
        <v>69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1594845</v>
      </c>
      <c r="AF12" s="38"/>
      <c r="AG12" s="38"/>
      <c r="AH12" s="38"/>
      <c r="AI12" s="37">
        <f t="shared" si="2"/>
        <v>3230</v>
      </c>
      <c r="AJ12" s="37">
        <f t="shared" si="3"/>
        <v>3.23</v>
      </c>
      <c r="AK12" s="37">
        <f t="shared" si="4"/>
        <v>77.52</v>
      </c>
      <c r="AL12" s="37"/>
      <c r="AM12" s="37"/>
      <c r="AN12" s="37"/>
      <c r="AO12" s="37">
        <f t="shared" si="5"/>
        <v>77.52</v>
      </c>
      <c r="AP12" s="36">
        <v>9</v>
      </c>
      <c r="AQ12" s="36">
        <f t="shared" ref="AQ12:AQ34" si="10">AP12</f>
        <v>9</v>
      </c>
      <c r="AR12" s="35"/>
      <c r="AS12" s="35"/>
      <c r="AT12" s="35"/>
      <c r="AU12" s="34" t="s">
        <v>153</v>
      </c>
      <c r="AV12" s="33">
        <v>1016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0.85378151260504198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424802</v>
      </c>
      <c r="DD12" s="31"/>
      <c r="DE12" s="31">
        <f t="shared" si="8"/>
        <v>1043</v>
      </c>
      <c r="DF12" s="31"/>
      <c r="DG12" s="31">
        <f t="shared" ref="DG12:DG34" si="11">DC12-DC11</f>
        <v>1043</v>
      </c>
      <c r="DH12" s="31"/>
      <c r="DI12" s="31"/>
      <c r="DJ12" s="31"/>
      <c r="DK12" s="31"/>
      <c r="DL12" s="31"/>
      <c r="DM12" s="31">
        <f t="shared" si="9"/>
        <v>1043</v>
      </c>
      <c r="DN12" s="31">
        <f t="shared" ref="DN12:DN35" si="12">DM12/AJ12</f>
        <v>322.91021671826627</v>
      </c>
      <c r="DO12" s="127">
        <v>0.84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5</v>
      </c>
      <c r="G13" s="126">
        <v>68</v>
      </c>
      <c r="H13" s="43">
        <f t="shared" si="1"/>
        <v>47.887323943661976</v>
      </c>
      <c r="I13" s="43">
        <v>66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1598043</v>
      </c>
      <c r="AF13" s="38"/>
      <c r="AG13" s="38"/>
      <c r="AH13" s="38"/>
      <c r="AI13" s="37">
        <f t="shared" si="2"/>
        <v>3198</v>
      </c>
      <c r="AJ13" s="37">
        <f t="shared" si="3"/>
        <v>3.198</v>
      </c>
      <c r="AK13" s="37">
        <f t="shared" si="4"/>
        <v>76.751999999999995</v>
      </c>
      <c r="AL13" s="37"/>
      <c r="AM13" s="37"/>
      <c r="AN13" s="37"/>
      <c r="AO13" s="37">
        <f t="shared" si="5"/>
        <v>76.751999999999995</v>
      </c>
      <c r="AP13" s="36">
        <v>9.5</v>
      </c>
      <c r="AQ13" s="36">
        <f t="shared" si="10"/>
        <v>9.5</v>
      </c>
      <c r="AR13" s="35"/>
      <c r="AS13" s="35"/>
      <c r="AT13" s="35"/>
      <c r="AU13" s="34" t="s">
        <v>236</v>
      </c>
      <c r="AV13" s="33">
        <v>1047</v>
      </c>
      <c r="AW13" s="33">
        <v>1185</v>
      </c>
      <c r="AX13" s="33">
        <v>0</v>
      </c>
      <c r="AY13" s="33">
        <v>0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0.87983193277310923</v>
      </c>
      <c r="CC13" s="32">
        <f t="shared" si="6"/>
        <v>0.99579831932773111</v>
      </c>
      <c r="CD13" s="32">
        <f t="shared" si="6"/>
        <v>0</v>
      </c>
      <c r="CE13" s="32">
        <f t="shared" si="6"/>
        <v>0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425506</v>
      </c>
      <c r="DD13" s="31"/>
      <c r="DE13" s="31">
        <f t="shared" si="8"/>
        <v>704</v>
      </c>
      <c r="DF13" s="31"/>
      <c r="DG13" s="31">
        <f t="shared" si="11"/>
        <v>704</v>
      </c>
      <c r="DH13" s="31"/>
      <c r="DI13" s="31"/>
      <c r="DJ13" s="31"/>
      <c r="DK13" s="31"/>
      <c r="DL13" s="31"/>
      <c r="DM13" s="31">
        <f t="shared" si="9"/>
        <v>704</v>
      </c>
      <c r="DN13" s="31">
        <f t="shared" si="12"/>
        <v>220.13758599124452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6</v>
      </c>
      <c r="G14" s="126">
        <v>69</v>
      </c>
      <c r="H14" s="43">
        <f t="shared" si="1"/>
        <v>48.591549295774648</v>
      </c>
      <c r="I14" s="43">
        <v>68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1601699</v>
      </c>
      <c r="AF14" s="38"/>
      <c r="AG14" s="38"/>
      <c r="AH14" s="38"/>
      <c r="AI14" s="37">
        <f t="shared" si="2"/>
        <v>3656</v>
      </c>
      <c r="AJ14" s="37">
        <f t="shared" si="3"/>
        <v>3.6560000000000001</v>
      </c>
      <c r="AK14" s="37">
        <f t="shared" si="4"/>
        <v>87.744</v>
      </c>
      <c r="AL14" s="37"/>
      <c r="AM14" s="37"/>
      <c r="AN14" s="37"/>
      <c r="AO14" s="37">
        <f t="shared" si="5"/>
        <v>87.744</v>
      </c>
      <c r="AP14" s="36">
        <v>9.5</v>
      </c>
      <c r="AQ14" s="36">
        <f t="shared" si="10"/>
        <v>9.5</v>
      </c>
      <c r="AR14" s="35"/>
      <c r="AS14" s="35"/>
      <c r="AT14" s="35"/>
      <c r="AU14" s="34" t="s">
        <v>236</v>
      </c>
      <c r="AV14" s="33">
        <v>1148</v>
      </c>
      <c r="AW14" s="33">
        <v>1185</v>
      </c>
      <c r="AX14" s="33">
        <v>0</v>
      </c>
      <c r="AY14" s="33">
        <v>0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0.96470588235294119</v>
      </c>
      <c r="CC14" s="32">
        <f t="shared" si="6"/>
        <v>0.99579831932773111</v>
      </c>
      <c r="CD14" s="32">
        <f t="shared" si="6"/>
        <v>0</v>
      </c>
      <c r="CE14" s="32">
        <f t="shared" si="6"/>
        <v>0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426222</v>
      </c>
      <c r="DD14" s="31"/>
      <c r="DE14" s="31">
        <f t="shared" si="8"/>
        <v>716</v>
      </c>
      <c r="DF14" s="31"/>
      <c r="DG14" s="31">
        <f t="shared" si="11"/>
        <v>716</v>
      </c>
      <c r="DH14" s="31"/>
      <c r="DI14" s="31"/>
      <c r="DJ14" s="31"/>
      <c r="DK14" s="31"/>
      <c r="DL14" s="31"/>
      <c r="DM14" s="31">
        <f t="shared" si="9"/>
        <v>716</v>
      </c>
      <c r="DN14" s="31">
        <f t="shared" si="12"/>
        <v>195.84245076586433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7</v>
      </c>
      <c r="G15" s="126">
        <v>76</v>
      </c>
      <c r="H15" s="43">
        <f t="shared" si="1"/>
        <v>53.521126760563384</v>
      </c>
      <c r="I15" s="43">
        <v>74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1606256</v>
      </c>
      <c r="AF15" s="38"/>
      <c r="AG15" s="38"/>
      <c r="AH15" s="38"/>
      <c r="AI15" s="37">
        <f t="shared" si="2"/>
        <v>4557</v>
      </c>
      <c r="AJ15" s="37">
        <f t="shared" si="3"/>
        <v>4.5570000000000004</v>
      </c>
      <c r="AK15" s="37">
        <f t="shared" si="4"/>
        <v>109.36800000000001</v>
      </c>
      <c r="AL15" s="37"/>
      <c r="AM15" s="37"/>
      <c r="AN15" s="37"/>
      <c r="AO15" s="37">
        <f t="shared" si="5"/>
        <v>109.36800000000001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427215</v>
      </c>
      <c r="DD15" s="31"/>
      <c r="DE15" s="31">
        <f t="shared" si="8"/>
        <v>993</v>
      </c>
      <c r="DF15" s="31"/>
      <c r="DG15" s="31">
        <f t="shared" si="11"/>
        <v>993</v>
      </c>
      <c r="DH15" s="31"/>
      <c r="DI15" s="31"/>
      <c r="DJ15" s="31"/>
      <c r="DK15" s="31"/>
      <c r="DL15" s="31"/>
      <c r="DM15" s="31">
        <f t="shared" si="9"/>
        <v>993</v>
      </c>
      <c r="DN15" s="31">
        <f t="shared" si="12"/>
        <v>217.90651744568794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7</v>
      </c>
      <c r="G16" s="126">
        <v>71</v>
      </c>
      <c r="H16" s="43">
        <f t="shared" si="1"/>
        <v>50</v>
      </c>
      <c r="I16" s="43">
        <v>71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1611819</v>
      </c>
      <c r="AF16" s="38"/>
      <c r="AG16" s="38"/>
      <c r="AH16" s="38"/>
      <c r="AI16" s="37">
        <f t="shared" si="2"/>
        <v>5563</v>
      </c>
      <c r="AJ16" s="37">
        <f t="shared" si="3"/>
        <v>5.5629999999999997</v>
      </c>
      <c r="AK16" s="37">
        <f t="shared" si="4"/>
        <v>133.512</v>
      </c>
      <c r="AL16" s="37"/>
      <c r="AM16" s="37"/>
      <c r="AN16" s="37"/>
      <c r="AO16" s="37">
        <f t="shared" si="5"/>
        <v>133.512</v>
      </c>
      <c r="AP16" s="36">
        <v>9</v>
      </c>
      <c r="AQ16" s="36">
        <f t="shared" si="10"/>
        <v>9</v>
      </c>
      <c r="AR16" s="35"/>
      <c r="AS16" s="35"/>
      <c r="AT16" s="35"/>
      <c r="AU16" s="34" t="s">
        <v>154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1048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0.88067226890756301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428344</v>
      </c>
      <c r="DD16" s="31"/>
      <c r="DE16" s="31">
        <f t="shared" si="8"/>
        <v>1129</v>
      </c>
      <c r="DF16" s="31"/>
      <c r="DG16" s="31">
        <f t="shared" si="11"/>
        <v>1129</v>
      </c>
      <c r="DH16" s="31"/>
      <c r="DI16" s="31"/>
      <c r="DJ16" s="31"/>
      <c r="DK16" s="31"/>
      <c r="DL16" s="31"/>
      <c r="DM16" s="31">
        <f t="shared" si="9"/>
        <v>1129</v>
      </c>
      <c r="DN16" s="31">
        <f t="shared" si="12"/>
        <v>202.9480496135179</v>
      </c>
      <c r="DO16" s="127">
        <v>0.93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5</v>
      </c>
      <c r="G17" s="126">
        <v>70</v>
      </c>
      <c r="H17" s="43">
        <f t="shared" si="1"/>
        <v>49.295774647887328</v>
      </c>
      <c r="I17" s="43">
        <v>71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1617152</v>
      </c>
      <c r="AF17" s="38"/>
      <c r="AG17" s="38"/>
      <c r="AH17" s="38"/>
      <c r="AI17" s="37">
        <f t="shared" si="2"/>
        <v>5333</v>
      </c>
      <c r="AJ17" s="37">
        <f t="shared" si="3"/>
        <v>5.3330000000000002</v>
      </c>
      <c r="AK17" s="37">
        <f t="shared" si="4"/>
        <v>127.992</v>
      </c>
      <c r="AL17" s="37"/>
      <c r="AM17" s="37"/>
      <c r="AN17" s="37"/>
      <c r="AO17" s="37">
        <f t="shared" si="5"/>
        <v>127.992</v>
      </c>
      <c r="AP17" s="36">
        <v>8.1</v>
      </c>
      <c r="AQ17" s="36">
        <f t="shared" si="10"/>
        <v>8.1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1098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0.92268907563025215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429524</v>
      </c>
      <c r="DD17" s="31"/>
      <c r="DE17" s="31">
        <f t="shared" si="8"/>
        <v>1180</v>
      </c>
      <c r="DF17" s="31"/>
      <c r="DG17" s="31">
        <f t="shared" si="11"/>
        <v>1180</v>
      </c>
      <c r="DH17" s="31"/>
      <c r="DI17" s="31"/>
      <c r="DJ17" s="31"/>
      <c r="DK17" s="31"/>
      <c r="DL17" s="31"/>
      <c r="DM17" s="31">
        <f t="shared" si="9"/>
        <v>1180</v>
      </c>
      <c r="DN17" s="31">
        <f t="shared" si="12"/>
        <v>221.26382898931183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4</v>
      </c>
      <c r="G18" s="126">
        <v>66</v>
      </c>
      <c r="H18" s="43">
        <f t="shared" si="1"/>
        <v>46.478873239436624</v>
      </c>
      <c r="I18" s="43">
        <v>69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1623060</v>
      </c>
      <c r="AF18" s="38"/>
      <c r="AG18" s="38"/>
      <c r="AH18" s="38"/>
      <c r="AI18" s="37">
        <f t="shared" si="2"/>
        <v>5908</v>
      </c>
      <c r="AJ18" s="37">
        <f t="shared" si="3"/>
        <v>5.9080000000000004</v>
      </c>
      <c r="AK18" s="37">
        <f t="shared" si="4"/>
        <v>141.792</v>
      </c>
      <c r="AL18" s="37"/>
      <c r="AM18" s="37"/>
      <c r="AN18" s="37"/>
      <c r="AO18" s="37">
        <f t="shared" si="5"/>
        <v>141.792</v>
      </c>
      <c r="AP18" s="36">
        <v>7.1</v>
      </c>
      <c r="AQ18" s="36">
        <f t="shared" si="10"/>
        <v>7.1</v>
      </c>
      <c r="AR18" s="35"/>
      <c r="AS18" s="35"/>
      <c r="AT18" s="35"/>
      <c r="AU18" s="34" t="s">
        <v>154</v>
      </c>
      <c r="AV18" s="33">
        <v>1185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1099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0.99579831932773111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0.92352941176470593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430670</v>
      </c>
      <c r="DD18" s="31"/>
      <c r="DE18" s="31">
        <f t="shared" si="8"/>
        <v>1146</v>
      </c>
      <c r="DF18" s="31"/>
      <c r="DG18" s="31">
        <f t="shared" si="11"/>
        <v>1146</v>
      </c>
      <c r="DH18" s="31"/>
      <c r="DI18" s="31"/>
      <c r="DJ18" s="31"/>
      <c r="DK18" s="31"/>
      <c r="DL18" s="31"/>
      <c r="DM18" s="31">
        <f t="shared" si="9"/>
        <v>1146</v>
      </c>
      <c r="DN18" s="31">
        <f t="shared" si="12"/>
        <v>193.97427217332429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2</v>
      </c>
      <c r="G19" s="126">
        <v>61</v>
      </c>
      <c r="H19" s="43">
        <f t="shared" si="1"/>
        <v>42.95774647887324</v>
      </c>
      <c r="I19" s="43">
        <v>60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1628794</v>
      </c>
      <c r="AF19" s="38"/>
      <c r="AG19" s="38"/>
      <c r="AH19" s="38"/>
      <c r="AI19" s="37">
        <f t="shared" si="2"/>
        <v>5734</v>
      </c>
      <c r="AJ19" s="37">
        <f t="shared" si="3"/>
        <v>5.734</v>
      </c>
      <c r="AK19" s="37">
        <f t="shared" si="4"/>
        <v>137.61599999999999</v>
      </c>
      <c r="AL19" s="37"/>
      <c r="AM19" s="37"/>
      <c r="AN19" s="37"/>
      <c r="AO19" s="37">
        <f t="shared" si="5"/>
        <v>137.61599999999999</v>
      </c>
      <c r="AP19" s="36">
        <v>6.1</v>
      </c>
      <c r="AQ19" s="36">
        <f t="shared" si="10"/>
        <v>6.1</v>
      </c>
      <c r="AR19" s="35"/>
      <c r="AS19" s="35"/>
      <c r="AT19" s="35"/>
      <c r="AU19" s="34" t="s">
        <v>154</v>
      </c>
      <c r="AV19" s="33">
        <v>1180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1099</v>
      </c>
      <c r="BM19" s="33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0.99159663865546221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0.92352941176470593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431642</v>
      </c>
      <c r="DD19" s="31"/>
      <c r="DE19" s="31">
        <f t="shared" si="8"/>
        <v>972</v>
      </c>
      <c r="DF19" s="31"/>
      <c r="DG19" s="31">
        <f t="shared" si="11"/>
        <v>972</v>
      </c>
      <c r="DH19" s="31"/>
      <c r="DI19" s="31"/>
      <c r="DJ19" s="31"/>
      <c r="DK19" s="31"/>
      <c r="DL19" s="31"/>
      <c r="DM19" s="31">
        <f t="shared" si="9"/>
        <v>972</v>
      </c>
      <c r="DN19" s="31">
        <f t="shared" si="12"/>
        <v>169.51517265434251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1</v>
      </c>
      <c r="G20" s="126">
        <v>60</v>
      </c>
      <c r="H20" s="43">
        <f t="shared" si="1"/>
        <v>42.253521126760567</v>
      </c>
      <c r="I20" s="43">
        <v>60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1633843</v>
      </c>
      <c r="AF20" s="38"/>
      <c r="AG20" s="38"/>
      <c r="AH20" s="38"/>
      <c r="AI20" s="37">
        <f t="shared" si="2"/>
        <v>5049</v>
      </c>
      <c r="AJ20" s="37">
        <f t="shared" si="3"/>
        <v>5.0490000000000004</v>
      </c>
      <c r="AK20" s="37">
        <f t="shared" si="4"/>
        <v>121.17600000000002</v>
      </c>
      <c r="AL20" s="37"/>
      <c r="AM20" s="37"/>
      <c r="AN20" s="37"/>
      <c r="AO20" s="37">
        <f t="shared" si="5"/>
        <v>121.17600000000002</v>
      </c>
      <c r="AP20" s="36">
        <v>5</v>
      </c>
      <c r="AQ20" s="36">
        <f t="shared" si="10"/>
        <v>5</v>
      </c>
      <c r="AR20" s="35"/>
      <c r="AS20" s="35"/>
      <c r="AT20" s="35"/>
      <c r="AU20" s="34" t="s">
        <v>153</v>
      </c>
      <c r="AV20" s="33">
        <v>0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1099</v>
      </c>
      <c r="BM20" s="33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0.92352941176470593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432550</v>
      </c>
      <c r="DD20" s="31"/>
      <c r="DE20" s="31">
        <f t="shared" si="8"/>
        <v>908</v>
      </c>
      <c r="DF20" s="31"/>
      <c r="DG20" s="31">
        <f t="shared" si="11"/>
        <v>908</v>
      </c>
      <c r="DH20" s="31"/>
      <c r="DI20" s="31"/>
      <c r="DJ20" s="31"/>
      <c r="DK20" s="31"/>
      <c r="DL20" s="31"/>
      <c r="DM20" s="31">
        <f t="shared" si="9"/>
        <v>908</v>
      </c>
      <c r="DN20" s="31">
        <f t="shared" si="12"/>
        <v>179.83759160229746</v>
      </c>
      <c r="DO20" s="127">
        <v>1.01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0</v>
      </c>
      <c r="G21" s="126">
        <v>60</v>
      </c>
      <c r="H21" s="43">
        <f t="shared" si="1"/>
        <v>42.253521126760567</v>
      </c>
      <c r="I21" s="43">
        <v>59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1639089</v>
      </c>
      <c r="AF21" s="38"/>
      <c r="AG21" s="38"/>
      <c r="AH21" s="38"/>
      <c r="AI21" s="37">
        <f t="shared" si="2"/>
        <v>5246</v>
      </c>
      <c r="AJ21" s="37">
        <f t="shared" si="3"/>
        <v>5.2460000000000004</v>
      </c>
      <c r="AK21" s="37">
        <f t="shared" si="4"/>
        <v>125.90400000000001</v>
      </c>
      <c r="AL21" s="37"/>
      <c r="AM21" s="37"/>
      <c r="AN21" s="37"/>
      <c r="AO21" s="37">
        <f t="shared" si="5"/>
        <v>125.90400000000001</v>
      </c>
      <c r="AP21" s="36">
        <v>3.9</v>
      </c>
      <c r="AQ21" s="36">
        <f t="shared" si="10"/>
        <v>3.9</v>
      </c>
      <c r="AR21" s="35"/>
      <c r="AS21" s="35"/>
      <c r="AT21" s="35"/>
      <c r="AU21" s="34" t="s">
        <v>153</v>
      </c>
      <c r="AV21" s="33">
        <v>0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1099</v>
      </c>
      <c r="BM21" s="33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0.92352941176470593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433445</v>
      </c>
      <c r="DD21" s="31"/>
      <c r="DE21" s="31">
        <f t="shared" si="8"/>
        <v>895</v>
      </c>
      <c r="DF21" s="31"/>
      <c r="DG21" s="31">
        <f t="shared" si="11"/>
        <v>895</v>
      </c>
      <c r="DH21" s="31"/>
      <c r="DI21" s="31"/>
      <c r="DJ21" s="31"/>
      <c r="DK21" s="31"/>
      <c r="DL21" s="31"/>
      <c r="DM21" s="31">
        <f t="shared" si="9"/>
        <v>895</v>
      </c>
      <c r="DN21" s="31">
        <f t="shared" si="12"/>
        <v>170.60617613419748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0</v>
      </c>
      <c r="G22" s="126">
        <v>65</v>
      </c>
      <c r="H22" s="43">
        <f t="shared" si="1"/>
        <v>45.774647887323944</v>
      </c>
      <c r="I22" s="43">
        <v>60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1644203</v>
      </c>
      <c r="AF22" s="38"/>
      <c r="AG22" s="38"/>
      <c r="AH22" s="38"/>
      <c r="AI22" s="37">
        <f t="shared" si="2"/>
        <v>5114</v>
      </c>
      <c r="AJ22" s="37">
        <f t="shared" si="3"/>
        <v>5.1139999999999999</v>
      </c>
      <c r="AK22" s="37">
        <f t="shared" si="4"/>
        <v>122.73599999999999</v>
      </c>
      <c r="AL22" s="37"/>
      <c r="AM22" s="37"/>
      <c r="AN22" s="37"/>
      <c r="AO22" s="37">
        <f t="shared" si="5"/>
        <v>122.73599999999999</v>
      </c>
      <c r="AP22" s="36">
        <v>2.9</v>
      </c>
      <c r="AQ22" s="36">
        <f t="shared" si="10"/>
        <v>2.9</v>
      </c>
      <c r="AR22" s="35"/>
      <c r="AS22" s="35"/>
      <c r="AT22" s="35"/>
      <c r="AU22" s="34" t="s">
        <v>153</v>
      </c>
      <c r="AV22" s="33">
        <v>0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1098</v>
      </c>
      <c r="BM22" s="33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0.92268907563025215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434364</v>
      </c>
      <c r="DD22" s="31"/>
      <c r="DE22" s="31">
        <f t="shared" si="8"/>
        <v>919</v>
      </c>
      <c r="DF22" s="31"/>
      <c r="DG22" s="31">
        <f t="shared" si="11"/>
        <v>919</v>
      </c>
      <c r="DH22" s="31"/>
      <c r="DI22" s="31"/>
      <c r="DJ22" s="31"/>
      <c r="DK22" s="31"/>
      <c r="DL22" s="31"/>
      <c r="DM22" s="31">
        <f t="shared" si="9"/>
        <v>919</v>
      </c>
      <c r="DN22" s="31">
        <f t="shared" si="12"/>
        <v>179.70277669143528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-2</v>
      </c>
      <c r="G23" s="126">
        <v>56</v>
      </c>
      <c r="H23" s="43">
        <f t="shared" si="1"/>
        <v>39.436619718309863</v>
      </c>
      <c r="I23" s="43">
        <v>60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1649220</v>
      </c>
      <c r="AF23" s="38"/>
      <c r="AG23" s="38"/>
      <c r="AH23" s="38"/>
      <c r="AI23" s="37">
        <f t="shared" si="2"/>
        <v>5017</v>
      </c>
      <c r="AJ23" s="37">
        <f t="shared" si="3"/>
        <v>5.0170000000000003</v>
      </c>
      <c r="AK23" s="37">
        <f t="shared" si="4"/>
        <v>120.40800000000002</v>
      </c>
      <c r="AL23" s="37"/>
      <c r="AM23" s="37"/>
      <c r="AN23" s="37"/>
      <c r="AO23" s="37">
        <f t="shared" si="5"/>
        <v>120.40800000000002</v>
      </c>
      <c r="AP23" s="36">
        <v>2.1</v>
      </c>
      <c r="AQ23" s="36">
        <f t="shared" si="10"/>
        <v>2.1</v>
      </c>
      <c r="AR23" s="35"/>
      <c r="AS23" s="35"/>
      <c r="AT23" s="35"/>
      <c r="AU23" s="34" t="s">
        <v>236</v>
      </c>
      <c r="AV23" s="33">
        <v>0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435218</v>
      </c>
      <c r="DD23" s="31"/>
      <c r="DE23" s="31">
        <f t="shared" si="8"/>
        <v>854</v>
      </c>
      <c r="DF23" s="31"/>
      <c r="DG23" s="31">
        <f t="shared" si="11"/>
        <v>854</v>
      </c>
      <c r="DH23" s="31"/>
      <c r="DI23" s="31"/>
      <c r="DJ23" s="31"/>
      <c r="DK23" s="31"/>
      <c r="DL23" s="31"/>
      <c r="DM23" s="31">
        <f t="shared" si="9"/>
        <v>854</v>
      </c>
      <c r="DN23" s="31">
        <f t="shared" si="12"/>
        <v>170.22124775762407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-3</v>
      </c>
      <c r="G24" s="126">
        <v>57</v>
      </c>
      <c r="H24" s="43">
        <f t="shared" si="1"/>
        <v>40.140845070422536</v>
      </c>
      <c r="I24" s="43">
        <v>55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1653765</v>
      </c>
      <c r="AF24" s="38"/>
      <c r="AG24" s="38"/>
      <c r="AH24" s="38"/>
      <c r="AI24" s="37">
        <f t="shared" si="2"/>
        <v>4545</v>
      </c>
      <c r="AJ24" s="37">
        <f t="shared" si="3"/>
        <v>4.5449999999999999</v>
      </c>
      <c r="AK24" s="37">
        <f t="shared" si="4"/>
        <v>109.08</v>
      </c>
      <c r="AL24" s="37"/>
      <c r="AM24" s="37"/>
      <c r="AN24" s="37"/>
      <c r="AO24" s="37">
        <f t="shared" si="5"/>
        <v>109.08</v>
      </c>
      <c r="AP24" s="36">
        <v>2.1</v>
      </c>
      <c r="AQ24" s="36">
        <f t="shared" si="10"/>
        <v>2.1</v>
      </c>
      <c r="AR24" s="35"/>
      <c r="AS24" s="35"/>
      <c r="AT24" s="35"/>
      <c r="AU24" s="34" t="s">
        <v>236</v>
      </c>
      <c r="AV24" s="33">
        <v>0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435991</v>
      </c>
      <c r="DD24" s="31"/>
      <c r="DE24" s="31">
        <f t="shared" si="8"/>
        <v>773</v>
      </c>
      <c r="DF24" s="31"/>
      <c r="DG24" s="31">
        <f t="shared" si="11"/>
        <v>773</v>
      </c>
      <c r="DH24" s="31"/>
      <c r="DI24" s="31"/>
      <c r="DJ24" s="31"/>
      <c r="DK24" s="31"/>
      <c r="DL24" s="31"/>
      <c r="DM24" s="31">
        <f t="shared" si="9"/>
        <v>773</v>
      </c>
      <c r="DN24" s="31">
        <f t="shared" si="12"/>
        <v>170.07700770077008</v>
      </c>
      <c r="DO24" s="127">
        <v>0.87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-2</v>
      </c>
      <c r="G25" s="126">
        <v>48</v>
      </c>
      <c r="H25" s="43">
        <f t="shared" si="1"/>
        <v>33.802816901408455</v>
      </c>
      <c r="I25" s="43">
        <v>47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1658615</v>
      </c>
      <c r="AF25" s="38"/>
      <c r="AG25" s="38"/>
      <c r="AH25" s="38"/>
      <c r="AI25" s="37">
        <f t="shared" si="2"/>
        <v>4850</v>
      </c>
      <c r="AJ25" s="37">
        <f t="shared" si="3"/>
        <v>4.8499999999999996</v>
      </c>
      <c r="AK25" s="37">
        <f t="shared" si="4"/>
        <v>116.39999999999999</v>
      </c>
      <c r="AL25" s="37"/>
      <c r="AM25" s="37"/>
      <c r="AN25" s="37"/>
      <c r="AO25" s="37">
        <f t="shared" si="5"/>
        <v>116.39999999999999</v>
      </c>
      <c r="AP25" s="36">
        <v>2.1</v>
      </c>
      <c r="AQ25" s="36">
        <f t="shared" si="10"/>
        <v>2.1</v>
      </c>
      <c r="AR25" s="35"/>
      <c r="AS25" s="35"/>
      <c r="AT25" s="35"/>
      <c r="AU25" s="34" t="s">
        <v>236</v>
      </c>
      <c r="AV25" s="33">
        <v>0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436774</v>
      </c>
      <c r="DD25" s="31"/>
      <c r="DE25" s="31">
        <f t="shared" si="8"/>
        <v>783</v>
      </c>
      <c r="DF25" s="31"/>
      <c r="DG25" s="31">
        <f t="shared" si="11"/>
        <v>783</v>
      </c>
      <c r="DH25" s="31"/>
      <c r="DI25" s="31"/>
      <c r="DJ25" s="31"/>
      <c r="DK25" s="31"/>
      <c r="DL25" s="31"/>
      <c r="DM25" s="31">
        <f t="shared" si="9"/>
        <v>783</v>
      </c>
      <c r="DN25" s="31">
        <f t="shared" si="12"/>
        <v>161.44329896907217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-2</v>
      </c>
      <c r="G26" s="126">
        <v>62</v>
      </c>
      <c r="H26" s="43">
        <f t="shared" si="1"/>
        <v>43.661971830985919</v>
      </c>
      <c r="I26" s="43">
        <v>60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1663070</v>
      </c>
      <c r="AF26" s="38"/>
      <c r="AG26" s="38"/>
      <c r="AH26" s="38"/>
      <c r="AI26" s="37">
        <f t="shared" si="2"/>
        <v>4455</v>
      </c>
      <c r="AJ26" s="37">
        <f t="shared" si="3"/>
        <v>4.4550000000000001</v>
      </c>
      <c r="AK26" s="37">
        <f t="shared" si="4"/>
        <v>106.92</v>
      </c>
      <c r="AL26" s="37"/>
      <c r="AM26" s="37"/>
      <c r="AN26" s="37"/>
      <c r="AO26" s="37">
        <f t="shared" si="5"/>
        <v>106.92</v>
      </c>
      <c r="AP26" s="36">
        <v>2.1</v>
      </c>
      <c r="AQ26" s="36">
        <f t="shared" si="10"/>
        <v>2.1</v>
      </c>
      <c r="AR26" s="35"/>
      <c r="AS26" s="35"/>
      <c r="AT26" s="35"/>
      <c r="AU26" s="34" t="s">
        <v>236</v>
      </c>
      <c r="AV26" s="33">
        <v>0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437475</v>
      </c>
      <c r="DD26" s="31"/>
      <c r="DE26" s="31">
        <f t="shared" si="8"/>
        <v>701</v>
      </c>
      <c r="DF26" s="31"/>
      <c r="DG26" s="31">
        <f t="shared" si="11"/>
        <v>701</v>
      </c>
      <c r="DH26" s="31"/>
      <c r="DI26" s="31"/>
      <c r="DJ26" s="31"/>
      <c r="DK26" s="31"/>
      <c r="DL26" s="31"/>
      <c r="DM26" s="31">
        <f t="shared" si="9"/>
        <v>701</v>
      </c>
      <c r="DN26" s="31">
        <f t="shared" si="12"/>
        <v>157.35129068462402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-3</v>
      </c>
      <c r="G27" s="126">
        <v>65</v>
      </c>
      <c r="H27" s="43">
        <f t="shared" si="1"/>
        <v>45.774647887323944</v>
      </c>
      <c r="I27" s="43">
        <v>63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1667188</v>
      </c>
      <c r="AF27" s="38"/>
      <c r="AG27" s="38"/>
      <c r="AH27" s="38"/>
      <c r="AI27" s="37">
        <f t="shared" si="2"/>
        <v>4118</v>
      </c>
      <c r="AJ27" s="37">
        <f t="shared" si="3"/>
        <v>4.1180000000000003</v>
      </c>
      <c r="AK27" s="37">
        <f t="shared" si="4"/>
        <v>98.832000000000008</v>
      </c>
      <c r="AL27" s="37"/>
      <c r="AM27" s="37"/>
      <c r="AN27" s="37"/>
      <c r="AO27" s="37">
        <f t="shared" si="5"/>
        <v>98.832000000000008</v>
      </c>
      <c r="AP27" s="36">
        <v>2.1</v>
      </c>
      <c r="AQ27" s="36">
        <f t="shared" si="10"/>
        <v>2.1</v>
      </c>
      <c r="AR27" s="35"/>
      <c r="AS27" s="35"/>
      <c r="AT27" s="35"/>
      <c r="AU27" s="34" t="s">
        <v>236</v>
      </c>
      <c r="AV27" s="33">
        <v>0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438248</v>
      </c>
      <c r="DD27" s="31"/>
      <c r="DE27" s="31">
        <f t="shared" si="8"/>
        <v>773</v>
      </c>
      <c r="DF27" s="31"/>
      <c r="DG27" s="31">
        <f t="shared" si="11"/>
        <v>773</v>
      </c>
      <c r="DH27" s="31"/>
      <c r="DI27" s="31"/>
      <c r="DJ27" s="31"/>
      <c r="DK27" s="31"/>
      <c r="DL27" s="31"/>
      <c r="DM27" s="31">
        <f t="shared" si="9"/>
        <v>773</v>
      </c>
      <c r="DN27" s="31">
        <f t="shared" si="12"/>
        <v>187.71248178727535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-2</v>
      </c>
      <c r="G28" s="126">
        <v>69</v>
      </c>
      <c r="H28" s="43">
        <f t="shared" si="1"/>
        <v>48.591549295774648</v>
      </c>
      <c r="I28" s="43">
        <v>68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1671191</v>
      </c>
      <c r="AF28" s="38"/>
      <c r="AG28" s="38"/>
      <c r="AH28" s="38"/>
      <c r="AI28" s="37">
        <f t="shared" si="2"/>
        <v>4003</v>
      </c>
      <c r="AJ28" s="37">
        <f t="shared" si="3"/>
        <v>4.0030000000000001</v>
      </c>
      <c r="AK28" s="37">
        <f t="shared" si="4"/>
        <v>96.072000000000003</v>
      </c>
      <c r="AL28" s="37"/>
      <c r="AM28" s="37"/>
      <c r="AN28" s="37"/>
      <c r="AO28" s="37">
        <f t="shared" si="5"/>
        <v>96.072000000000003</v>
      </c>
      <c r="AP28" s="36">
        <v>2.1</v>
      </c>
      <c r="AQ28" s="36">
        <f t="shared" si="10"/>
        <v>2.1</v>
      </c>
      <c r="AR28" s="35"/>
      <c r="AS28" s="35"/>
      <c r="AT28" s="35"/>
      <c r="AU28" s="34" t="s">
        <v>236</v>
      </c>
      <c r="AV28" s="33">
        <v>0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439034</v>
      </c>
      <c r="DD28" s="31"/>
      <c r="DE28" s="31">
        <f t="shared" si="8"/>
        <v>786</v>
      </c>
      <c r="DF28" s="31"/>
      <c r="DG28" s="31">
        <f t="shared" si="11"/>
        <v>786</v>
      </c>
      <c r="DH28" s="31"/>
      <c r="DI28" s="31"/>
      <c r="DJ28" s="31"/>
      <c r="DK28" s="31"/>
      <c r="DL28" s="31"/>
      <c r="DM28" s="31">
        <f t="shared" si="9"/>
        <v>786</v>
      </c>
      <c r="DN28" s="31">
        <f t="shared" si="12"/>
        <v>196.35273544841368</v>
      </c>
      <c r="DO28" s="212">
        <v>0.9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-3</v>
      </c>
      <c r="G29" s="126">
        <v>69</v>
      </c>
      <c r="H29" s="43">
        <f t="shared" si="1"/>
        <v>48.591549295774648</v>
      </c>
      <c r="I29" s="43">
        <v>67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1675015</v>
      </c>
      <c r="AF29" s="38"/>
      <c r="AG29" s="38"/>
      <c r="AH29" s="38"/>
      <c r="AI29" s="37">
        <f t="shared" si="2"/>
        <v>3824</v>
      </c>
      <c r="AJ29" s="37">
        <f t="shared" si="3"/>
        <v>3.8239999999999998</v>
      </c>
      <c r="AK29" s="37">
        <f t="shared" si="4"/>
        <v>91.775999999999996</v>
      </c>
      <c r="AL29" s="37"/>
      <c r="AM29" s="37"/>
      <c r="AN29" s="37"/>
      <c r="AO29" s="37">
        <f t="shared" si="5"/>
        <v>91.775999999999996</v>
      </c>
      <c r="AP29" s="36">
        <v>2.1</v>
      </c>
      <c r="AQ29" s="36">
        <f t="shared" si="10"/>
        <v>2.1</v>
      </c>
      <c r="AR29" s="35"/>
      <c r="AS29" s="35"/>
      <c r="AT29" s="35"/>
      <c r="AU29" s="34" t="s">
        <v>236</v>
      </c>
      <c r="AV29" s="33">
        <v>0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439809</v>
      </c>
      <c r="DD29" s="31"/>
      <c r="DE29" s="31">
        <f t="shared" si="8"/>
        <v>775</v>
      </c>
      <c r="DF29" s="31"/>
      <c r="DG29" s="31">
        <f t="shared" si="11"/>
        <v>775</v>
      </c>
      <c r="DH29" s="31"/>
      <c r="DI29" s="31"/>
      <c r="DJ29" s="31"/>
      <c r="DK29" s="31"/>
      <c r="DL29" s="31"/>
      <c r="DM29" s="31">
        <f t="shared" si="9"/>
        <v>775</v>
      </c>
      <c r="DN29" s="31">
        <f t="shared" si="12"/>
        <v>202.6673640167364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-3</v>
      </c>
      <c r="G30" s="126">
        <v>67</v>
      </c>
      <c r="H30" s="43">
        <f t="shared" si="1"/>
        <v>47.183098591549296</v>
      </c>
      <c r="I30" s="43">
        <v>65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1679144</v>
      </c>
      <c r="AF30" s="38"/>
      <c r="AG30" s="38"/>
      <c r="AH30" s="38"/>
      <c r="AI30" s="37">
        <f t="shared" si="2"/>
        <v>4129</v>
      </c>
      <c r="AJ30" s="37">
        <f t="shared" si="3"/>
        <v>4.1289999999999996</v>
      </c>
      <c r="AK30" s="37">
        <f t="shared" si="4"/>
        <v>99.095999999999989</v>
      </c>
      <c r="AL30" s="37"/>
      <c r="AM30" s="37"/>
      <c r="AN30" s="37"/>
      <c r="AO30" s="37">
        <f t="shared" si="5"/>
        <v>99.095999999999989</v>
      </c>
      <c r="AP30" s="36">
        <v>2.1</v>
      </c>
      <c r="AQ30" s="36">
        <f t="shared" si="10"/>
        <v>2.1</v>
      </c>
      <c r="AR30" s="35"/>
      <c r="AS30" s="35"/>
      <c r="AT30" s="35"/>
      <c r="AU30" s="34" t="s">
        <v>236</v>
      </c>
      <c r="AV30" s="33">
        <v>0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440613</v>
      </c>
      <c r="DD30" s="31"/>
      <c r="DE30" s="31">
        <f t="shared" si="8"/>
        <v>804</v>
      </c>
      <c r="DF30" s="31"/>
      <c r="DG30" s="31">
        <f t="shared" si="11"/>
        <v>804</v>
      </c>
      <c r="DH30" s="31"/>
      <c r="DI30" s="31"/>
      <c r="DJ30" s="31"/>
      <c r="DK30" s="31"/>
      <c r="DL30" s="31"/>
      <c r="DM30" s="31">
        <f t="shared" si="9"/>
        <v>804</v>
      </c>
      <c r="DN30" s="31">
        <f t="shared" si="12"/>
        <v>194.72027125211918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-4</v>
      </c>
      <c r="G31" s="126">
        <v>69</v>
      </c>
      <c r="H31" s="43">
        <f t="shared" si="1"/>
        <v>48.591549295774648</v>
      </c>
      <c r="I31" s="43">
        <v>67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1683080</v>
      </c>
      <c r="AF31" s="38"/>
      <c r="AG31" s="38"/>
      <c r="AH31" s="38"/>
      <c r="AI31" s="37">
        <f t="shared" si="2"/>
        <v>3936</v>
      </c>
      <c r="AJ31" s="37">
        <f t="shared" si="3"/>
        <v>3.9359999999999999</v>
      </c>
      <c r="AK31" s="37">
        <f t="shared" si="4"/>
        <v>94.463999999999999</v>
      </c>
      <c r="AL31" s="37"/>
      <c r="AM31" s="37"/>
      <c r="AN31" s="37"/>
      <c r="AO31" s="37">
        <f t="shared" si="5"/>
        <v>94.463999999999999</v>
      </c>
      <c r="AP31" s="36">
        <v>2.1</v>
      </c>
      <c r="AQ31" s="36">
        <f t="shared" si="10"/>
        <v>2.1</v>
      </c>
      <c r="AR31" s="35"/>
      <c r="AS31" s="35"/>
      <c r="AT31" s="35"/>
      <c r="AU31" s="34" t="s">
        <v>236</v>
      </c>
      <c r="AV31" s="33">
        <v>0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441406</v>
      </c>
      <c r="DD31" s="31"/>
      <c r="DE31" s="31">
        <f t="shared" si="8"/>
        <v>793</v>
      </c>
      <c r="DF31" s="31"/>
      <c r="DG31" s="31">
        <f t="shared" si="11"/>
        <v>793</v>
      </c>
      <c r="DH31" s="31"/>
      <c r="DI31" s="31"/>
      <c r="DJ31" s="31"/>
      <c r="DK31" s="31"/>
      <c r="DL31" s="31"/>
      <c r="DM31" s="31">
        <f t="shared" si="9"/>
        <v>793</v>
      </c>
      <c r="DN31" s="31">
        <f t="shared" si="12"/>
        <v>201.47357723577235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-2</v>
      </c>
      <c r="G32" s="126">
        <v>71</v>
      </c>
      <c r="H32" s="43">
        <f t="shared" si="1"/>
        <v>50</v>
      </c>
      <c r="I32" s="43">
        <v>70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1686606</v>
      </c>
      <c r="AF32" s="38"/>
      <c r="AG32" s="38"/>
      <c r="AH32" s="38"/>
      <c r="AI32" s="37">
        <f t="shared" si="2"/>
        <v>3526</v>
      </c>
      <c r="AJ32" s="37">
        <f t="shared" si="3"/>
        <v>3.5259999999999998</v>
      </c>
      <c r="AK32" s="37">
        <f t="shared" si="4"/>
        <v>84.623999999999995</v>
      </c>
      <c r="AL32" s="37"/>
      <c r="AM32" s="37"/>
      <c r="AN32" s="37"/>
      <c r="AO32" s="37">
        <f t="shared" si="5"/>
        <v>84.623999999999995</v>
      </c>
      <c r="AP32" s="36">
        <v>2.1</v>
      </c>
      <c r="AQ32" s="36">
        <f t="shared" si="10"/>
        <v>2.1</v>
      </c>
      <c r="AR32" s="35"/>
      <c r="AS32" s="35"/>
      <c r="AT32" s="35"/>
      <c r="AU32" s="34" t="s">
        <v>236</v>
      </c>
      <c r="AV32" s="33">
        <v>0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442189</v>
      </c>
      <c r="DD32" s="31"/>
      <c r="DE32" s="31">
        <f t="shared" si="8"/>
        <v>783</v>
      </c>
      <c r="DF32" s="31"/>
      <c r="DG32" s="31">
        <f t="shared" si="11"/>
        <v>783</v>
      </c>
      <c r="DH32" s="31"/>
      <c r="DI32" s="31"/>
      <c r="DJ32" s="31"/>
      <c r="DK32" s="31"/>
      <c r="DL32" s="31"/>
      <c r="DM32" s="31">
        <f t="shared" si="9"/>
        <v>783</v>
      </c>
      <c r="DN32" s="31">
        <f t="shared" si="12"/>
        <v>222.06466250709019</v>
      </c>
      <c r="DO32" s="127">
        <v>0.85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-1</v>
      </c>
      <c r="G33" s="126">
        <v>79</v>
      </c>
      <c r="H33" s="43">
        <f t="shared" si="1"/>
        <v>55.633802816901408</v>
      </c>
      <c r="I33" s="43">
        <v>78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1690426</v>
      </c>
      <c r="AF33" s="38"/>
      <c r="AG33" s="38"/>
      <c r="AH33" s="38"/>
      <c r="AI33" s="37">
        <f t="shared" si="2"/>
        <v>3820</v>
      </c>
      <c r="AJ33" s="37">
        <f t="shared" si="3"/>
        <v>3.82</v>
      </c>
      <c r="AK33" s="37">
        <f t="shared" si="4"/>
        <v>91.679999999999993</v>
      </c>
      <c r="AL33" s="37"/>
      <c r="AM33" s="37"/>
      <c r="AN33" s="37"/>
      <c r="AO33" s="37">
        <f t="shared" si="5"/>
        <v>91.679999999999993</v>
      </c>
      <c r="AP33" s="36">
        <v>2.5</v>
      </c>
      <c r="AQ33" s="36">
        <f t="shared" si="10"/>
        <v>2.5</v>
      </c>
      <c r="AR33" s="35"/>
      <c r="AS33" s="35"/>
      <c r="AT33" s="35"/>
      <c r="AU33" s="34" t="s">
        <v>236</v>
      </c>
      <c r="AV33" s="33">
        <v>0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443056</v>
      </c>
      <c r="DD33" s="31"/>
      <c r="DE33" s="31">
        <f t="shared" si="8"/>
        <v>867</v>
      </c>
      <c r="DF33" s="31"/>
      <c r="DG33" s="31">
        <f t="shared" si="11"/>
        <v>867</v>
      </c>
      <c r="DH33" s="31"/>
      <c r="DI33" s="31"/>
      <c r="DJ33" s="31"/>
      <c r="DK33" s="31"/>
      <c r="DL33" s="31"/>
      <c r="DM33" s="31">
        <f t="shared" si="9"/>
        <v>867</v>
      </c>
      <c r="DN33" s="31">
        <f t="shared" si="12"/>
        <v>226.96335078534031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0</v>
      </c>
      <c r="G34" s="126">
        <v>75</v>
      </c>
      <c r="H34" s="43">
        <f t="shared" si="1"/>
        <v>52.816901408450704</v>
      </c>
      <c r="I34" s="43">
        <v>73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1693071</v>
      </c>
      <c r="AF34" s="38"/>
      <c r="AG34" s="38"/>
      <c r="AH34" s="38"/>
      <c r="AI34" s="37">
        <f t="shared" si="2"/>
        <v>2645</v>
      </c>
      <c r="AJ34" s="37">
        <f t="shared" si="3"/>
        <v>2.645</v>
      </c>
      <c r="AK34" s="37">
        <f t="shared" si="4"/>
        <v>63.480000000000004</v>
      </c>
      <c r="AL34" s="37"/>
      <c r="AM34" s="37"/>
      <c r="AN34" s="37"/>
      <c r="AO34" s="37">
        <f t="shared" si="5"/>
        <v>63.480000000000004</v>
      </c>
      <c r="AP34" s="36">
        <v>3.2</v>
      </c>
      <c r="AQ34" s="36">
        <f t="shared" si="10"/>
        <v>3.2</v>
      </c>
      <c r="AR34" s="35"/>
      <c r="AS34" s="35"/>
      <c r="AT34" s="35"/>
      <c r="AU34" s="34" t="s">
        <v>236</v>
      </c>
      <c r="AV34" s="33">
        <v>0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443754</v>
      </c>
      <c r="DD34" s="31"/>
      <c r="DE34" s="31">
        <f t="shared" si="8"/>
        <v>698</v>
      </c>
      <c r="DF34" s="31"/>
      <c r="DG34" s="31">
        <f t="shared" si="11"/>
        <v>698</v>
      </c>
      <c r="DH34" s="31"/>
      <c r="DI34" s="31"/>
      <c r="DJ34" s="31"/>
      <c r="DK34" s="31"/>
      <c r="DL34" s="31"/>
      <c r="DM34" s="31">
        <f t="shared" si="9"/>
        <v>698</v>
      </c>
      <c r="DN34" s="31">
        <f t="shared" si="12"/>
        <v>263.89413988657844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0.70833333333333337</v>
      </c>
      <c r="G35" s="27">
        <f t="shared" si="13"/>
        <v>66.375</v>
      </c>
      <c r="H35" s="27">
        <f t="shared" si="13"/>
        <v>46.742957746478872</v>
      </c>
      <c r="I35" s="27">
        <f t="shared" si="13"/>
        <v>65.333333333333329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104797</v>
      </c>
      <c r="AJ35" s="27">
        <f>SUM(AJ11:AJ34)</f>
        <v>104.79699999999997</v>
      </c>
      <c r="AK35" s="27">
        <f>AVERAGE(AK11:AK34)</f>
        <v>104.79699999999997</v>
      </c>
      <c r="AL35" s="27"/>
      <c r="AM35" s="27"/>
      <c r="AN35" s="27"/>
      <c r="AO35" s="27"/>
      <c r="AP35" s="27">
        <f>AVERAGE(AP11:AP34)</f>
        <v>4.7208333333333314</v>
      </c>
      <c r="AQ35" s="27">
        <f>AVERAGE(AQ11:AQ34)</f>
        <v>4.7208333333333314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21071</v>
      </c>
      <c r="DF35" s="27"/>
      <c r="DG35" s="27">
        <f>SUM(DG11:DG34)</f>
        <v>21071</v>
      </c>
      <c r="DH35" s="27"/>
      <c r="DI35" s="27"/>
      <c r="DJ35" s="27"/>
      <c r="DK35" s="27"/>
      <c r="DL35" s="27"/>
      <c r="DM35" s="27">
        <f t="shared" si="9"/>
        <v>21071</v>
      </c>
      <c r="DN35" s="27">
        <f t="shared" si="12"/>
        <v>201.06491598041936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239</v>
      </c>
      <c r="D38" s="288"/>
      <c r="E38" s="288"/>
      <c r="F38" s="289"/>
    </row>
    <row r="39" spans="2:127" x14ac:dyDescent="0.25">
      <c r="B39" s="21" t="s">
        <v>2</v>
      </c>
      <c r="C39" s="287" t="s">
        <v>212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78" t="s">
        <v>158</v>
      </c>
      <c r="C43" s="9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spans="2:127" x14ac:dyDescent="0.25">
      <c r="B44" s="178" t="s">
        <v>206</v>
      </c>
      <c r="C44" s="11"/>
      <c r="D44" s="124"/>
      <c r="E44" s="124"/>
      <c r="F44" s="124"/>
      <c r="G44" s="124"/>
      <c r="H44" s="124"/>
      <c r="I44" s="124"/>
      <c r="J44" s="124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78" t="s">
        <v>160</v>
      </c>
      <c r="C45" s="11"/>
      <c r="D45" s="124"/>
      <c r="E45" s="124"/>
      <c r="F45" s="124"/>
      <c r="G45" s="124"/>
      <c r="H45" s="124"/>
      <c r="I45" s="124"/>
      <c r="J45" s="124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17" t="s">
        <v>235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17" t="s">
        <v>234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75" t="s">
        <v>162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209" t="s">
        <v>237</v>
      </c>
      <c r="C50" s="177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75" t="s">
        <v>164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68" t="s">
        <v>238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210" t="s">
        <v>240</v>
      </c>
      <c r="C53" s="211"/>
      <c r="D53" s="173"/>
      <c r="E53" s="173"/>
      <c r="F53" s="173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</row>
    <row r="54" spans="2:26" x14ac:dyDescent="0.25">
      <c r="B54" s="172" t="s">
        <v>241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25">
      <c r="B55" s="172" t="s">
        <v>168</v>
      </c>
      <c r="C55" s="9"/>
      <c r="D55" s="8"/>
      <c r="E55" s="8"/>
      <c r="F55" s="8"/>
      <c r="G55" s="8"/>
      <c r="H55" s="8"/>
      <c r="I55" s="8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  <c r="X55" s="4"/>
      <c r="Y55" s="4"/>
    </row>
    <row r="56" spans="2:26" x14ac:dyDescent="0.25">
      <c r="B56" s="11" t="s">
        <v>243</v>
      </c>
      <c r="C56" s="9"/>
      <c r="D56" s="8"/>
      <c r="E56" s="8"/>
      <c r="F56" s="8"/>
      <c r="G56" s="8"/>
      <c r="H56" s="8"/>
      <c r="I56" s="8"/>
      <c r="J56" s="7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5"/>
      <c r="X56" s="4"/>
      <c r="Y56" s="4"/>
    </row>
    <row r="57" spans="2:26" x14ac:dyDescent="0.25">
      <c r="B57" s="297" t="s">
        <v>169</v>
      </c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</row>
    <row r="58" spans="2:26" x14ac:dyDescent="0.25">
      <c r="B58" s="297" t="s">
        <v>170</v>
      </c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7"/>
      <c r="P58" s="297"/>
      <c r="Q58" s="297"/>
      <c r="R58" s="297"/>
      <c r="S58" s="297"/>
      <c r="T58" s="297"/>
      <c r="U58" s="297"/>
      <c r="V58" s="297"/>
      <c r="W58" s="297"/>
      <c r="X58" s="297"/>
      <c r="Y58" s="297"/>
    </row>
    <row r="59" spans="2:26" x14ac:dyDescent="0.25">
      <c r="B59" s="298" t="s">
        <v>171</v>
      </c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</row>
    <row r="60" spans="2:26" x14ac:dyDescent="0.25">
      <c r="B60" s="11" t="s">
        <v>242</v>
      </c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</row>
    <row r="61" spans="2:26" x14ac:dyDescent="0.25">
      <c r="B61" s="100" t="s">
        <v>173</v>
      </c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</row>
    <row r="62" spans="2:26" x14ac:dyDescent="0.25">
      <c r="B62" s="113" t="s">
        <v>174</v>
      </c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0">
    <mergeCell ref="B57:Y57"/>
    <mergeCell ref="B58:Y58"/>
    <mergeCell ref="B59:Y59"/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DW61"/>
  <sheetViews>
    <sheetView topLeftCell="A15" zoomScale="90" zoomScaleNormal="90" workbookViewId="0">
      <selection activeCell="C40" sqref="C40:F40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43327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'14'!AE34</f>
        <v>1693071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'14'!DC34</f>
        <v>443754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2</v>
      </c>
      <c r="G11" s="126">
        <v>67</v>
      </c>
      <c r="H11" s="43">
        <f t="shared" ref="H11:H34" si="1">G11/1.42</f>
        <v>47.183098591549296</v>
      </c>
      <c r="I11" s="43">
        <v>66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1695795</v>
      </c>
      <c r="AF11" s="38"/>
      <c r="AG11" s="38"/>
      <c r="AH11" s="38"/>
      <c r="AI11" s="37">
        <f t="shared" ref="AI11:AI34" si="2">IF(ISBLANK(AE11),"-",AE11-AE10)</f>
        <v>2724</v>
      </c>
      <c r="AJ11" s="37">
        <f t="shared" ref="AJ11:AJ34" si="3">AI11/1000</f>
        <v>2.7240000000000002</v>
      </c>
      <c r="AK11" s="37">
        <f t="shared" ref="AK11:AK34" si="4">AJ11*24</f>
        <v>65.376000000000005</v>
      </c>
      <c r="AL11" s="37"/>
      <c r="AM11" s="37"/>
      <c r="AN11" s="37"/>
      <c r="AO11" s="37">
        <f t="shared" ref="AO11:AO34" si="5">AK11</f>
        <v>65.376000000000005</v>
      </c>
      <c r="AP11" s="36">
        <v>4.5999999999999996</v>
      </c>
      <c r="AQ11" s="36">
        <f>AP11</f>
        <v>4.5999999999999996</v>
      </c>
      <c r="AR11" s="35"/>
      <c r="AS11" s="35"/>
      <c r="AT11" s="35"/>
      <c r="AU11" s="34" t="s">
        <v>236</v>
      </c>
      <c r="AV11" s="33">
        <v>0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444557</v>
      </c>
      <c r="DD11" s="31"/>
      <c r="DE11" s="31">
        <f t="shared" ref="DE11:DE34" si="8">IF(ISBLANK(DC11),"-",DC11-DC10)</f>
        <v>803</v>
      </c>
      <c r="DF11" s="31"/>
      <c r="DG11" s="31">
        <f>DC11-DC10</f>
        <v>803</v>
      </c>
      <c r="DH11" s="31"/>
      <c r="DI11" s="31"/>
      <c r="DJ11" s="31"/>
      <c r="DK11" s="31"/>
      <c r="DL11" s="31"/>
      <c r="DM11" s="31">
        <f t="shared" ref="DM11:DM35" si="9">DE11</f>
        <v>803</v>
      </c>
      <c r="DN11" s="31">
        <f>DM11/AJ11</f>
        <v>294.78707782672541</v>
      </c>
      <c r="DO11" s="167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67</v>
      </c>
      <c r="H12" s="43">
        <f t="shared" si="1"/>
        <v>47.183098591549296</v>
      </c>
      <c r="I12" s="43">
        <v>66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1698454</v>
      </c>
      <c r="AF12" s="38"/>
      <c r="AG12" s="38"/>
      <c r="AH12" s="38"/>
      <c r="AI12" s="37">
        <f t="shared" si="2"/>
        <v>2659</v>
      </c>
      <c r="AJ12" s="37">
        <f t="shared" si="3"/>
        <v>2.6589999999999998</v>
      </c>
      <c r="AK12" s="37">
        <f t="shared" si="4"/>
        <v>63.815999999999995</v>
      </c>
      <c r="AL12" s="37"/>
      <c r="AM12" s="37"/>
      <c r="AN12" s="37"/>
      <c r="AO12" s="37">
        <f t="shared" si="5"/>
        <v>63.815999999999995</v>
      </c>
      <c r="AP12" s="36">
        <v>6.3</v>
      </c>
      <c r="AQ12" s="36">
        <f t="shared" ref="AQ12:AQ34" si="10">AP12</f>
        <v>6.3</v>
      </c>
      <c r="AR12" s="35"/>
      <c r="AS12" s="35"/>
      <c r="AT12" s="35"/>
      <c r="AU12" s="34" t="s">
        <v>236</v>
      </c>
      <c r="AV12" s="33">
        <v>0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445338</v>
      </c>
      <c r="DD12" s="31"/>
      <c r="DE12" s="31">
        <f t="shared" si="8"/>
        <v>781</v>
      </c>
      <c r="DF12" s="31"/>
      <c r="DG12" s="31">
        <f t="shared" ref="DG12:DG34" si="11">DC12-DC11</f>
        <v>781</v>
      </c>
      <c r="DH12" s="31"/>
      <c r="DI12" s="31"/>
      <c r="DJ12" s="31"/>
      <c r="DK12" s="31"/>
      <c r="DL12" s="31"/>
      <c r="DM12" s="31">
        <f t="shared" si="9"/>
        <v>781</v>
      </c>
      <c r="DN12" s="31">
        <f t="shared" ref="DN12:DN35" si="12">DM12/AJ12</f>
        <v>293.71944339977438</v>
      </c>
      <c r="DO12" s="129">
        <v>0.93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6</v>
      </c>
      <c r="G13" s="126">
        <v>67</v>
      </c>
      <c r="H13" s="43">
        <f t="shared" si="1"/>
        <v>47.183098591549296</v>
      </c>
      <c r="I13" s="43">
        <v>65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1701174</v>
      </c>
      <c r="AF13" s="38"/>
      <c r="AG13" s="38"/>
      <c r="AH13" s="38"/>
      <c r="AI13" s="37">
        <f t="shared" si="2"/>
        <v>2720</v>
      </c>
      <c r="AJ13" s="37">
        <f t="shared" si="3"/>
        <v>2.72</v>
      </c>
      <c r="AK13" s="37">
        <f t="shared" si="4"/>
        <v>65.28</v>
      </c>
      <c r="AL13" s="37"/>
      <c r="AM13" s="37"/>
      <c r="AN13" s="37"/>
      <c r="AO13" s="37">
        <f t="shared" si="5"/>
        <v>65.28</v>
      </c>
      <c r="AP13" s="36">
        <v>8</v>
      </c>
      <c r="AQ13" s="36">
        <f t="shared" si="10"/>
        <v>8</v>
      </c>
      <c r="AR13" s="35"/>
      <c r="AS13" s="35"/>
      <c r="AT13" s="35"/>
      <c r="AU13" s="34" t="s">
        <v>236</v>
      </c>
      <c r="AV13" s="33">
        <v>0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446136</v>
      </c>
      <c r="DD13" s="31"/>
      <c r="DE13" s="31">
        <f t="shared" si="8"/>
        <v>798</v>
      </c>
      <c r="DF13" s="31"/>
      <c r="DG13" s="31">
        <f t="shared" si="11"/>
        <v>798</v>
      </c>
      <c r="DH13" s="31"/>
      <c r="DI13" s="31"/>
      <c r="DJ13" s="31"/>
      <c r="DK13" s="31"/>
      <c r="DL13" s="31"/>
      <c r="DM13" s="31">
        <f t="shared" si="9"/>
        <v>798</v>
      </c>
      <c r="DN13" s="31">
        <f t="shared" si="12"/>
        <v>293.38235294117646</v>
      </c>
      <c r="DO13" s="167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7</v>
      </c>
      <c r="G14" s="126">
        <v>57</v>
      </c>
      <c r="H14" s="43">
        <f t="shared" si="1"/>
        <v>40.140845070422536</v>
      </c>
      <c r="I14" s="43">
        <v>55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1704526</v>
      </c>
      <c r="AF14" s="38"/>
      <c r="AG14" s="38"/>
      <c r="AH14" s="38"/>
      <c r="AI14" s="37">
        <f t="shared" si="2"/>
        <v>3352</v>
      </c>
      <c r="AJ14" s="37">
        <f t="shared" si="3"/>
        <v>3.3519999999999999</v>
      </c>
      <c r="AK14" s="37">
        <f t="shared" si="4"/>
        <v>80.447999999999993</v>
      </c>
      <c r="AL14" s="37"/>
      <c r="AM14" s="37"/>
      <c r="AN14" s="37"/>
      <c r="AO14" s="37">
        <f t="shared" si="5"/>
        <v>80.447999999999993</v>
      </c>
      <c r="AP14" s="36">
        <v>9.1999999999999993</v>
      </c>
      <c r="AQ14" s="36">
        <f t="shared" si="10"/>
        <v>9.1999999999999993</v>
      </c>
      <c r="AR14" s="35"/>
      <c r="AS14" s="35"/>
      <c r="AT14" s="35"/>
      <c r="AU14" s="34" t="s">
        <v>236</v>
      </c>
      <c r="AV14" s="33">
        <v>0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446931</v>
      </c>
      <c r="DD14" s="31"/>
      <c r="DE14" s="31">
        <f t="shared" si="8"/>
        <v>795</v>
      </c>
      <c r="DF14" s="31"/>
      <c r="DG14" s="31">
        <f t="shared" si="11"/>
        <v>795</v>
      </c>
      <c r="DH14" s="31"/>
      <c r="DI14" s="31"/>
      <c r="DJ14" s="31"/>
      <c r="DK14" s="31"/>
      <c r="DL14" s="31"/>
      <c r="DM14" s="31">
        <f t="shared" si="9"/>
        <v>795</v>
      </c>
      <c r="DN14" s="31">
        <f t="shared" si="12"/>
        <v>237.17183770883057</v>
      </c>
      <c r="DO14" s="167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8</v>
      </c>
      <c r="G15" s="126">
        <v>63</v>
      </c>
      <c r="H15" s="43">
        <f t="shared" si="1"/>
        <v>44.366197183098592</v>
      </c>
      <c r="I15" s="43">
        <v>62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1708240</v>
      </c>
      <c r="AF15" s="38"/>
      <c r="AG15" s="38"/>
      <c r="AH15" s="38"/>
      <c r="AI15" s="37">
        <f t="shared" si="2"/>
        <v>3714</v>
      </c>
      <c r="AJ15" s="37">
        <f t="shared" si="3"/>
        <v>3.714</v>
      </c>
      <c r="AK15" s="37">
        <f t="shared" si="4"/>
        <v>89.135999999999996</v>
      </c>
      <c r="AL15" s="37"/>
      <c r="AM15" s="37"/>
      <c r="AN15" s="37"/>
      <c r="AO15" s="37">
        <f t="shared" si="5"/>
        <v>89.135999999999996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236</v>
      </c>
      <c r="AV15" s="33">
        <v>0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447729</v>
      </c>
      <c r="DD15" s="31"/>
      <c r="DE15" s="31">
        <f t="shared" si="8"/>
        <v>798</v>
      </c>
      <c r="DF15" s="31"/>
      <c r="DG15" s="31">
        <f t="shared" si="11"/>
        <v>798</v>
      </c>
      <c r="DH15" s="31"/>
      <c r="DI15" s="31"/>
      <c r="DJ15" s="31"/>
      <c r="DK15" s="31"/>
      <c r="DL15" s="31"/>
      <c r="DM15" s="31">
        <f t="shared" si="9"/>
        <v>798</v>
      </c>
      <c r="DN15" s="31">
        <f t="shared" si="12"/>
        <v>214.86268174474961</v>
      </c>
      <c r="DO15" s="167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8</v>
      </c>
      <c r="G16" s="126">
        <v>60</v>
      </c>
      <c r="H16" s="43">
        <f t="shared" si="1"/>
        <v>42.253521126760567</v>
      </c>
      <c r="I16" s="43">
        <v>57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1712502</v>
      </c>
      <c r="AF16" s="38"/>
      <c r="AG16" s="38"/>
      <c r="AH16" s="38"/>
      <c r="AI16" s="37">
        <f t="shared" si="2"/>
        <v>4262</v>
      </c>
      <c r="AJ16" s="37">
        <f t="shared" si="3"/>
        <v>4.2619999999999996</v>
      </c>
      <c r="AK16" s="37">
        <f t="shared" si="4"/>
        <v>102.28799999999998</v>
      </c>
      <c r="AL16" s="37"/>
      <c r="AM16" s="37"/>
      <c r="AN16" s="37"/>
      <c r="AO16" s="37">
        <f t="shared" si="5"/>
        <v>102.28799999999998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236</v>
      </c>
      <c r="AV16" s="33">
        <v>0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448518</v>
      </c>
      <c r="DD16" s="31"/>
      <c r="DE16" s="31">
        <f t="shared" si="8"/>
        <v>789</v>
      </c>
      <c r="DF16" s="31"/>
      <c r="DG16" s="31">
        <f t="shared" si="11"/>
        <v>789</v>
      </c>
      <c r="DH16" s="31"/>
      <c r="DI16" s="31"/>
      <c r="DJ16" s="31"/>
      <c r="DK16" s="31"/>
      <c r="DL16" s="31"/>
      <c r="DM16" s="31">
        <f t="shared" si="9"/>
        <v>789</v>
      </c>
      <c r="DN16" s="31">
        <f t="shared" si="12"/>
        <v>185.12435476302207</v>
      </c>
      <c r="DO16" s="129">
        <v>0.78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8</v>
      </c>
      <c r="G17" s="126">
        <v>64</v>
      </c>
      <c r="H17" s="43">
        <f t="shared" si="1"/>
        <v>45.070422535211272</v>
      </c>
      <c r="I17" s="43">
        <v>61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1717615</v>
      </c>
      <c r="AF17" s="38"/>
      <c r="AG17" s="38"/>
      <c r="AH17" s="38"/>
      <c r="AI17" s="37">
        <f t="shared" si="2"/>
        <v>5113</v>
      </c>
      <c r="AJ17" s="37">
        <f t="shared" si="3"/>
        <v>5.1130000000000004</v>
      </c>
      <c r="AK17" s="37">
        <f t="shared" si="4"/>
        <v>122.71200000000002</v>
      </c>
      <c r="AL17" s="37"/>
      <c r="AM17" s="37"/>
      <c r="AN17" s="37"/>
      <c r="AO17" s="37">
        <f t="shared" si="5"/>
        <v>122.71200000000002</v>
      </c>
      <c r="AP17" s="36">
        <v>9</v>
      </c>
      <c r="AQ17" s="36">
        <f t="shared" si="10"/>
        <v>9</v>
      </c>
      <c r="AR17" s="35"/>
      <c r="AS17" s="35"/>
      <c r="AT17" s="35"/>
      <c r="AU17" s="34" t="s">
        <v>246</v>
      </c>
      <c r="AV17" s="33">
        <v>0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1050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0.88235294117647056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449373</v>
      </c>
      <c r="DD17" s="31"/>
      <c r="DE17" s="31">
        <f t="shared" si="8"/>
        <v>855</v>
      </c>
      <c r="DF17" s="31"/>
      <c r="DG17" s="31">
        <f t="shared" si="11"/>
        <v>855</v>
      </c>
      <c r="DH17" s="31"/>
      <c r="DI17" s="31"/>
      <c r="DJ17" s="31"/>
      <c r="DK17" s="31"/>
      <c r="DL17" s="31"/>
      <c r="DM17" s="31">
        <f t="shared" si="9"/>
        <v>855</v>
      </c>
      <c r="DN17" s="31">
        <f t="shared" si="12"/>
        <v>167.22080970076274</v>
      </c>
      <c r="DO17" s="167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8</v>
      </c>
      <c r="G18" s="126">
        <v>59</v>
      </c>
      <c r="H18" s="43">
        <f t="shared" si="1"/>
        <v>41.549295774647888</v>
      </c>
      <c r="I18" s="43">
        <v>56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1722345</v>
      </c>
      <c r="AF18" s="38"/>
      <c r="AG18" s="38"/>
      <c r="AH18" s="38"/>
      <c r="AI18" s="37">
        <f t="shared" si="2"/>
        <v>4730</v>
      </c>
      <c r="AJ18" s="37">
        <f t="shared" si="3"/>
        <v>4.7300000000000004</v>
      </c>
      <c r="AK18" s="37">
        <f t="shared" si="4"/>
        <v>113.52000000000001</v>
      </c>
      <c r="AL18" s="37"/>
      <c r="AM18" s="37"/>
      <c r="AN18" s="37"/>
      <c r="AO18" s="37">
        <f t="shared" si="5"/>
        <v>113.52000000000001</v>
      </c>
      <c r="AP18" s="36">
        <v>8.1</v>
      </c>
      <c r="AQ18" s="36">
        <f t="shared" si="10"/>
        <v>8.1</v>
      </c>
      <c r="AR18" s="35"/>
      <c r="AS18" s="35"/>
      <c r="AT18" s="35"/>
      <c r="AU18" s="34" t="s">
        <v>246</v>
      </c>
      <c r="AV18" s="33">
        <v>0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1050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0.88235294117647056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450252</v>
      </c>
      <c r="DD18" s="31"/>
      <c r="DE18" s="31">
        <f t="shared" si="8"/>
        <v>879</v>
      </c>
      <c r="DF18" s="31"/>
      <c r="DG18" s="31">
        <f t="shared" si="11"/>
        <v>879</v>
      </c>
      <c r="DH18" s="31"/>
      <c r="DI18" s="31"/>
      <c r="DJ18" s="31"/>
      <c r="DK18" s="31"/>
      <c r="DL18" s="31"/>
      <c r="DM18" s="31">
        <f t="shared" si="9"/>
        <v>879</v>
      </c>
      <c r="DN18" s="31">
        <f t="shared" si="12"/>
        <v>185.83509513742069</v>
      </c>
      <c r="DO18" s="167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6</v>
      </c>
      <c r="G19" s="126">
        <v>62</v>
      </c>
      <c r="H19" s="43">
        <f t="shared" si="1"/>
        <v>43.661971830985919</v>
      </c>
      <c r="I19" s="43">
        <v>59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1727280</v>
      </c>
      <c r="AF19" s="38"/>
      <c r="AG19" s="38"/>
      <c r="AH19" s="38"/>
      <c r="AI19" s="37">
        <f t="shared" si="2"/>
        <v>4935</v>
      </c>
      <c r="AJ19" s="37">
        <f t="shared" si="3"/>
        <v>4.9349999999999996</v>
      </c>
      <c r="AK19" s="37">
        <f t="shared" si="4"/>
        <v>118.44</v>
      </c>
      <c r="AL19" s="37"/>
      <c r="AM19" s="37"/>
      <c r="AN19" s="37"/>
      <c r="AO19" s="37">
        <f t="shared" si="5"/>
        <v>118.44</v>
      </c>
      <c r="AP19" s="36">
        <v>7.1</v>
      </c>
      <c r="AQ19" s="36">
        <f t="shared" si="10"/>
        <v>7.1</v>
      </c>
      <c r="AR19" s="35"/>
      <c r="AS19" s="35"/>
      <c r="AT19" s="35"/>
      <c r="AU19" s="34" t="s">
        <v>246</v>
      </c>
      <c r="AV19" s="33">
        <v>0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1027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0.86302521008403366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451113</v>
      </c>
      <c r="DD19" s="31"/>
      <c r="DE19" s="31">
        <f t="shared" si="8"/>
        <v>861</v>
      </c>
      <c r="DF19" s="31"/>
      <c r="DG19" s="31">
        <f t="shared" si="11"/>
        <v>861</v>
      </c>
      <c r="DH19" s="31"/>
      <c r="DI19" s="31"/>
      <c r="DJ19" s="31"/>
      <c r="DK19" s="31"/>
      <c r="DL19" s="31"/>
      <c r="DM19" s="31">
        <f t="shared" si="9"/>
        <v>861</v>
      </c>
      <c r="DN19" s="31">
        <f t="shared" si="12"/>
        <v>174.468085106383</v>
      </c>
      <c r="DO19" s="167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5</v>
      </c>
      <c r="G20" s="126">
        <v>62</v>
      </c>
      <c r="H20" s="43">
        <f t="shared" si="1"/>
        <v>43.661971830985919</v>
      </c>
      <c r="I20" s="43">
        <v>60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1730888</v>
      </c>
      <c r="AF20" s="38"/>
      <c r="AG20" s="38"/>
      <c r="AH20" s="38"/>
      <c r="AI20" s="37">
        <f t="shared" si="2"/>
        <v>3608</v>
      </c>
      <c r="AJ20" s="37">
        <f t="shared" si="3"/>
        <v>3.6080000000000001</v>
      </c>
      <c r="AK20" s="37">
        <f t="shared" si="4"/>
        <v>86.591999999999999</v>
      </c>
      <c r="AL20" s="37"/>
      <c r="AM20" s="37"/>
      <c r="AN20" s="37"/>
      <c r="AO20" s="37">
        <f t="shared" si="5"/>
        <v>86.591999999999999</v>
      </c>
      <c r="AP20" s="36">
        <v>6.1</v>
      </c>
      <c r="AQ20" s="36">
        <f t="shared" si="10"/>
        <v>6.1</v>
      </c>
      <c r="AR20" s="35"/>
      <c r="AS20" s="35"/>
      <c r="AT20" s="35"/>
      <c r="AU20" s="34" t="s">
        <v>246</v>
      </c>
      <c r="AV20" s="33">
        <v>0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1026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0.86218487394957988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452000</v>
      </c>
      <c r="DD20" s="31"/>
      <c r="DE20" s="31">
        <f t="shared" si="8"/>
        <v>887</v>
      </c>
      <c r="DF20" s="31"/>
      <c r="DG20" s="31">
        <f t="shared" si="11"/>
        <v>887</v>
      </c>
      <c r="DH20" s="31"/>
      <c r="DI20" s="31"/>
      <c r="DJ20" s="31"/>
      <c r="DK20" s="31"/>
      <c r="DL20" s="31"/>
      <c r="DM20" s="31">
        <f t="shared" si="9"/>
        <v>887</v>
      </c>
      <c r="DN20" s="31">
        <f t="shared" si="12"/>
        <v>245.84257206208426</v>
      </c>
      <c r="DO20" s="199">
        <v>0.8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65</v>
      </c>
      <c r="H21" s="43">
        <f t="shared" si="1"/>
        <v>45.774647887323944</v>
      </c>
      <c r="I21" s="43">
        <v>63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1736515</v>
      </c>
      <c r="AF21" s="38"/>
      <c r="AG21" s="38"/>
      <c r="AH21" s="38"/>
      <c r="AI21" s="37">
        <f t="shared" si="2"/>
        <v>5627</v>
      </c>
      <c r="AJ21" s="37">
        <f t="shared" si="3"/>
        <v>5.6269999999999998</v>
      </c>
      <c r="AK21" s="37">
        <f t="shared" si="4"/>
        <v>135.048</v>
      </c>
      <c r="AL21" s="37"/>
      <c r="AM21" s="37"/>
      <c r="AN21" s="37"/>
      <c r="AO21" s="37">
        <f t="shared" si="5"/>
        <v>135.048</v>
      </c>
      <c r="AP21" s="36">
        <v>5.3</v>
      </c>
      <c r="AQ21" s="36">
        <f t="shared" si="10"/>
        <v>5.3</v>
      </c>
      <c r="AR21" s="35"/>
      <c r="AS21" s="35"/>
      <c r="AT21" s="35"/>
      <c r="AU21" s="34" t="s">
        <v>246</v>
      </c>
      <c r="AV21" s="33">
        <v>0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1017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0.85462184873949576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452870</v>
      </c>
      <c r="DD21" s="31"/>
      <c r="DE21" s="31">
        <f t="shared" si="8"/>
        <v>870</v>
      </c>
      <c r="DF21" s="31"/>
      <c r="DG21" s="31">
        <f t="shared" si="11"/>
        <v>870</v>
      </c>
      <c r="DH21" s="31"/>
      <c r="DI21" s="31"/>
      <c r="DJ21" s="31"/>
      <c r="DK21" s="31"/>
      <c r="DL21" s="31"/>
      <c r="DM21" s="31">
        <f t="shared" si="9"/>
        <v>870</v>
      </c>
      <c r="DN21" s="31">
        <f t="shared" si="12"/>
        <v>154.61169362004622</v>
      </c>
      <c r="DO21" s="167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0</v>
      </c>
      <c r="G22" s="126">
        <v>65</v>
      </c>
      <c r="H22" s="43">
        <f t="shared" si="1"/>
        <v>45.774647887323944</v>
      </c>
      <c r="I22" s="43">
        <v>63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1740770</v>
      </c>
      <c r="AF22" s="38"/>
      <c r="AG22" s="38"/>
      <c r="AH22" s="38"/>
      <c r="AI22" s="37">
        <f t="shared" si="2"/>
        <v>4255</v>
      </c>
      <c r="AJ22" s="37">
        <f t="shared" si="3"/>
        <v>4.2549999999999999</v>
      </c>
      <c r="AK22" s="37">
        <f t="shared" si="4"/>
        <v>102.12</v>
      </c>
      <c r="AL22" s="37"/>
      <c r="AM22" s="37"/>
      <c r="AN22" s="37"/>
      <c r="AO22" s="37">
        <f t="shared" si="5"/>
        <v>102.12</v>
      </c>
      <c r="AP22" s="36">
        <v>4.5999999999999996</v>
      </c>
      <c r="AQ22" s="36">
        <f t="shared" si="10"/>
        <v>4.5999999999999996</v>
      </c>
      <c r="AR22" s="35"/>
      <c r="AS22" s="35"/>
      <c r="AT22" s="35"/>
      <c r="AU22" s="34" t="s">
        <v>246</v>
      </c>
      <c r="AV22" s="33">
        <v>0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1007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0.84621848739495797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453744</v>
      </c>
      <c r="DD22" s="31"/>
      <c r="DE22" s="31">
        <f t="shared" si="8"/>
        <v>874</v>
      </c>
      <c r="DF22" s="31"/>
      <c r="DG22" s="31">
        <f t="shared" si="11"/>
        <v>874</v>
      </c>
      <c r="DH22" s="31"/>
      <c r="DI22" s="31"/>
      <c r="DJ22" s="31"/>
      <c r="DK22" s="31"/>
      <c r="DL22" s="31"/>
      <c r="DM22" s="31">
        <f t="shared" si="9"/>
        <v>874</v>
      </c>
      <c r="DN22" s="31">
        <f t="shared" si="12"/>
        <v>205.40540540540542</v>
      </c>
      <c r="DO22" s="167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-2</v>
      </c>
      <c r="G23" s="126">
        <v>67</v>
      </c>
      <c r="H23" s="43">
        <f t="shared" si="1"/>
        <v>47.183098591549296</v>
      </c>
      <c r="I23" s="43">
        <v>65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1745080</v>
      </c>
      <c r="AF23" s="38"/>
      <c r="AG23" s="38"/>
      <c r="AH23" s="38"/>
      <c r="AI23" s="37">
        <f t="shared" si="2"/>
        <v>4310</v>
      </c>
      <c r="AJ23" s="37">
        <f t="shared" si="3"/>
        <v>4.3099999999999996</v>
      </c>
      <c r="AK23" s="37">
        <f t="shared" si="4"/>
        <v>103.44</v>
      </c>
      <c r="AL23" s="37"/>
      <c r="AM23" s="37"/>
      <c r="AN23" s="37"/>
      <c r="AO23" s="37">
        <f t="shared" si="5"/>
        <v>103.44</v>
      </c>
      <c r="AP23" s="36">
        <v>3.7</v>
      </c>
      <c r="AQ23" s="36">
        <f t="shared" si="10"/>
        <v>3.7</v>
      </c>
      <c r="AR23" s="35"/>
      <c r="AS23" s="35"/>
      <c r="AT23" s="35"/>
      <c r="AU23" s="34" t="s">
        <v>246</v>
      </c>
      <c r="AV23" s="33">
        <v>0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1007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0.84621848739495797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454635</v>
      </c>
      <c r="DD23" s="31"/>
      <c r="DE23" s="31">
        <f t="shared" si="8"/>
        <v>891</v>
      </c>
      <c r="DF23" s="31"/>
      <c r="DG23" s="31">
        <f t="shared" si="11"/>
        <v>891</v>
      </c>
      <c r="DH23" s="31"/>
      <c r="DI23" s="31"/>
      <c r="DJ23" s="31"/>
      <c r="DK23" s="31"/>
      <c r="DL23" s="31"/>
      <c r="DM23" s="31">
        <f t="shared" si="9"/>
        <v>891</v>
      </c>
      <c r="DN23" s="31">
        <f t="shared" si="12"/>
        <v>206.72853828306268</v>
      </c>
      <c r="DO23" s="167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-3</v>
      </c>
      <c r="G24" s="126">
        <v>68</v>
      </c>
      <c r="H24" s="43">
        <f t="shared" si="1"/>
        <v>47.887323943661976</v>
      </c>
      <c r="I24" s="43">
        <v>65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1749150</v>
      </c>
      <c r="AF24" s="38"/>
      <c r="AG24" s="38"/>
      <c r="AH24" s="38"/>
      <c r="AI24" s="37">
        <f t="shared" si="2"/>
        <v>4070</v>
      </c>
      <c r="AJ24" s="37">
        <f t="shared" si="3"/>
        <v>4.07</v>
      </c>
      <c r="AK24" s="37">
        <f t="shared" si="4"/>
        <v>97.68</v>
      </c>
      <c r="AL24" s="37"/>
      <c r="AM24" s="37"/>
      <c r="AN24" s="37"/>
      <c r="AO24" s="37">
        <f t="shared" si="5"/>
        <v>97.68</v>
      </c>
      <c r="AP24" s="36">
        <v>3.1</v>
      </c>
      <c r="AQ24" s="36">
        <f t="shared" si="10"/>
        <v>3.1</v>
      </c>
      <c r="AR24" s="35"/>
      <c r="AS24" s="35"/>
      <c r="AT24" s="35"/>
      <c r="AU24" s="34" t="s">
        <v>246</v>
      </c>
      <c r="AV24" s="33">
        <v>0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1006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0.8453781512605042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455484</v>
      </c>
      <c r="DD24" s="31"/>
      <c r="DE24" s="31">
        <f t="shared" si="8"/>
        <v>849</v>
      </c>
      <c r="DF24" s="31"/>
      <c r="DG24" s="31">
        <f t="shared" si="11"/>
        <v>849</v>
      </c>
      <c r="DH24" s="31"/>
      <c r="DI24" s="31"/>
      <c r="DJ24" s="31"/>
      <c r="DK24" s="31"/>
      <c r="DL24" s="31"/>
      <c r="DM24" s="31">
        <f t="shared" si="9"/>
        <v>849</v>
      </c>
      <c r="DN24" s="31">
        <f t="shared" si="12"/>
        <v>208.5995085995086</v>
      </c>
      <c r="DO24" s="129">
        <v>0.85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-2</v>
      </c>
      <c r="G25" s="126">
        <v>68</v>
      </c>
      <c r="H25" s="43">
        <f t="shared" si="1"/>
        <v>47.887323943661976</v>
      </c>
      <c r="I25" s="43">
        <v>66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1753680</v>
      </c>
      <c r="AF25" s="38"/>
      <c r="AG25" s="38"/>
      <c r="AH25" s="38"/>
      <c r="AI25" s="37">
        <f t="shared" si="2"/>
        <v>4530</v>
      </c>
      <c r="AJ25" s="37">
        <f t="shared" si="3"/>
        <v>4.53</v>
      </c>
      <c r="AK25" s="37">
        <f t="shared" si="4"/>
        <v>108.72</v>
      </c>
      <c r="AL25" s="37"/>
      <c r="AM25" s="37"/>
      <c r="AN25" s="37"/>
      <c r="AO25" s="37">
        <f t="shared" si="5"/>
        <v>108.72</v>
      </c>
      <c r="AP25" s="36">
        <v>2.6</v>
      </c>
      <c r="AQ25" s="36">
        <f t="shared" si="10"/>
        <v>2.6</v>
      </c>
      <c r="AR25" s="35"/>
      <c r="AS25" s="35"/>
      <c r="AT25" s="35"/>
      <c r="AU25" s="34" t="s">
        <v>246</v>
      </c>
      <c r="AV25" s="33">
        <v>0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1007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0.84621848739495797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456360</v>
      </c>
      <c r="DD25" s="31"/>
      <c r="DE25" s="31">
        <f t="shared" si="8"/>
        <v>876</v>
      </c>
      <c r="DF25" s="31"/>
      <c r="DG25" s="31">
        <f t="shared" si="11"/>
        <v>876</v>
      </c>
      <c r="DH25" s="31"/>
      <c r="DI25" s="31"/>
      <c r="DJ25" s="31"/>
      <c r="DK25" s="31"/>
      <c r="DL25" s="31"/>
      <c r="DM25" s="31">
        <f t="shared" si="9"/>
        <v>876</v>
      </c>
      <c r="DN25" s="31">
        <f t="shared" si="12"/>
        <v>193.3774834437086</v>
      </c>
      <c r="DO25" s="167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-3</v>
      </c>
      <c r="G26" s="126">
        <v>62</v>
      </c>
      <c r="H26" s="43">
        <f t="shared" si="1"/>
        <v>43.661971830985919</v>
      </c>
      <c r="I26" s="43">
        <v>60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1757855</v>
      </c>
      <c r="AF26" s="38"/>
      <c r="AG26" s="38"/>
      <c r="AH26" s="38"/>
      <c r="AI26" s="37">
        <f t="shared" si="2"/>
        <v>4175</v>
      </c>
      <c r="AJ26" s="37">
        <f t="shared" si="3"/>
        <v>4.1749999999999998</v>
      </c>
      <c r="AK26" s="37">
        <f t="shared" si="4"/>
        <v>100.19999999999999</v>
      </c>
      <c r="AL26" s="37"/>
      <c r="AM26" s="37"/>
      <c r="AN26" s="37"/>
      <c r="AO26" s="37">
        <f t="shared" si="5"/>
        <v>100.19999999999999</v>
      </c>
      <c r="AP26" s="36">
        <v>2</v>
      </c>
      <c r="AQ26" s="36">
        <f t="shared" si="10"/>
        <v>2</v>
      </c>
      <c r="AR26" s="35"/>
      <c r="AS26" s="35"/>
      <c r="AT26" s="35"/>
      <c r="AU26" s="34" t="s">
        <v>236</v>
      </c>
      <c r="AV26" s="33">
        <v>0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457173</v>
      </c>
      <c r="DD26" s="31"/>
      <c r="DE26" s="31">
        <f t="shared" si="8"/>
        <v>813</v>
      </c>
      <c r="DF26" s="31"/>
      <c r="DG26" s="31">
        <f t="shared" si="11"/>
        <v>813</v>
      </c>
      <c r="DH26" s="31"/>
      <c r="DI26" s="31"/>
      <c r="DJ26" s="31"/>
      <c r="DK26" s="31"/>
      <c r="DL26" s="31"/>
      <c r="DM26" s="31">
        <f t="shared" si="9"/>
        <v>813</v>
      </c>
      <c r="DN26" s="31">
        <f t="shared" si="12"/>
        <v>194.73053892215569</v>
      </c>
      <c r="DO26" s="167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-3</v>
      </c>
      <c r="G27" s="126">
        <v>64</v>
      </c>
      <c r="H27" s="43">
        <f t="shared" si="1"/>
        <v>45.070422535211272</v>
      </c>
      <c r="I27" s="43">
        <v>60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1762104</v>
      </c>
      <c r="AF27" s="38"/>
      <c r="AG27" s="38"/>
      <c r="AH27" s="38"/>
      <c r="AI27" s="37">
        <f t="shared" si="2"/>
        <v>4249</v>
      </c>
      <c r="AJ27" s="37">
        <f t="shared" si="3"/>
        <v>4.2489999999999997</v>
      </c>
      <c r="AK27" s="37">
        <f t="shared" si="4"/>
        <v>101.976</v>
      </c>
      <c r="AL27" s="37"/>
      <c r="AM27" s="37"/>
      <c r="AN27" s="37"/>
      <c r="AO27" s="37">
        <f t="shared" si="5"/>
        <v>101.976</v>
      </c>
      <c r="AP27" s="36">
        <v>2</v>
      </c>
      <c r="AQ27" s="36">
        <f t="shared" si="10"/>
        <v>2</v>
      </c>
      <c r="AR27" s="35"/>
      <c r="AS27" s="35"/>
      <c r="AT27" s="35"/>
      <c r="AU27" s="34" t="s">
        <v>236</v>
      </c>
      <c r="AV27" s="33">
        <v>0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457940</v>
      </c>
      <c r="DD27" s="31"/>
      <c r="DE27" s="31">
        <f t="shared" si="8"/>
        <v>767</v>
      </c>
      <c r="DF27" s="31"/>
      <c r="DG27" s="31">
        <f t="shared" si="11"/>
        <v>767</v>
      </c>
      <c r="DH27" s="31"/>
      <c r="DI27" s="31"/>
      <c r="DJ27" s="31"/>
      <c r="DK27" s="31"/>
      <c r="DL27" s="31"/>
      <c r="DM27" s="31">
        <f t="shared" si="9"/>
        <v>767</v>
      </c>
      <c r="DN27" s="31">
        <f t="shared" si="12"/>
        <v>180.51306189691692</v>
      </c>
      <c r="DO27" s="167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-3</v>
      </c>
      <c r="G28" s="126">
        <v>66</v>
      </c>
      <c r="H28" s="43">
        <f t="shared" si="1"/>
        <v>46.478873239436624</v>
      </c>
      <c r="I28" s="43">
        <v>64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1765980</v>
      </c>
      <c r="AF28" s="38"/>
      <c r="AG28" s="38"/>
      <c r="AH28" s="38"/>
      <c r="AI28" s="37">
        <f t="shared" si="2"/>
        <v>3876</v>
      </c>
      <c r="AJ28" s="37">
        <f t="shared" si="3"/>
        <v>3.8759999999999999</v>
      </c>
      <c r="AK28" s="37">
        <f t="shared" si="4"/>
        <v>93.024000000000001</v>
      </c>
      <c r="AL28" s="37"/>
      <c r="AM28" s="37"/>
      <c r="AN28" s="37"/>
      <c r="AO28" s="37">
        <f t="shared" si="5"/>
        <v>93.024000000000001</v>
      </c>
      <c r="AP28" s="36">
        <v>2</v>
      </c>
      <c r="AQ28" s="36">
        <f t="shared" si="10"/>
        <v>2</v>
      </c>
      <c r="AR28" s="35"/>
      <c r="AS28" s="35"/>
      <c r="AT28" s="35"/>
      <c r="AU28" s="34" t="s">
        <v>236</v>
      </c>
      <c r="AV28" s="33">
        <v>0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458712</v>
      </c>
      <c r="DD28" s="31"/>
      <c r="DE28" s="31">
        <f t="shared" si="8"/>
        <v>772</v>
      </c>
      <c r="DF28" s="31"/>
      <c r="DG28" s="31">
        <f t="shared" si="11"/>
        <v>772</v>
      </c>
      <c r="DH28" s="31"/>
      <c r="DI28" s="31"/>
      <c r="DJ28" s="31"/>
      <c r="DK28" s="31"/>
      <c r="DL28" s="31"/>
      <c r="DM28" s="31">
        <f t="shared" si="9"/>
        <v>772</v>
      </c>
      <c r="DN28" s="31">
        <f t="shared" si="12"/>
        <v>199.17440660474716</v>
      </c>
      <c r="DO28" s="129">
        <v>0.83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-2</v>
      </c>
      <c r="G29" s="126">
        <v>64</v>
      </c>
      <c r="H29" s="43">
        <f t="shared" si="1"/>
        <v>45.070422535211272</v>
      </c>
      <c r="I29" s="43">
        <v>62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1769828</v>
      </c>
      <c r="AF29" s="38"/>
      <c r="AG29" s="38"/>
      <c r="AH29" s="38"/>
      <c r="AI29" s="37">
        <f t="shared" si="2"/>
        <v>3848</v>
      </c>
      <c r="AJ29" s="37">
        <f t="shared" si="3"/>
        <v>3.8479999999999999</v>
      </c>
      <c r="AK29" s="37">
        <f t="shared" si="4"/>
        <v>92.352000000000004</v>
      </c>
      <c r="AL29" s="37"/>
      <c r="AM29" s="37"/>
      <c r="AN29" s="37"/>
      <c r="AO29" s="37">
        <f t="shared" si="5"/>
        <v>92.352000000000004</v>
      </c>
      <c r="AP29" s="36">
        <v>2</v>
      </c>
      <c r="AQ29" s="36">
        <f t="shared" si="10"/>
        <v>2</v>
      </c>
      <c r="AR29" s="35"/>
      <c r="AS29" s="35"/>
      <c r="AT29" s="35"/>
      <c r="AU29" s="34" t="s">
        <v>236</v>
      </c>
      <c r="AV29" s="33">
        <v>0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459485</v>
      </c>
      <c r="DD29" s="31"/>
      <c r="DE29" s="31">
        <f t="shared" si="8"/>
        <v>773</v>
      </c>
      <c r="DF29" s="31"/>
      <c r="DG29" s="31">
        <f t="shared" si="11"/>
        <v>773</v>
      </c>
      <c r="DH29" s="31"/>
      <c r="DI29" s="31"/>
      <c r="DJ29" s="31"/>
      <c r="DK29" s="31"/>
      <c r="DL29" s="31"/>
      <c r="DM29" s="31">
        <f t="shared" si="9"/>
        <v>773</v>
      </c>
      <c r="DN29" s="31">
        <f t="shared" si="12"/>
        <v>200.8835758835759</v>
      </c>
      <c r="DO29" s="167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-3</v>
      </c>
      <c r="G30" s="126">
        <v>66</v>
      </c>
      <c r="H30" s="43">
        <f t="shared" si="1"/>
        <v>46.478873239436624</v>
      </c>
      <c r="I30" s="43">
        <v>64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1773905</v>
      </c>
      <c r="AF30" s="38"/>
      <c r="AG30" s="38"/>
      <c r="AH30" s="38"/>
      <c r="AI30" s="37">
        <f t="shared" si="2"/>
        <v>4077</v>
      </c>
      <c r="AJ30" s="37">
        <f t="shared" si="3"/>
        <v>4.077</v>
      </c>
      <c r="AK30" s="37">
        <f t="shared" si="4"/>
        <v>97.847999999999999</v>
      </c>
      <c r="AL30" s="37"/>
      <c r="AM30" s="37"/>
      <c r="AN30" s="37"/>
      <c r="AO30" s="37">
        <f t="shared" si="5"/>
        <v>97.847999999999999</v>
      </c>
      <c r="AP30" s="36">
        <v>2</v>
      </c>
      <c r="AQ30" s="36">
        <f t="shared" si="10"/>
        <v>2</v>
      </c>
      <c r="AR30" s="35"/>
      <c r="AS30" s="35"/>
      <c r="AT30" s="35"/>
      <c r="AU30" s="34" t="s">
        <v>236</v>
      </c>
      <c r="AV30" s="33">
        <v>0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460286</v>
      </c>
      <c r="DD30" s="31"/>
      <c r="DE30" s="31">
        <f t="shared" si="8"/>
        <v>801</v>
      </c>
      <c r="DF30" s="31"/>
      <c r="DG30" s="31">
        <f t="shared" si="11"/>
        <v>801</v>
      </c>
      <c r="DH30" s="31"/>
      <c r="DI30" s="31"/>
      <c r="DJ30" s="31"/>
      <c r="DK30" s="31"/>
      <c r="DL30" s="31"/>
      <c r="DM30" s="31">
        <f t="shared" si="9"/>
        <v>801</v>
      </c>
      <c r="DN30" s="31">
        <f t="shared" si="12"/>
        <v>196.46799116997792</v>
      </c>
      <c r="DO30" s="167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-4</v>
      </c>
      <c r="G31" s="126">
        <v>66</v>
      </c>
      <c r="H31" s="43">
        <f t="shared" si="1"/>
        <v>46.478873239436624</v>
      </c>
      <c r="I31" s="43">
        <v>64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1777708</v>
      </c>
      <c r="AF31" s="38"/>
      <c r="AG31" s="38"/>
      <c r="AH31" s="38"/>
      <c r="AI31" s="37">
        <f t="shared" si="2"/>
        <v>3803</v>
      </c>
      <c r="AJ31" s="37">
        <f t="shared" si="3"/>
        <v>3.8029999999999999</v>
      </c>
      <c r="AK31" s="37">
        <f t="shared" si="4"/>
        <v>91.271999999999991</v>
      </c>
      <c r="AL31" s="37"/>
      <c r="AM31" s="37"/>
      <c r="AN31" s="37"/>
      <c r="AO31" s="37">
        <f t="shared" si="5"/>
        <v>91.271999999999991</v>
      </c>
      <c r="AP31" s="36">
        <v>2</v>
      </c>
      <c r="AQ31" s="36">
        <f t="shared" si="10"/>
        <v>2</v>
      </c>
      <c r="AR31" s="35"/>
      <c r="AS31" s="35"/>
      <c r="AT31" s="35"/>
      <c r="AU31" s="34" t="s">
        <v>236</v>
      </c>
      <c r="AV31" s="33">
        <v>0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461069</v>
      </c>
      <c r="DD31" s="31"/>
      <c r="DE31" s="31">
        <f t="shared" si="8"/>
        <v>783</v>
      </c>
      <c r="DF31" s="31"/>
      <c r="DG31" s="31">
        <f t="shared" si="11"/>
        <v>783</v>
      </c>
      <c r="DH31" s="31"/>
      <c r="DI31" s="31"/>
      <c r="DJ31" s="31"/>
      <c r="DK31" s="31"/>
      <c r="DL31" s="31"/>
      <c r="DM31" s="31">
        <f t="shared" si="9"/>
        <v>783</v>
      </c>
      <c r="DN31" s="31">
        <f t="shared" si="12"/>
        <v>205.89008677359979</v>
      </c>
      <c r="DO31" s="167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-2</v>
      </c>
      <c r="G32" s="126">
        <v>69</v>
      </c>
      <c r="H32" s="43">
        <f t="shared" si="1"/>
        <v>48.591549295774648</v>
      </c>
      <c r="I32" s="43">
        <v>68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1781530</v>
      </c>
      <c r="AF32" s="38"/>
      <c r="AG32" s="38"/>
      <c r="AH32" s="38"/>
      <c r="AI32" s="37">
        <f t="shared" si="2"/>
        <v>3822</v>
      </c>
      <c r="AJ32" s="37">
        <f t="shared" si="3"/>
        <v>3.8220000000000001</v>
      </c>
      <c r="AK32" s="37">
        <f t="shared" si="4"/>
        <v>91.728000000000009</v>
      </c>
      <c r="AL32" s="37"/>
      <c r="AM32" s="37"/>
      <c r="AN32" s="37"/>
      <c r="AO32" s="37">
        <f t="shared" si="5"/>
        <v>91.728000000000009</v>
      </c>
      <c r="AP32" s="36">
        <v>2</v>
      </c>
      <c r="AQ32" s="36">
        <f t="shared" si="10"/>
        <v>2</v>
      </c>
      <c r="AR32" s="35"/>
      <c r="AS32" s="35"/>
      <c r="AT32" s="35"/>
      <c r="AU32" s="34" t="s">
        <v>236</v>
      </c>
      <c r="AV32" s="33">
        <v>0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461869</v>
      </c>
      <c r="DD32" s="31"/>
      <c r="DE32" s="31">
        <f t="shared" si="8"/>
        <v>800</v>
      </c>
      <c r="DF32" s="31"/>
      <c r="DG32" s="31">
        <f t="shared" si="11"/>
        <v>800</v>
      </c>
      <c r="DH32" s="31"/>
      <c r="DI32" s="31"/>
      <c r="DJ32" s="31"/>
      <c r="DK32" s="31"/>
      <c r="DL32" s="31"/>
      <c r="DM32" s="31">
        <f t="shared" si="9"/>
        <v>800</v>
      </c>
      <c r="DN32" s="31">
        <f t="shared" si="12"/>
        <v>209.31449502878073</v>
      </c>
      <c r="DO32" s="129">
        <v>0.91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0</v>
      </c>
      <c r="G33" s="126">
        <v>71</v>
      </c>
      <c r="H33" s="43">
        <f t="shared" si="1"/>
        <v>50</v>
      </c>
      <c r="I33" s="43">
        <v>69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1785638</v>
      </c>
      <c r="AF33" s="38"/>
      <c r="AG33" s="38"/>
      <c r="AH33" s="38"/>
      <c r="AI33" s="37">
        <f t="shared" si="2"/>
        <v>4108</v>
      </c>
      <c r="AJ33" s="37">
        <f t="shared" si="3"/>
        <v>4.1079999999999997</v>
      </c>
      <c r="AK33" s="37">
        <f t="shared" si="4"/>
        <v>98.591999999999985</v>
      </c>
      <c r="AL33" s="37"/>
      <c r="AM33" s="37"/>
      <c r="AN33" s="37"/>
      <c r="AO33" s="37">
        <f t="shared" si="5"/>
        <v>98.591999999999985</v>
      </c>
      <c r="AP33" s="36">
        <v>2.2999999999999998</v>
      </c>
      <c r="AQ33" s="36">
        <f t="shared" si="10"/>
        <v>2.2999999999999998</v>
      </c>
      <c r="AR33" s="35"/>
      <c r="AS33" s="35"/>
      <c r="AT33" s="35"/>
      <c r="AU33" s="34" t="s">
        <v>153</v>
      </c>
      <c r="AV33" s="33">
        <v>1188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0.99831932773109244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462731</v>
      </c>
      <c r="DD33" s="31"/>
      <c r="DE33" s="31">
        <f t="shared" si="8"/>
        <v>862</v>
      </c>
      <c r="DF33" s="31"/>
      <c r="DG33" s="31">
        <f t="shared" si="11"/>
        <v>862</v>
      </c>
      <c r="DH33" s="31"/>
      <c r="DI33" s="31"/>
      <c r="DJ33" s="31"/>
      <c r="DK33" s="31"/>
      <c r="DL33" s="31"/>
      <c r="DM33" s="31">
        <f t="shared" si="9"/>
        <v>862</v>
      </c>
      <c r="DN33" s="31">
        <f t="shared" si="12"/>
        <v>209.83446932814024</v>
      </c>
      <c r="DO33" s="167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1</v>
      </c>
      <c r="G34" s="126">
        <v>82</v>
      </c>
      <c r="H34" s="43">
        <f t="shared" si="1"/>
        <v>57.74647887323944</v>
      </c>
      <c r="I34" s="43">
        <v>80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1789785</v>
      </c>
      <c r="AF34" s="38"/>
      <c r="AG34" s="38"/>
      <c r="AH34" s="38"/>
      <c r="AI34" s="37">
        <f t="shared" si="2"/>
        <v>4147</v>
      </c>
      <c r="AJ34" s="37">
        <f t="shared" si="3"/>
        <v>4.1470000000000002</v>
      </c>
      <c r="AK34" s="37">
        <f t="shared" si="4"/>
        <v>99.528000000000006</v>
      </c>
      <c r="AL34" s="37"/>
      <c r="AM34" s="37"/>
      <c r="AN34" s="37"/>
      <c r="AO34" s="37">
        <f t="shared" si="5"/>
        <v>99.528000000000006</v>
      </c>
      <c r="AP34" s="36">
        <v>3.1</v>
      </c>
      <c r="AQ34" s="36">
        <f t="shared" si="10"/>
        <v>3.1</v>
      </c>
      <c r="AR34" s="35"/>
      <c r="AS34" s="35"/>
      <c r="AT34" s="35"/>
      <c r="AU34" s="34" t="s">
        <v>153</v>
      </c>
      <c r="AV34" s="33">
        <v>1147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0.96386554621848741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463796</v>
      </c>
      <c r="DD34" s="31"/>
      <c r="DE34" s="31">
        <f t="shared" si="8"/>
        <v>1065</v>
      </c>
      <c r="DF34" s="31"/>
      <c r="DG34" s="31">
        <f t="shared" si="11"/>
        <v>1065</v>
      </c>
      <c r="DH34" s="31"/>
      <c r="DI34" s="31"/>
      <c r="DJ34" s="31"/>
      <c r="DK34" s="31"/>
      <c r="DL34" s="31"/>
      <c r="DM34" s="31">
        <f t="shared" si="9"/>
        <v>1065</v>
      </c>
      <c r="DN34" s="31">
        <f t="shared" si="12"/>
        <v>256.81215336387748</v>
      </c>
      <c r="DO34" s="167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1.7083333333333333</v>
      </c>
      <c r="G35" s="27">
        <f t="shared" si="13"/>
        <v>65.458333333333329</v>
      </c>
      <c r="H35" s="27">
        <f t="shared" si="13"/>
        <v>46.097417840375591</v>
      </c>
      <c r="I35" s="27">
        <f t="shared" si="13"/>
        <v>63.333333333333336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96714</v>
      </c>
      <c r="AJ35" s="27">
        <f>SUM(AJ11:AJ34)</f>
        <v>96.714000000000013</v>
      </c>
      <c r="AK35" s="27">
        <f>AVERAGE(AK11:AK34)</f>
        <v>96.713999999999984</v>
      </c>
      <c r="AL35" s="27"/>
      <c r="AM35" s="27"/>
      <c r="AN35" s="27"/>
      <c r="AO35" s="27"/>
      <c r="AP35" s="27">
        <f>AVERAGE(AP11:AP34)</f>
        <v>4.8374999999999977</v>
      </c>
      <c r="AQ35" s="27">
        <f>AVERAGE(AQ11:AQ34)</f>
        <v>4.8374999999999977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20042</v>
      </c>
      <c r="DF35" s="27"/>
      <c r="DG35" s="27">
        <f>SUM(DG11:DG34)</f>
        <v>20042</v>
      </c>
      <c r="DH35" s="27"/>
      <c r="DI35" s="27"/>
      <c r="DJ35" s="27"/>
      <c r="DK35" s="27"/>
      <c r="DL35" s="27"/>
      <c r="DM35" s="27">
        <f t="shared" si="9"/>
        <v>20042</v>
      </c>
      <c r="DN35" s="27">
        <f t="shared" si="12"/>
        <v>207.22956345513575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205</v>
      </c>
      <c r="D38" s="270"/>
      <c r="E38" s="270"/>
      <c r="F38" s="271"/>
    </row>
    <row r="39" spans="2:127" x14ac:dyDescent="0.25">
      <c r="B39" s="21" t="s">
        <v>2</v>
      </c>
      <c r="C39" s="287" t="s">
        <v>248</v>
      </c>
      <c r="D39" s="270"/>
      <c r="E39" s="270"/>
      <c r="F39" s="271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78" t="s">
        <v>158</v>
      </c>
      <c r="C43" s="9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spans="2:127" x14ac:dyDescent="0.25">
      <c r="B44" s="178" t="s">
        <v>206</v>
      </c>
      <c r="C44" s="11"/>
      <c r="D44" s="124"/>
      <c r="E44" s="124"/>
      <c r="F44" s="124"/>
      <c r="G44" s="124"/>
      <c r="H44" s="124"/>
      <c r="I44" s="124"/>
      <c r="J44" s="124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78" t="s">
        <v>160</v>
      </c>
      <c r="C45" s="11"/>
      <c r="D45" s="124"/>
      <c r="E45" s="124"/>
      <c r="F45" s="124"/>
      <c r="G45" s="124"/>
      <c r="H45" s="124"/>
      <c r="I45" s="124"/>
      <c r="J45" s="124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23"/>
      <c r="E46" s="123"/>
      <c r="F46" s="123"/>
      <c r="G46" s="123"/>
      <c r="H46" s="123"/>
      <c r="I46" s="123"/>
      <c r="J46" s="123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17" t="s">
        <v>196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75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72" t="s">
        <v>166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214" t="s">
        <v>245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68" t="s">
        <v>244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72" t="s">
        <v>247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</row>
    <row r="54" spans="2:26" x14ac:dyDescent="0.25">
      <c r="B54" s="172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25">
      <c r="B55" s="11" t="s">
        <v>249</v>
      </c>
      <c r="C55" s="9"/>
      <c r="D55" s="8"/>
      <c r="E55" s="8"/>
      <c r="F55" s="8"/>
      <c r="G55" s="8"/>
      <c r="H55" s="8"/>
      <c r="I55" s="8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  <c r="X55" s="4"/>
      <c r="Y55" s="4"/>
    </row>
    <row r="56" spans="2:26" x14ac:dyDescent="0.25">
      <c r="B56" s="297" t="s">
        <v>169</v>
      </c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</row>
    <row r="57" spans="2:26" x14ac:dyDescent="0.25">
      <c r="B57" s="297" t="s">
        <v>170</v>
      </c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</row>
    <row r="58" spans="2:26" x14ac:dyDescent="0.25">
      <c r="B58" s="298" t="s">
        <v>171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</row>
    <row r="59" spans="2:26" x14ac:dyDescent="0.25">
      <c r="B59" s="100" t="s">
        <v>173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25">
      <c r="B60" s="113" t="s">
        <v>174</v>
      </c>
      <c r="C60" s="9"/>
      <c r="D60" s="8"/>
      <c r="E60" s="8"/>
      <c r="F60" s="8"/>
      <c r="G60" s="8"/>
      <c r="H60" s="8"/>
      <c r="I60" s="8"/>
      <c r="Q60" s="6"/>
      <c r="R60" s="6"/>
      <c r="S60" s="6"/>
      <c r="T60" s="6"/>
      <c r="U60" s="6"/>
      <c r="V60" s="6"/>
      <c r="W60" s="5"/>
      <c r="Y60" s="4"/>
    </row>
    <row r="61" spans="2:26" x14ac:dyDescent="0.25">
      <c r="B61" s="113" t="s">
        <v>250</v>
      </c>
      <c r="C61" s="9"/>
      <c r="D61" s="8"/>
      <c r="E61" s="8"/>
      <c r="F61" s="8"/>
      <c r="G61" s="8"/>
      <c r="H61" s="8"/>
      <c r="I61" s="8"/>
      <c r="Q61" s="6"/>
      <c r="R61" s="6"/>
      <c r="S61" s="6"/>
      <c r="T61" s="6"/>
      <c r="U61" s="6"/>
      <c r="V61" s="6"/>
      <c r="W61" s="5"/>
      <c r="Y61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0">
    <mergeCell ref="B56:Y56"/>
    <mergeCell ref="B57:Y57"/>
    <mergeCell ref="B58:Y58"/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DW60"/>
  <sheetViews>
    <sheetView topLeftCell="A19" zoomScale="90" zoomScaleNormal="90" workbookViewId="0">
      <selection activeCell="C39" sqref="C39:F39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43328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'15'!AE34</f>
        <v>1789785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'15'!DC34</f>
        <v>463796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3</v>
      </c>
      <c r="G11" s="126">
        <v>75</v>
      </c>
      <c r="H11" s="43">
        <f t="shared" ref="H11:H34" si="1">G11/1.42</f>
        <v>52.816901408450704</v>
      </c>
      <c r="I11" s="43">
        <v>74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1793699</v>
      </c>
      <c r="AF11" s="38"/>
      <c r="AG11" s="38"/>
      <c r="AH11" s="38"/>
      <c r="AI11" s="37">
        <f t="shared" ref="AI11:AI34" si="2">IF(ISBLANK(AE11),"-",AE11-AE10)</f>
        <v>3914</v>
      </c>
      <c r="AJ11" s="37">
        <f t="shared" ref="AJ11:AJ34" si="3">AI11/1000</f>
        <v>3.9140000000000001</v>
      </c>
      <c r="AK11" s="37">
        <f t="shared" ref="AK11:AK34" si="4">AJ11*24</f>
        <v>93.936000000000007</v>
      </c>
      <c r="AL11" s="37"/>
      <c r="AM11" s="37"/>
      <c r="AN11" s="37"/>
      <c r="AO11" s="37">
        <f t="shared" ref="AO11:AO34" si="5">AK11</f>
        <v>93.936000000000007</v>
      </c>
      <c r="AP11" s="36">
        <v>4.8</v>
      </c>
      <c r="AQ11" s="36">
        <f>AP11</f>
        <v>4.8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464886</v>
      </c>
      <c r="DD11" s="31"/>
      <c r="DE11" s="31">
        <f t="shared" ref="DE11:DE34" si="8">IF(ISBLANK(DC11),"-",DC11-DC10)</f>
        <v>1090</v>
      </c>
      <c r="DF11" s="31"/>
      <c r="DG11" s="31">
        <f>DC11-DC10</f>
        <v>1090</v>
      </c>
      <c r="DH11" s="31"/>
      <c r="DI11" s="31"/>
      <c r="DJ11" s="31"/>
      <c r="DK11" s="31"/>
      <c r="DL11" s="31"/>
      <c r="DM11" s="31">
        <f t="shared" ref="DM11:DM35" si="9">DE11</f>
        <v>1090</v>
      </c>
      <c r="DN11" s="31">
        <f>DM11/AJ11</f>
        <v>278.48748083801735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77</v>
      </c>
      <c r="H12" s="43">
        <f t="shared" si="1"/>
        <v>54.225352112676056</v>
      </c>
      <c r="I12" s="43">
        <v>75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1797549</v>
      </c>
      <c r="AF12" s="38"/>
      <c r="AG12" s="38"/>
      <c r="AH12" s="38"/>
      <c r="AI12" s="37">
        <f t="shared" si="2"/>
        <v>3850</v>
      </c>
      <c r="AJ12" s="37">
        <f t="shared" si="3"/>
        <v>3.85</v>
      </c>
      <c r="AK12" s="37">
        <f t="shared" si="4"/>
        <v>92.4</v>
      </c>
      <c r="AL12" s="37"/>
      <c r="AM12" s="37"/>
      <c r="AN12" s="37"/>
      <c r="AO12" s="37">
        <f t="shared" si="5"/>
        <v>92.4</v>
      </c>
      <c r="AP12" s="36">
        <v>6.9</v>
      </c>
      <c r="AQ12" s="36">
        <f t="shared" ref="AQ12:AQ34" si="10">AP12</f>
        <v>6.9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465967</v>
      </c>
      <c r="DD12" s="31"/>
      <c r="DE12" s="31">
        <f t="shared" si="8"/>
        <v>1081</v>
      </c>
      <c r="DF12" s="31"/>
      <c r="DG12" s="31">
        <f t="shared" ref="DG12:DG34" si="11">DC12-DC11</f>
        <v>1081</v>
      </c>
      <c r="DH12" s="31"/>
      <c r="DI12" s="31"/>
      <c r="DJ12" s="31"/>
      <c r="DK12" s="31"/>
      <c r="DL12" s="31"/>
      <c r="DM12" s="31">
        <f t="shared" si="9"/>
        <v>1081</v>
      </c>
      <c r="DN12" s="31">
        <f t="shared" ref="DN12:DN35" si="12">DM12/AJ12</f>
        <v>280.77922077922079</v>
      </c>
      <c r="DO12" s="129">
        <v>0.84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6</v>
      </c>
      <c r="G13" s="126">
        <v>76</v>
      </c>
      <c r="H13" s="43">
        <f t="shared" si="1"/>
        <v>53.521126760563384</v>
      </c>
      <c r="I13" s="43">
        <v>75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1801162</v>
      </c>
      <c r="AF13" s="38"/>
      <c r="AG13" s="38"/>
      <c r="AH13" s="38"/>
      <c r="AI13" s="37">
        <f t="shared" si="2"/>
        <v>3613</v>
      </c>
      <c r="AJ13" s="37">
        <f t="shared" si="3"/>
        <v>3.613</v>
      </c>
      <c r="AK13" s="37">
        <f t="shared" si="4"/>
        <v>86.712000000000003</v>
      </c>
      <c r="AL13" s="37"/>
      <c r="AM13" s="37"/>
      <c r="AN13" s="37"/>
      <c r="AO13" s="37">
        <f t="shared" si="5"/>
        <v>86.712000000000003</v>
      </c>
      <c r="AP13" s="36">
        <v>8.4</v>
      </c>
      <c r="AQ13" s="36">
        <f t="shared" si="10"/>
        <v>8.4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467011</v>
      </c>
      <c r="DD13" s="31"/>
      <c r="DE13" s="31">
        <f t="shared" si="8"/>
        <v>1044</v>
      </c>
      <c r="DF13" s="31"/>
      <c r="DG13" s="31">
        <f t="shared" si="11"/>
        <v>1044</v>
      </c>
      <c r="DH13" s="31"/>
      <c r="DI13" s="31"/>
      <c r="DJ13" s="31"/>
      <c r="DK13" s="31"/>
      <c r="DL13" s="31"/>
      <c r="DM13" s="31">
        <f t="shared" si="9"/>
        <v>1044</v>
      </c>
      <c r="DN13" s="31">
        <f t="shared" si="12"/>
        <v>288.95654580680872</v>
      </c>
      <c r="DO13" s="167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7</v>
      </c>
      <c r="G14" s="126">
        <v>81</v>
      </c>
      <c r="H14" s="43">
        <f t="shared" si="1"/>
        <v>57.04225352112676</v>
      </c>
      <c r="I14" s="43">
        <v>79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1804629</v>
      </c>
      <c r="AF14" s="38"/>
      <c r="AG14" s="38"/>
      <c r="AH14" s="38"/>
      <c r="AI14" s="37">
        <f t="shared" si="2"/>
        <v>3467</v>
      </c>
      <c r="AJ14" s="37">
        <f t="shared" si="3"/>
        <v>3.4670000000000001</v>
      </c>
      <c r="AK14" s="37">
        <f t="shared" si="4"/>
        <v>83.207999999999998</v>
      </c>
      <c r="AL14" s="37"/>
      <c r="AM14" s="37"/>
      <c r="AN14" s="37"/>
      <c r="AO14" s="37">
        <f t="shared" si="5"/>
        <v>83.207999999999998</v>
      </c>
      <c r="AP14" s="36">
        <v>9.5</v>
      </c>
      <c r="AQ14" s="36">
        <f t="shared" si="10"/>
        <v>9.5</v>
      </c>
      <c r="AR14" s="35"/>
      <c r="AS14" s="35"/>
      <c r="AT14" s="35"/>
      <c r="AU14" s="34" t="s">
        <v>153</v>
      </c>
      <c r="AV14" s="96">
        <v>1044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0.87731092436974789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468029</v>
      </c>
      <c r="DD14" s="31"/>
      <c r="DE14" s="31">
        <f t="shared" si="8"/>
        <v>1018</v>
      </c>
      <c r="DF14" s="31"/>
      <c r="DG14" s="31">
        <f t="shared" si="11"/>
        <v>1018</v>
      </c>
      <c r="DH14" s="31"/>
      <c r="DI14" s="31"/>
      <c r="DJ14" s="31"/>
      <c r="DK14" s="31"/>
      <c r="DL14" s="31"/>
      <c r="DM14" s="31">
        <f t="shared" si="9"/>
        <v>1018</v>
      </c>
      <c r="DN14" s="31">
        <f t="shared" si="12"/>
        <v>293.62561292183443</v>
      </c>
      <c r="DO14" s="167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8</v>
      </c>
      <c r="G15" s="126">
        <v>73</v>
      </c>
      <c r="H15" s="43">
        <f t="shared" si="1"/>
        <v>51.408450704225352</v>
      </c>
      <c r="I15" s="43">
        <v>71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1809539</v>
      </c>
      <c r="AF15" s="38"/>
      <c r="AG15" s="38"/>
      <c r="AH15" s="38"/>
      <c r="AI15" s="37">
        <f t="shared" si="2"/>
        <v>4910</v>
      </c>
      <c r="AJ15" s="37">
        <f t="shared" si="3"/>
        <v>4.91</v>
      </c>
      <c r="AK15" s="37">
        <f t="shared" si="4"/>
        <v>117.84</v>
      </c>
      <c r="AL15" s="37"/>
      <c r="AM15" s="37"/>
      <c r="AN15" s="37"/>
      <c r="AO15" s="37">
        <f t="shared" si="5"/>
        <v>117.84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469044</v>
      </c>
      <c r="DD15" s="31"/>
      <c r="DE15" s="31">
        <f t="shared" si="8"/>
        <v>1015</v>
      </c>
      <c r="DF15" s="31"/>
      <c r="DG15" s="31">
        <f t="shared" si="11"/>
        <v>1015</v>
      </c>
      <c r="DH15" s="31"/>
      <c r="DI15" s="31"/>
      <c r="DJ15" s="31"/>
      <c r="DK15" s="31"/>
      <c r="DL15" s="31"/>
      <c r="DM15" s="31">
        <f t="shared" si="9"/>
        <v>1015</v>
      </c>
      <c r="DN15" s="31">
        <f t="shared" si="12"/>
        <v>206.72097759674133</v>
      </c>
      <c r="DO15" s="167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6</v>
      </c>
      <c r="G16" s="126">
        <v>73</v>
      </c>
      <c r="H16" s="43">
        <f t="shared" si="1"/>
        <v>51.408450704225352</v>
      </c>
      <c r="I16" s="43">
        <v>70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1814946</v>
      </c>
      <c r="AF16" s="38"/>
      <c r="AG16" s="38"/>
      <c r="AH16" s="38"/>
      <c r="AI16" s="37">
        <f t="shared" si="2"/>
        <v>5407</v>
      </c>
      <c r="AJ16" s="37">
        <f t="shared" si="3"/>
        <v>5.407</v>
      </c>
      <c r="AK16" s="37">
        <f t="shared" si="4"/>
        <v>129.768</v>
      </c>
      <c r="AL16" s="37"/>
      <c r="AM16" s="37"/>
      <c r="AN16" s="37"/>
      <c r="AO16" s="37">
        <f t="shared" si="5"/>
        <v>129.768</v>
      </c>
      <c r="AP16" s="36">
        <v>9.1</v>
      </c>
      <c r="AQ16" s="36">
        <f t="shared" si="10"/>
        <v>9.1</v>
      </c>
      <c r="AR16" s="35"/>
      <c r="AS16" s="35"/>
      <c r="AT16" s="35"/>
      <c r="AU16" s="34" t="s">
        <v>154</v>
      </c>
      <c r="AV16" s="96">
        <v>1187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1007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0.84621848739495797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470186</v>
      </c>
      <c r="DD16" s="31"/>
      <c r="DE16" s="31">
        <f t="shared" si="8"/>
        <v>1142</v>
      </c>
      <c r="DF16" s="31"/>
      <c r="DG16" s="31">
        <f t="shared" si="11"/>
        <v>1142</v>
      </c>
      <c r="DH16" s="31"/>
      <c r="DI16" s="31"/>
      <c r="DJ16" s="31"/>
      <c r="DK16" s="31"/>
      <c r="DL16" s="31"/>
      <c r="DM16" s="31">
        <f t="shared" si="9"/>
        <v>1142</v>
      </c>
      <c r="DN16" s="31">
        <f t="shared" si="12"/>
        <v>211.20769373034955</v>
      </c>
      <c r="DO16" s="129">
        <v>1.02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6</v>
      </c>
      <c r="G17" s="126">
        <v>73</v>
      </c>
      <c r="H17" s="43">
        <f t="shared" si="1"/>
        <v>51.408450704225352</v>
      </c>
      <c r="I17" s="43">
        <v>70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1820348</v>
      </c>
      <c r="AF17" s="38"/>
      <c r="AG17" s="38"/>
      <c r="AH17" s="38"/>
      <c r="AI17" s="37">
        <f t="shared" si="2"/>
        <v>5402</v>
      </c>
      <c r="AJ17" s="37">
        <f t="shared" si="3"/>
        <v>5.4020000000000001</v>
      </c>
      <c r="AK17" s="37">
        <f t="shared" si="4"/>
        <v>129.648</v>
      </c>
      <c r="AL17" s="37"/>
      <c r="AM17" s="37"/>
      <c r="AN17" s="37"/>
      <c r="AO17" s="37">
        <f t="shared" si="5"/>
        <v>129.648</v>
      </c>
      <c r="AP17" s="36">
        <v>8.4</v>
      </c>
      <c r="AQ17" s="36">
        <f t="shared" si="10"/>
        <v>8.4</v>
      </c>
      <c r="AR17" s="35"/>
      <c r="AS17" s="35"/>
      <c r="AT17" s="35"/>
      <c r="AU17" s="34" t="s">
        <v>154</v>
      </c>
      <c r="AV17" s="96">
        <v>1188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1017</v>
      </c>
      <c r="BM17" s="96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0.99831932773109244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0.85462184873949576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471384</v>
      </c>
      <c r="DD17" s="31"/>
      <c r="DE17" s="31">
        <f t="shared" si="8"/>
        <v>1198</v>
      </c>
      <c r="DF17" s="31"/>
      <c r="DG17" s="31">
        <f t="shared" si="11"/>
        <v>1198</v>
      </c>
      <c r="DH17" s="31"/>
      <c r="DI17" s="31"/>
      <c r="DJ17" s="31"/>
      <c r="DK17" s="31"/>
      <c r="DL17" s="31"/>
      <c r="DM17" s="31">
        <f t="shared" si="9"/>
        <v>1198</v>
      </c>
      <c r="DN17" s="31">
        <f t="shared" si="12"/>
        <v>221.76971492039985</v>
      </c>
      <c r="DO17" s="167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5</v>
      </c>
      <c r="G18" s="126">
        <v>73</v>
      </c>
      <c r="H18" s="43">
        <f t="shared" si="1"/>
        <v>51.408450704225352</v>
      </c>
      <c r="I18" s="43">
        <v>68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1825646</v>
      </c>
      <c r="AF18" s="38"/>
      <c r="AG18" s="38"/>
      <c r="AH18" s="38"/>
      <c r="AI18" s="37">
        <f t="shared" si="2"/>
        <v>5298</v>
      </c>
      <c r="AJ18" s="37">
        <f t="shared" si="3"/>
        <v>5.298</v>
      </c>
      <c r="AK18" s="37">
        <f t="shared" si="4"/>
        <v>127.152</v>
      </c>
      <c r="AL18" s="37"/>
      <c r="AM18" s="37"/>
      <c r="AN18" s="37"/>
      <c r="AO18" s="37">
        <f t="shared" si="5"/>
        <v>127.152</v>
      </c>
      <c r="AP18" s="36">
        <v>7.7</v>
      </c>
      <c r="AQ18" s="36">
        <f t="shared" si="10"/>
        <v>7.7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1017</v>
      </c>
      <c r="BM18" s="96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0.85462184873949576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472616</v>
      </c>
      <c r="DD18" s="31"/>
      <c r="DE18" s="31">
        <f t="shared" si="8"/>
        <v>1232</v>
      </c>
      <c r="DF18" s="31"/>
      <c r="DG18" s="31">
        <f t="shared" si="11"/>
        <v>1232</v>
      </c>
      <c r="DH18" s="31"/>
      <c r="DI18" s="31"/>
      <c r="DJ18" s="31"/>
      <c r="DK18" s="31"/>
      <c r="DL18" s="31"/>
      <c r="DM18" s="31">
        <f t="shared" si="9"/>
        <v>1232</v>
      </c>
      <c r="DN18" s="31">
        <f t="shared" si="12"/>
        <v>232.54058135145337</v>
      </c>
      <c r="DO18" s="167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5</v>
      </c>
      <c r="G19" s="126">
        <v>73</v>
      </c>
      <c r="H19" s="43">
        <f t="shared" si="1"/>
        <v>51.408450704225352</v>
      </c>
      <c r="I19" s="43">
        <v>68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1830338</v>
      </c>
      <c r="AF19" s="38"/>
      <c r="AG19" s="38"/>
      <c r="AH19" s="38"/>
      <c r="AI19" s="37">
        <f t="shared" si="2"/>
        <v>4692</v>
      </c>
      <c r="AJ19" s="37">
        <f t="shared" si="3"/>
        <v>4.6920000000000002</v>
      </c>
      <c r="AK19" s="37">
        <f t="shared" si="4"/>
        <v>112.608</v>
      </c>
      <c r="AL19" s="37"/>
      <c r="AM19" s="37"/>
      <c r="AN19" s="37"/>
      <c r="AO19" s="37">
        <f t="shared" si="5"/>
        <v>112.608</v>
      </c>
      <c r="AP19" s="36">
        <v>7.1</v>
      </c>
      <c r="AQ19" s="36">
        <f t="shared" si="10"/>
        <v>7.1</v>
      </c>
      <c r="AR19" s="35"/>
      <c r="AS19" s="35"/>
      <c r="AT19" s="35"/>
      <c r="AU19" s="34" t="s">
        <v>154</v>
      </c>
      <c r="AV19" s="96">
        <v>1188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1017</v>
      </c>
      <c r="BM19" s="96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0.99831932773109244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0.85462184873949576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473774</v>
      </c>
      <c r="DD19" s="31"/>
      <c r="DE19" s="31">
        <f t="shared" si="8"/>
        <v>1158</v>
      </c>
      <c r="DF19" s="31"/>
      <c r="DG19" s="31">
        <f t="shared" si="11"/>
        <v>1158</v>
      </c>
      <c r="DH19" s="31"/>
      <c r="DI19" s="31"/>
      <c r="DJ19" s="31"/>
      <c r="DK19" s="31"/>
      <c r="DL19" s="31"/>
      <c r="DM19" s="31">
        <f t="shared" si="9"/>
        <v>1158</v>
      </c>
      <c r="DN19" s="31">
        <f t="shared" si="12"/>
        <v>246.80306905370844</v>
      </c>
      <c r="DO19" s="167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5</v>
      </c>
      <c r="G20" s="126">
        <v>73</v>
      </c>
      <c r="H20" s="43">
        <f t="shared" si="1"/>
        <v>51.408450704225352</v>
      </c>
      <c r="I20" s="43">
        <v>68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1834536</v>
      </c>
      <c r="AF20" s="38"/>
      <c r="AG20" s="38"/>
      <c r="AH20" s="38"/>
      <c r="AI20" s="37">
        <f t="shared" si="2"/>
        <v>4198</v>
      </c>
      <c r="AJ20" s="37">
        <f t="shared" si="3"/>
        <v>4.1980000000000004</v>
      </c>
      <c r="AK20" s="37">
        <f t="shared" si="4"/>
        <v>100.75200000000001</v>
      </c>
      <c r="AL20" s="37"/>
      <c r="AM20" s="37"/>
      <c r="AN20" s="37"/>
      <c r="AO20" s="37">
        <f t="shared" si="5"/>
        <v>100.75200000000001</v>
      </c>
      <c r="AP20" s="36">
        <v>6.4</v>
      </c>
      <c r="AQ20" s="36">
        <f t="shared" si="10"/>
        <v>6.4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1017</v>
      </c>
      <c r="BM20" s="96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0.85462184873949576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474970</v>
      </c>
      <c r="DD20" s="31"/>
      <c r="DE20" s="31">
        <f t="shared" si="8"/>
        <v>1196</v>
      </c>
      <c r="DF20" s="31"/>
      <c r="DG20" s="31">
        <f t="shared" si="11"/>
        <v>1196</v>
      </c>
      <c r="DH20" s="31"/>
      <c r="DI20" s="31"/>
      <c r="DJ20" s="31"/>
      <c r="DK20" s="31"/>
      <c r="DL20" s="31"/>
      <c r="DM20" s="31">
        <f t="shared" si="9"/>
        <v>1196</v>
      </c>
      <c r="DN20" s="31">
        <f t="shared" si="12"/>
        <v>284.89757027155787</v>
      </c>
      <c r="DO20" s="129">
        <v>1.08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74</v>
      </c>
      <c r="H21" s="43">
        <f t="shared" si="1"/>
        <v>52.112676056338032</v>
      </c>
      <c r="I21" s="43">
        <v>68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1838374</v>
      </c>
      <c r="AF21" s="38"/>
      <c r="AG21" s="38"/>
      <c r="AH21" s="38"/>
      <c r="AI21" s="37">
        <f t="shared" si="2"/>
        <v>3838</v>
      </c>
      <c r="AJ21" s="37">
        <f t="shared" si="3"/>
        <v>3.8380000000000001</v>
      </c>
      <c r="AK21" s="37">
        <f t="shared" si="4"/>
        <v>92.111999999999995</v>
      </c>
      <c r="AL21" s="37"/>
      <c r="AM21" s="37"/>
      <c r="AN21" s="37"/>
      <c r="AO21" s="37">
        <f t="shared" si="5"/>
        <v>92.111999999999995</v>
      </c>
      <c r="AP21" s="36">
        <v>5.9</v>
      </c>
      <c r="AQ21" s="36">
        <f t="shared" si="10"/>
        <v>5.9</v>
      </c>
      <c r="AR21" s="35"/>
      <c r="AS21" s="35"/>
      <c r="AT21" s="35"/>
      <c r="AU21" s="34" t="s">
        <v>154</v>
      </c>
      <c r="AV21" s="96">
        <v>1188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1017</v>
      </c>
      <c r="BM21" s="96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0.99831932773109244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0.85462184873949576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476096</v>
      </c>
      <c r="DD21" s="31"/>
      <c r="DE21" s="31">
        <f t="shared" si="8"/>
        <v>1126</v>
      </c>
      <c r="DF21" s="31"/>
      <c r="DG21" s="31">
        <f t="shared" si="11"/>
        <v>1126</v>
      </c>
      <c r="DH21" s="31"/>
      <c r="DI21" s="31"/>
      <c r="DJ21" s="31"/>
      <c r="DK21" s="31"/>
      <c r="DL21" s="31"/>
      <c r="DM21" s="31">
        <f t="shared" si="9"/>
        <v>1126</v>
      </c>
      <c r="DN21" s="31">
        <f t="shared" si="12"/>
        <v>293.38196977592497</v>
      </c>
      <c r="DO21" s="167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5</v>
      </c>
      <c r="G22" s="126">
        <v>74</v>
      </c>
      <c r="H22" s="43">
        <f t="shared" si="1"/>
        <v>52.112676056338032</v>
      </c>
      <c r="I22" s="43">
        <v>68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1842162</v>
      </c>
      <c r="AF22" s="38"/>
      <c r="AG22" s="38"/>
      <c r="AH22" s="38"/>
      <c r="AI22" s="37">
        <f t="shared" si="2"/>
        <v>3788</v>
      </c>
      <c r="AJ22" s="37">
        <f t="shared" si="3"/>
        <v>3.7879999999999998</v>
      </c>
      <c r="AK22" s="37">
        <f t="shared" si="4"/>
        <v>90.911999999999992</v>
      </c>
      <c r="AL22" s="37"/>
      <c r="AM22" s="37"/>
      <c r="AN22" s="37"/>
      <c r="AO22" s="37">
        <f t="shared" si="5"/>
        <v>90.911999999999992</v>
      </c>
      <c r="AP22" s="36">
        <v>5.3</v>
      </c>
      <c r="AQ22" s="36">
        <f t="shared" si="10"/>
        <v>5.3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1016</v>
      </c>
      <c r="BM22" s="96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0.85378151260504198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477238</v>
      </c>
      <c r="DD22" s="31"/>
      <c r="DE22" s="31">
        <f t="shared" si="8"/>
        <v>1142</v>
      </c>
      <c r="DF22" s="31"/>
      <c r="DG22" s="31">
        <f t="shared" si="11"/>
        <v>1142</v>
      </c>
      <c r="DH22" s="31"/>
      <c r="DI22" s="31"/>
      <c r="DJ22" s="31"/>
      <c r="DK22" s="31"/>
      <c r="DL22" s="31"/>
      <c r="DM22" s="31">
        <f t="shared" si="9"/>
        <v>1142</v>
      </c>
      <c r="DN22" s="31">
        <f t="shared" si="12"/>
        <v>301.47835269271383</v>
      </c>
      <c r="DO22" s="167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5</v>
      </c>
      <c r="G23" s="126">
        <v>74</v>
      </c>
      <c r="H23" s="43">
        <f t="shared" si="1"/>
        <v>52.112676056338032</v>
      </c>
      <c r="I23" s="43">
        <v>67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1846424</v>
      </c>
      <c r="AF23" s="38"/>
      <c r="AG23" s="38"/>
      <c r="AH23" s="38"/>
      <c r="AI23" s="37">
        <f t="shared" si="2"/>
        <v>4262</v>
      </c>
      <c r="AJ23" s="37">
        <f t="shared" si="3"/>
        <v>4.2619999999999996</v>
      </c>
      <c r="AK23" s="37">
        <f t="shared" si="4"/>
        <v>102.28799999999998</v>
      </c>
      <c r="AL23" s="37"/>
      <c r="AM23" s="37"/>
      <c r="AN23" s="37"/>
      <c r="AO23" s="37">
        <f t="shared" si="5"/>
        <v>102.28799999999998</v>
      </c>
      <c r="AP23" s="36">
        <v>4.9000000000000004</v>
      </c>
      <c r="AQ23" s="36">
        <f t="shared" si="10"/>
        <v>4.9000000000000004</v>
      </c>
      <c r="AR23" s="35"/>
      <c r="AS23" s="35"/>
      <c r="AT23" s="35"/>
      <c r="AU23" s="34" t="s">
        <v>154</v>
      </c>
      <c r="AV23" s="96">
        <v>1186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1016</v>
      </c>
      <c r="BM23" s="96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0.99663865546218489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0.85378151260504198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478386</v>
      </c>
      <c r="DD23" s="31"/>
      <c r="DE23" s="31">
        <f t="shared" si="8"/>
        <v>1148</v>
      </c>
      <c r="DF23" s="31"/>
      <c r="DG23" s="31">
        <f t="shared" si="11"/>
        <v>1148</v>
      </c>
      <c r="DH23" s="31"/>
      <c r="DI23" s="31"/>
      <c r="DJ23" s="31"/>
      <c r="DK23" s="31"/>
      <c r="DL23" s="31"/>
      <c r="DM23" s="31">
        <f t="shared" si="9"/>
        <v>1148</v>
      </c>
      <c r="DN23" s="31">
        <f t="shared" si="12"/>
        <v>269.35710933833883</v>
      </c>
      <c r="DO23" s="167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4</v>
      </c>
      <c r="G24" s="126">
        <v>74</v>
      </c>
      <c r="H24" s="43">
        <f t="shared" si="1"/>
        <v>52.112676056338032</v>
      </c>
      <c r="I24" s="43">
        <v>70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1851329</v>
      </c>
      <c r="AF24" s="38"/>
      <c r="AG24" s="38"/>
      <c r="AH24" s="38"/>
      <c r="AI24" s="37">
        <f t="shared" si="2"/>
        <v>4905</v>
      </c>
      <c r="AJ24" s="37">
        <f t="shared" si="3"/>
        <v>4.9050000000000002</v>
      </c>
      <c r="AK24" s="37">
        <f t="shared" si="4"/>
        <v>117.72</v>
      </c>
      <c r="AL24" s="37"/>
      <c r="AM24" s="37"/>
      <c r="AN24" s="37"/>
      <c r="AO24" s="37">
        <f t="shared" si="5"/>
        <v>117.72</v>
      </c>
      <c r="AP24" s="36">
        <v>4.4000000000000004</v>
      </c>
      <c r="AQ24" s="36">
        <f t="shared" si="10"/>
        <v>4.4000000000000004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1016</v>
      </c>
      <c r="BM24" s="96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0.85378151260504198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479553</v>
      </c>
      <c r="DD24" s="31"/>
      <c r="DE24" s="31">
        <f t="shared" si="8"/>
        <v>1167</v>
      </c>
      <c r="DF24" s="31"/>
      <c r="DG24" s="31">
        <f t="shared" si="11"/>
        <v>1167</v>
      </c>
      <c r="DH24" s="31"/>
      <c r="DI24" s="31"/>
      <c r="DJ24" s="31"/>
      <c r="DK24" s="31"/>
      <c r="DL24" s="31"/>
      <c r="DM24" s="31">
        <f t="shared" si="9"/>
        <v>1167</v>
      </c>
      <c r="DN24" s="31">
        <f t="shared" si="12"/>
        <v>237.92048929663608</v>
      </c>
      <c r="DO24" s="129">
        <v>0.97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4</v>
      </c>
      <c r="G25" s="126">
        <v>75</v>
      </c>
      <c r="H25" s="43">
        <f t="shared" si="1"/>
        <v>52.816901408450704</v>
      </c>
      <c r="I25" s="43">
        <v>71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1856345</v>
      </c>
      <c r="AF25" s="38"/>
      <c r="AG25" s="38"/>
      <c r="AH25" s="38"/>
      <c r="AI25" s="37">
        <f t="shared" si="2"/>
        <v>5016</v>
      </c>
      <c r="AJ25" s="37">
        <f t="shared" si="3"/>
        <v>5.016</v>
      </c>
      <c r="AK25" s="37">
        <f t="shared" si="4"/>
        <v>120.384</v>
      </c>
      <c r="AL25" s="37"/>
      <c r="AM25" s="37"/>
      <c r="AN25" s="37"/>
      <c r="AO25" s="37">
        <f t="shared" si="5"/>
        <v>120.384</v>
      </c>
      <c r="AP25" s="36">
        <v>3.9</v>
      </c>
      <c r="AQ25" s="36">
        <f t="shared" si="10"/>
        <v>3.9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1016</v>
      </c>
      <c r="BM25" s="96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0.85378151260504198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480711</v>
      </c>
      <c r="DD25" s="31"/>
      <c r="DE25" s="31">
        <f t="shared" si="8"/>
        <v>1158</v>
      </c>
      <c r="DF25" s="31"/>
      <c r="DG25" s="31">
        <f t="shared" si="11"/>
        <v>1158</v>
      </c>
      <c r="DH25" s="31"/>
      <c r="DI25" s="31"/>
      <c r="DJ25" s="31"/>
      <c r="DK25" s="31"/>
      <c r="DL25" s="31"/>
      <c r="DM25" s="31">
        <f t="shared" si="9"/>
        <v>1158</v>
      </c>
      <c r="DN25" s="31">
        <f t="shared" si="12"/>
        <v>230.86124401913875</v>
      </c>
      <c r="DO25" s="167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4</v>
      </c>
      <c r="G26" s="126">
        <v>77</v>
      </c>
      <c r="H26" s="43">
        <f t="shared" si="1"/>
        <v>54.225352112676056</v>
      </c>
      <c r="I26" s="43">
        <v>75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1861449</v>
      </c>
      <c r="AF26" s="38"/>
      <c r="AG26" s="38"/>
      <c r="AH26" s="38"/>
      <c r="AI26" s="37">
        <f t="shared" si="2"/>
        <v>5104</v>
      </c>
      <c r="AJ26" s="37">
        <f t="shared" si="3"/>
        <v>5.1040000000000001</v>
      </c>
      <c r="AK26" s="37">
        <f t="shared" si="4"/>
        <v>122.49600000000001</v>
      </c>
      <c r="AL26" s="37"/>
      <c r="AM26" s="37"/>
      <c r="AN26" s="37"/>
      <c r="AO26" s="37">
        <f t="shared" si="5"/>
        <v>122.49600000000001</v>
      </c>
      <c r="AP26" s="36">
        <v>3.5</v>
      </c>
      <c r="AQ26" s="36">
        <f t="shared" si="10"/>
        <v>3.5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1015</v>
      </c>
      <c r="BM26" s="96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0.8529411764705882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481876</v>
      </c>
      <c r="DD26" s="31"/>
      <c r="DE26" s="31">
        <f t="shared" si="8"/>
        <v>1165</v>
      </c>
      <c r="DF26" s="31"/>
      <c r="DG26" s="31">
        <f t="shared" si="11"/>
        <v>1165</v>
      </c>
      <c r="DH26" s="31"/>
      <c r="DI26" s="31"/>
      <c r="DJ26" s="31"/>
      <c r="DK26" s="31"/>
      <c r="DL26" s="31"/>
      <c r="DM26" s="31">
        <f t="shared" si="9"/>
        <v>1165</v>
      </c>
      <c r="DN26" s="31">
        <f t="shared" si="12"/>
        <v>228.25235109717869</v>
      </c>
      <c r="DO26" s="167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4</v>
      </c>
      <c r="G27" s="126">
        <v>78</v>
      </c>
      <c r="H27" s="43">
        <f t="shared" si="1"/>
        <v>54.929577464788736</v>
      </c>
      <c r="I27" s="43">
        <v>76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1866530</v>
      </c>
      <c r="AF27" s="38"/>
      <c r="AG27" s="38"/>
      <c r="AH27" s="38"/>
      <c r="AI27" s="37">
        <f t="shared" si="2"/>
        <v>5081</v>
      </c>
      <c r="AJ27" s="37">
        <f t="shared" si="3"/>
        <v>5.0810000000000004</v>
      </c>
      <c r="AK27" s="37">
        <f t="shared" si="4"/>
        <v>121.94400000000002</v>
      </c>
      <c r="AL27" s="37"/>
      <c r="AM27" s="37"/>
      <c r="AN27" s="37"/>
      <c r="AO27" s="37">
        <f t="shared" si="5"/>
        <v>121.94400000000002</v>
      </c>
      <c r="AP27" s="36">
        <v>3.3</v>
      </c>
      <c r="AQ27" s="36">
        <f t="shared" si="10"/>
        <v>3.3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1015</v>
      </c>
      <c r="BM27" s="96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0.8529411764705882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483037</v>
      </c>
      <c r="DD27" s="31"/>
      <c r="DE27" s="31">
        <f t="shared" si="8"/>
        <v>1161</v>
      </c>
      <c r="DF27" s="31"/>
      <c r="DG27" s="31">
        <f t="shared" si="11"/>
        <v>1161</v>
      </c>
      <c r="DH27" s="31"/>
      <c r="DI27" s="31"/>
      <c r="DJ27" s="31"/>
      <c r="DK27" s="31"/>
      <c r="DL27" s="31"/>
      <c r="DM27" s="31">
        <f t="shared" si="9"/>
        <v>1161</v>
      </c>
      <c r="DN27" s="31">
        <f t="shared" si="12"/>
        <v>228.49832710096436</v>
      </c>
      <c r="DO27" s="167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3</v>
      </c>
      <c r="G28" s="126">
        <v>78</v>
      </c>
      <c r="H28" s="43">
        <f t="shared" si="1"/>
        <v>54.929577464788736</v>
      </c>
      <c r="I28" s="43">
        <v>76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1871106</v>
      </c>
      <c r="AF28" s="38"/>
      <c r="AG28" s="38"/>
      <c r="AH28" s="38"/>
      <c r="AI28" s="37">
        <f t="shared" si="2"/>
        <v>4576</v>
      </c>
      <c r="AJ28" s="37">
        <f t="shared" si="3"/>
        <v>4.5759999999999996</v>
      </c>
      <c r="AK28" s="37">
        <f t="shared" si="4"/>
        <v>109.82399999999998</v>
      </c>
      <c r="AL28" s="37"/>
      <c r="AM28" s="37"/>
      <c r="AN28" s="37"/>
      <c r="AO28" s="37">
        <f t="shared" si="5"/>
        <v>109.82399999999998</v>
      </c>
      <c r="AP28" s="36">
        <v>3.1</v>
      </c>
      <c r="AQ28" s="36">
        <f t="shared" si="10"/>
        <v>3.1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1015</v>
      </c>
      <c r="BM28" s="96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0.8529411764705882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484188</v>
      </c>
      <c r="DD28" s="31"/>
      <c r="DE28" s="31">
        <f t="shared" si="8"/>
        <v>1151</v>
      </c>
      <c r="DF28" s="31"/>
      <c r="DG28" s="31">
        <f t="shared" si="11"/>
        <v>1151</v>
      </c>
      <c r="DH28" s="31"/>
      <c r="DI28" s="31"/>
      <c r="DJ28" s="31"/>
      <c r="DK28" s="31"/>
      <c r="DL28" s="31"/>
      <c r="DM28" s="31">
        <f t="shared" si="9"/>
        <v>1151</v>
      </c>
      <c r="DN28" s="31">
        <f t="shared" si="12"/>
        <v>251.52972027972029</v>
      </c>
      <c r="DO28" s="129">
        <v>1.06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3</v>
      </c>
      <c r="G29" s="126">
        <v>78</v>
      </c>
      <c r="H29" s="43">
        <f t="shared" si="1"/>
        <v>54.929577464788736</v>
      </c>
      <c r="I29" s="43">
        <v>76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1875789</v>
      </c>
      <c r="AF29" s="38"/>
      <c r="AG29" s="38"/>
      <c r="AH29" s="38"/>
      <c r="AI29" s="37">
        <f t="shared" si="2"/>
        <v>4683</v>
      </c>
      <c r="AJ29" s="37">
        <f t="shared" si="3"/>
        <v>4.6829999999999998</v>
      </c>
      <c r="AK29" s="37">
        <f t="shared" si="4"/>
        <v>112.392</v>
      </c>
      <c r="AL29" s="37"/>
      <c r="AM29" s="37"/>
      <c r="AN29" s="37"/>
      <c r="AO29" s="37">
        <f t="shared" si="5"/>
        <v>112.392</v>
      </c>
      <c r="AP29" s="36">
        <v>3.1</v>
      </c>
      <c r="AQ29" s="36">
        <f t="shared" si="10"/>
        <v>3.1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1015</v>
      </c>
      <c r="BM29" s="96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0.8529411764705882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485363</v>
      </c>
      <c r="DD29" s="31"/>
      <c r="DE29" s="31">
        <f t="shared" si="8"/>
        <v>1175</v>
      </c>
      <c r="DF29" s="31"/>
      <c r="DG29" s="31">
        <f t="shared" si="11"/>
        <v>1175</v>
      </c>
      <c r="DH29" s="31"/>
      <c r="DI29" s="31"/>
      <c r="DJ29" s="31"/>
      <c r="DK29" s="31"/>
      <c r="DL29" s="31"/>
      <c r="DM29" s="31">
        <f t="shared" si="9"/>
        <v>1175</v>
      </c>
      <c r="DN29" s="31">
        <f t="shared" si="12"/>
        <v>250.90753790305359</v>
      </c>
      <c r="DO29" s="167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3</v>
      </c>
      <c r="G30" s="126">
        <v>76</v>
      </c>
      <c r="H30" s="43">
        <f t="shared" si="1"/>
        <v>53.521126760563384</v>
      </c>
      <c r="I30" s="43">
        <v>76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1880354</v>
      </c>
      <c r="AF30" s="38"/>
      <c r="AG30" s="38"/>
      <c r="AH30" s="38"/>
      <c r="AI30" s="37">
        <f t="shared" si="2"/>
        <v>4565</v>
      </c>
      <c r="AJ30" s="37">
        <f t="shared" si="3"/>
        <v>4.5650000000000004</v>
      </c>
      <c r="AK30" s="37">
        <f t="shared" si="4"/>
        <v>109.56</v>
      </c>
      <c r="AL30" s="37"/>
      <c r="AM30" s="37"/>
      <c r="AN30" s="37"/>
      <c r="AO30" s="37">
        <f t="shared" si="5"/>
        <v>109.56</v>
      </c>
      <c r="AP30" s="36">
        <v>3</v>
      </c>
      <c r="AQ30" s="36">
        <f t="shared" si="10"/>
        <v>3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1015</v>
      </c>
      <c r="BM30" s="96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0.8529411764705882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486478</v>
      </c>
      <c r="DD30" s="31"/>
      <c r="DE30" s="31">
        <f t="shared" si="8"/>
        <v>1115</v>
      </c>
      <c r="DF30" s="31"/>
      <c r="DG30" s="31">
        <f t="shared" si="11"/>
        <v>1115</v>
      </c>
      <c r="DH30" s="31"/>
      <c r="DI30" s="31"/>
      <c r="DJ30" s="31"/>
      <c r="DK30" s="31"/>
      <c r="DL30" s="31"/>
      <c r="DM30" s="31">
        <f t="shared" si="9"/>
        <v>1115</v>
      </c>
      <c r="DN30" s="31">
        <f t="shared" si="12"/>
        <v>244.249726177437</v>
      </c>
      <c r="DO30" s="167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3</v>
      </c>
      <c r="G31" s="126">
        <v>83</v>
      </c>
      <c r="H31" s="43">
        <f t="shared" si="1"/>
        <v>58.450704225352112</v>
      </c>
      <c r="I31" s="43">
        <v>77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1885482</v>
      </c>
      <c r="AF31" s="38"/>
      <c r="AG31" s="38"/>
      <c r="AH31" s="38"/>
      <c r="AI31" s="37">
        <f t="shared" si="2"/>
        <v>5128</v>
      </c>
      <c r="AJ31" s="37">
        <f t="shared" si="3"/>
        <v>5.1280000000000001</v>
      </c>
      <c r="AK31" s="37">
        <f t="shared" si="4"/>
        <v>123.072</v>
      </c>
      <c r="AL31" s="37"/>
      <c r="AM31" s="37"/>
      <c r="AN31" s="37"/>
      <c r="AO31" s="37">
        <f t="shared" si="5"/>
        <v>123.072</v>
      </c>
      <c r="AP31" s="36">
        <v>2.9</v>
      </c>
      <c r="AQ31" s="36">
        <f t="shared" si="10"/>
        <v>2.9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1020</v>
      </c>
      <c r="BM31" s="96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0.8571428571428571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487682</v>
      </c>
      <c r="DD31" s="31"/>
      <c r="DE31" s="31">
        <f t="shared" si="8"/>
        <v>1204</v>
      </c>
      <c r="DF31" s="31"/>
      <c r="DG31" s="31">
        <f t="shared" si="11"/>
        <v>1204</v>
      </c>
      <c r="DH31" s="31"/>
      <c r="DI31" s="31"/>
      <c r="DJ31" s="31"/>
      <c r="DK31" s="31"/>
      <c r="DL31" s="31"/>
      <c r="DM31" s="31">
        <f t="shared" si="9"/>
        <v>1204</v>
      </c>
      <c r="DN31" s="31">
        <f t="shared" si="12"/>
        <v>234.78939157566302</v>
      </c>
      <c r="DO31" s="167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4</v>
      </c>
      <c r="G32" s="126">
        <v>83</v>
      </c>
      <c r="H32" s="43">
        <f t="shared" si="1"/>
        <v>58.450704225352112</v>
      </c>
      <c r="I32" s="43">
        <v>78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1890162</v>
      </c>
      <c r="AF32" s="38"/>
      <c r="AG32" s="38"/>
      <c r="AH32" s="38"/>
      <c r="AI32" s="37">
        <f t="shared" si="2"/>
        <v>4680</v>
      </c>
      <c r="AJ32" s="37">
        <f t="shared" si="3"/>
        <v>4.68</v>
      </c>
      <c r="AK32" s="37">
        <f t="shared" si="4"/>
        <v>112.32</v>
      </c>
      <c r="AL32" s="37"/>
      <c r="AM32" s="37"/>
      <c r="AN32" s="37"/>
      <c r="AO32" s="37">
        <f t="shared" si="5"/>
        <v>112.32</v>
      </c>
      <c r="AP32" s="36">
        <v>2.8</v>
      </c>
      <c r="AQ32" s="36">
        <f t="shared" si="10"/>
        <v>2.8</v>
      </c>
      <c r="AR32" s="35"/>
      <c r="AS32" s="35"/>
      <c r="AT32" s="35"/>
      <c r="AU32" s="34" t="s">
        <v>154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1015</v>
      </c>
      <c r="BM32" s="96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0.8529411764705882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488787</v>
      </c>
      <c r="DD32" s="31"/>
      <c r="DE32" s="31">
        <f t="shared" si="8"/>
        <v>1105</v>
      </c>
      <c r="DF32" s="31"/>
      <c r="DG32" s="31">
        <f t="shared" si="11"/>
        <v>1105</v>
      </c>
      <c r="DH32" s="31"/>
      <c r="DI32" s="31"/>
      <c r="DJ32" s="31"/>
      <c r="DK32" s="31"/>
      <c r="DL32" s="31"/>
      <c r="DM32" s="31">
        <f t="shared" si="9"/>
        <v>1105</v>
      </c>
      <c r="DN32" s="31">
        <f t="shared" si="12"/>
        <v>236.11111111111111</v>
      </c>
      <c r="DO32" s="129">
        <v>1.1000000000000001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4</v>
      </c>
      <c r="G33" s="126">
        <v>83</v>
      </c>
      <c r="H33" s="43">
        <f t="shared" si="1"/>
        <v>58.450704225352112</v>
      </c>
      <c r="I33" s="43">
        <v>78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1895061</v>
      </c>
      <c r="AF33" s="38"/>
      <c r="AG33" s="38"/>
      <c r="AH33" s="38"/>
      <c r="AI33" s="37">
        <f t="shared" si="2"/>
        <v>4899</v>
      </c>
      <c r="AJ33" s="37">
        <f t="shared" si="3"/>
        <v>4.899</v>
      </c>
      <c r="AK33" s="37">
        <f t="shared" si="4"/>
        <v>117.57599999999999</v>
      </c>
      <c r="AL33" s="37"/>
      <c r="AM33" s="37"/>
      <c r="AN33" s="37"/>
      <c r="AO33" s="37">
        <f t="shared" si="5"/>
        <v>117.57599999999999</v>
      </c>
      <c r="AP33" s="36">
        <v>3.1</v>
      </c>
      <c r="AQ33" s="36">
        <f t="shared" si="10"/>
        <v>3.1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489887</v>
      </c>
      <c r="DD33" s="31"/>
      <c r="DE33" s="31">
        <f t="shared" si="8"/>
        <v>1100</v>
      </c>
      <c r="DF33" s="31"/>
      <c r="DG33" s="31">
        <f t="shared" si="11"/>
        <v>1100</v>
      </c>
      <c r="DH33" s="31"/>
      <c r="DI33" s="31"/>
      <c r="DJ33" s="31"/>
      <c r="DK33" s="31"/>
      <c r="DL33" s="31"/>
      <c r="DM33" s="31">
        <f t="shared" si="9"/>
        <v>1100</v>
      </c>
      <c r="DN33" s="31">
        <f t="shared" si="12"/>
        <v>224.53561951418658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5</v>
      </c>
      <c r="G34" s="126">
        <v>75</v>
      </c>
      <c r="H34" s="43">
        <f t="shared" si="1"/>
        <v>52.816901408450704</v>
      </c>
      <c r="I34" s="43">
        <v>78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1898746</v>
      </c>
      <c r="AF34" s="38"/>
      <c r="AG34" s="38"/>
      <c r="AH34" s="38"/>
      <c r="AI34" s="37">
        <f t="shared" si="2"/>
        <v>3685</v>
      </c>
      <c r="AJ34" s="37">
        <f t="shared" si="3"/>
        <v>3.6850000000000001</v>
      </c>
      <c r="AK34" s="37">
        <f t="shared" si="4"/>
        <v>88.44</v>
      </c>
      <c r="AL34" s="37"/>
      <c r="AM34" s="37"/>
      <c r="AN34" s="37"/>
      <c r="AO34" s="37">
        <f t="shared" si="5"/>
        <v>88.44</v>
      </c>
      <c r="AP34" s="36">
        <v>4.7</v>
      </c>
      <c r="AQ34" s="36">
        <f t="shared" si="10"/>
        <v>4.7</v>
      </c>
      <c r="AR34" s="35"/>
      <c r="AS34" s="35"/>
      <c r="AT34" s="35"/>
      <c r="AU34" s="34" t="s">
        <v>153</v>
      </c>
      <c r="AV34" s="96">
        <v>1046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0.87899159663865545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490970</v>
      </c>
      <c r="DD34" s="31"/>
      <c r="DE34" s="31">
        <f t="shared" si="8"/>
        <v>1083</v>
      </c>
      <c r="DF34" s="31"/>
      <c r="DG34" s="31">
        <f t="shared" si="11"/>
        <v>1083</v>
      </c>
      <c r="DH34" s="31"/>
      <c r="DI34" s="31"/>
      <c r="DJ34" s="31"/>
      <c r="DK34" s="31"/>
      <c r="DL34" s="31"/>
      <c r="DM34" s="31">
        <f t="shared" si="9"/>
        <v>1083</v>
      </c>
      <c r="DN34" s="31">
        <f t="shared" si="12"/>
        <v>293.89416553595657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3.2083333333333335</v>
      </c>
      <c r="E35" s="27">
        <f t="shared" si="13"/>
        <v>2.2593896713615029</v>
      </c>
      <c r="F35" s="27">
        <f t="shared" si="13"/>
        <v>4.625</v>
      </c>
      <c r="G35" s="27">
        <f t="shared" si="13"/>
        <v>76.208333333333329</v>
      </c>
      <c r="H35" s="27">
        <f t="shared" si="13"/>
        <v>53.66784037558687</v>
      </c>
      <c r="I35" s="27">
        <f t="shared" si="13"/>
        <v>73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108961</v>
      </c>
      <c r="AJ35" s="27">
        <f>SUM(AJ11:AJ34)</f>
        <v>108.96099999999998</v>
      </c>
      <c r="AK35" s="27">
        <f>AVERAGE(AK11:AK34)</f>
        <v>108.96100000000003</v>
      </c>
      <c r="AL35" s="27"/>
      <c r="AM35" s="27"/>
      <c r="AN35" s="27"/>
      <c r="AO35" s="27"/>
      <c r="AP35" s="27">
        <f>AVERAGE(AP11:AP34)</f>
        <v>5.4874999999999998</v>
      </c>
      <c r="AQ35" s="27">
        <f>AVERAGE(AQ11:AQ34)</f>
        <v>5.4874999999999998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27174</v>
      </c>
      <c r="DF35" s="27"/>
      <c r="DG35" s="27">
        <f>SUM(DG11:DG34)</f>
        <v>27174</v>
      </c>
      <c r="DH35" s="27"/>
      <c r="DI35" s="27"/>
      <c r="DJ35" s="27"/>
      <c r="DK35" s="27"/>
      <c r="DL35" s="27"/>
      <c r="DM35" s="27">
        <f t="shared" si="9"/>
        <v>27174</v>
      </c>
      <c r="DN35" s="27">
        <f t="shared" si="12"/>
        <v>249.39198428795629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155</v>
      </c>
      <c r="D38" s="270"/>
      <c r="E38" s="270"/>
      <c r="F38" s="271"/>
    </row>
    <row r="39" spans="2:127" x14ac:dyDescent="0.25">
      <c r="B39" s="21" t="s">
        <v>2</v>
      </c>
      <c r="C39" s="287" t="s">
        <v>187</v>
      </c>
      <c r="D39" s="288"/>
      <c r="E39" s="288"/>
      <c r="F39" s="289"/>
    </row>
    <row r="40" spans="2:127" x14ac:dyDescent="0.25">
      <c r="B40" s="21" t="s">
        <v>1</v>
      </c>
      <c r="C40" s="287"/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215" t="s">
        <v>158</v>
      </c>
      <c r="C43" s="216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123"/>
    </row>
    <row r="44" spans="2:127" x14ac:dyDescent="0.25">
      <c r="B44" s="215" t="s">
        <v>206</v>
      </c>
      <c r="C44" s="218"/>
      <c r="D44" s="219"/>
      <c r="E44" s="219"/>
      <c r="F44" s="219"/>
      <c r="G44" s="219"/>
      <c r="H44" s="219"/>
      <c r="I44" s="219"/>
      <c r="J44" s="219"/>
      <c r="K44" s="220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2"/>
      <c r="X44" s="223"/>
      <c r="Y44" s="223"/>
      <c r="Z44" s="4"/>
    </row>
    <row r="45" spans="2:127" x14ac:dyDescent="0.25">
      <c r="B45" s="215" t="s">
        <v>160</v>
      </c>
      <c r="C45" s="218"/>
      <c r="D45" s="219"/>
      <c r="E45" s="219"/>
      <c r="F45" s="219"/>
      <c r="G45" s="219"/>
      <c r="H45" s="219"/>
      <c r="I45" s="219"/>
      <c r="J45" s="219"/>
      <c r="K45" s="220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2"/>
      <c r="X45" s="223"/>
      <c r="Y45" s="223"/>
      <c r="Z45" s="4"/>
    </row>
    <row r="46" spans="2:127" x14ac:dyDescent="0.25">
      <c r="B46" s="224" t="s">
        <v>161</v>
      </c>
      <c r="C46" s="225"/>
      <c r="D46" s="217"/>
      <c r="E46" s="217"/>
      <c r="F46" s="217"/>
      <c r="G46" s="217"/>
      <c r="H46" s="217"/>
      <c r="I46" s="217"/>
      <c r="J46" s="217"/>
      <c r="K46" s="226"/>
      <c r="L46" s="227"/>
      <c r="M46" s="227"/>
      <c r="N46" s="227"/>
      <c r="O46" s="227"/>
      <c r="P46" s="227"/>
      <c r="Q46" s="227"/>
      <c r="R46" s="227"/>
      <c r="S46" s="227"/>
      <c r="T46" s="227"/>
      <c r="U46" s="221"/>
      <c r="V46" s="221"/>
      <c r="W46" s="222"/>
      <c r="X46" s="223"/>
      <c r="Y46" s="223"/>
      <c r="Z46" s="4"/>
    </row>
    <row r="47" spans="2:127" x14ac:dyDescent="0.25">
      <c r="B47" s="228" t="s">
        <v>162</v>
      </c>
      <c r="C47" s="218"/>
      <c r="D47" s="229"/>
      <c r="E47" s="229"/>
      <c r="F47" s="229"/>
      <c r="G47" s="229"/>
      <c r="H47" s="229"/>
      <c r="I47" s="229"/>
      <c r="J47" s="220"/>
      <c r="K47" s="220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2"/>
      <c r="X47" s="223"/>
      <c r="Y47" s="223"/>
      <c r="Z47" s="4"/>
    </row>
    <row r="48" spans="2:127" x14ac:dyDescent="0.25">
      <c r="B48" s="230" t="s">
        <v>251</v>
      </c>
      <c r="C48" s="225"/>
      <c r="D48" s="229"/>
      <c r="E48" s="229"/>
      <c r="F48" s="229"/>
      <c r="G48" s="229"/>
      <c r="H48" s="229"/>
      <c r="I48" s="229"/>
      <c r="J48" s="220"/>
      <c r="K48" s="220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2"/>
      <c r="X48" s="223"/>
      <c r="Y48" s="223"/>
      <c r="Z48" s="4"/>
    </row>
    <row r="49" spans="2:26" x14ac:dyDescent="0.25">
      <c r="B49" s="228" t="s">
        <v>164</v>
      </c>
      <c r="C49" s="218"/>
      <c r="D49" s="229"/>
      <c r="E49" s="229"/>
      <c r="F49" s="229"/>
      <c r="G49" s="229"/>
      <c r="H49" s="229"/>
      <c r="I49" s="229"/>
      <c r="J49" s="220"/>
      <c r="K49" s="220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2"/>
      <c r="X49" s="223"/>
      <c r="Y49" s="223"/>
      <c r="Z49" s="4"/>
    </row>
    <row r="50" spans="2:26" x14ac:dyDescent="0.25">
      <c r="B50" s="231" t="s">
        <v>238</v>
      </c>
      <c r="C50" s="218"/>
      <c r="D50" s="232"/>
      <c r="E50" s="232"/>
      <c r="F50" s="232"/>
      <c r="G50" s="232"/>
      <c r="H50" s="232"/>
      <c r="I50" s="232"/>
      <c r="J50" s="226"/>
      <c r="K50" s="226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33"/>
      <c r="X50" s="223"/>
      <c r="Y50" s="223"/>
      <c r="Z50" s="4"/>
    </row>
    <row r="51" spans="2:26" x14ac:dyDescent="0.25">
      <c r="B51" s="291" t="s">
        <v>166</v>
      </c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4"/>
    </row>
    <row r="52" spans="2:26" x14ac:dyDescent="0.25">
      <c r="B52" s="105" t="s">
        <v>252</v>
      </c>
      <c r="C52" s="216"/>
      <c r="D52" s="232"/>
      <c r="E52" s="232"/>
      <c r="F52" s="232"/>
      <c r="G52" s="232"/>
      <c r="H52" s="232"/>
      <c r="I52" s="232"/>
      <c r="J52" s="226"/>
      <c r="K52" s="226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33"/>
      <c r="X52" s="223"/>
      <c r="Y52" s="223"/>
      <c r="Z52" s="4"/>
    </row>
    <row r="53" spans="2:26" x14ac:dyDescent="0.25">
      <c r="B53" s="104" t="s">
        <v>168</v>
      </c>
      <c r="C53" s="216"/>
      <c r="D53" s="232"/>
      <c r="E53" s="232"/>
      <c r="F53" s="232"/>
      <c r="G53" s="232"/>
      <c r="H53" s="232"/>
      <c r="I53" s="232"/>
      <c r="J53" s="226"/>
      <c r="K53" s="226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33"/>
      <c r="X53" s="223"/>
      <c r="Y53" s="223"/>
    </row>
    <row r="54" spans="2:26" x14ac:dyDescent="0.25">
      <c r="B54" s="234" t="s">
        <v>253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25">
      <c r="B55" s="297" t="s">
        <v>169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spans="2:26" ht="15" customHeight="1" x14ac:dyDescent="0.25">
      <c r="B56" s="297" t="s">
        <v>170</v>
      </c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</row>
    <row r="57" spans="2:26" ht="15" customHeight="1" x14ac:dyDescent="0.25">
      <c r="B57" s="298" t="s">
        <v>171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</row>
    <row r="58" spans="2:26" x14ac:dyDescent="0.25">
      <c r="B58" s="11" t="s">
        <v>203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00" t="s">
        <v>173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25">
      <c r="B60" s="113" t="s">
        <v>174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AV11:BM11 AV12:AY34 BL12:BM34" name="Range1_16_3_1_1_3_1"/>
  </protectedRanges>
  <mergeCells count="51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6:Y56"/>
    <mergeCell ref="B57:Y57"/>
    <mergeCell ref="C6:L6"/>
    <mergeCell ref="C7:E7"/>
    <mergeCell ref="F7:L7"/>
    <mergeCell ref="B8:C8"/>
    <mergeCell ref="D8:F8"/>
    <mergeCell ref="G8:I8"/>
    <mergeCell ref="J8:L8"/>
    <mergeCell ref="B51:Y51"/>
    <mergeCell ref="B55:Y55"/>
  </mergeCells>
  <conditionalFormatting sqref="AV11:BM11 AV12:AY34 BL12:BM34">
    <cfRule type="containsText" dxfId="27" priority="1" operator="containsText" text="N/A">
      <formula>NOT(ISERROR(SEARCH("N/A",AV11)))</formula>
    </cfRule>
    <cfRule type="cellIs" dxfId="26" priority="4" operator="equal">
      <formula>0</formula>
    </cfRule>
  </conditionalFormatting>
  <conditionalFormatting sqref="AV11:BM11 AV12:AY34 BL12:BM34">
    <cfRule type="cellIs" dxfId="25" priority="3" operator="greaterThanOrEqual">
      <formula>1185</formula>
    </cfRule>
  </conditionalFormatting>
  <conditionalFormatting sqref="AV11:BM11 AV12:AY34 BL12:BM34">
    <cfRule type="cellIs" dxfId="24" priority="2" operator="between">
      <formula>0.1</formula>
      <formula>1184</formula>
    </cfRule>
  </conditionalFormatting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DW60"/>
  <sheetViews>
    <sheetView topLeftCell="BL18" zoomScale="90" zoomScaleNormal="90" workbookViewId="0">
      <selection activeCell="C40" sqref="C40:F40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43329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'16'!AE34</f>
        <v>1898746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'16'!DC34</f>
        <v>490970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5</v>
      </c>
      <c r="G11" s="126">
        <v>75</v>
      </c>
      <c r="H11" s="43">
        <f t="shared" ref="H11:H34" si="1">G11/1.42</f>
        <v>52.816901408450704</v>
      </c>
      <c r="I11" s="43">
        <v>78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1901790</v>
      </c>
      <c r="AF11" s="38"/>
      <c r="AG11" s="38"/>
      <c r="AH11" s="38"/>
      <c r="AI11" s="37">
        <f t="shared" ref="AI11:AI34" si="2">IF(ISBLANK(AE11),"-",AE11-AE10)</f>
        <v>3044</v>
      </c>
      <c r="AJ11" s="37">
        <f t="shared" ref="AJ11:AJ34" si="3">AI11/1000</f>
        <v>3.044</v>
      </c>
      <c r="AK11" s="37">
        <f t="shared" ref="AK11:AK34" si="4">AJ11*24</f>
        <v>73.055999999999997</v>
      </c>
      <c r="AL11" s="37"/>
      <c r="AM11" s="37"/>
      <c r="AN11" s="37"/>
      <c r="AO11" s="37">
        <f t="shared" ref="AO11:AO34" si="5">AK11</f>
        <v>73.055999999999997</v>
      </c>
      <c r="AP11" s="36">
        <v>6.4</v>
      </c>
      <c r="AQ11" s="36">
        <f>AP11</f>
        <v>6.4</v>
      </c>
      <c r="AR11" s="35"/>
      <c r="AS11" s="35"/>
      <c r="AT11" s="35"/>
      <c r="AU11" s="34" t="s">
        <v>153</v>
      </c>
      <c r="AV11" s="96">
        <v>1147</v>
      </c>
      <c r="AW11" s="96">
        <v>1185</v>
      </c>
      <c r="AX11" s="96">
        <v>0</v>
      </c>
      <c r="AY11" s="96">
        <v>1185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0.96386554621848741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491997</v>
      </c>
      <c r="DD11" s="31"/>
      <c r="DE11" s="31">
        <f t="shared" ref="DE11:DE34" si="8">IF(ISBLANK(DC11),"-",DC11-DC10)</f>
        <v>1027</v>
      </c>
      <c r="DF11" s="31"/>
      <c r="DG11" s="31">
        <f>DC11-DC10</f>
        <v>1027</v>
      </c>
      <c r="DH11" s="31"/>
      <c r="DI11" s="31"/>
      <c r="DJ11" s="31"/>
      <c r="DK11" s="31"/>
      <c r="DL11" s="31"/>
      <c r="DM11" s="31">
        <f t="shared" ref="DM11:DM35" si="9">DE11</f>
        <v>1027</v>
      </c>
      <c r="DN11" s="31">
        <f>DM11/AJ11</f>
        <v>337.3850197109067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6</v>
      </c>
      <c r="G12" s="126">
        <v>75</v>
      </c>
      <c r="H12" s="43">
        <f t="shared" si="1"/>
        <v>52.816901408450704</v>
      </c>
      <c r="I12" s="43">
        <v>78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1904792</v>
      </c>
      <c r="AF12" s="38"/>
      <c r="AG12" s="38"/>
      <c r="AH12" s="38"/>
      <c r="AI12" s="37">
        <f t="shared" si="2"/>
        <v>3002</v>
      </c>
      <c r="AJ12" s="37">
        <f t="shared" si="3"/>
        <v>3.0019999999999998</v>
      </c>
      <c r="AK12" s="37">
        <f t="shared" si="4"/>
        <v>72.048000000000002</v>
      </c>
      <c r="AL12" s="37"/>
      <c r="AM12" s="37"/>
      <c r="AN12" s="37"/>
      <c r="AO12" s="37">
        <f t="shared" si="5"/>
        <v>72.048000000000002</v>
      </c>
      <c r="AP12" s="36">
        <v>8.1</v>
      </c>
      <c r="AQ12" s="36">
        <f t="shared" ref="AQ12:AQ34" si="10">AP12</f>
        <v>8.1</v>
      </c>
      <c r="AR12" s="35"/>
      <c r="AS12" s="35"/>
      <c r="AT12" s="35"/>
      <c r="AU12" s="34" t="s">
        <v>153</v>
      </c>
      <c r="AV12" s="96">
        <v>1147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0.96386554621848741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493058</v>
      </c>
      <c r="DD12" s="31"/>
      <c r="DE12" s="31">
        <f t="shared" si="8"/>
        <v>1061</v>
      </c>
      <c r="DF12" s="31"/>
      <c r="DG12" s="31">
        <f t="shared" ref="DG12:DG34" si="11">DC12-DC11</f>
        <v>1061</v>
      </c>
      <c r="DH12" s="31"/>
      <c r="DI12" s="31"/>
      <c r="DJ12" s="31"/>
      <c r="DK12" s="31"/>
      <c r="DL12" s="31"/>
      <c r="DM12" s="31">
        <f t="shared" si="9"/>
        <v>1061</v>
      </c>
      <c r="DN12" s="31">
        <f t="shared" ref="DN12:DN35" si="12">DM12/AJ12</f>
        <v>353.43104596935382</v>
      </c>
      <c r="DO12" s="128">
        <v>0.99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7</v>
      </c>
      <c r="G13" s="126">
        <v>75</v>
      </c>
      <c r="H13" s="43">
        <f t="shared" si="1"/>
        <v>52.816901408450704</v>
      </c>
      <c r="I13" s="43">
        <v>79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1908295</v>
      </c>
      <c r="AF13" s="38"/>
      <c r="AG13" s="38"/>
      <c r="AH13" s="38"/>
      <c r="AI13" s="37">
        <f t="shared" si="2"/>
        <v>3503</v>
      </c>
      <c r="AJ13" s="37">
        <f t="shared" si="3"/>
        <v>3.5030000000000001</v>
      </c>
      <c r="AK13" s="37">
        <f t="shared" si="4"/>
        <v>84.072000000000003</v>
      </c>
      <c r="AL13" s="37"/>
      <c r="AM13" s="37"/>
      <c r="AN13" s="37"/>
      <c r="AO13" s="37">
        <f t="shared" si="5"/>
        <v>84.072000000000003</v>
      </c>
      <c r="AP13" s="36">
        <v>9</v>
      </c>
      <c r="AQ13" s="36">
        <f t="shared" si="10"/>
        <v>9</v>
      </c>
      <c r="AR13" s="35"/>
      <c r="AS13" s="35"/>
      <c r="AT13" s="35"/>
      <c r="AU13" s="34" t="s">
        <v>153</v>
      </c>
      <c r="AV13" s="96">
        <v>1145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0.96218487394957986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494075</v>
      </c>
      <c r="DD13" s="31"/>
      <c r="DE13" s="31">
        <f t="shared" si="8"/>
        <v>1017</v>
      </c>
      <c r="DF13" s="31"/>
      <c r="DG13" s="31">
        <f t="shared" si="11"/>
        <v>1017</v>
      </c>
      <c r="DH13" s="31"/>
      <c r="DI13" s="31"/>
      <c r="DJ13" s="31"/>
      <c r="DK13" s="31"/>
      <c r="DL13" s="31"/>
      <c r="DM13" s="31">
        <f t="shared" si="9"/>
        <v>1017</v>
      </c>
      <c r="DN13" s="31">
        <f t="shared" si="12"/>
        <v>290.32258064516128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8</v>
      </c>
      <c r="G14" s="126">
        <v>75</v>
      </c>
      <c r="H14" s="43">
        <f t="shared" si="1"/>
        <v>52.816901408450704</v>
      </c>
      <c r="I14" s="43">
        <v>80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1911305</v>
      </c>
      <c r="AF14" s="38"/>
      <c r="AG14" s="38"/>
      <c r="AH14" s="38"/>
      <c r="AI14" s="37">
        <f t="shared" si="2"/>
        <v>3010</v>
      </c>
      <c r="AJ14" s="37">
        <f t="shared" si="3"/>
        <v>3.01</v>
      </c>
      <c r="AK14" s="37">
        <f t="shared" si="4"/>
        <v>72.239999999999995</v>
      </c>
      <c r="AL14" s="37"/>
      <c r="AM14" s="37"/>
      <c r="AN14" s="37"/>
      <c r="AO14" s="37">
        <f t="shared" si="5"/>
        <v>72.239999999999995</v>
      </c>
      <c r="AP14" s="36">
        <v>9.5</v>
      </c>
      <c r="AQ14" s="36">
        <f t="shared" si="10"/>
        <v>9.5</v>
      </c>
      <c r="AR14" s="35"/>
      <c r="AS14" s="35"/>
      <c r="AT14" s="35"/>
      <c r="AU14" s="34" t="s">
        <v>153</v>
      </c>
      <c r="AV14" s="96">
        <v>1095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0.92016806722689071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494946</v>
      </c>
      <c r="DD14" s="31"/>
      <c r="DE14" s="31">
        <f t="shared" si="8"/>
        <v>871</v>
      </c>
      <c r="DF14" s="31"/>
      <c r="DG14" s="31">
        <f t="shared" si="11"/>
        <v>871</v>
      </c>
      <c r="DH14" s="31"/>
      <c r="DI14" s="31"/>
      <c r="DJ14" s="31"/>
      <c r="DK14" s="31"/>
      <c r="DL14" s="31"/>
      <c r="DM14" s="31">
        <f t="shared" si="9"/>
        <v>871</v>
      </c>
      <c r="DN14" s="31">
        <f t="shared" si="12"/>
        <v>289.36877076411963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9</v>
      </c>
      <c r="G15" s="126">
        <v>75</v>
      </c>
      <c r="H15" s="43">
        <f t="shared" si="1"/>
        <v>52.816901408450704</v>
      </c>
      <c r="I15" s="43">
        <v>83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1914755</v>
      </c>
      <c r="AF15" s="38"/>
      <c r="AG15" s="38"/>
      <c r="AH15" s="38"/>
      <c r="AI15" s="37">
        <f t="shared" si="2"/>
        <v>3450</v>
      </c>
      <c r="AJ15" s="37">
        <f t="shared" si="3"/>
        <v>3.45</v>
      </c>
      <c r="AK15" s="37">
        <f t="shared" si="4"/>
        <v>82.800000000000011</v>
      </c>
      <c r="AL15" s="37"/>
      <c r="AM15" s="37"/>
      <c r="AN15" s="37"/>
      <c r="AO15" s="37">
        <f t="shared" si="5"/>
        <v>82.800000000000011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96">
        <v>1186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0.99663865546218489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495923</v>
      </c>
      <c r="DD15" s="31"/>
      <c r="DE15" s="31">
        <f t="shared" si="8"/>
        <v>977</v>
      </c>
      <c r="DF15" s="31"/>
      <c r="DG15" s="31">
        <f t="shared" si="11"/>
        <v>977</v>
      </c>
      <c r="DH15" s="31"/>
      <c r="DI15" s="31"/>
      <c r="DJ15" s="31"/>
      <c r="DK15" s="31"/>
      <c r="DL15" s="31"/>
      <c r="DM15" s="31">
        <f t="shared" si="9"/>
        <v>977</v>
      </c>
      <c r="DN15" s="31">
        <f t="shared" si="12"/>
        <v>283.18840579710144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9</v>
      </c>
      <c r="G16" s="126">
        <v>70</v>
      </c>
      <c r="H16" s="43">
        <f t="shared" si="1"/>
        <v>49.295774647887328</v>
      </c>
      <c r="I16" s="43">
        <v>83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1920020</v>
      </c>
      <c r="AF16" s="38"/>
      <c r="AG16" s="38"/>
      <c r="AH16" s="38"/>
      <c r="AI16" s="37">
        <f t="shared" si="2"/>
        <v>5265</v>
      </c>
      <c r="AJ16" s="37">
        <f t="shared" si="3"/>
        <v>5.2649999999999997</v>
      </c>
      <c r="AK16" s="37">
        <f t="shared" si="4"/>
        <v>126.35999999999999</v>
      </c>
      <c r="AL16" s="37"/>
      <c r="AM16" s="37"/>
      <c r="AN16" s="37"/>
      <c r="AO16" s="37">
        <f t="shared" si="5"/>
        <v>126.35999999999999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96">
        <v>1187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496976</v>
      </c>
      <c r="DD16" s="31"/>
      <c r="DE16" s="31">
        <f t="shared" si="8"/>
        <v>1053</v>
      </c>
      <c r="DF16" s="31"/>
      <c r="DG16" s="31">
        <f t="shared" si="11"/>
        <v>1053</v>
      </c>
      <c r="DH16" s="31"/>
      <c r="DI16" s="31"/>
      <c r="DJ16" s="31"/>
      <c r="DK16" s="31"/>
      <c r="DL16" s="31"/>
      <c r="DM16" s="31">
        <f t="shared" si="9"/>
        <v>1053</v>
      </c>
      <c r="DN16" s="31">
        <f t="shared" si="12"/>
        <v>200</v>
      </c>
      <c r="DO16" s="128">
        <v>1.04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7</v>
      </c>
      <c r="G17" s="126">
        <v>76</v>
      </c>
      <c r="H17" s="43">
        <f t="shared" si="1"/>
        <v>53.521126760563384</v>
      </c>
      <c r="I17" s="43">
        <v>80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1925540</v>
      </c>
      <c r="AF17" s="38"/>
      <c r="AG17" s="38"/>
      <c r="AH17" s="38"/>
      <c r="AI17" s="37">
        <f t="shared" si="2"/>
        <v>5520</v>
      </c>
      <c r="AJ17" s="37">
        <f t="shared" si="3"/>
        <v>5.52</v>
      </c>
      <c r="AK17" s="37">
        <f t="shared" si="4"/>
        <v>132.47999999999999</v>
      </c>
      <c r="AL17" s="37"/>
      <c r="AM17" s="37"/>
      <c r="AN17" s="37"/>
      <c r="AO17" s="37">
        <f t="shared" si="5"/>
        <v>132.47999999999999</v>
      </c>
      <c r="AP17" s="36">
        <v>8.8000000000000007</v>
      </c>
      <c r="AQ17" s="36">
        <f t="shared" si="10"/>
        <v>8.8000000000000007</v>
      </c>
      <c r="AR17" s="35"/>
      <c r="AS17" s="35"/>
      <c r="AT17" s="35"/>
      <c r="AU17" s="34" t="s">
        <v>154</v>
      </c>
      <c r="AV17" s="96">
        <v>1187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0</v>
      </c>
      <c r="BM17" s="96">
        <v>1016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0.85378151260504198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498240</v>
      </c>
      <c r="DD17" s="31"/>
      <c r="DE17" s="31">
        <f t="shared" si="8"/>
        <v>1264</v>
      </c>
      <c r="DF17" s="31"/>
      <c r="DG17" s="31">
        <f t="shared" si="11"/>
        <v>1264</v>
      </c>
      <c r="DH17" s="31"/>
      <c r="DI17" s="31"/>
      <c r="DJ17" s="31"/>
      <c r="DK17" s="31"/>
      <c r="DL17" s="31"/>
      <c r="DM17" s="31">
        <f t="shared" si="9"/>
        <v>1264</v>
      </c>
      <c r="DN17" s="31">
        <f t="shared" si="12"/>
        <v>228.98550724637684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7</v>
      </c>
      <c r="G18" s="126">
        <v>75</v>
      </c>
      <c r="H18" s="43">
        <f t="shared" si="1"/>
        <v>52.816901408450704</v>
      </c>
      <c r="I18" s="43">
        <v>80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1931084</v>
      </c>
      <c r="AF18" s="38"/>
      <c r="AG18" s="38"/>
      <c r="AH18" s="38"/>
      <c r="AI18" s="37">
        <f t="shared" si="2"/>
        <v>5544</v>
      </c>
      <c r="AJ18" s="37">
        <f t="shared" si="3"/>
        <v>5.5439999999999996</v>
      </c>
      <c r="AK18" s="37">
        <f t="shared" si="4"/>
        <v>133.05599999999998</v>
      </c>
      <c r="AL18" s="37"/>
      <c r="AM18" s="37"/>
      <c r="AN18" s="37"/>
      <c r="AO18" s="37">
        <f t="shared" si="5"/>
        <v>133.05599999999998</v>
      </c>
      <c r="AP18" s="36">
        <v>8.1999999999999993</v>
      </c>
      <c r="AQ18" s="36">
        <f t="shared" si="10"/>
        <v>8.1999999999999993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0</v>
      </c>
      <c r="BM18" s="96">
        <v>1017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0.85462184873949576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499478</v>
      </c>
      <c r="DD18" s="31"/>
      <c r="DE18" s="31">
        <f t="shared" si="8"/>
        <v>1238</v>
      </c>
      <c r="DF18" s="31"/>
      <c r="DG18" s="31">
        <f t="shared" si="11"/>
        <v>1238</v>
      </c>
      <c r="DH18" s="31"/>
      <c r="DI18" s="31"/>
      <c r="DJ18" s="31"/>
      <c r="DK18" s="31"/>
      <c r="DL18" s="31"/>
      <c r="DM18" s="31">
        <f t="shared" si="9"/>
        <v>1238</v>
      </c>
      <c r="DN18" s="31">
        <f t="shared" si="12"/>
        <v>223.30447330447333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6</v>
      </c>
      <c r="G19" s="126">
        <v>75</v>
      </c>
      <c r="H19" s="43">
        <f t="shared" si="1"/>
        <v>52.816901408450704</v>
      </c>
      <c r="I19" s="43">
        <v>78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1937222</v>
      </c>
      <c r="AF19" s="38"/>
      <c r="AG19" s="38"/>
      <c r="AH19" s="38"/>
      <c r="AI19" s="37">
        <f t="shared" si="2"/>
        <v>6138</v>
      </c>
      <c r="AJ19" s="37">
        <f t="shared" si="3"/>
        <v>6.1379999999999999</v>
      </c>
      <c r="AK19" s="37">
        <f t="shared" si="4"/>
        <v>147.31200000000001</v>
      </c>
      <c r="AL19" s="37"/>
      <c r="AM19" s="37"/>
      <c r="AN19" s="37"/>
      <c r="AO19" s="37">
        <f t="shared" si="5"/>
        <v>147.31200000000001</v>
      </c>
      <c r="AP19" s="36">
        <v>7.8</v>
      </c>
      <c r="AQ19" s="36">
        <f t="shared" si="10"/>
        <v>7.8</v>
      </c>
      <c r="AR19" s="35"/>
      <c r="AS19" s="35"/>
      <c r="AT19" s="35"/>
      <c r="AU19" s="34" t="s">
        <v>154</v>
      </c>
      <c r="AV19" s="96">
        <v>1188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0</v>
      </c>
      <c r="BM19" s="96">
        <v>1017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0.99831932773109244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0.85462184873949576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500566</v>
      </c>
      <c r="DD19" s="31"/>
      <c r="DE19" s="31">
        <f t="shared" si="8"/>
        <v>1088</v>
      </c>
      <c r="DF19" s="31"/>
      <c r="DG19" s="31">
        <f t="shared" si="11"/>
        <v>1088</v>
      </c>
      <c r="DH19" s="31"/>
      <c r="DI19" s="31"/>
      <c r="DJ19" s="31"/>
      <c r="DK19" s="31"/>
      <c r="DL19" s="31"/>
      <c r="DM19" s="31">
        <f t="shared" si="9"/>
        <v>1088</v>
      </c>
      <c r="DN19" s="31">
        <f t="shared" si="12"/>
        <v>177.25643532095145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6</v>
      </c>
      <c r="G20" s="126">
        <v>74</v>
      </c>
      <c r="H20" s="43">
        <f t="shared" si="1"/>
        <v>52.112676056338032</v>
      </c>
      <c r="I20" s="43">
        <v>72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1943488</v>
      </c>
      <c r="AF20" s="38"/>
      <c r="AG20" s="38"/>
      <c r="AH20" s="38"/>
      <c r="AI20" s="37">
        <f t="shared" si="2"/>
        <v>6266</v>
      </c>
      <c r="AJ20" s="37">
        <f t="shared" si="3"/>
        <v>6.266</v>
      </c>
      <c r="AK20" s="37">
        <f t="shared" si="4"/>
        <v>150.38400000000001</v>
      </c>
      <c r="AL20" s="37"/>
      <c r="AM20" s="37"/>
      <c r="AN20" s="37"/>
      <c r="AO20" s="37">
        <f t="shared" si="5"/>
        <v>150.38400000000001</v>
      </c>
      <c r="AP20" s="36">
        <v>7.1</v>
      </c>
      <c r="AQ20" s="36">
        <f t="shared" si="10"/>
        <v>7.1</v>
      </c>
      <c r="AR20" s="35"/>
      <c r="AS20" s="35"/>
      <c r="AT20" s="35"/>
      <c r="AU20" s="34" t="s">
        <v>154</v>
      </c>
      <c r="AV20" s="96">
        <v>1188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0</v>
      </c>
      <c r="BM20" s="96">
        <v>1017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0.99831932773109244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0.85462184873949576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501744</v>
      </c>
      <c r="DD20" s="31"/>
      <c r="DE20" s="31">
        <f t="shared" si="8"/>
        <v>1178</v>
      </c>
      <c r="DF20" s="31"/>
      <c r="DG20" s="31">
        <f t="shared" si="11"/>
        <v>1178</v>
      </c>
      <c r="DH20" s="31"/>
      <c r="DI20" s="31"/>
      <c r="DJ20" s="31"/>
      <c r="DK20" s="31"/>
      <c r="DL20" s="31"/>
      <c r="DM20" s="31">
        <f t="shared" si="9"/>
        <v>1178</v>
      </c>
      <c r="DN20" s="31">
        <f t="shared" si="12"/>
        <v>187.9987232684328</v>
      </c>
      <c r="DO20" s="128">
        <v>1.08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6</v>
      </c>
      <c r="G21" s="126">
        <v>75</v>
      </c>
      <c r="H21" s="43">
        <f t="shared" si="1"/>
        <v>52.816901408450704</v>
      </c>
      <c r="I21" s="43">
        <v>72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1948408</v>
      </c>
      <c r="AF21" s="38"/>
      <c r="AG21" s="38"/>
      <c r="AH21" s="38"/>
      <c r="AI21" s="37">
        <f t="shared" si="2"/>
        <v>4920</v>
      </c>
      <c r="AJ21" s="37">
        <f t="shared" si="3"/>
        <v>4.92</v>
      </c>
      <c r="AK21" s="37">
        <f t="shared" si="4"/>
        <v>118.08</v>
      </c>
      <c r="AL21" s="37"/>
      <c r="AM21" s="37"/>
      <c r="AN21" s="37"/>
      <c r="AO21" s="37">
        <f t="shared" si="5"/>
        <v>118.08</v>
      </c>
      <c r="AP21" s="36">
        <v>6.6</v>
      </c>
      <c r="AQ21" s="36">
        <f t="shared" si="10"/>
        <v>6.6</v>
      </c>
      <c r="AR21" s="35"/>
      <c r="AS21" s="35"/>
      <c r="AT21" s="35"/>
      <c r="AU21" s="34" t="s">
        <v>154</v>
      </c>
      <c r="AV21" s="96">
        <v>1187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0</v>
      </c>
      <c r="BM21" s="96">
        <v>1017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0.85462184873949576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502866</v>
      </c>
      <c r="DD21" s="31"/>
      <c r="DE21" s="31">
        <f t="shared" si="8"/>
        <v>1122</v>
      </c>
      <c r="DF21" s="31"/>
      <c r="DG21" s="31">
        <f t="shared" si="11"/>
        <v>1122</v>
      </c>
      <c r="DH21" s="31"/>
      <c r="DI21" s="31"/>
      <c r="DJ21" s="31"/>
      <c r="DK21" s="31"/>
      <c r="DL21" s="31"/>
      <c r="DM21" s="31">
        <f t="shared" si="9"/>
        <v>1122</v>
      </c>
      <c r="DN21" s="31">
        <f t="shared" si="12"/>
        <v>228.04878048780489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5</v>
      </c>
      <c r="G22" s="126">
        <v>75</v>
      </c>
      <c r="H22" s="43">
        <f t="shared" si="1"/>
        <v>52.816901408450704</v>
      </c>
      <c r="I22" s="43">
        <v>70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1953202</v>
      </c>
      <c r="AF22" s="38"/>
      <c r="AG22" s="38"/>
      <c r="AH22" s="38"/>
      <c r="AI22" s="37">
        <f t="shared" si="2"/>
        <v>4794</v>
      </c>
      <c r="AJ22" s="37">
        <f t="shared" si="3"/>
        <v>4.7939999999999996</v>
      </c>
      <c r="AK22" s="37">
        <f t="shared" si="4"/>
        <v>115.05599999999998</v>
      </c>
      <c r="AL22" s="37"/>
      <c r="AM22" s="37"/>
      <c r="AN22" s="37"/>
      <c r="AO22" s="37">
        <f t="shared" si="5"/>
        <v>115.05599999999998</v>
      </c>
      <c r="AP22" s="36">
        <v>6</v>
      </c>
      <c r="AQ22" s="36">
        <f t="shared" si="10"/>
        <v>6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0</v>
      </c>
      <c r="BM22" s="96">
        <v>1018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0.85546218487394954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504056</v>
      </c>
      <c r="DD22" s="31"/>
      <c r="DE22" s="31">
        <f t="shared" si="8"/>
        <v>1190</v>
      </c>
      <c r="DF22" s="31"/>
      <c r="DG22" s="31">
        <f t="shared" si="11"/>
        <v>1190</v>
      </c>
      <c r="DH22" s="31"/>
      <c r="DI22" s="31"/>
      <c r="DJ22" s="31"/>
      <c r="DK22" s="31"/>
      <c r="DL22" s="31"/>
      <c r="DM22" s="31">
        <f t="shared" si="9"/>
        <v>1190</v>
      </c>
      <c r="DN22" s="31">
        <f t="shared" si="12"/>
        <v>248.22695035460995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5</v>
      </c>
      <c r="G23" s="126">
        <v>74</v>
      </c>
      <c r="H23" s="43">
        <f t="shared" si="1"/>
        <v>52.112676056338032</v>
      </c>
      <c r="I23" s="43">
        <v>68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1958116</v>
      </c>
      <c r="AF23" s="38"/>
      <c r="AG23" s="38"/>
      <c r="AH23" s="38"/>
      <c r="AI23" s="37">
        <f t="shared" si="2"/>
        <v>4914</v>
      </c>
      <c r="AJ23" s="37">
        <f t="shared" si="3"/>
        <v>4.9139999999999997</v>
      </c>
      <c r="AK23" s="37">
        <f t="shared" si="4"/>
        <v>117.93599999999999</v>
      </c>
      <c r="AL23" s="37"/>
      <c r="AM23" s="37"/>
      <c r="AN23" s="37"/>
      <c r="AO23" s="37">
        <f t="shared" si="5"/>
        <v>117.93599999999999</v>
      </c>
      <c r="AP23" s="36">
        <v>5.5</v>
      </c>
      <c r="AQ23" s="36">
        <f t="shared" si="10"/>
        <v>5.5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0</v>
      </c>
      <c r="BM23" s="96">
        <v>1016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0.85378151260504198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505276</v>
      </c>
      <c r="DD23" s="31"/>
      <c r="DE23" s="31">
        <f t="shared" si="8"/>
        <v>1220</v>
      </c>
      <c r="DF23" s="31"/>
      <c r="DG23" s="31">
        <f t="shared" si="11"/>
        <v>1220</v>
      </c>
      <c r="DH23" s="31"/>
      <c r="DI23" s="31"/>
      <c r="DJ23" s="31"/>
      <c r="DK23" s="31"/>
      <c r="DL23" s="31"/>
      <c r="DM23" s="31">
        <f t="shared" si="9"/>
        <v>1220</v>
      </c>
      <c r="DN23" s="31">
        <f t="shared" si="12"/>
        <v>248.27024827024829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4</v>
      </c>
      <c r="G24" s="126">
        <v>75</v>
      </c>
      <c r="H24" s="43">
        <f t="shared" si="1"/>
        <v>52.816901408450704</v>
      </c>
      <c r="I24" s="43">
        <v>73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1963209</v>
      </c>
      <c r="AF24" s="38"/>
      <c r="AG24" s="38"/>
      <c r="AH24" s="38"/>
      <c r="AI24" s="37">
        <f t="shared" si="2"/>
        <v>5093</v>
      </c>
      <c r="AJ24" s="37">
        <f t="shared" si="3"/>
        <v>5.093</v>
      </c>
      <c r="AK24" s="37">
        <f t="shared" si="4"/>
        <v>122.232</v>
      </c>
      <c r="AL24" s="37"/>
      <c r="AM24" s="37"/>
      <c r="AN24" s="37"/>
      <c r="AO24" s="37">
        <f t="shared" si="5"/>
        <v>122.232</v>
      </c>
      <c r="AP24" s="36">
        <v>5</v>
      </c>
      <c r="AQ24" s="36">
        <f t="shared" si="10"/>
        <v>5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0</v>
      </c>
      <c r="BM24" s="96">
        <v>1016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0.85378151260504198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506481</v>
      </c>
      <c r="DD24" s="31"/>
      <c r="DE24" s="31">
        <f t="shared" si="8"/>
        <v>1205</v>
      </c>
      <c r="DF24" s="31"/>
      <c r="DG24" s="31">
        <f t="shared" si="11"/>
        <v>1205</v>
      </c>
      <c r="DH24" s="31"/>
      <c r="DI24" s="31"/>
      <c r="DJ24" s="31"/>
      <c r="DK24" s="31"/>
      <c r="DL24" s="31"/>
      <c r="DM24" s="31">
        <f t="shared" si="9"/>
        <v>1205</v>
      </c>
      <c r="DN24" s="31">
        <f t="shared" si="12"/>
        <v>236.5992538778716</v>
      </c>
      <c r="DO24" s="128">
        <v>0.98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4</v>
      </c>
      <c r="G25" s="126">
        <v>75</v>
      </c>
      <c r="H25" s="43">
        <f t="shared" si="1"/>
        <v>52.816901408450704</v>
      </c>
      <c r="I25" s="43">
        <v>73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1968193</v>
      </c>
      <c r="AF25" s="38"/>
      <c r="AG25" s="38"/>
      <c r="AH25" s="38"/>
      <c r="AI25" s="37">
        <f t="shared" si="2"/>
        <v>4984</v>
      </c>
      <c r="AJ25" s="37">
        <f t="shared" si="3"/>
        <v>4.984</v>
      </c>
      <c r="AK25" s="37">
        <f t="shared" si="4"/>
        <v>119.616</v>
      </c>
      <c r="AL25" s="37"/>
      <c r="AM25" s="37"/>
      <c r="AN25" s="37"/>
      <c r="AO25" s="37">
        <f t="shared" si="5"/>
        <v>119.616</v>
      </c>
      <c r="AP25" s="36">
        <v>4.5999999999999996</v>
      </c>
      <c r="AQ25" s="36">
        <f t="shared" si="10"/>
        <v>4.5999999999999996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0</v>
      </c>
      <c r="BM25" s="96">
        <v>1016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0.85378151260504198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507643</v>
      </c>
      <c r="DD25" s="31"/>
      <c r="DE25" s="31">
        <f t="shared" si="8"/>
        <v>1162</v>
      </c>
      <c r="DF25" s="31"/>
      <c r="DG25" s="31">
        <f t="shared" si="11"/>
        <v>1162</v>
      </c>
      <c r="DH25" s="31"/>
      <c r="DI25" s="31"/>
      <c r="DJ25" s="31"/>
      <c r="DK25" s="31"/>
      <c r="DL25" s="31"/>
      <c r="DM25" s="31">
        <f t="shared" si="9"/>
        <v>1162</v>
      </c>
      <c r="DN25" s="31">
        <f t="shared" si="12"/>
        <v>233.14606741573033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4</v>
      </c>
      <c r="G26" s="126">
        <v>75</v>
      </c>
      <c r="H26" s="43">
        <f t="shared" si="1"/>
        <v>52.816901408450704</v>
      </c>
      <c r="I26" s="43">
        <v>73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1973145</v>
      </c>
      <c r="AF26" s="38"/>
      <c r="AG26" s="38"/>
      <c r="AH26" s="38"/>
      <c r="AI26" s="37">
        <f t="shared" si="2"/>
        <v>4952</v>
      </c>
      <c r="AJ26" s="37">
        <f t="shared" si="3"/>
        <v>4.952</v>
      </c>
      <c r="AK26" s="37">
        <f t="shared" si="4"/>
        <v>118.848</v>
      </c>
      <c r="AL26" s="37"/>
      <c r="AM26" s="37"/>
      <c r="AN26" s="37"/>
      <c r="AO26" s="37">
        <f t="shared" si="5"/>
        <v>118.848</v>
      </c>
      <c r="AP26" s="36">
        <v>4.0999999999999996</v>
      </c>
      <c r="AQ26" s="36">
        <f t="shared" si="10"/>
        <v>4.0999999999999996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0</v>
      </c>
      <c r="BM26" s="96">
        <v>1015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0.8529411764705882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508804</v>
      </c>
      <c r="DD26" s="31"/>
      <c r="DE26" s="31">
        <f t="shared" si="8"/>
        <v>1161</v>
      </c>
      <c r="DF26" s="31"/>
      <c r="DG26" s="31">
        <f t="shared" si="11"/>
        <v>1161</v>
      </c>
      <c r="DH26" s="31"/>
      <c r="DI26" s="31"/>
      <c r="DJ26" s="31"/>
      <c r="DK26" s="31"/>
      <c r="DL26" s="31"/>
      <c r="DM26" s="31">
        <f t="shared" si="9"/>
        <v>1161</v>
      </c>
      <c r="DN26" s="31">
        <f t="shared" si="12"/>
        <v>234.45072697899838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3</v>
      </c>
      <c r="G27" s="126">
        <v>74</v>
      </c>
      <c r="H27" s="43">
        <f t="shared" si="1"/>
        <v>52.112676056338032</v>
      </c>
      <c r="I27" s="43">
        <v>71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1978399</v>
      </c>
      <c r="AF27" s="38"/>
      <c r="AG27" s="38"/>
      <c r="AH27" s="38"/>
      <c r="AI27" s="37">
        <f t="shared" si="2"/>
        <v>5254</v>
      </c>
      <c r="AJ27" s="37">
        <f t="shared" si="3"/>
        <v>5.2539999999999996</v>
      </c>
      <c r="AK27" s="37">
        <f t="shared" si="4"/>
        <v>126.09599999999999</v>
      </c>
      <c r="AL27" s="37"/>
      <c r="AM27" s="37"/>
      <c r="AN27" s="37"/>
      <c r="AO27" s="37">
        <f t="shared" si="5"/>
        <v>126.09599999999999</v>
      </c>
      <c r="AP27" s="36">
        <v>3.6</v>
      </c>
      <c r="AQ27" s="36">
        <f t="shared" si="10"/>
        <v>3.6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0</v>
      </c>
      <c r="BM27" s="96">
        <v>1016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0.85378151260504198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509981</v>
      </c>
      <c r="DD27" s="31"/>
      <c r="DE27" s="31">
        <f t="shared" si="8"/>
        <v>1177</v>
      </c>
      <c r="DF27" s="31"/>
      <c r="DG27" s="31">
        <f t="shared" si="11"/>
        <v>1177</v>
      </c>
      <c r="DH27" s="31"/>
      <c r="DI27" s="31"/>
      <c r="DJ27" s="31"/>
      <c r="DK27" s="31"/>
      <c r="DL27" s="31"/>
      <c r="DM27" s="31">
        <f t="shared" si="9"/>
        <v>1177</v>
      </c>
      <c r="DN27" s="31">
        <f t="shared" si="12"/>
        <v>224.01979444232967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3</v>
      </c>
      <c r="G28" s="126">
        <v>74</v>
      </c>
      <c r="H28" s="43">
        <f t="shared" si="1"/>
        <v>52.112676056338032</v>
      </c>
      <c r="I28" s="43">
        <v>71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1983901</v>
      </c>
      <c r="AF28" s="38"/>
      <c r="AG28" s="38"/>
      <c r="AH28" s="38"/>
      <c r="AI28" s="37">
        <f t="shared" si="2"/>
        <v>5502</v>
      </c>
      <c r="AJ28" s="37">
        <f t="shared" si="3"/>
        <v>5.5019999999999998</v>
      </c>
      <c r="AK28" s="37">
        <f t="shared" si="4"/>
        <v>132.048</v>
      </c>
      <c r="AL28" s="37"/>
      <c r="AM28" s="37"/>
      <c r="AN28" s="37"/>
      <c r="AO28" s="37">
        <f t="shared" si="5"/>
        <v>132.048</v>
      </c>
      <c r="AP28" s="36">
        <v>3.2</v>
      </c>
      <c r="AQ28" s="36">
        <f t="shared" si="10"/>
        <v>3.2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0</v>
      </c>
      <c r="BM28" s="96">
        <v>1016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0.85378151260504198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511165</v>
      </c>
      <c r="DD28" s="31"/>
      <c r="DE28" s="31">
        <f t="shared" si="8"/>
        <v>1184</v>
      </c>
      <c r="DF28" s="31"/>
      <c r="DG28" s="31">
        <f t="shared" si="11"/>
        <v>1184</v>
      </c>
      <c r="DH28" s="31"/>
      <c r="DI28" s="31"/>
      <c r="DJ28" s="31"/>
      <c r="DK28" s="31"/>
      <c r="DL28" s="31"/>
      <c r="DM28" s="31">
        <f t="shared" si="9"/>
        <v>1184</v>
      </c>
      <c r="DN28" s="31">
        <f t="shared" si="12"/>
        <v>215.19447473645948</v>
      </c>
      <c r="DO28" s="128">
        <v>1.06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2</v>
      </c>
      <c r="G29" s="126">
        <v>74</v>
      </c>
      <c r="H29" s="43">
        <f t="shared" si="1"/>
        <v>52.112676056338032</v>
      </c>
      <c r="I29" s="43">
        <v>71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1989269</v>
      </c>
      <c r="AF29" s="38"/>
      <c r="AG29" s="38"/>
      <c r="AH29" s="38"/>
      <c r="AI29" s="37">
        <f t="shared" si="2"/>
        <v>5368</v>
      </c>
      <c r="AJ29" s="37">
        <f t="shared" si="3"/>
        <v>5.3680000000000003</v>
      </c>
      <c r="AK29" s="37">
        <f t="shared" si="4"/>
        <v>128.83199999999999</v>
      </c>
      <c r="AL29" s="37"/>
      <c r="AM29" s="37"/>
      <c r="AN29" s="37"/>
      <c r="AO29" s="37">
        <f t="shared" si="5"/>
        <v>128.83199999999999</v>
      </c>
      <c r="AP29" s="36">
        <v>2.8</v>
      </c>
      <c r="AQ29" s="36">
        <f t="shared" si="10"/>
        <v>2.8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0</v>
      </c>
      <c r="BM29" s="96">
        <v>1016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0.85378151260504198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512299</v>
      </c>
      <c r="DD29" s="31"/>
      <c r="DE29" s="31">
        <f t="shared" si="8"/>
        <v>1134</v>
      </c>
      <c r="DF29" s="31"/>
      <c r="DG29" s="31">
        <f t="shared" si="11"/>
        <v>1134</v>
      </c>
      <c r="DH29" s="31"/>
      <c r="DI29" s="31"/>
      <c r="DJ29" s="31"/>
      <c r="DK29" s="31"/>
      <c r="DL29" s="31"/>
      <c r="DM29" s="31">
        <f t="shared" si="9"/>
        <v>1134</v>
      </c>
      <c r="DN29" s="31">
        <f t="shared" si="12"/>
        <v>211.25186289120714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2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1995012</v>
      </c>
      <c r="AF30" s="38"/>
      <c r="AG30" s="38"/>
      <c r="AH30" s="38"/>
      <c r="AI30" s="37">
        <f t="shared" si="2"/>
        <v>5743</v>
      </c>
      <c r="AJ30" s="37">
        <f t="shared" si="3"/>
        <v>5.7430000000000003</v>
      </c>
      <c r="AK30" s="37">
        <f t="shared" si="4"/>
        <v>137.83199999999999</v>
      </c>
      <c r="AL30" s="37"/>
      <c r="AM30" s="37"/>
      <c r="AN30" s="37"/>
      <c r="AO30" s="37">
        <f t="shared" si="5"/>
        <v>137.83199999999999</v>
      </c>
      <c r="AP30" s="36">
        <v>2.4</v>
      </c>
      <c r="AQ30" s="36">
        <f t="shared" si="10"/>
        <v>2.4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0</v>
      </c>
      <c r="BM30" s="96">
        <v>1016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0.85378151260504198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513461</v>
      </c>
      <c r="DD30" s="31"/>
      <c r="DE30" s="31">
        <f t="shared" si="8"/>
        <v>1162</v>
      </c>
      <c r="DF30" s="31"/>
      <c r="DG30" s="31">
        <f t="shared" si="11"/>
        <v>1162</v>
      </c>
      <c r="DH30" s="31"/>
      <c r="DI30" s="31"/>
      <c r="DJ30" s="31"/>
      <c r="DK30" s="31"/>
      <c r="DL30" s="31"/>
      <c r="DM30" s="31">
        <f t="shared" si="9"/>
        <v>1162</v>
      </c>
      <c r="DN30" s="31">
        <f t="shared" si="12"/>
        <v>202.33327529165939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2</v>
      </c>
      <c r="G31" s="126">
        <v>76</v>
      </c>
      <c r="H31" s="43">
        <f t="shared" si="1"/>
        <v>53.521126760563384</v>
      </c>
      <c r="I31" s="43">
        <v>74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2000630</v>
      </c>
      <c r="AF31" s="38"/>
      <c r="AG31" s="38"/>
      <c r="AH31" s="38"/>
      <c r="AI31" s="37">
        <f t="shared" si="2"/>
        <v>5618</v>
      </c>
      <c r="AJ31" s="37">
        <f t="shared" si="3"/>
        <v>5.6180000000000003</v>
      </c>
      <c r="AK31" s="37">
        <f t="shared" si="4"/>
        <v>134.83199999999999</v>
      </c>
      <c r="AL31" s="37"/>
      <c r="AM31" s="37"/>
      <c r="AN31" s="37"/>
      <c r="AO31" s="37">
        <f t="shared" si="5"/>
        <v>134.83199999999999</v>
      </c>
      <c r="AP31" s="36">
        <v>2.2000000000000002</v>
      </c>
      <c r="AQ31" s="36">
        <f t="shared" si="10"/>
        <v>2.2000000000000002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0</v>
      </c>
      <c r="BM31" s="96">
        <v>1016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0.85378151260504198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514599</v>
      </c>
      <c r="DD31" s="31"/>
      <c r="DE31" s="31">
        <f t="shared" si="8"/>
        <v>1138</v>
      </c>
      <c r="DF31" s="31"/>
      <c r="DG31" s="31">
        <f t="shared" si="11"/>
        <v>1138</v>
      </c>
      <c r="DH31" s="31"/>
      <c r="DI31" s="31"/>
      <c r="DJ31" s="31"/>
      <c r="DK31" s="31"/>
      <c r="DL31" s="31"/>
      <c r="DM31" s="31">
        <f t="shared" si="9"/>
        <v>1138</v>
      </c>
      <c r="DN31" s="31">
        <f t="shared" si="12"/>
        <v>202.56318974724101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2</v>
      </c>
      <c r="G32" s="126">
        <v>76</v>
      </c>
      <c r="H32" s="43">
        <f t="shared" si="1"/>
        <v>53.521126760563384</v>
      </c>
      <c r="I32" s="43">
        <v>75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2005929</v>
      </c>
      <c r="AF32" s="38"/>
      <c r="AG32" s="38"/>
      <c r="AH32" s="38"/>
      <c r="AI32" s="37">
        <f t="shared" si="2"/>
        <v>5299</v>
      </c>
      <c r="AJ32" s="37">
        <f t="shared" si="3"/>
        <v>5.2990000000000004</v>
      </c>
      <c r="AK32" s="37">
        <f t="shared" si="4"/>
        <v>127.17600000000002</v>
      </c>
      <c r="AL32" s="37"/>
      <c r="AM32" s="37"/>
      <c r="AN32" s="37"/>
      <c r="AO32" s="37">
        <f t="shared" si="5"/>
        <v>127.17600000000002</v>
      </c>
      <c r="AP32" s="36">
        <v>2.1</v>
      </c>
      <c r="AQ32" s="36">
        <f t="shared" si="10"/>
        <v>2.1</v>
      </c>
      <c r="AR32" s="35"/>
      <c r="AS32" s="35"/>
      <c r="AT32" s="35"/>
      <c r="AU32" s="34" t="s">
        <v>153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0</v>
      </c>
      <c r="BM32" s="96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515663</v>
      </c>
      <c r="DD32" s="31"/>
      <c r="DE32" s="31">
        <f t="shared" si="8"/>
        <v>1064</v>
      </c>
      <c r="DF32" s="31"/>
      <c r="DG32" s="31">
        <f t="shared" si="11"/>
        <v>1064</v>
      </c>
      <c r="DH32" s="31"/>
      <c r="DI32" s="31"/>
      <c r="DJ32" s="31"/>
      <c r="DK32" s="31"/>
      <c r="DL32" s="31"/>
      <c r="DM32" s="31">
        <f t="shared" si="9"/>
        <v>1064</v>
      </c>
      <c r="DN32" s="31">
        <f t="shared" si="12"/>
        <v>200.79260237780713</v>
      </c>
      <c r="DO32" s="127">
        <v>1.03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3</v>
      </c>
      <c r="G33" s="126">
        <v>73</v>
      </c>
      <c r="H33" s="43">
        <f t="shared" si="1"/>
        <v>51.408450704225352</v>
      </c>
      <c r="I33" s="43">
        <v>73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2010985</v>
      </c>
      <c r="AF33" s="38"/>
      <c r="AG33" s="38"/>
      <c r="AH33" s="38"/>
      <c r="AI33" s="37">
        <f t="shared" si="2"/>
        <v>5056</v>
      </c>
      <c r="AJ33" s="37">
        <f t="shared" si="3"/>
        <v>5.056</v>
      </c>
      <c r="AK33" s="37">
        <f t="shared" si="4"/>
        <v>121.34399999999999</v>
      </c>
      <c r="AL33" s="37"/>
      <c r="AM33" s="37"/>
      <c r="AN33" s="37"/>
      <c r="AO33" s="37">
        <f t="shared" si="5"/>
        <v>121.34399999999999</v>
      </c>
      <c r="AP33" s="36">
        <v>2.8</v>
      </c>
      <c r="AQ33" s="36">
        <f t="shared" si="10"/>
        <v>2.8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516762</v>
      </c>
      <c r="DD33" s="31"/>
      <c r="DE33" s="31">
        <f t="shared" si="8"/>
        <v>1099</v>
      </c>
      <c r="DF33" s="31"/>
      <c r="DG33" s="31">
        <f t="shared" si="11"/>
        <v>1099</v>
      </c>
      <c r="DH33" s="31"/>
      <c r="DI33" s="31"/>
      <c r="DJ33" s="31"/>
      <c r="DK33" s="31"/>
      <c r="DL33" s="31"/>
      <c r="DM33" s="31">
        <f t="shared" si="9"/>
        <v>1099</v>
      </c>
      <c r="DN33" s="31">
        <f t="shared" si="12"/>
        <v>217.36550632911391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4</v>
      </c>
      <c r="G34" s="126">
        <v>75</v>
      </c>
      <c r="H34" s="43">
        <f t="shared" si="1"/>
        <v>52.816901408450704</v>
      </c>
      <c r="I34" s="43">
        <v>74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2015916</v>
      </c>
      <c r="AF34" s="38"/>
      <c r="AG34" s="38"/>
      <c r="AH34" s="38"/>
      <c r="AI34" s="37">
        <f t="shared" si="2"/>
        <v>4931</v>
      </c>
      <c r="AJ34" s="37">
        <f t="shared" si="3"/>
        <v>4.931</v>
      </c>
      <c r="AK34" s="37">
        <f t="shared" si="4"/>
        <v>118.34399999999999</v>
      </c>
      <c r="AL34" s="37"/>
      <c r="AM34" s="37"/>
      <c r="AN34" s="37"/>
      <c r="AO34" s="37">
        <f t="shared" si="5"/>
        <v>118.34399999999999</v>
      </c>
      <c r="AP34" s="36">
        <v>3.6</v>
      </c>
      <c r="AQ34" s="36">
        <f t="shared" si="10"/>
        <v>3.6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517840</v>
      </c>
      <c r="DD34" s="31"/>
      <c r="DE34" s="31">
        <f t="shared" si="8"/>
        <v>1078</v>
      </c>
      <c r="DF34" s="31"/>
      <c r="DG34" s="31">
        <f t="shared" si="11"/>
        <v>1078</v>
      </c>
      <c r="DH34" s="31"/>
      <c r="DI34" s="31"/>
      <c r="DJ34" s="31"/>
      <c r="DK34" s="31"/>
      <c r="DL34" s="31"/>
      <c r="DM34" s="31">
        <f t="shared" si="9"/>
        <v>1078</v>
      </c>
      <c r="DN34" s="31">
        <f t="shared" si="12"/>
        <v>218.61691340498885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4.958333333333333</v>
      </c>
      <c r="G35" s="27">
        <f t="shared" si="13"/>
        <v>74.583333333333329</v>
      </c>
      <c r="H35" s="27">
        <f t="shared" si="13"/>
        <v>52.523474178403752</v>
      </c>
      <c r="I35" s="27">
        <f t="shared" si="13"/>
        <v>75.041666666666671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117170</v>
      </c>
      <c r="AJ35" s="27">
        <f>SUM(AJ11:AJ34)</f>
        <v>117.16999999999997</v>
      </c>
      <c r="AK35" s="27">
        <f>AVERAGE(AK11:AK34)</f>
        <v>117.16999999999997</v>
      </c>
      <c r="AL35" s="27"/>
      <c r="AM35" s="27"/>
      <c r="AN35" s="27"/>
      <c r="AO35" s="27"/>
      <c r="AP35" s="27">
        <f>AVERAGE(AP11:AP34)</f>
        <v>5.7666666666666657</v>
      </c>
      <c r="AQ35" s="27">
        <f>AVERAGE(AQ11:AQ34)</f>
        <v>5.7666666666666657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26870</v>
      </c>
      <c r="DF35" s="27"/>
      <c r="DG35" s="27"/>
      <c r="DH35" s="27"/>
      <c r="DI35" s="27"/>
      <c r="DJ35" s="27"/>
      <c r="DK35" s="27"/>
      <c r="DL35" s="27"/>
      <c r="DM35" s="27">
        <f t="shared" si="9"/>
        <v>26870</v>
      </c>
      <c r="DN35" s="27">
        <f t="shared" si="12"/>
        <v>229.32491252026975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155</v>
      </c>
      <c r="D38" s="270"/>
      <c r="E38" s="270"/>
      <c r="F38" s="271"/>
    </row>
    <row r="39" spans="2:127" x14ac:dyDescent="0.25">
      <c r="B39" s="21" t="s">
        <v>2</v>
      </c>
      <c r="C39" s="287" t="s">
        <v>187</v>
      </c>
      <c r="D39" s="288"/>
      <c r="E39" s="288"/>
      <c r="F39" s="289"/>
    </row>
    <row r="40" spans="2:127" x14ac:dyDescent="0.25">
      <c r="B40" s="21" t="s">
        <v>1</v>
      </c>
      <c r="C40" s="287" t="s">
        <v>183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215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215" t="s">
        <v>206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215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224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228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175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165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25">
      <c r="B51" s="105" t="s">
        <v>166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25">
      <c r="B52" s="105" t="s">
        <v>254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25">
      <c r="B53" s="104" t="s">
        <v>168</v>
      </c>
      <c r="C53" s="11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25">
      <c r="B54" s="297" t="s">
        <v>169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  <c r="Z54" s="4"/>
    </row>
    <row r="55" spans="2:26" x14ac:dyDescent="0.25">
      <c r="B55" s="297" t="s">
        <v>170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4"/>
    </row>
    <row r="56" spans="2:26" x14ac:dyDescent="0.25">
      <c r="B56" s="298" t="s">
        <v>171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</row>
    <row r="57" spans="2:26" x14ac:dyDescent="0.25">
      <c r="B57" s="11" t="s">
        <v>255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25">
      <c r="B60" s="10"/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" name="Range1_11_1_1_1_2_2_1_2"/>
    <protectedRange sqref="AE10" name="Range1_11_1_1_1_2_2_1_2_1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7"/>
    <protectedRange sqref="AV11:BM11 AV12:AY34 BL12:BM34" name="Range1_16_3_1_1_3_1"/>
  </protectedRanges>
  <mergeCells count="50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4:Y54"/>
    <mergeCell ref="B55:Y55"/>
    <mergeCell ref="B56:Y56"/>
    <mergeCell ref="C6:L6"/>
    <mergeCell ref="C7:E7"/>
    <mergeCell ref="F7:L7"/>
    <mergeCell ref="B8:C8"/>
    <mergeCell ref="D8:F8"/>
    <mergeCell ref="G8:I8"/>
    <mergeCell ref="J8:L8"/>
  </mergeCells>
  <conditionalFormatting sqref="AV11:BM11 AV12:AY34 BL12:BM34">
    <cfRule type="containsText" dxfId="23" priority="1" operator="containsText" text="N/A">
      <formula>NOT(ISERROR(SEARCH("N/A",AV11)))</formula>
    </cfRule>
    <cfRule type="cellIs" dxfId="22" priority="4" operator="equal">
      <formula>0</formula>
    </cfRule>
  </conditionalFormatting>
  <conditionalFormatting sqref="AV11:BM11 AV12:AY34 BL12:BM34">
    <cfRule type="cellIs" dxfId="21" priority="3" operator="greaterThanOrEqual">
      <formula>1185</formula>
    </cfRule>
  </conditionalFormatting>
  <conditionalFormatting sqref="AV11:BM11 AV12:AY34 BL12:BM34">
    <cfRule type="cellIs" dxfId="20" priority="2" operator="between">
      <formula>0.1</formula>
      <formula>1184</formula>
    </cfRule>
  </conditionalFormatting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DW67"/>
  <sheetViews>
    <sheetView topLeftCell="AP22" zoomScale="90" zoomScaleNormal="90" workbookViewId="0">
      <selection activeCell="C38" sqref="C38:F38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43330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'17'!AE34</f>
        <v>2015916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'17'!DC34</f>
        <v>517840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5</v>
      </c>
      <c r="G11" s="126">
        <v>71</v>
      </c>
      <c r="H11" s="43">
        <f t="shared" ref="H11:H34" si="1">G11/1.42</f>
        <v>50</v>
      </c>
      <c r="I11" s="43">
        <v>73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2020790</v>
      </c>
      <c r="AF11" s="38"/>
      <c r="AG11" s="38"/>
      <c r="AH11" s="38"/>
      <c r="AI11" s="37">
        <f t="shared" ref="AI11:AI34" si="2">IF(ISBLANK(AE11),"-",AE11-AE10)</f>
        <v>4874</v>
      </c>
      <c r="AJ11" s="37">
        <f t="shared" ref="AJ11:AJ34" si="3">AI11/1000</f>
        <v>4.8739999999999997</v>
      </c>
      <c r="AK11" s="37">
        <f t="shared" ref="AK11:AK34" si="4">AJ11*24</f>
        <v>116.976</v>
      </c>
      <c r="AL11" s="37"/>
      <c r="AM11" s="37"/>
      <c r="AN11" s="37"/>
      <c r="AO11" s="37">
        <f t="shared" ref="AO11:AO34" si="5">AK11</f>
        <v>116.976</v>
      </c>
      <c r="AP11" s="36">
        <v>5.0999999999999996</v>
      </c>
      <c r="AQ11" s="36">
        <f>'18'!AP11</f>
        <v>5.0999999999999996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518947</v>
      </c>
      <c r="DD11" s="31"/>
      <c r="DE11" s="31">
        <f t="shared" ref="DE11:DE34" si="8">IF(ISBLANK(DC11),"-",DC11-DC10)</f>
        <v>1107</v>
      </c>
      <c r="DF11" s="31"/>
      <c r="DG11" s="31">
        <f>DC11-DC10</f>
        <v>1107</v>
      </c>
      <c r="DH11" s="31"/>
      <c r="DI11" s="31"/>
      <c r="DJ11" s="31"/>
      <c r="DK11" s="31"/>
      <c r="DL11" s="31"/>
      <c r="DM11" s="31">
        <f t="shared" ref="DM11:DM35" si="9">DE11</f>
        <v>1107</v>
      </c>
      <c r="DN11" s="31">
        <f>DM11/AJ11</f>
        <v>227.1235125153878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6</v>
      </c>
      <c r="G12" s="126">
        <v>72</v>
      </c>
      <c r="H12" s="43">
        <f t="shared" si="1"/>
        <v>50.70422535211268</v>
      </c>
      <c r="I12" s="43">
        <v>73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2025811</v>
      </c>
      <c r="AF12" s="38"/>
      <c r="AG12" s="38"/>
      <c r="AH12" s="38"/>
      <c r="AI12" s="37">
        <f t="shared" si="2"/>
        <v>5021</v>
      </c>
      <c r="AJ12" s="37">
        <f t="shared" si="3"/>
        <v>5.0209999999999999</v>
      </c>
      <c r="AK12" s="37">
        <f t="shared" si="4"/>
        <v>120.50399999999999</v>
      </c>
      <c r="AL12" s="37"/>
      <c r="AM12" s="37"/>
      <c r="AN12" s="37"/>
      <c r="AO12" s="37">
        <f t="shared" si="5"/>
        <v>120.50399999999999</v>
      </c>
      <c r="AP12" s="36">
        <v>6.5</v>
      </c>
      <c r="AQ12" s="36">
        <f>'18'!AP12</f>
        <v>6.5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520049</v>
      </c>
      <c r="DD12" s="31"/>
      <c r="DE12" s="31">
        <f t="shared" si="8"/>
        <v>1102</v>
      </c>
      <c r="DF12" s="31"/>
      <c r="DG12" s="31">
        <f t="shared" ref="DG12:DG34" si="10">DC12-DC11</f>
        <v>1102</v>
      </c>
      <c r="DH12" s="31"/>
      <c r="DI12" s="31"/>
      <c r="DJ12" s="31"/>
      <c r="DK12" s="31"/>
      <c r="DL12" s="31"/>
      <c r="DM12" s="31">
        <f t="shared" si="9"/>
        <v>1102</v>
      </c>
      <c r="DN12" s="31">
        <f t="shared" ref="DN12:DN35" si="11">DM12/AJ12</f>
        <v>219.47819159529973</v>
      </c>
      <c r="DO12" s="129">
        <v>0.83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6</v>
      </c>
      <c r="G13" s="126">
        <v>73</v>
      </c>
      <c r="H13" s="43">
        <f t="shared" si="1"/>
        <v>51.408450704225352</v>
      </c>
      <c r="I13" s="43">
        <v>73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2030881</v>
      </c>
      <c r="AF13" s="38"/>
      <c r="AG13" s="38"/>
      <c r="AH13" s="38"/>
      <c r="AI13" s="37">
        <f t="shared" si="2"/>
        <v>5070</v>
      </c>
      <c r="AJ13" s="37">
        <f t="shared" si="3"/>
        <v>5.07</v>
      </c>
      <c r="AK13" s="37">
        <f t="shared" si="4"/>
        <v>121.68</v>
      </c>
      <c r="AL13" s="37"/>
      <c r="AM13" s="37"/>
      <c r="AN13" s="37"/>
      <c r="AO13" s="37">
        <f t="shared" si="5"/>
        <v>121.68</v>
      </c>
      <c r="AP13" s="36">
        <v>7.9</v>
      </c>
      <c r="AQ13" s="36">
        <f>'18'!AP13</f>
        <v>7.9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521146</v>
      </c>
      <c r="DD13" s="31"/>
      <c r="DE13" s="31">
        <f t="shared" si="8"/>
        <v>1097</v>
      </c>
      <c r="DF13" s="31"/>
      <c r="DG13" s="31">
        <f t="shared" si="10"/>
        <v>1097</v>
      </c>
      <c r="DH13" s="31"/>
      <c r="DI13" s="31"/>
      <c r="DJ13" s="31"/>
      <c r="DK13" s="31"/>
      <c r="DL13" s="31"/>
      <c r="DM13" s="31">
        <f t="shared" si="9"/>
        <v>1097</v>
      </c>
      <c r="DN13" s="31">
        <f t="shared" si="11"/>
        <v>216.37080867850096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8</v>
      </c>
      <c r="G14" s="126">
        <v>73</v>
      </c>
      <c r="H14" s="43">
        <f t="shared" si="1"/>
        <v>51.408450704225352</v>
      </c>
      <c r="I14" s="43">
        <v>75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2035778</v>
      </c>
      <c r="AF14" s="38"/>
      <c r="AG14" s="38"/>
      <c r="AH14" s="38"/>
      <c r="AI14" s="37">
        <f t="shared" si="2"/>
        <v>4897</v>
      </c>
      <c r="AJ14" s="37">
        <f t="shared" si="3"/>
        <v>4.8970000000000002</v>
      </c>
      <c r="AK14" s="37">
        <f t="shared" si="4"/>
        <v>117.52800000000001</v>
      </c>
      <c r="AL14" s="37"/>
      <c r="AM14" s="37"/>
      <c r="AN14" s="37"/>
      <c r="AO14" s="37">
        <f t="shared" si="5"/>
        <v>117.52800000000001</v>
      </c>
      <c r="AP14" s="36">
        <v>9.3000000000000007</v>
      </c>
      <c r="AQ14" s="36">
        <f>'18'!AP14</f>
        <v>9.3000000000000007</v>
      </c>
      <c r="AR14" s="35"/>
      <c r="AS14" s="35"/>
      <c r="AT14" s="35"/>
      <c r="AU14" s="34" t="s">
        <v>153</v>
      </c>
      <c r="AV14" s="96">
        <v>1187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522253</v>
      </c>
      <c r="DD14" s="31"/>
      <c r="DE14" s="31">
        <f t="shared" si="8"/>
        <v>1107</v>
      </c>
      <c r="DF14" s="31"/>
      <c r="DG14" s="31">
        <f t="shared" si="10"/>
        <v>1107</v>
      </c>
      <c r="DH14" s="31"/>
      <c r="DI14" s="31"/>
      <c r="DJ14" s="31"/>
      <c r="DK14" s="31"/>
      <c r="DL14" s="31"/>
      <c r="DM14" s="31">
        <f t="shared" si="9"/>
        <v>1107</v>
      </c>
      <c r="DN14" s="31">
        <f t="shared" si="11"/>
        <v>226.05676945068407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83</v>
      </c>
      <c r="H15" s="43">
        <f t="shared" si="1"/>
        <v>58.450704225352112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2040033</v>
      </c>
      <c r="AF15" s="38"/>
      <c r="AG15" s="38"/>
      <c r="AH15" s="38"/>
      <c r="AI15" s="37">
        <f t="shared" si="2"/>
        <v>4255</v>
      </c>
      <c r="AJ15" s="37">
        <f t="shared" si="3"/>
        <v>4.2549999999999999</v>
      </c>
      <c r="AK15" s="37">
        <f t="shared" si="4"/>
        <v>102.12</v>
      </c>
      <c r="AL15" s="37"/>
      <c r="AM15" s="37"/>
      <c r="AN15" s="37"/>
      <c r="AO15" s="37">
        <f t="shared" si="5"/>
        <v>102.12</v>
      </c>
      <c r="AP15" s="36">
        <v>9.5</v>
      </c>
      <c r="AQ15" s="36">
        <f>'18'!AP15</f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523312</v>
      </c>
      <c r="DD15" s="31"/>
      <c r="DE15" s="31">
        <f t="shared" si="8"/>
        <v>1059</v>
      </c>
      <c r="DF15" s="31"/>
      <c r="DG15" s="31">
        <f t="shared" si="10"/>
        <v>1059</v>
      </c>
      <c r="DH15" s="31"/>
      <c r="DI15" s="31"/>
      <c r="DJ15" s="31"/>
      <c r="DK15" s="31"/>
      <c r="DL15" s="31"/>
      <c r="DM15" s="31">
        <f t="shared" si="9"/>
        <v>1059</v>
      </c>
      <c r="DN15" s="31">
        <f t="shared" si="11"/>
        <v>248.88366627497064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79</v>
      </c>
      <c r="H16" s="43">
        <f t="shared" si="1"/>
        <v>55.633802816901408</v>
      </c>
      <c r="I16" s="43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2045132</v>
      </c>
      <c r="AF16" s="38"/>
      <c r="AG16" s="38"/>
      <c r="AH16" s="38"/>
      <c r="AI16" s="37">
        <f t="shared" si="2"/>
        <v>5099</v>
      </c>
      <c r="AJ16" s="37">
        <f t="shared" si="3"/>
        <v>5.0990000000000002</v>
      </c>
      <c r="AK16" s="37">
        <f t="shared" si="4"/>
        <v>122.376</v>
      </c>
      <c r="AL16" s="37"/>
      <c r="AM16" s="37"/>
      <c r="AN16" s="37"/>
      <c r="AO16" s="37">
        <f t="shared" si="5"/>
        <v>122.376</v>
      </c>
      <c r="AP16" s="36">
        <v>9.5</v>
      </c>
      <c r="AQ16" s="36">
        <f>'18'!AP16</f>
        <v>9.5</v>
      </c>
      <c r="AR16" s="35"/>
      <c r="AS16" s="35"/>
      <c r="AT16" s="35"/>
      <c r="AU16" s="34" t="s">
        <v>153</v>
      </c>
      <c r="AV16" s="96">
        <v>1187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524409</v>
      </c>
      <c r="DD16" s="31"/>
      <c r="DE16" s="31">
        <f t="shared" si="8"/>
        <v>1097</v>
      </c>
      <c r="DF16" s="31"/>
      <c r="DG16" s="31">
        <f t="shared" si="10"/>
        <v>1097</v>
      </c>
      <c r="DH16" s="31"/>
      <c r="DI16" s="31"/>
      <c r="DJ16" s="31"/>
      <c r="DK16" s="31"/>
      <c r="DL16" s="31"/>
      <c r="DM16" s="31">
        <f t="shared" si="9"/>
        <v>1097</v>
      </c>
      <c r="DN16" s="31">
        <f t="shared" si="11"/>
        <v>215.14022357324964</v>
      </c>
      <c r="DO16" s="128">
        <v>1.01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7</v>
      </c>
      <c r="G17" s="126">
        <v>80</v>
      </c>
      <c r="H17" s="43">
        <f t="shared" si="1"/>
        <v>56.338028169014088</v>
      </c>
      <c r="I17" s="43">
        <v>78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2050038</v>
      </c>
      <c r="AF17" s="38"/>
      <c r="AG17" s="38"/>
      <c r="AH17" s="38"/>
      <c r="AI17" s="37">
        <f t="shared" si="2"/>
        <v>4906</v>
      </c>
      <c r="AJ17" s="37">
        <f t="shared" si="3"/>
        <v>4.9059999999999997</v>
      </c>
      <c r="AK17" s="37">
        <f t="shared" si="4"/>
        <v>117.744</v>
      </c>
      <c r="AL17" s="37"/>
      <c r="AM17" s="37"/>
      <c r="AN17" s="37"/>
      <c r="AO17" s="37">
        <f t="shared" si="5"/>
        <v>117.744</v>
      </c>
      <c r="AP17" s="36">
        <v>9.1</v>
      </c>
      <c r="AQ17" s="36">
        <f>'18'!AP17</f>
        <v>9.1</v>
      </c>
      <c r="AR17" s="35"/>
      <c r="AS17" s="35"/>
      <c r="AT17" s="35"/>
      <c r="AU17" s="34" t="s">
        <v>154</v>
      </c>
      <c r="AV17" s="96">
        <v>1187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1016</v>
      </c>
      <c r="BM17" s="96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0.85378151260504198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525604</v>
      </c>
      <c r="DD17" s="31"/>
      <c r="DE17" s="31">
        <f t="shared" si="8"/>
        <v>1195</v>
      </c>
      <c r="DF17" s="31"/>
      <c r="DG17" s="31">
        <f t="shared" si="10"/>
        <v>1195</v>
      </c>
      <c r="DH17" s="31"/>
      <c r="DI17" s="31"/>
      <c r="DJ17" s="31"/>
      <c r="DK17" s="31"/>
      <c r="DL17" s="31"/>
      <c r="DM17" s="31">
        <f t="shared" si="9"/>
        <v>1195</v>
      </c>
      <c r="DN17" s="31">
        <f t="shared" si="11"/>
        <v>243.57929066449248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7</v>
      </c>
      <c r="G18" s="126">
        <v>77</v>
      </c>
      <c r="H18" s="43">
        <f t="shared" si="1"/>
        <v>54.225352112676056</v>
      </c>
      <c r="I18" s="43">
        <v>74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2055546</v>
      </c>
      <c r="AF18" s="38"/>
      <c r="AG18" s="38"/>
      <c r="AH18" s="38"/>
      <c r="AI18" s="37">
        <f t="shared" si="2"/>
        <v>5508</v>
      </c>
      <c r="AJ18" s="37">
        <f t="shared" si="3"/>
        <v>5.508</v>
      </c>
      <c r="AK18" s="37">
        <f t="shared" si="4"/>
        <v>132.19200000000001</v>
      </c>
      <c r="AL18" s="37"/>
      <c r="AM18" s="37"/>
      <c r="AN18" s="37"/>
      <c r="AO18" s="37">
        <f t="shared" si="5"/>
        <v>132.19200000000001</v>
      </c>
      <c r="AP18" s="36">
        <v>8.6</v>
      </c>
      <c r="AQ18" s="36">
        <f>'18'!AP18</f>
        <v>8.6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1016</v>
      </c>
      <c r="BM18" s="96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0.85378151260504198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526810</v>
      </c>
      <c r="DD18" s="31"/>
      <c r="DE18" s="31">
        <f t="shared" si="8"/>
        <v>1206</v>
      </c>
      <c r="DF18" s="31"/>
      <c r="DG18" s="31">
        <f t="shared" si="10"/>
        <v>1206</v>
      </c>
      <c r="DH18" s="31"/>
      <c r="DI18" s="31"/>
      <c r="DJ18" s="31"/>
      <c r="DK18" s="31"/>
      <c r="DL18" s="31"/>
      <c r="DM18" s="31">
        <f t="shared" si="9"/>
        <v>1206</v>
      </c>
      <c r="DN18" s="31">
        <f t="shared" si="11"/>
        <v>218.95424836601308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6</v>
      </c>
      <c r="G19" s="126">
        <v>76</v>
      </c>
      <c r="H19" s="43">
        <f t="shared" si="1"/>
        <v>53.521126760563384</v>
      </c>
      <c r="I19" s="43">
        <v>74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2061028</v>
      </c>
      <c r="AF19" s="38"/>
      <c r="AG19" s="38"/>
      <c r="AH19" s="38"/>
      <c r="AI19" s="37">
        <f t="shared" si="2"/>
        <v>5482</v>
      </c>
      <c r="AJ19" s="37">
        <f t="shared" si="3"/>
        <v>5.4820000000000002</v>
      </c>
      <c r="AK19" s="37">
        <f t="shared" si="4"/>
        <v>131.56800000000001</v>
      </c>
      <c r="AL19" s="37"/>
      <c r="AM19" s="37"/>
      <c r="AN19" s="37"/>
      <c r="AO19" s="37">
        <f t="shared" si="5"/>
        <v>131.56800000000001</v>
      </c>
      <c r="AP19" s="36">
        <v>8</v>
      </c>
      <c r="AQ19" s="36">
        <f>'18'!AP19</f>
        <v>8</v>
      </c>
      <c r="AR19" s="35"/>
      <c r="AS19" s="35"/>
      <c r="AT19" s="35"/>
      <c r="AU19" s="34" t="s">
        <v>154</v>
      </c>
      <c r="AV19" s="96">
        <v>1187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1016</v>
      </c>
      <c r="BM19" s="96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0.85378151260504198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527956</v>
      </c>
      <c r="DD19" s="31"/>
      <c r="DE19" s="31">
        <f t="shared" si="8"/>
        <v>1146</v>
      </c>
      <c r="DF19" s="31"/>
      <c r="DG19" s="31">
        <f t="shared" si="10"/>
        <v>1146</v>
      </c>
      <c r="DH19" s="31"/>
      <c r="DI19" s="31"/>
      <c r="DJ19" s="31"/>
      <c r="DK19" s="31"/>
      <c r="DL19" s="31"/>
      <c r="DM19" s="31">
        <f t="shared" si="9"/>
        <v>1146</v>
      </c>
      <c r="DN19" s="31">
        <f t="shared" si="11"/>
        <v>209.04779277635899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6</v>
      </c>
      <c r="G20" s="126">
        <v>75</v>
      </c>
      <c r="H20" s="43">
        <f t="shared" si="1"/>
        <v>52.816901408450704</v>
      </c>
      <c r="I20" s="43">
        <v>70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2066496</v>
      </c>
      <c r="AF20" s="38"/>
      <c r="AG20" s="38"/>
      <c r="AH20" s="38"/>
      <c r="AI20" s="37">
        <f t="shared" si="2"/>
        <v>5468</v>
      </c>
      <c r="AJ20" s="37">
        <f t="shared" si="3"/>
        <v>5.468</v>
      </c>
      <c r="AK20" s="37">
        <f t="shared" si="4"/>
        <v>131.232</v>
      </c>
      <c r="AL20" s="37"/>
      <c r="AM20" s="37"/>
      <c r="AN20" s="37"/>
      <c r="AO20" s="37">
        <f t="shared" si="5"/>
        <v>131.232</v>
      </c>
      <c r="AP20" s="36">
        <v>7.5</v>
      </c>
      <c r="AQ20" s="36">
        <f>'18'!AP20</f>
        <v>7.5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1016</v>
      </c>
      <c r="BM20" s="96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0.85378151260504198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529128</v>
      </c>
      <c r="DD20" s="31"/>
      <c r="DE20" s="31">
        <f t="shared" si="8"/>
        <v>1172</v>
      </c>
      <c r="DF20" s="31"/>
      <c r="DG20" s="31">
        <f t="shared" si="10"/>
        <v>1172</v>
      </c>
      <c r="DH20" s="31"/>
      <c r="DI20" s="31"/>
      <c r="DJ20" s="31"/>
      <c r="DK20" s="31"/>
      <c r="DL20" s="31"/>
      <c r="DM20" s="31">
        <f t="shared" si="9"/>
        <v>1172</v>
      </c>
      <c r="DN20" s="31">
        <f t="shared" si="11"/>
        <v>214.33796634967081</v>
      </c>
      <c r="DO20" s="128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5</v>
      </c>
      <c r="G21" s="126">
        <v>75</v>
      </c>
      <c r="H21" s="43">
        <f t="shared" si="1"/>
        <v>52.816901408450704</v>
      </c>
      <c r="I21" s="43">
        <v>70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2071388</v>
      </c>
      <c r="AF21" s="38"/>
      <c r="AG21" s="38"/>
      <c r="AH21" s="38"/>
      <c r="AI21" s="37">
        <f t="shared" si="2"/>
        <v>4892</v>
      </c>
      <c r="AJ21" s="37">
        <f t="shared" si="3"/>
        <v>4.8920000000000003</v>
      </c>
      <c r="AK21" s="37">
        <f t="shared" si="4"/>
        <v>117.40800000000002</v>
      </c>
      <c r="AL21" s="37"/>
      <c r="AM21" s="37"/>
      <c r="AN21" s="37"/>
      <c r="AO21" s="37">
        <f t="shared" si="5"/>
        <v>117.40800000000002</v>
      </c>
      <c r="AP21" s="36">
        <v>6.9</v>
      </c>
      <c r="AQ21" s="36">
        <f>'18'!AP21</f>
        <v>6.9</v>
      </c>
      <c r="AR21" s="35"/>
      <c r="AS21" s="35"/>
      <c r="AT21" s="35"/>
      <c r="AU21" s="34" t="s">
        <v>154</v>
      </c>
      <c r="AV21" s="96">
        <v>1188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1016</v>
      </c>
      <c r="BM21" s="96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0.99831932773109244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0.85378151260504198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530320</v>
      </c>
      <c r="DD21" s="31"/>
      <c r="DE21" s="31">
        <f t="shared" si="8"/>
        <v>1192</v>
      </c>
      <c r="DF21" s="31"/>
      <c r="DG21" s="31">
        <f t="shared" si="10"/>
        <v>1192</v>
      </c>
      <c r="DH21" s="31"/>
      <c r="DI21" s="31"/>
      <c r="DJ21" s="31"/>
      <c r="DK21" s="31"/>
      <c r="DL21" s="31"/>
      <c r="DM21" s="31">
        <f t="shared" si="9"/>
        <v>1192</v>
      </c>
      <c r="DN21" s="31">
        <f t="shared" si="11"/>
        <v>243.66312346688468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5</v>
      </c>
      <c r="G22" s="126">
        <v>74</v>
      </c>
      <c r="H22" s="43">
        <f t="shared" si="1"/>
        <v>52.112676056338032</v>
      </c>
      <c r="I22" s="43">
        <v>69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2076376</v>
      </c>
      <c r="AF22" s="38"/>
      <c r="AG22" s="38"/>
      <c r="AH22" s="38"/>
      <c r="AI22" s="37">
        <f t="shared" si="2"/>
        <v>4988</v>
      </c>
      <c r="AJ22" s="37">
        <f t="shared" si="3"/>
        <v>4.9880000000000004</v>
      </c>
      <c r="AK22" s="37">
        <f t="shared" si="4"/>
        <v>119.71200000000002</v>
      </c>
      <c r="AL22" s="37"/>
      <c r="AM22" s="37"/>
      <c r="AN22" s="37"/>
      <c r="AO22" s="37">
        <f t="shared" si="5"/>
        <v>119.71200000000002</v>
      </c>
      <c r="AP22" s="36">
        <v>6.4</v>
      </c>
      <c r="AQ22" s="36">
        <f>'18'!AP22</f>
        <v>6.4</v>
      </c>
      <c r="AR22" s="35"/>
      <c r="AS22" s="35"/>
      <c r="AT22" s="35"/>
      <c r="AU22" s="34" t="s">
        <v>154</v>
      </c>
      <c r="AV22" s="96">
        <v>1186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1016</v>
      </c>
      <c r="BM22" s="96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0.99663865546218489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0.85378151260504198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531498</v>
      </c>
      <c r="DD22" s="31"/>
      <c r="DE22" s="31">
        <f t="shared" si="8"/>
        <v>1178</v>
      </c>
      <c r="DF22" s="31"/>
      <c r="DG22" s="31">
        <f t="shared" si="10"/>
        <v>1178</v>
      </c>
      <c r="DH22" s="31"/>
      <c r="DI22" s="31"/>
      <c r="DJ22" s="31"/>
      <c r="DK22" s="31"/>
      <c r="DL22" s="31"/>
      <c r="DM22" s="31">
        <f t="shared" si="9"/>
        <v>1178</v>
      </c>
      <c r="DN22" s="31">
        <f t="shared" si="11"/>
        <v>236.16680032076982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4</v>
      </c>
      <c r="G23" s="126">
        <v>75</v>
      </c>
      <c r="H23" s="43">
        <f t="shared" si="1"/>
        <v>52.816901408450704</v>
      </c>
      <c r="I23" s="43">
        <v>69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2081234</v>
      </c>
      <c r="AF23" s="38"/>
      <c r="AG23" s="38"/>
      <c r="AH23" s="38"/>
      <c r="AI23" s="37">
        <f t="shared" si="2"/>
        <v>4858</v>
      </c>
      <c r="AJ23" s="37">
        <f t="shared" si="3"/>
        <v>4.8579999999999997</v>
      </c>
      <c r="AK23" s="37">
        <f t="shared" si="4"/>
        <v>116.59199999999998</v>
      </c>
      <c r="AL23" s="37"/>
      <c r="AM23" s="37"/>
      <c r="AN23" s="37"/>
      <c r="AO23" s="37">
        <f t="shared" si="5"/>
        <v>116.59199999999998</v>
      </c>
      <c r="AP23" s="36">
        <v>5.9</v>
      </c>
      <c r="AQ23" s="36">
        <f>'18'!AP23</f>
        <v>5.9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1016</v>
      </c>
      <c r="BM23" s="96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0.85378151260504198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532666</v>
      </c>
      <c r="DD23" s="31"/>
      <c r="DE23" s="31">
        <f t="shared" si="8"/>
        <v>1168</v>
      </c>
      <c r="DF23" s="31"/>
      <c r="DG23" s="31">
        <f t="shared" si="10"/>
        <v>1168</v>
      </c>
      <c r="DH23" s="31"/>
      <c r="DI23" s="31"/>
      <c r="DJ23" s="31"/>
      <c r="DK23" s="31"/>
      <c r="DL23" s="31"/>
      <c r="DM23" s="31">
        <f t="shared" si="9"/>
        <v>1168</v>
      </c>
      <c r="DN23" s="31">
        <f t="shared" si="11"/>
        <v>240.4281597365171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4</v>
      </c>
      <c r="G24" s="126">
        <v>75</v>
      </c>
      <c r="H24" s="43">
        <f t="shared" si="1"/>
        <v>52.816901408450704</v>
      </c>
      <c r="I24" s="43">
        <v>70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2086755</v>
      </c>
      <c r="AF24" s="38"/>
      <c r="AG24" s="38"/>
      <c r="AH24" s="38"/>
      <c r="AI24" s="37">
        <f t="shared" si="2"/>
        <v>5521</v>
      </c>
      <c r="AJ24" s="37">
        <f t="shared" si="3"/>
        <v>5.5209999999999999</v>
      </c>
      <c r="AK24" s="37">
        <f t="shared" si="4"/>
        <v>132.50399999999999</v>
      </c>
      <c r="AL24" s="37"/>
      <c r="AM24" s="37"/>
      <c r="AN24" s="37"/>
      <c r="AO24" s="37">
        <f t="shared" si="5"/>
        <v>132.50399999999999</v>
      </c>
      <c r="AP24" s="36">
        <v>5.4</v>
      </c>
      <c r="AQ24" s="36">
        <f>'18'!AP24</f>
        <v>5.4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1016</v>
      </c>
      <c r="BM24" s="96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0.85378151260504198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533888</v>
      </c>
      <c r="DD24" s="31"/>
      <c r="DE24" s="31">
        <f t="shared" si="8"/>
        <v>1222</v>
      </c>
      <c r="DF24" s="31"/>
      <c r="DG24" s="31">
        <f t="shared" si="10"/>
        <v>1222</v>
      </c>
      <c r="DH24" s="31"/>
      <c r="DI24" s="31"/>
      <c r="DJ24" s="31"/>
      <c r="DK24" s="31"/>
      <c r="DL24" s="31"/>
      <c r="DM24" s="31">
        <f t="shared" si="9"/>
        <v>1222</v>
      </c>
      <c r="DN24" s="31">
        <f t="shared" si="11"/>
        <v>221.33671436333998</v>
      </c>
      <c r="DO24" s="128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3</v>
      </c>
      <c r="G25" s="126">
        <v>75</v>
      </c>
      <c r="H25" s="43">
        <f t="shared" si="1"/>
        <v>52.816901408450704</v>
      </c>
      <c r="I25" s="43">
        <v>70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2092227</v>
      </c>
      <c r="AF25" s="38"/>
      <c r="AG25" s="38"/>
      <c r="AH25" s="38"/>
      <c r="AI25" s="37">
        <f t="shared" si="2"/>
        <v>5472</v>
      </c>
      <c r="AJ25" s="37">
        <f t="shared" si="3"/>
        <v>5.4720000000000004</v>
      </c>
      <c r="AK25" s="37">
        <f t="shared" si="4"/>
        <v>131.328</v>
      </c>
      <c r="AL25" s="37"/>
      <c r="AM25" s="37"/>
      <c r="AN25" s="37"/>
      <c r="AO25" s="37">
        <f t="shared" si="5"/>
        <v>131.328</v>
      </c>
      <c r="AP25" s="36">
        <v>4.9000000000000004</v>
      </c>
      <c r="AQ25" s="36">
        <f>'18'!AP25</f>
        <v>4.9000000000000004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1016</v>
      </c>
      <c r="BM25" s="96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0.85378151260504198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535039</v>
      </c>
      <c r="DD25" s="31"/>
      <c r="DE25" s="31">
        <f t="shared" si="8"/>
        <v>1151</v>
      </c>
      <c r="DF25" s="31"/>
      <c r="DG25" s="31">
        <f t="shared" si="10"/>
        <v>1151</v>
      </c>
      <c r="DH25" s="31"/>
      <c r="DI25" s="31"/>
      <c r="DJ25" s="31"/>
      <c r="DK25" s="31"/>
      <c r="DL25" s="31"/>
      <c r="DM25" s="31">
        <f t="shared" si="9"/>
        <v>1151</v>
      </c>
      <c r="DN25" s="31">
        <f t="shared" si="11"/>
        <v>210.34356725146196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3</v>
      </c>
      <c r="G26" s="126">
        <v>76</v>
      </c>
      <c r="H26" s="43">
        <f t="shared" si="1"/>
        <v>53.521126760563384</v>
      </c>
      <c r="I26" s="43">
        <v>73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2097511</v>
      </c>
      <c r="AF26" s="38"/>
      <c r="AG26" s="38"/>
      <c r="AH26" s="38"/>
      <c r="AI26" s="37">
        <f t="shared" si="2"/>
        <v>5284</v>
      </c>
      <c r="AJ26" s="37">
        <f t="shared" si="3"/>
        <v>5.2839999999999998</v>
      </c>
      <c r="AK26" s="37">
        <f t="shared" si="4"/>
        <v>126.816</v>
      </c>
      <c r="AL26" s="37"/>
      <c r="AM26" s="37"/>
      <c r="AN26" s="37"/>
      <c r="AO26" s="37">
        <f t="shared" si="5"/>
        <v>126.816</v>
      </c>
      <c r="AP26" s="36">
        <v>4.5</v>
      </c>
      <c r="AQ26" s="36">
        <f>'18'!AP26</f>
        <v>4.5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1016</v>
      </c>
      <c r="BM26" s="96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0.85378151260504198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536202</v>
      </c>
      <c r="DD26" s="31"/>
      <c r="DE26" s="31">
        <f t="shared" si="8"/>
        <v>1163</v>
      </c>
      <c r="DF26" s="31"/>
      <c r="DG26" s="31">
        <f t="shared" si="10"/>
        <v>1163</v>
      </c>
      <c r="DH26" s="31"/>
      <c r="DI26" s="31"/>
      <c r="DJ26" s="31"/>
      <c r="DK26" s="31"/>
      <c r="DL26" s="31"/>
      <c r="DM26" s="31">
        <f t="shared" si="9"/>
        <v>1163</v>
      </c>
      <c r="DN26" s="31">
        <f t="shared" si="11"/>
        <v>220.09841029523091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3</v>
      </c>
      <c r="G27" s="126">
        <v>75</v>
      </c>
      <c r="H27" s="43">
        <f t="shared" si="1"/>
        <v>52.816901408450704</v>
      </c>
      <c r="I27" s="43">
        <v>72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2102943</v>
      </c>
      <c r="AF27" s="38"/>
      <c r="AG27" s="38"/>
      <c r="AH27" s="38"/>
      <c r="AI27" s="37">
        <f t="shared" si="2"/>
        <v>5432</v>
      </c>
      <c r="AJ27" s="37">
        <f t="shared" si="3"/>
        <v>5.4320000000000004</v>
      </c>
      <c r="AK27" s="37">
        <f t="shared" si="4"/>
        <v>130.36799999999999</v>
      </c>
      <c r="AL27" s="37"/>
      <c r="AM27" s="37"/>
      <c r="AN27" s="37"/>
      <c r="AO27" s="37">
        <f t="shared" si="5"/>
        <v>130.36799999999999</v>
      </c>
      <c r="AP27" s="36">
        <v>4</v>
      </c>
      <c r="AQ27" s="36">
        <f>'18'!AP27</f>
        <v>4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1015</v>
      </c>
      <c r="BM27" s="96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0.8529411764705882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537343</v>
      </c>
      <c r="DD27" s="31"/>
      <c r="DE27" s="31">
        <f t="shared" si="8"/>
        <v>1141</v>
      </c>
      <c r="DF27" s="31"/>
      <c r="DG27" s="31">
        <f t="shared" si="10"/>
        <v>1141</v>
      </c>
      <c r="DH27" s="31"/>
      <c r="DI27" s="31"/>
      <c r="DJ27" s="31"/>
      <c r="DK27" s="31"/>
      <c r="DL27" s="31"/>
      <c r="DM27" s="31">
        <f t="shared" si="9"/>
        <v>1141</v>
      </c>
      <c r="DN27" s="31">
        <f t="shared" si="11"/>
        <v>210.05154639175257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2</v>
      </c>
      <c r="G28" s="126">
        <v>74</v>
      </c>
      <c r="H28" s="43">
        <f t="shared" si="1"/>
        <v>52.112676056338032</v>
      </c>
      <c r="I28" s="43">
        <v>71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2108553</v>
      </c>
      <c r="AF28" s="38"/>
      <c r="AG28" s="38"/>
      <c r="AH28" s="38"/>
      <c r="AI28" s="37">
        <f t="shared" si="2"/>
        <v>5610</v>
      </c>
      <c r="AJ28" s="37">
        <f t="shared" si="3"/>
        <v>5.61</v>
      </c>
      <c r="AK28" s="37">
        <f t="shared" si="4"/>
        <v>134.64000000000001</v>
      </c>
      <c r="AL28" s="37"/>
      <c r="AM28" s="37"/>
      <c r="AN28" s="37"/>
      <c r="AO28" s="37">
        <f t="shared" si="5"/>
        <v>134.64000000000001</v>
      </c>
      <c r="AP28" s="36">
        <v>3.6</v>
      </c>
      <c r="AQ28" s="36">
        <f>'18'!AP28</f>
        <v>3.6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1016</v>
      </c>
      <c r="BM28" s="96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0.85378151260504198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538508</v>
      </c>
      <c r="DD28" s="31"/>
      <c r="DE28" s="31">
        <f t="shared" si="8"/>
        <v>1165</v>
      </c>
      <c r="DF28" s="31"/>
      <c r="DG28" s="31">
        <f t="shared" si="10"/>
        <v>1165</v>
      </c>
      <c r="DH28" s="31"/>
      <c r="DI28" s="31"/>
      <c r="DJ28" s="31"/>
      <c r="DK28" s="31"/>
      <c r="DL28" s="31"/>
      <c r="DM28" s="31">
        <f t="shared" si="9"/>
        <v>1165</v>
      </c>
      <c r="DN28" s="31">
        <f t="shared" si="11"/>
        <v>207.66488413547236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2</v>
      </c>
      <c r="G29" s="126">
        <v>74</v>
      </c>
      <c r="H29" s="43">
        <f t="shared" si="1"/>
        <v>52.112676056338032</v>
      </c>
      <c r="I29" s="43">
        <v>71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2114025</v>
      </c>
      <c r="AF29" s="38"/>
      <c r="AG29" s="38"/>
      <c r="AH29" s="38"/>
      <c r="AI29" s="37">
        <f t="shared" si="2"/>
        <v>5472</v>
      </c>
      <c r="AJ29" s="37">
        <f t="shared" si="3"/>
        <v>5.4720000000000004</v>
      </c>
      <c r="AK29" s="37">
        <f t="shared" si="4"/>
        <v>131.328</v>
      </c>
      <c r="AL29" s="37"/>
      <c r="AM29" s="37"/>
      <c r="AN29" s="37"/>
      <c r="AO29" s="37">
        <f t="shared" si="5"/>
        <v>131.328</v>
      </c>
      <c r="AP29" s="36">
        <v>3.2</v>
      </c>
      <c r="AQ29" s="36">
        <f>'18'!AP29</f>
        <v>3.2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1016</v>
      </c>
      <c r="BM29" s="96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0.85378151260504198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539674</v>
      </c>
      <c r="DD29" s="31"/>
      <c r="DE29" s="31">
        <f t="shared" si="8"/>
        <v>1166</v>
      </c>
      <c r="DF29" s="31"/>
      <c r="DG29" s="31">
        <f t="shared" si="10"/>
        <v>1166</v>
      </c>
      <c r="DH29" s="31"/>
      <c r="DI29" s="31"/>
      <c r="DJ29" s="31"/>
      <c r="DK29" s="31"/>
      <c r="DL29" s="31"/>
      <c r="DM29" s="31">
        <f t="shared" si="9"/>
        <v>1166</v>
      </c>
      <c r="DN29" s="31">
        <f t="shared" si="11"/>
        <v>213.08479532163742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1</v>
      </c>
      <c r="G30" s="126">
        <v>74</v>
      </c>
      <c r="H30" s="43">
        <f t="shared" si="1"/>
        <v>52.112676056338032</v>
      </c>
      <c r="I30" s="43">
        <v>71</v>
      </c>
      <c r="J30" s="42"/>
      <c r="K30" s="42"/>
      <c r="L30" s="42"/>
      <c r="M30" s="40"/>
      <c r="N30" s="41"/>
      <c r="O30" s="41"/>
      <c r="P30" s="40"/>
      <c r="Q30" s="40">
        <v>51.408450704225352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2119440</v>
      </c>
      <c r="AF30" s="38"/>
      <c r="AG30" s="38"/>
      <c r="AH30" s="38"/>
      <c r="AI30" s="37">
        <f t="shared" si="2"/>
        <v>5415</v>
      </c>
      <c r="AJ30" s="37">
        <f t="shared" si="3"/>
        <v>5.415</v>
      </c>
      <c r="AK30" s="37">
        <f t="shared" si="4"/>
        <v>129.96</v>
      </c>
      <c r="AL30" s="37"/>
      <c r="AM30" s="37"/>
      <c r="AN30" s="37"/>
      <c r="AO30" s="37">
        <f t="shared" si="5"/>
        <v>129.96</v>
      </c>
      <c r="AP30" s="36">
        <v>2.8</v>
      </c>
      <c r="AQ30" s="36">
        <f>'18'!AP30</f>
        <v>2.8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1016</v>
      </c>
      <c r="BM30" s="96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0.85378151260504198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540818</v>
      </c>
      <c r="DD30" s="31"/>
      <c r="DE30" s="31">
        <f t="shared" si="8"/>
        <v>1144</v>
      </c>
      <c r="DF30" s="31"/>
      <c r="DG30" s="31">
        <f t="shared" si="10"/>
        <v>1144</v>
      </c>
      <c r="DH30" s="31"/>
      <c r="DI30" s="31"/>
      <c r="DJ30" s="31"/>
      <c r="DK30" s="31"/>
      <c r="DL30" s="31"/>
      <c r="DM30" s="31">
        <f t="shared" si="9"/>
        <v>1144</v>
      </c>
      <c r="DN30" s="31">
        <f t="shared" si="11"/>
        <v>211.26500461680516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1</v>
      </c>
      <c r="G31" s="126">
        <v>75</v>
      </c>
      <c r="H31" s="43">
        <f t="shared" si="1"/>
        <v>52.816901408450704</v>
      </c>
      <c r="I31" s="43">
        <v>72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2125030</v>
      </c>
      <c r="AF31" s="38"/>
      <c r="AG31" s="38"/>
      <c r="AH31" s="38"/>
      <c r="AI31" s="37">
        <f t="shared" si="2"/>
        <v>5590</v>
      </c>
      <c r="AJ31" s="37">
        <f t="shared" si="3"/>
        <v>5.59</v>
      </c>
      <c r="AK31" s="37">
        <f t="shared" si="4"/>
        <v>134.16</v>
      </c>
      <c r="AL31" s="37"/>
      <c r="AM31" s="37"/>
      <c r="AN31" s="37"/>
      <c r="AO31" s="37">
        <f t="shared" si="5"/>
        <v>134.16</v>
      </c>
      <c r="AP31" s="36">
        <v>2.4</v>
      </c>
      <c r="AQ31" s="36">
        <f>'18'!AP31</f>
        <v>2.4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1016</v>
      </c>
      <c r="BM31" s="96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0.85378151260504198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541970</v>
      </c>
      <c r="DD31" s="31"/>
      <c r="DE31" s="31">
        <f t="shared" si="8"/>
        <v>1152</v>
      </c>
      <c r="DF31" s="31"/>
      <c r="DG31" s="31">
        <f t="shared" si="10"/>
        <v>1152</v>
      </c>
      <c r="DH31" s="31"/>
      <c r="DI31" s="31"/>
      <c r="DJ31" s="31"/>
      <c r="DK31" s="31"/>
      <c r="DL31" s="31"/>
      <c r="DM31" s="31">
        <f t="shared" si="9"/>
        <v>1152</v>
      </c>
      <c r="DN31" s="31">
        <f t="shared" si="11"/>
        <v>206.08228980322005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0</v>
      </c>
      <c r="G32" s="126">
        <v>78</v>
      </c>
      <c r="H32" s="43">
        <f t="shared" si="1"/>
        <v>54.929577464788736</v>
      </c>
      <c r="I32" s="43">
        <v>70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2130839</v>
      </c>
      <c r="AF32" s="38"/>
      <c r="AG32" s="38"/>
      <c r="AH32" s="38"/>
      <c r="AI32" s="37">
        <f t="shared" si="2"/>
        <v>5809</v>
      </c>
      <c r="AJ32" s="37">
        <f t="shared" si="3"/>
        <v>5.8090000000000002</v>
      </c>
      <c r="AK32" s="37">
        <f t="shared" si="4"/>
        <v>139.416</v>
      </c>
      <c r="AL32" s="37"/>
      <c r="AM32" s="37"/>
      <c r="AN32" s="37"/>
      <c r="AO32" s="37">
        <f t="shared" si="5"/>
        <v>139.416</v>
      </c>
      <c r="AP32" s="36">
        <v>2.2999999999999998</v>
      </c>
      <c r="AQ32" s="36">
        <f>'18'!AP32</f>
        <v>2.2999999999999998</v>
      </c>
      <c r="AR32" s="35"/>
      <c r="AS32" s="35"/>
      <c r="AT32" s="35"/>
      <c r="AU32" s="34" t="s">
        <v>154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1015</v>
      </c>
      <c r="BM32" s="96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0.8529411764705882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543137</v>
      </c>
      <c r="DD32" s="31"/>
      <c r="DE32" s="31">
        <f t="shared" si="8"/>
        <v>1167</v>
      </c>
      <c r="DF32" s="31"/>
      <c r="DG32" s="31">
        <f t="shared" si="10"/>
        <v>1167</v>
      </c>
      <c r="DH32" s="31"/>
      <c r="DI32" s="31"/>
      <c r="DJ32" s="31"/>
      <c r="DK32" s="31"/>
      <c r="DL32" s="31"/>
      <c r="DM32" s="31">
        <f t="shared" si="9"/>
        <v>1167</v>
      </c>
      <c r="DN32" s="31">
        <f t="shared" si="11"/>
        <v>200.89516267860216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0</v>
      </c>
      <c r="G33" s="126">
        <v>77</v>
      </c>
      <c r="H33" s="43">
        <f t="shared" si="1"/>
        <v>54.225352112676056</v>
      </c>
      <c r="I33" s="43">
        <v>70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2136274</v>
      </c>
      <c r="AF33" s="38"/>
      <c r="AG33" s="38"/>
      <c r="AH33" s="38"/>
      <c r="AI33" s="37">
        <f t="shared" si="2"/>
        <v>5435</v>
      </c>
      <c r="AJ33" s="37">
        <f t="shared" si="3"/>
        <v>5.4349999999999996</v>
      </c>
      <c r="AK33" s="37">
        <f t="shared" si="4"/>
        <v>130.44</v>
      </c>
      <c r="AL33" s="37"/>
      <c r="AM33" s="37"/>
      <c r="AN33" s="37"/>
      <c r="AO33" s="37">
        <f t="shared" si="5"/>
        <v>130.44</v>
      </c>
      <c r="AP33" s="36">
        <v>2.5</v>
      </c>
      <c r="AQ33" s="36">
        <f>'18'!AP33</f>
        <v>2.5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544209</v>
      </c>
      <c r="DD33" s="31"/>
      <c r="DE33" s="31">
        <f t="shared" si="8"/>
        <v>1072</v>
      </c>
      <c r="DF33" s="31"/>
      <c r="DG33" s="31">
        <f t="shared" si="10"/>
        <v>1072</v>
      </c>
      <c r="DH33" s="31"/>
      <c r="DI33" s="31"/>
      <c r="DJ33" s="31"/>
      <c r="DK33" s="31"/>
      <c r="DL33" s="31"/>
      <c r="DM33" s="31">
        <f t="shared" si="9"/>
        <v>1072</v>
      </c>
      <c r="DN33" s="31">
        <f t="shared" si="11"/>
        <v>197.2401103955842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1</v>
      </c>
      <c r="G34" s="126">
        <v>75</v>
      </c>
      <c r="H34" s="43">
        <f t="shared" si="1"/>
        <v>52.816901408450704</v>
      </c>
      <c r="I34" s="43">
        <v>71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2141668</v>
      </c>
      <c r="AF34" s="38"/>
      <c r="AG34" s="38"/>
      <c r="AH34" s="38"/>
      <c r="AI34" s="37">
        <f t="shared" si="2"/>
        <v>5394</v>
      </c>
      <c r="AJ34" s="37">
        <f t="shared" si="3"/>
        <v>5.3940000000000001</v>
      </c>
      <c r="AK34" s="37">
        <f t="shared" si="4"/>
        <v>129.45600000000002</v>
      </c>
      <c r="AL34" s="37"/>
      <c r="AM34" s="37"/>
      <c r="AN34" s="37"/>
      <c r="AO34" s="37">
        <f t="shared" si="5"/>
        <v>129.45600000000002</v>
      </c>
      <c r="AP34" s="36">
        <v>2.7</v>
      </c>
      <c r="AQ34" s="36">
        <f>'18'!AP34</f>
        <v>2.7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545301</v>
      </c>
      <c r="DD34" s="31"/>
      <c r="DE34" s="31">
        <f t="shared" si="8"/>
        <v>1092</v>
      </c>
      <c r="DF34" s="31"/>
      <c r="DG34" s="31">
        <f t="shared" si="10"/>
        <v>1092</v>
      </c>
      <c r="DH34" s="31"/>
      <c r="DI34" s="31"/>
      <c r="DJ34" s="31"/>
      <c r="DK34" s="31"/>
      <c r="DL34" s="31"/>
      <c r="DM34" s="31">
        <f t="shared" si="9"/>
        <v>1092</v>
      </c>
      <c r="DN34" s="31">
        <f t="shared" si="11"/>
        <v>202.44716351501668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2">AVERAGE(D11:D34)</f>
        <v>4</v>
      </c>
      <c r="E35" s="27">
        <f t="shared" si="12"/>
        <v>2.8169014084507045</v>
      </c>
      <c r="F35" s="27">
        <f t="shared" si="12"/>
        <v>4.208333333333333</v>
      </c>
      <c r="G35" s="27">
        <f t="shared" si="12"/>
        <v>75.458333333333329</v>
      </c>
      <c r="H35" s="27">
        <f t="shared" si="12"/>
        <v>53.139671361502359</v>
      </c>
      <c r="I35" s="27">
        <f t="shared" si="12"/>
        <v>72.458333333333329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125752</v>
      </c>
      <c r="AJ35" s="27">
        <f>SUM(AJ11:AJ34)</f>
        <v>125.75200000000001</v>
      </c>
      <c r="AK35" s="27">
        <f>AVERAGE(AK11:AK34)</f>
        <v>125.75200000000001</v>
      </c>
      <c r="AL35" s="27"/>
      <c r="AM35" s="27"/>
      <c r="AN35" s="27"/>
      <c r="AO35" s="27"/>
      <c r="AP35" s="27">
        <f>AVERAGE(AP11:AP34)</f>
        <v>5.7708333333333348</v>
      </c>
      <c r="AQ35" s="27">
        <f>AVERAGE(AQ11:AQ34)</f>
        <v>5.7708333333333348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27461</v>
      </c>
      <c r="DF35" s="27"/>
      <c r="DG35" s="27"/>
      <c r="DH35" s="27"/>
      <c r="DI35" s="27"/>
      <c r="DJ35" s="27"/>
      <c r="DK35" s="27"/>
      <c r="DL35" s="27"/>
      <c r="DM35" s="27">
        <f t="shared" si="9"/>
        <v>27461</v>
      </c>
      <c r="DN35" s="27">
        <f t="shared" si="11"/>
        <v>218.37426044913798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155</v>
      </c>
      <c r="D38" s="270"/>
      <c r="E38" s="270"/>
      <c r="F38" s="271"/>
    </row>
    <row r="39" spans="2:127" x14ac:dyDescent="0.25">
      <c r="B39" s="21" t="s">
        <v>2</v>
      </c>
      <c r="C39" s="287" t="s">
        <v>187</v>
      </c>
      <c r="D39" s="288"/>
      <c r="E39" s="288"/>
      <c r="F39" s="289"/>
    </row>
    <row r="40" spans="2:127" x14ac:dyDescent="0.25">
      <c r="B40" s="21" t="s">
        <v>1</v>
      </c>
      <c r="C40" s="287" t="s">
        <v>188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215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215" t="s">
        <v>206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215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224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228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175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176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238" t="s">
        <v>256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5" t="s">
        <v>257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25">
      <c r="B54" s="104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25">
      <c r="B55" s="297" t="s">
        <v>169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4"/>
    </row>
    <row r="56" spans="2:26" x14ac:dyDescent="0.25">
      <c r="B56" s="297" t="s">
        <v>170</v>
      </c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4"/>
    </row>
    <row r="57" spans="2:26" x14ac:dyDescent="0.25">
      <c r="B57" s="298" t="s">
        <v>171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4"/>
    </row>
    <row r="58" spans="2:26" x14ac:dyDescent="0.25">
      <c r="B58" s="11" t="s">
        <v>261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  <c r="Z58" s="4"/>
    </row>
    <row r="59" spans="2:26" x14ac:dyDescent="0.25">
      <c r="B59" s="100" t="s">
        <v>173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25">
      <c r="B60" s="113" t="s">
        <v>174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25">
      <c r="B61" s="104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  <row r="62" spans="2:26" x14ac:dyDescent="0.25">
      <c r="B62" s="104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  <c r="Z62" s="4"/>
    </row>
    <row r="63" spans="2:26" x14ac:dyDescent="0.25">
      <c r="B63" s="104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  <c r="Z63" s="4"/>
    </row>
    <row r="64" spans="2:26" x14ac:dyDescent="0.25">
      <c r="B64" s="104"/>
      <c r="C64" s="9"/>
      <c r="D64" s="8"/>
      <c r="E64" s="8"/>
      <c r="F64" s="8"/>
      <c r="G64" s="8"/>
      <c r="H64" s="8"/>
      <c r="I64" s="8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4"/>
      <c r="Y64" s="4"/>
      <c r="Z64" s="4"/>
    </row>
    <row r="65" spans="2:26" x14ac:dyDescent="0.25">
      <c r="B65" s="104"/>
      <c r="C65" s="9"/>
      <c r="D65" s="8"/>
      <c r="E65" s="8"/>
      <c r="F65" s="8"/>
      <c r="G65" s="8"/>
      <c r="H65" s="8"/>
      <c r="I65" s="8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4"/>
      <c r="Y65" s="4"/>
      <c r="Z65" s="4"/>
    </row>
    <row r="66" spans="2:26" x14ac:dyDescent="0.25">
      <c r="B66" s="104"/>
      <c r="C66" s="9"/>
      <c r="D66" s="8"/>
      <c r="E66" s="8"/>
      <c r="F66" s="8"/>
      <c r="G66" s="8"/>
      <c r="H66" s="8"/>
      <c r="I66" s="8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  <c r="X66" s="4"/>
      <c r="Y66" s="4"/>
      <c r="Z66" s="4"/>
    </row>
    <row r="67" spans="2:26" x14ac:dyDescent="0.25">
      <c r="B67" s="10"/>
      <c r="C67" s="9"/>
      <c r="D67" s="8"/>
      <c r="E67" s="8"/>
      <c r="F67" s="8"/>
      <c r="G67" s="8"/>
      <c r="H67" s="8"/>
      <c r="I67" s="8"/>
      <c r="J67" s="7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5"/>
      <c r="X67" s="4"/>
      <c r="Y67" s="4"/>
      <c r="Z67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7"/>
    <protectedRange sqref="AV11:BM11 AV12:AY34 BL12:BM34" name="Range1_16_3_1_1_3_1"/>
  </protectedRanges>
  <mergeCells count="50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5:Y55"/>
    <mergeCell ref="B56:Y56"/>
    <mergeCell ref="B57:Y57"/>
    <mergeCell ref="C6:L6"/>
    <mergeCell ref="C7:E7"/>
    <mergeCell ref="F7:L7"/>
    <mergeCell ref="B8:C8"/>
    <mergeCell ref="D8:F8"/>
    <mergeCell ref="G8:I8"/>
    <mergeCell ref="J8:L8"/>
  </mergeCells>
  <conditionalFormatting sqref="AV11:BM11 AV12:AY34 BL12:BM34">
    <cfRule type="containsText" dxfId="19" priority="1" operator="containsText" text="N/A">
      <formula>NOT(ISERROR(SEARCH("N/A",AV11)))</formula>
    </cfRule>
    <cfRule type="cellIs" dxfId="18" priority="4" operator="equal">
      <formula>0</formula>
    </cfRule>
  </conditionalFormatting>
  <conditionalFormatting sqref="AV11:BM11 AV12:AY34 BL12:BM34">
    <cfRule type="cellIs" dxfId="17" priority="3" operator="greaterThanOrEqual">
      <formula>1185</formula>
    </cfRule>
  </conditionalFormatting>
  <conditionalFormatting sqref="AV11:BM11 AV12:AY34 BL12:BM34">
    <cfRule type="cellIs" dxfId="16" priority="2" operator="between">
      <formula>0.1</formula>
      <formula>1184</formula>
    </cfRule>
  </conditionalFormatting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DW61"/>
  <sheetViews>
    <sheetView topLeftCell="A43" zoomScale="90" zoomScaleNormal="90" workbookViewId="0">
      <selection activeCell="Q39" sqref="Q39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43331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'18'!AE34</f>
        <v>2141668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'18'!DC34</f>
        <v>545301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2</v>
      </c>
      <c r="G11" s="126">
        <v>71</v>
      </c>
      <c r="H11" s="43">
        <f t="shared" ref="H11:H34" si="1">G11/1.42</f>
        <v>50</v>
      </c>
      <c r="I11" s="43">
        <v>72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2146679</v>
      </c>
      <c r="AF11" s="38"/>
      <c r="AG11" s="38"/>
      <c r="AH11" s="38"/>
      <c r="AI11" s="37">
        <f t="shared" ref="AI11:AI34" si="2">IF(ISBLANK(AE11),"-",AE11-AE10)</f>
        <v>5011</v>
      </c>
      <c r="AJ11" s="37">
        <f t="shared" ref="AJ11:AJ34" si="3">AI11/1000</f>
        <v>5.0110000000000001</v>
      </c>
      <c r="AK11" s="37">
        <f t="shared" ref="AK11:AK34" si="4">AJ11*24</f>
        <v>120.26400000000001</v>
      </c>
      <c r="AL11" s="37"/>
      <c r="AM11" s="37"/>
      <c r="AN11" s="37"/>
      <c r="AO11" s="37">
        <f t="shared" ref="AO11:AO34" si="5">AK11</f>
        <v>120.26400000000001</v>
      </c>
      <c r="AP11" s="36">
        <v>3.8</v>
      </c>
      <c r="AQ11" s="36">
        <f>AP11</f>
        <v>3.8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546417</v>
      </c>
      <c r="DD11" s="31"/>
      <c r="DE11" s="31">
        <f t="shared" ref="DE11:DE34" si="8">IF(ISBLANK(DC11),"-",DC11-DC10)</f>
        <v>1116</v>
      </c>
      <c r="DF11" s="31"/>
      <c r="DG11" s="31">
        <f>DC11-DC10</f>
        <v>1116</v>
      </c>
      <c r="DH11" s="31"/>
      <c r="DI11" s="31"/>
      <c r="DJ11" s="31"/>
      <c r="DK11" s="31"/>
      <c r="DL11" s="31"/>
      <c r="DM11" s="31">
        <f t="shared" ref="DM11:DM35" si="9">DE11</f>
        <v>1116</v>
      </c>
      <c r="DN11" s="31">
        <f>DM11/AJ11</f>
        <v>222.7100379165835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3</v>
      </c>
      <c r="G12" s="126">
        <v>71</v>
      </c>
      <c r="H12" s="43">
        <f t="shared" si="1"/>
        <v>50</v>
      </c>
      <c r="I12" s="43">
        <v>73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2151375</v>
      </c>
      <c r="AF12" s="38"/>
      <c r="AG12" s="38"/>
      <c r="AH12" s="38"/>
      <c r="AI12" s="37">
        <f t="shared" si="2"/>
        <v>4696</v>
      </c>
      <c r="AJ12" s="37">
        <f t="shared" si="3"/>
        <v>4.6959999999999997</v>
      </c>
      <c r="AK12" s="37">
        <f t="shared" si="4"/>
        <v>112.70399999999999</v>
      </c>
      <c r="AL12" s="37"/>
      <c r="AM12" s="37"/>
      <c r="AN12" s="37"/>
      <c r="AO12" s="37">
        <f t="shared" si="5"/>
        <v>112.70399999999999</v>
      </c>
      <c r="AP12" s="36">
        <v>5.2</v>
      </c>
      <c r="AQ12" s="36">
        <f t="shared" ref="AQ12:AQ34" si="10">AP12</f>
        <v>5.2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547516</v>
      </c>
      <c r="DD12" s="31"/>
      <c r="DE12" s="31">
        <f t="shared" si="8"/>
        <v>1099</v>
      </c>
      <c r="DF12" s="31"/>
      <c r="DG12" s="31">
        <f t="shared" ref="DG12:DG34" si="11">DC12-DC11</f>
        <v>1099</v>
      </c>
      <c r="DH12" s="31"/>
      <c r="DI12" s="31"/>
      <c r="DJ12" s="31"/>
      <c r="DK12" s="31"/>
      <c r="DL12" s="31"/>
      <c r="DM12" s="31">
        <f t="shared" si="9"/>
        <v>1099</v>
      </c>
      <c r="DN12" s="31">
        <f t="shared" ref="DN12:DN35" si="12">DM12/AJ12</f>
        <v>234.02896081771721</v>
      </c>
      <c r="DO12" s="30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4</v>
      </c>
      <c r="G13" s="126">
        <v>71</v>
      </c>
      <c r="H13" s="43">
        <f t="shared" si="1"/>
        <v>50</v>
      </c>
      <c r="I13" s="43">
        <v>74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2156158</v>
      </c>
      <c r="AF13" s="38"/>
      <c r="AG13" s="38"/>
      <c r="AH13" s="38"/>
      <c r="AI13" s="37">
        <f t="shared" si="2"/>
        <v>4783</v>
      </c>
      <c r="AJ13" s="37">
        <f t="shared" si="3"/>
        <v>4.7830000000000004</v>
      </c>
      <c r="AK13" s="37">
        <f t="shared" si="4"/>
        <v>114.792</v>
      </c>
      <c r="AL13" s="37"/>
      <c r="AM13" s="37"/>
      <c r="AN13" s="37"/>
      <c r="AO13" s="37">
        <f t="shared" si="5"/>
        <v>114.792</v>
      </c>
      <c r="AP13" s="36">
        <v>6.5</v>
      </c>
      <c r="AQ13" s="36">
        <f t="shared" si="10"/>
        <v>6.5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548606</v>
      </c>
      <c r="DD13" s="31"/>
      <c r="DE13" s="31">
        <f t="shared" si="8"/>
        <v>1090</v>
      </c>
      <c r="DF13" s="31"/>
      <c r="DG13" s="31">
        <f t="shared" si="11"/>
        <v>1090</v>
      </c>
      <c r="DH13" s="31"/>
      <c r="DI13" s="31"/>
      <c r="DJ13" s="31"/>
      <c r="DK13" s="31"/>
      <c r="DL13" s="31"/>
      <c r="DM13" s="31">
        <f t="shared" si="9"/>
        <v>1090</v>
      </c>
      <c r="DN13" s="31">
        <f t="shared" si="12"/>
        <v>227.8904453272005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5</v>
      </c>
      <c r="G14" s="126">
        <v>71</v>
      </c>
      <c r="H14" s="43">
        <f t="shared" si="1"/>
        <v>50</v>
      </c>
      <c r="I14" s="43">
        <v>75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2160712</v>
      </c>
      <c r="AF14" s="38"/>
      <c r="AG14" s="38"/>
      <c r="AH14" s="38"/>
      <c r="AI14" s="37">
        <f t="shared" si="2"/>
        <v>4554</v>
      </c>
      <c r="AJ14" s="37">
        <f t="shared" si="3"/>
        <v>4.5540000000000003</v>
      </c>
      <c r="AK14" s="37">
        <f t="shared" si="4"/>
        <v>109.29600000000001</v>
      </c>
      <c r="AL14" s="37"/>
      <c r="AM14" s="37"/>
      <c r="AN14" s="37"/>
      <c r="AO14" s="37">
        <f t="shared" si="5"/>
        <v>109.29600000000001</v>
      </c>
      <c r="AP14" s="36">
        <v>8.6</v>
      </c>
      <c r="AQ14" s="36">
        <f t="shared" si="10"/>
        <v>8.6</v>
      </c>
      <c r="AR14" s="35"/>
      <c r="AS14" s="35"/>
      <c r="AT14" s="35"/>
      <c r="AU14" s="34" t="s">
        <v>153</v>
      </c>
      <c r="AV14" s="96">
        <v>1187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549699</v>
      </c>
      <c r="DD14" s="31"/>
      <c r="DE14" s="31">
        <f t="shared" si="8"/>
        <v>1093</v>
      </c>
      <c r="DF14" s="31"/>
      <c r="DG14" s="31">
        <f t="shared" si="11"/>
        <v>1093</v>
      </c>
      <c r="DH14" s="31"/>
      <c r="DI14" s="31"/>
      <c r="DJ14" s="31"/>
      <c r="DK14" s="31"/>
      <c r="DL14" s="31"/>
      <c r="DM14" s="31">
        <f t="shared" si="9"/>
        <v>1093</v>
      </c>
      <c r="DN14" s="31">
        <f t="shared" si="12"/>
        <v>240.00878348704435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83</v>
      </c>
      <c r="H15" s="43">
        <f t="shared" si="1"/>
        <v>58.450704225352112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2165290</v>
      </c>
      <c r="AF15" s="38"/>
      <c r="AG15" s="38"/>
      <c r="AH15" s="38"/>
      <c r="AI15" s="37">
        <f t="shared" si="2"/>
        <v>4578</v>
      </c>
      <c r="AJ15" s="37">
        <f t="shared" si="3"/>
        <v>4.5780000000000003</v>
      </c>
      <c r="AK15" s="37">
        <f t="shared" si="4"/>
        <v>109.87200000000001</v>
      </c>
      <c r="AL15" s="37"/>
      <c r="AM15" s="37"/>
      <c r="AN15" s="37"/>
      <c r="AO15" s="37">
        <f t="shared" si="5"/>
        <v>109.87200000000001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550850</v>
      </c>
      <c r="DD15" s="31"/>
      <c r="DE15" s="31">
        <f t="shared" si="8"/>
        <v>1151</v>
      </c>
      <c r="DF15" s="31"/>
      <c r="DG15" s="31">
        <f t="shared" si="11"/>
        <v>1151</v>
      </c>
      <c r="DH15" s="31"/>
      <c r="DI15" s="31"/>
      <c r="DJ15" s="31"/>
      <c r="DK15" s="31"/>
      <c r="DL15" s="31"/>
      <c r="DM15" s="31">
        <f t="shared" si="9"/>
        <v>1151</v>
      </c>
      <c r="DN15" s="31">
        <f t="shared" si="12"/>
        <v>251.4198339886413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83</v>
      </c>
      <c r="H16" s="43">
        <f t="shared" si="1"/>
        <v>58.450704225352112</v>
      </c>
      <c r="I16" s="43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2169828</v>
      </c>
      <c r="AF16" s="38"/>
      <c r="AG16" s="38"/>
      <c r="AH16" s="38"/>
      <c r="AI16" s="37">
        <f t="shared" si="2"/>
        <v>4538</v>
      </c>
      <c r="AJ16" s="37">
        <f t="shared" si="3"/>
        <v>4.5380000000000003</v>
      </c>
      <c r="AK16" s="37">
        <f t="shared" si="4"/>
        <v>108.91200000000001</v>
      </c>
      <c r="AL16" s="37"/>
      <c r="AM16" s="37"/>
      <c r="AN16" s="37"/>
      <c r="AO16" s="37">
        <f t="shared" si="5"/>
        <v>108.91200000000001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96">
        <v>1127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0.94705882352941173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551870</v>
      </c>
      <c r="DD16" s="31"/>
      <c r="DE16" s="31">
        <f t="shared" si="8"/>
        <v>1020</v>
      </c>
      <c r="DF16" s="31"/>
      <c r="DG16" s="31">
        <f t="shared" si="11"/>
        <v>1020</v>
      </c>
      <c r="DH16" s="31"/>
      <c r="DI16" s="31"/>
      <c r="DJ16" s="31"/>
      <c r="DK16" s="31"/>
      <c r="DL16" s="31"/>
      <c r="DM16" s="31">
        <f t="shared" si="9"/>
        <v>1020</v>
      </c>
      <c r="DN16" s="31">
        <f t="shared" si="12"/>
        <v>224.76862053768178</v>
      </c>
      <c r="DO16" s="30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8</v>
      </c>
      <c r="G17" s="126">
        <v>81</v>
      </c>
      <c r="H17" s="43">
        <f t="shared" si="1"/>
        <v>57.04225352112676</v>
      </c>
      <c r="I17" s="43">
        <v>78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2174656</v>
      </c>
      <c r="AF17" s="38"/>
      <c r="AG17" s="38"/>
      <c r="AH17" s="38"/>
      <c r="AI17" s="37">
        <f t="shared" si="2"/>
        <v>4828</v>
      </c>
      <c r="AJ17" s="37">
        <f t="shared" si="3"/>
        <v>4.8280000000000003</v>
      </c>
      <c r="AK17" s="37">
        <f t="shared" si="4"/>
        <v>115.87200000000001</v>
      </c>
      <c r="AL17" s="37"/>
      <c r="AM17" s="37"/>
      <c r="AN17" s="37"/>
      <c r="AO17" s="37">
        <f t="shared" si="5"/>
        <v>115.87200000000001</v>
      </c>
      <c r="AP17" s="36">
        <v>9.5</v>
      </c>
      <c r="AQ17" s="36">
        <f t="shared" si="10"/>
        <v>9.5</v>
      </c>
      <c r="AR17" s="35"/>
      <c r="AS17" s="35"/>
      <c r="AT17" s="35"/>
      <c r="AU17" s="34" t="s">
        <v>153</v>
      </c>
      <c r="AV17" s="96">
        <v>1187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0</v>
      </c>
      <c r="BM17" s="96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552922</v>
      </c>
      <c r="DD17" s="31"/>
      <c r="DE17" s="31">
        <f t="shared" si="8"/>
        <v>1052</v>
      </c>
      <c r="DF17" s="31"/>
      <c r="DG17" s="31">
        <f t="shared" si="11"/>
        <v>1052</v>
      </c>
      <c r="DH17" s="31"/>
      <c r="DI17" s="31"/>
      <c r="DJ17" s="31"/>
      <c r="DK17" s="31"/>
      <c r="DL17" s="31"/>
      <c r="DM17" s="31">
        <f t="shared" si="9"/>
        <v>1052</v>
      </c>
      <c r="DN17" s="31">
        <f t="shared" si="12"/>
        <v>217.89560894780445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7</v>
      </c>
      <c r="G18" s="126">
        <v>78</v>
      </c>
      <c r="H18" s="43">
        <f t="shared" si="1"/>
        <v>54.929577464788736</v>
      </c>
      <c r="I18" s="43">
        <v>74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2180574</v>
      </c>
      <c r="AF18" s="38"/>
      <c r="AG18" s="38"/>
      <c r="AH18" s="38"/>
      <c r="AI18" s="37">
        <f t="shared" si="2"/>
        <v>5918</v>
      </c>
      <c r="AJ18" s="37">
        <f t="shared" si="3"/>
        <v>5.9180000000000001</v>
      </c>
      <c r="AK18" s="37">
        <f t="shared" si="4"/>
        <v>142.03200000000001</v>
      </c>
      <c r="AL18" s="37"/>
      <c r="AM18" s="37"/>
      <c r="AN18" s="37"/>
      <c r="AO18" s="37">
        <f t="shared" si="5"/>
        <v>142.03200000000001</v>
      </c>
      <c r="AP18" s="36">
        <v>9.1</v>
      </c>
      <c r="AQ18" s="36">
        <f t="shared" si="10"/>
        <v>9.1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0</v>
      </c>
      <c r="BM18" s="96">
        <v>1016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0.85378151260504198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554140</v>
      </c>
      <c r="DD18" s="31"/>
      <c r="DE18" s="31">
        <f t="shared" si="8"/>
        <v>1218</v>
      </c>
      <c r="DF18" s="31"/>
      <c r="DG18" s="31">
        <f t="shared" si="11"/>
        <v>1218</v>
      </c>
      <c r="DH18" s="31"/>
      <c r="DI18" s="31"/>
      <c r="DJ18" s="31"/>
      <c r="DK18" s="31"/>
      <c r="DL18" s="31"/>
      <c r="DM18" s="31">
        <f t="shared" si="9"/>
        <v>1218</v>
      </c>
      <c r="DN18" s="31">
        <f t="shared" si="12"/>
        <v>205.81277458600877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7</v>
      </c>
      <c r="G19" s="126">
        <v>77</v>
      </c>
      <c r="H19" s="43">
        <f t="shared" si="1"/>
        <v>54.225352112676056</v>
      </c>
      <c r="I19" s="43">
        <v>74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2185566</v>
      </c>
      <c r="AF19" s="38"/>
      <c r="AG19" s="38"/>
      <c r="AH19" s="38"/>
      <c r="AI19" s="37">
        <f t="shared" si="2"/>
        <v>4992</v>
      </c>
      <c r="AJ19" s="37">
        <f t="shared" si="3"/>
        <v>4.992</v>
      </c>
      <c r="AK19" s="37">
        <f t="shared" si="4"/>
        <v>119.80799999999999</v>
      </c>
      <c r="AL19" s="37"/>
      <c r="AM19" s="37"/>
      <c r="AN19" s="37"/>
      <c r="AO19" s="37">
        <f t="shared" si="5"/>
        <v>119.80799999999999</v>
      </c>
      <c r="AP19" s="36">
        <v>8.6</v>
      </c>
      <c r="AQ19" s="36">
        <f t="shared" si="10"/>
        <v>8.6</v>
      </c>
      <c r="AR19" s="35"/>
      <c r="AS19" s="35"/>
      <c r="AT19" s="35"/>
      <c r="AU19" s="34" t="s">
        <v>154</v>
      </c>
      <c r="AV19" s="96">
        <v>1188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0</v>
      </c>
      <c r="BM19" s="96">
        <v>1017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0.99831932773109244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0.85462184873949576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555346</v>
      </c>
      <c r="DD19" s="31"/>
      <c r="DE19" s="31">
        <f t="shared" si="8"/>
        <v>1206</v>
      </c>
      <c r="DF19" s="31"/>
      <c r="DG19" s="31">
        <f t="shared" si="11"/>
        <v>1206</v>
      </c>
      <c r="DH19" s="31"/>
      <c r="DI19" s="31"/>
      <c r="DJ19" s="31"/>
      <c r="DK19" s="31"/>
      <c r="DL19" s="31"/>
      <c r="DM19" s="31">
        <f t="shared" si="9"/>
        <v>1206</v>
      </c>
      <c r="DN19" s="31">
        <f t="shared" si="12"/>
        <v>241.58653846153845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6</v>
      </c>
      <c r="G20" s="126">
        <v>75</v>
      </c>
      <c r="H20" s="43">
        <f t="shared" si="1"/>
        <v>52.816901408450704</v>
      </c>
      <c r="I20" s="43">
        <v>70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2191318</v>
      </c>
      <c r="AF20" s="38"/>
      <c r="AG20" s="38"/>
      <c r="AH20" s="38"/>
      <c r="AI20" s="37">
        <f t="shared" si="2"/>
        <v>5752</v>
      </c>
      <c r="AJ20" s="37">
        <f t="shared" si="3"/>
        <v>5.7519999999999998</v>
      </c>
      <c r="AK20" s="37">
        <f t="shared" si="4"/>
        <v>138.048</v>
      </c>
      <c r="AL20" s="37"/>
      <c r="AM20" s="37"/>
      <c r="AN20" s="37"/>
      <c r="AO20" s="37">
        <f t="shared" si="5"/>
        <v>138.048</v>
      </c>
      <c r="AP20" s="36">
        <v>8.1</v>
      </c>
      <c r="AQ20" s="36">
        <f t="shared" si="10"/>
        <v>8.1</v>
      </c>
      <c r="AR20" s="35"/>
      <c r="AS20" s="35"/>
      <c r="AT20" s="35"/>
      <c r="AU20" s="34" t="s">
        <v>154</v>
      </c>
      <c r="AV20" s="96">
        <v>1188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0</v>
      </c>
      <c r="BM20" s="96">
        <v>1016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0.99831932773109244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0.85378151260504198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556494</v>
      </c>
      <c r="DD20" s="31"/>
      <c r="DE20" s="31">
        <f t="shared" si="8"/>
        <v>1148</v>
      </c>
      <c r="DF20" s="31"/>
      <c r="DG20" s="31">
        <f t="shared" si="11"/>
        <v>1148</v>
      </c>
      <c r="DH20" s="31"/>
      <c r="DI20" s="31"/>
      <c r="DJ20" s="31"/>
      <c r="DK20" s="31"/>
      <c r="DL20" s="31"/>
      <c r="DM20" s="31">
        <f t="shared" si="9"/>
        <v>1148</v>
      </c>
      <c r="DN20" s="31">
        <f t="shared" si="12"/>
        <v>199.58275382475662</v>
      </c>
      <c r="DO20" s="30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6</v>
      </c>
      <c r="G21" s="126">
        <v>76</v>
      </c>
      <c r="H21" s="43">
        <f t="shared" si="1"/>
        <v>53.521126760563384</v>
      </c>
      <c r="I21" s="43">
        <v>72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2196116</v>
      </c>
      <c r="AF21" s="38"/>
      <c r="AG21" s="38"/>
      <c r="AH21" s="38"/>
      <c r="AI21" s="37">
        <f t="shared" si="2"/>
        <v>4798</v>
      </c>
      <c r="AJ21" s="37">
        <f t="shared" si="3"/>
        <v>4.798</v>
      </c>
      <c r="AK21" s="37">
        <f t="shared" si="4"/>
        <v>115.152</v>
      </c>
      <c r="AL21" s="37"/>
      <c r="AM21" s="37"/>
      <c r="AN21" s="37"/>
      <c r="AO21" s="37">
        <f t="shared" si="5"/>
        <v>115.152</v>
      </c>
      <c r="AP21" s="36">
        <v>7.5</v>
      </c>
      <c r="AQ21" s="36">
        <f t="shared" si="10"/>
        <v>7.5</v>
      </c>
      <c r="AR21" s="35"/>
      <c r="AS21" s="35"/>
      <c r="AT21" s="35"/>
      <c r="AU21" s="34" t="s">
        <v>154</v>
      </c>
      <c r="AV21" s="96">
        <v>1186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0</v>
      </c>
      <c r="BM21" s="96">
        <v>1017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0.99663865546218489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0.85462184873949576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557666</v>
      </c>
      <c r="DD21" s="31"/>
      <c r="DE21" s="31">
        <f t="shared" si="8"/>
        <v>1172</v>
      </c>
      <c r="DF21" s="31"/>
      <c r="DG21" s="31">
        <f t="shared" si="11"/>
        <v>1172</v>
      </c>
      <c r="DH21" s="31"/>
      <c r="DI21" s="31"/>
      <c r="DJ21" s="31"/>
      <c r="DK21" s="31"/>
      <c r="DL21" s="31"/>
      <c r="DM21" s="31">
        <f t="shared" si="9"/>
        <v>1172</v>
      </c>
      <c r="DN21" s="31">
        <f t="shared" si="12"/>
        <v>244.26844518549396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5</v>
      </c>
      <c r="G22" s="126">
        <v>75</v>
      </c>
      <c r="H22" s="43">
        <f t="shared" si="1"/>
        <v>52.816901408450704</v>
      </c>
      <c r="I22" s="43">
        <v>71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2200766</v>
      </c>
      <c r="AF22" s="38"/>
      <c r="AG22" s="38"/>
      <c r="AH22" s="38"/>
      <c r="AI22" s="37">
        <f t="shared" si="2"/>
        <v>4650</v>
      </c>
      <c r="AJ22" s="37">
        <f t="shared" si="3"/>
        <v>4.6500000000000004</v>
      </c>
      <c r="AK22" s="37">
        <f t="shared" si="4"/>
        <v>111.60000000000001</v>
      </c>
      <c r="AL22" s="37"/>
      <c r="AM22" s="37"/>
      <c r="AN22" s="37"/>
      <c r="AO22" s="37">
        <f t="shared" si="5"/>
        <v>111.60000000000001</v>
      </c>
      <c r="AP22" s="36">
        <v>6.9</v>
      </c>
      <c r="AQ22" s="36">
        <f t="shared" si="10"/>
        <v>6.9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0</v>
      </c>
      <c r="BM22" s="96">
        <v>1015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0.8529411764705882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558862</v>
      </c>
      <c r="DD22" s="31"/>
      <c r="DE22" s="31">
        <f t="shared" si="8"/>
        <v>1196</v>
      </c>
      <c r="DF22" s="31"/>
      <c r="DG22" s="31">
        <f t="shared" si="11"/>
        <v>1196</v>
      </c>
      <c r="DH22" s="31"/>
      <c r="DI22" s="31"/>
      <c r="DJ22" s="31"/>
      <c r="DK22" s="31"/>
      <c r="DL22" s="31"/>
      <c r="DM22" s="31">
        <f t="shared" si="9"/>
        <v>1196</v>
      </c>
      <c r="DN22" s="31">
        <f t="shared" si="12"/>
        <v>257.2043010752688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5</v>
      </c>
      <c r="G23" s="126">
        <v>74</v>
      </c>
      <c r="H23" s="43">
        <f t="shared" si="1"/>
        <v>52.112676056338032</v>
      </c>
      <c r="I23" s="43">
        <v>70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2205498</v>
      </c>
      <c r="AF23" s="38"/>
      <c r="AG23" s="38"/>
      <c r="AH23" s="38"/>
      <c r="AI23" s="37">
        <f t="shared" si="2"/>
        <v>4732</v>
      </c>
      <c r="AJ23" s="37">
        <f t="shared" si="3"/>
        <v>4.7320000000000002</v>
      </c>
      <c r="AK23" s="37">
        <f t="shared" si="4"/>
        <v>113.56800000000001</v>
      </c>
      <c r="AL23" s="37"/>
      <c r="AM23" s="37"/>
      <c r="AN23" s="37"/>
      <c r="AO23" s="37">
        <f t="shared" si="5"/>
        <v>113.56800000000001</v>
      </c>
      <c r="AP23" s="36">
        <v>6.3</v>
      </c>
      <c r="AQ23" s="36">
        <f t="shared" si="10"/>
        <v>6.3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0</v>
      </c>
      <c r="BM23" s="96">
        <v>1016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0.85378151260504198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560104</v>
      </c>
      <c r="DD23" s="31"/>
      <c r="DE23" s="31">
        <f t="shared" si="8"/>
        <v>1242</v>
      </c>
      <c r="DF23" s="31"/>
      <c r="DG23" s="31">
        <f t="shared" si="11"/>
        <v>1242</v>
      </c>
      <c r="DH23" s="31"/>
      <c r="DI23" s="31"/>
      <c r="DJ23" s="31"/>
      <c r="DK23" s="31"/>
      <c r="DL23" s="31"/>
      <c r="DM23" s="31">
        <f t="shared" si="9"/>
        <v>1242</v>
      </c>
      <c r="DN23" s="31">
        <f t="shared" si="12"/>
        <v>262.46830092983936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4</v>
      </c>
      <c r="G24" s="126">
        <v>74</v>
      </c>
      <c r="H24" s="43">
        <f t="shared" si="1"/>
        <v>52.112676056338032</v>
      </c>
      <c r="I24" s="43">
        <v>70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2210190</v>
      </c>
      <c r="AF24" s="38"/>
      <c r="AG24" s="38"/>
      <c r="AH24" s="38"/>
      <c r="AI24" s="37">
        <f t="shared" si="2"/>
        <v>4692</v>
      </c>
      <c r="AJ24" s="37">
        <f t="shared" si="3"/>
        <v>4.6920000000000002</v>
      </c>
      <c r="AK24" s="37">
        <f t="shared" si="4"/>
        <v>112.608</v>
      </c>
      <c r="AL24" s="37"/>
      <c r="AM24" s="37"/>
      <c r="AN24" s="37"/>
      <c r="AO24" s="37">
        <f t="shared" si="5"/>
        <v>112.608</v>
      </c>
      <c r="AP24" s="36">
        <v>5.8</v>
      </c>
      <c r="AQ24" s="36">
        <f t="shared" si="10"/>
        <v>5.8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0</v>
      </c>
      <c r="BM24" s="96">
        <v>1006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0.8453781512605042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561286</v>
      </c>
      <c r="DD24" s="31"/>
      <c r="DE24" s="31">
        <f t="shared" si="8"/>
        <v>1182</v>
      </c>
      <c r="DF24" s="31"/>
      <c r="DG24" s="31">
        <f t="shared" si="11"/>
        <v>1182</v>
      </c>
      <c r="DH24" s="31"/>
      <c r="DI24" s="31"/>
      <c r="DJ24" s="31"/>
      <c r="DK24" s="31"/>
      <c r="DL24" s="31"/>
      <c r="DM24" s="31">
        <f t="shared" si="9"/>
        <v>1182</v>
      </c>
      <c r="DN24" s="31">
        <f t="shared" si="12"/>
        <v>251.91815856777492</v>
      </c>
      <c r="DO24" s="30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4</v>
      </c>
      <c r="G25" s="126">
        <v>74</v>
      </c>
      <c r="H25" s="43">
        <f t="shared" si="1"/>
        <v>52.112676056338032</v>
      </c>
      <c r="I25" s="43">
        <v>70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2215172</v>
      </c>
      <c r="AF25" s="38"/>
      <c r="AG25" s="38"/>
      <c r="AH25" s="38"/>
      <c r="AI25" s="37">
        <f t="shared" si="2"/>
        <v>4982</v>
      </c>
      <c r="AJ25" s="37">
        <f t="shared" si="3"/>
        <v>4.9820000000000002</v>
      </c>
      <c r="AK25" s="37">
        <f t="shared" si="4"/>
        <v>119.56800000000001</v>
      </c>
      <c r="AL25" s="37"/>
      <c r="AM25" s="37"/>
      <c r="AN25" s="37"/>
      <c r="AO25" s="37">
        <f t="shared" si="5"/>
        <v>119.56800000000001</v>
      </c>
      <c r="AP25" s="36">
        <v>5.4</v>
      </c>
      <c r="AQ25" s="36">
        <f t="shared" si="10"/>
        <v>5.4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0</v>
      </c>
      <c r="BM25" s="96">
        <v>1006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0.8453781512605042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562429</v>
      </c>
      <c r="DD25" s="31"/>
      <c r="DE25" s="31">
        <f t="shared" si="8"/>
        <v>1143</v>
      </c>
      <c r="DF25" s="31"/>
      <c r="DG25" s="31">
        <f t="shared" si="11"/>
        <v>1143</v>
      </c>
      <c r="DH25" s="31"/>
      <c r="DI25" s="31"/>
      <c r="DJ25" s="31"/>
      <c r="DK25" s="31"/>
      <c r="DL25" s="31"/>
      <c r="DM25" s="31">
        <f t="shared" si="9"/>
        <v>1143</v>
      </c>
      <c r="DN25" s="31">
        <f t="shared" si="12"/>
        <v>229.42593336009634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3</v>
      </c>
      <c r="G26" s="126">
        <v>75</v>
      </c>
      <c r="H26" s="43">
        <f t="shared" si="1"/>
        <v>52.816901408450704</v>
      </c>
      <c r="I26" s="43">
        <v>72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2220243</v>
      </c>
      <c r="AF26" s="38"/>
      <c r="AG26" s="38"/>
      <c r="AH26" s="38"/>
      <c r="AI26" s="37">
        <f t="shared" si="2"/>
        <v>5071</v>
      </c>
      <c r="AJ26" s="37">
        <f t="shared" si="3"/>
        <v>5.0709999999999997</v>
      </c>
      <c r="AK26" s="37">
        <f t="shared" si="4"/>
        <v>121.70399999999999</v>
      </c>
      <c r="AL26" s="37"/>
      <c r="AM26" s="37"/>
      <c r="AN26" s="37"/>
      <c r="AO26" s="37">
        <f t="shared" si="5"/>
        <v>121.70399999999999</v>
      </c>
      <c r="AP26" s="36">
        <v>4.9000000000000004</v>
      </c>
      <c r="AQ26" s="36">
        <f t="shared" si="10"/>
        <v>4.9000000000000004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0</v>
      </c>
      <c r="BM26" s="96">
        <v>1006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0.8453781512605042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563596</v>
      </c>
      <c r="DD26" s="31"/>
      <c r="DE26" s="31">
        <f t="shared" si="8"/>
        <v>1167</v>
      </c>
      <c r="DF26" s="31"/>
      <c r="DG26" s="31">
        <f t="shared" si="11"/>
        <v>1167</v>
      </c>
      <c r="DH26" s="31"/>
      <c r="DI26" s="31"/>
      <c r="DJ26" s="31"/>
      <c r="DK26" s="31"/>
      <c r="DL26" s="31"/>
      <c r="DM26" s="31">
        <f t="shared" si="9"/>
        <v>1167</v>
      </c>
      <c r="DN26" s="31">
        <f t="shared" si="12"/>
        <v>230.1321238414514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3</v>
      </c>
      <c r="G27" s="126">
        <v>75</v>
      </c>
      <c r="H27" s="43">
        <f t="shared" si="1"/>
        <v>52.816901408450704</v>
      </c>
      <c r="I27" s="43">
        <v>72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2225310</v>
      </c>
      <c r="AF27" s="38"/>
      <c r="AG27" s="38"/>
      <c r="AH27" s="38"/>
      <c r="AI27" s="37">
        <f t="shared" si="2"/>
        <v>5067</v>
      </c>
      <c r="AJ27" s="37">
        <f t="shared" si="3"/>
        <v>5.0670000000000002</v>
      </c>
      <c r="AK27" s="37">
        <f t="shared" si="4"/>
        <v>121.608</v>
      </c>
      <c r="AL27" s="37"/>
      <c r="AM27" s="37"/>
      <c r="AN27" s="37"/>
      <c r="AO27" s="37">
        <f t="shared" si="5"/>
        <v>121.608</v>
      </c>
      <c r="AP27" s="36">
        <v>4.5</v>
      </c>
      <c r="AQ27" s="36">
        <f t="shared" si="10"/>
        <v>4.5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0</v>
      </c>
      <c r="BM27" s="96">
        <v>1006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0.8453781512605042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564752</v>
      </c>
      <c r="DD27" s="31"/>
      <c r="DE27" s="31">
        <f t="shared" si="8"/>
        <v>1156</v>
      </c>
      <c r="DF27" s="31"/>
      <c r="DG27" s="31">
        <f t="shared" si="11"/>
        <v>1156</v>
      </c>
      <c r="DH27" s="31"/>
      <c r="DI27" s="31"/>
      <c r="DJ27" s="31"/>
      <c r="DK27" s="31"/>
      <c r="DL27" s="31"/>
      <c r="DM27" s="31">
        <f t="shared" si="9"/>
        <v>1156</v>
      </c>
      <c r="DN27" s="31">
        <f t="shared" si="12"/>
        <v>228.14288533649102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2</v>
      </c>
      <c r="G28" s="126">
        <v>74</v>
      </c>
      <c r="H28" s="43">
        <f t="shared" si="1"/>
        <v>52.112676056338032</v>
      </c>
      <c r="I28" s="43">
        <v>70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2230610</v>
      </c>
      <c r="AF28" s="38"/>
      <c r="AG28" s="38"/>
      <c r="AH28" s="38"/>
      <c r="AI28" s="37">
        <f t="shared" si="2"/>
        <v>5300</v>
      </c>
      <c r="AJ28" s="37">
        <f t="shared" si="3"/>
        <v>5.3</v>
      </c>
      <c r="AK28" s="37">
        <f t="shared" si="4"/>
        <v>127.19999999999999</v>
      </c>
      <c r="AL28" s="37"/>
      <c r="AM28" s="37"/>
      <c r="AN28" s="37"/>
      <c r="AO28" s="37">
        <f t="shared" si="5"/>
        <v>127.19999999999999</v>
      </c>
      <c r="AP28" s="36">
        <v>4.0999999999999996</v>
      </c>
      <c r="AQ28" s="36">
        <f t="shared" si="10"/>
        <v>4.0999999999999996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0</v>
      </c>
      <c r="BM28" s="96">
        <v>1006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0.8453781512605042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565924</v>
      </c>
      <c r="DD28" s="31"/>
      <c r="DE28" s="31">
        <f t="shared" si="8"/>
        <v>1172</v>
      </c>
      <c r="DF28" s="31"/>
      <c r="DG28" s="31">
        <f t="shared" si="11"/>
        <v>1172</v>
      </c>
      <c r="DH28" s="31"/>
      <c r="DI28" s="31"/>
      <c r="DJ28" s="31"/>
      <c r="DK28" s="31"/>
      <c r="DL28" s="31"/>
      <c r="DM28" s="31">
        <f t="shared" si="9"/>
        <v>1172</v>
      </c>
      <c r="DN28" s="31">
        <f t="shared" si="12"/>
        <v>221.13207547169813</v>
      </c>
      <c r="DO28" s="30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2</v>
      </c>
      <c r="G29" s="126">
        <v>74</v>
      </c>
      <c r="H29" s="43">
        <f t="shared" si="1"/>
        <v>52.112676056338032</v>
      </c>
      <c r="I29" s="43">
        <v>70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2236074</v>
      </c>
      <c r="AF29" s="38"/>
      <c r="AG29" s="38"/>
      <c r="AH29" s="38"/>
      <c r="AI29" s="37">
        <f t="shared" si="2"/>
        <v>5464</v>
      </c>
      <c r="AJ29" s="37">
        <f t="shared" si="3"/>
        <v>5.4640000000000004</v>
      </c>
      <c r="AK29" s="37">
        <f t="shared" si="4"/>
        <v>131.13600000000002</v>
      </c>
      <c r="AL29" s="37"/>
      <c r="AM29" s="37"/>
      <c r="AN29" s="37"/>
      <c r="AO29" s="37">
        <f t="shared" si="5"/>
        <v>131.13600000000002</v>
      </c>
      <c r="AP29" s="36">
        <v>3.7</v>
      </c>
      <c r="AQ29" s="36">
        <f t="shared" si="10"/>
        <v>3.7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0</v>
      </c>
      <c r="BM29" s="96">
        <v>1006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0.8453781512605042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567082</v>
      </c>
      <c r="DD29" s="31"/>
      <c r="DE29" s="31">
        <f t="shared" si="8"/>
        <v>1158</v>
      </c>
      <c r="DF29" s="31"/>
      <c r="DG29" s="31">
        <f t="shared" si="11"/>
        <v>1158</v>
      </c>
      <c r="DH29" s="31"/>
      <c r="DI29" s="31"/>
      <c r="DJ29" s="31"/>
      <c r="DK29" s="31"/>
      <c r="DL29" s="31"/>
      <c r="DM29" s="31">
        <f t="shared" si="9"/>
        <v>1158</v>
      </c>
      <c r="DN29" s="31">
        <f t="shared" si="12"/>
        <v>211.93265007320642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2</v>
      </c>
      <c r="G30" s="126">
        <v>74</v>
      </c>
      <c r="H30" s="43">
        <f t="shared" si="1"/>
        <v>52.112676056338032</v>
      </c>
      <c r="I30" s="43">
        <v>70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2241494</v>
      </c>
      <c r="AF30" s="38"/>
      <c r="AG30" s="38"/>
      <c r="AH30" s="38"/>
      <c r="AI30" s="37">
        <f t="shared" si="2"/>
        <v>5420</v>
      </c>
      <c r="AJ30" s="37">
        <f t="shared" si="3"/>
        <v>5.42</v>
      </c>
      <c r="AK30" s="37">
        <f t="shared" si="4"/>
        <v>130.07999999999998</v>
      </c>
      <c r="AL30" s="37"/>
      <c r="AM30" s="37"/>
      <c r="AN30" s="37"/>
      <c r="AO30" s="37">
        <f t="shared" si="5"/>
        <v>130.07999999999998</v>
      </c>
      <c r="AP30" s="36">
        <v>3.3</v>
      </c>
      <c r="AQ30" s="36">
        <f t="shared" si="10"/>
        <v>3.3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0</v>
      </c>
      <c r="BM30" s="96">
        <v>1006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0.8453781512605042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568242</v>
      </c>
      <c r="DD30" s="31"/>
      <c r="DE30" s="31">
        <f t="shared" si="8"/>
        <v>1160</v>
      </c>
      <c r="DF30" s="31"/>
      <c r="DG30" s="31">
        <f t="shared" si="11"/>
        <v>1160</v>
      </c>
      <c r="DH30" s="31"/>
      <c r="DI30" s="31"/>
      <c r="DJ30" s="31"/>
      <c r="DK30" s="31"/>
      <c r="DL30" s="31"/>
      <c r="DM30" s="31">
        <f t="shared" si="9"/>
        <v>1160</v>
      </c>
      <c r="DN30" s="31">
        <f t="shared" si="12"/>
        <v>214.02214022140222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2</v>
      </c>
      <c r="G31" s="126">
        <v>74</v>
      </c>
      <c r="H31" s="43">
        <f t="shared" si="1"/>
        <v>52.112676056338032</v>
      </c>
      <c r="I31" s="43">
        <v>70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2246986</v>
      </c>
      <c r="AF31" s="38"/>
      <c r="AG31" s="38"/>
      <c r="AH31" s="38"/>
      <c r="AI31" s="37">
        <f t="shared" si="2"/>
        <v>5492</v>
      </c>
      <c r="AJ31" s="37">
        <f t="shared" si="3"/>
        <v>5.492</v>
      </c>
      <c r="AK31" s="37">
        <f t="shared" si="4"/>
        <v>131.80799999999999</v>
      </c>
      <c r="AL31" s="37"/>
      <c r="AM31" s="37"/>
      <c r="AN31" s="37"/>
      <c r="AO31" s="37">
        <f t="shared" si="5"/>
        <v>131.80799999999999</v>
      </c>
      <c r="AP31" s="36">
        <v>3</v>
      </c>
      <c r="AQ31" s="36">
        <f t="shared" si="10"/>
        <v>3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0</v>
      </c>
      <c r="BM31" s="96">
        <v>1006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0.8453781512605042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569400</v>
      </c>
      <c r="DD31" s="31"/>
      <c r="DE31" s="31">
        <f t="shared" si="8"/>
        <v>1158</v>
      </c>
      <c r="DF31" s="31"/>
      <c r="DG31" s="31">
        <f t="shared" si="11"/>
        <v>1158</v>
      </c>
      <c r="DH31" s="31"/>
      <c r="DI31" s="31"/>
      <c r="DJ31" s="31"/>
      <c r="DK31" s="31"/>
      <c r="DL31" s="31"/>
      <c r="DM31" s="31">
        <f t="shared" si="9"/>
        <v>1158</v>
      </c>
      <c r="DN31" s="31">
        <f t="shared" si="12"/>
        <v>210.85214857975237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1</v>
      </c>
      <c r="G32" s="126">
        <v>77</v>
      </c>
      <c r="H32" s="43">
        <f t="shared" si="1"/>
        <v>54.225352112676056</v>
      </c>
      <c r="I32" s="43">
        <v>69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2252483</v>
      </c>
      <c r="AF32" s="38"/>
      <c r="AG32" s="38"/>
      <c r="AH32" s="38"/>
      <c r="AI32" s="37">
        <f t="shared" si="2"/>
        <v>5497</v>
      </c>
      <c r="AJ32" s="37">
        <f t="shared" si="3"/>
        <v>5.4969999999999999</v>
      </c>
      <c r="AK32" s="37">
        <f t="shared" si="4"/>
        <v>131.928</v>
      </c>
      <c r="AL32" s="37"/>
      <c r="AM32" s="37"/>
      <c r="AN32" s="37"/>
      <c r="AO32" s="37">
        <f t="shared" si="5"/>
        <v>131.928</v>
      </c>
      <c r="AP32" s="36">
        <v>2.7</v>
      </c>
      <c r="AQ32" s="36">
        <f t="shared" si="10"/>
        <v>2.7</v>
      </c>
      <c r="AR32" s="35"/>
      <c r="AS32" s="35"/>
      <c r="AT32" s="35"/>
      <c r="AU32" s="34" t="s">
        <v>154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0</v>
      </c>
      <c r="BM32" s="96">
        <v>1031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0.86638655462184877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570516</v>
      </c>
      <c r="DD32" s="31"/>
      <c r="DE32" s="31">
        <f t="shared" si="8"/>
        <v>1116</v>
      </c>
      <c r="DF32" s="31"/>
      <c r="DG32" s="31">
        <f t="shared" si="11"/>
        <v>1116</v>
      </c>
      <c r="DH32" s="31"/>
      <c r="DI32" s="31"/>
      <c r="DJ32" s="31"/>
      <c r="DK32" s="31"/>
      <c r="DL32" s="31"/>
      <c r="DM32" s="31">
        <f t="shared" si="9"/>
        <v>1116</v>
      </c>
      <c r="DN32" s="31">
        <f t="shared" si="12"/>
        <v>203.01982899763507</v>
      </c>
      <c r="DO32" s="30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0</v>
      </c>
      <c r="G33" s="126">
        <v>75</v>
      </c>
      <c r="H33" s="43">
        <f t="shared" si="1"/>
        <v>52.816901408450704</v>
      </c>
      <c r="I33" s="43">
        <v>68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2257583</v>
      </c>
      <c r="AF33" s="38"/>
      <c r="AG33" s="38"/>
      <c r="AH33" s="38"/>
      <c r="AI33" s="37">
        <f t="shared" si="2"/>
        <v>5100</v>
      </c>
      <c r="AJ33" s="37">
        <f t="shared" si="3"/>
        <v>5.0999999999999996</v>
      </c>
      <c r="AK33" s="37">
        <f t="shared" si="4"/>
        <v>122.39999999999999</v>
      </c>
      <c r="AL33" s="37"/>
      <c r="AM33" s="37"/>
      <c r="AN33" s="37"/>
      <c r="AO33" s="37">
        <f t="shared" si="5"/>
        <v>122.39999999999999</v>
      </c>
      <c r="AP33" s="36">
        <v>3</v>
      </c>
      <c r="AQ33" s="36">
        <f t="shared" si="10"/>
        <v>3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571664</v>
      </c>
      <c r="DD33" s="31"/>
      <c r="DE33" s="31">
        <f t="shared" si="8"/>
        <v>1148</v>
      </c>
      <c r="DF33" s="31"/>
      <c r="DG33" s="31">
        <f t="shared" si="11"/>
        <v>1148</v>
      </c>
      <c r="DH33" s="31"/>
      <c r="DI33" s="31"/>
      <c r="DJ33" s="31"/>
      <c r="DK33" s="31"/>
      <c r="DL33" s="31"/>
      <c r="DM33" s="31">
        <f t="shared" si="9"/>
        <v>1148</v>
      </c>
      <c r="DN33" s="31">
        <f t="shared" si="12"/>
        <v>225.0980392156863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0</v>
      </c>
      <c r="G34" s="126">
        <v>75</v>
      </c>
      <c r="H34" s="43">
        <f t="shared" si="1"/>
        <v>52.816901408450704</v>
      </c>
      <c r="I34" s="43">
        <v>68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2262848</v>
      </c>
      <c r="AF34" s="38"/>
      <c r="AG34" s="38"/>
      <c r="AH34" s="38"/>
      <c r="AI34" s="37">
        <f t="shared" si="2"/>
        <v>5265</v>
      </c>
      <c r="AJ34" s="37">
        <f t="shared" si="3"/>
        <v>5.2649999999999997</v>
      </c>
      <c r="AK34" s="37">
        <f t="shared" si="4"/>
        <v>126.35999999999999</v>
      </c>
      <c r="AL34" s="37"/>
      <c r="AM34" s="37"/>
      <c r="AN34" s="37"/>
      <c r="AO34" s="37">
        <f t="shared" si="5"/>
        <v>126.35999999999999</v>
      </c>
      <c r="AP34" s="36">
        <v>3.8</v>
      </c>
      <c r="AQ34" s="36">
        <f t="shared" si="10"/>
        <v>3.8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572762</v>
      </c>
      <c r="DD34" s="31"/>
      <c r="DE34" s="31">
        <f t="shared" si="8"/>
        <v>1098</v>
      </c>
      <c r="DF34" s="31"/>
      <c r="DG34" s="31">
        <f t="shared" si="11"/>
        <v>1098</v>
      </c>
      <c r="DH34" s="31"/>
      <c r="DI34" s="31"/>
      <c r="DJ34" s="31"/>
      <c r="DK34" s="31"/>
      <c r="DL34" s="31"/>
      <c r="DM34" s="31">
        <f t="shared" si="9"/>
        <v>1098</v>
      </c>
      <c r="DN34" s="31">
        <f t="shared" si="12"/>
        <v>208.54700854700857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4.041666666666667</v>
      </c>
      <c r="G35" s="27">
        <f t="shared" si="13"/>
        <v>75.291666666666671</v>
      </c>
      <c r="H35" s="27">
        <f t="shared" si="13"/>
        <v>53.022300469483575</v>
      </c>
      <c r="I35" s="27">
        <f t="shared" si="13"/>
        <v>72.166666666666671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121180</v>
      </c>
      <c r="AJ35" s="27">
        <f>SUM(AJ11:AJ34)</f>
        <v>121.17999999999999</v>
      </c>
      <c r="AK35" s="27">
        <f>AVERAGE(AK11:AK34)</f>
        <v>121.17999999999999</v>
      </c>
      <c r="AL35" s="27"/>
      <c r="AM35" s="27"/>
      <c r="AN35" s="27"/>
      <c r="AO35" s="27"/>
      <c r="AP35" s="27">
        <f>AVERAGE(AP11:AP34)</f>
        <v>5.9708333333333341</v>
      </c>
      <c r="AQ35" s="27">
        <f>AVERAGE(AQ11:AQ34)</f>
        <v>5.9708333333333341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27461</v>
      </c>
      <c r="DF35" s="27"/>
      <c r="DG35" s="27"/>
      <c r="DH35" s="27"/>
      <c r="DI35" s="27"/>
      <c r="DJ35" s="27"/>
      <c r="DK35" s="27"/>
      <c r="DL35" s="27"/>
      <c r="DM35" s="27">
        <f t="shared" si="9"/>
        <v>27461</v>
      </c>
      <c r="DN35" s="27">
        <f t="shared" si="12"/>
        <v>226.61330252516919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155</v>
      </c>
      <c r="D38" s="270"/>
      <c r="E38" s="270"/>
      <c r="F38" s="271"/>
    </row>
    <row r="39" spans="2:127" x14ac:dyDescent="0.25">
      <c r="B39" s="21" t="s">
        <v>2</v>
      </c>
      <c r="C39" s="287" t="s">
        <v>187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215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215" t="s">
        <v>206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215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224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228" t="s">
        <v>162</v>
      </c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4"/>
    </row>
    <row r="48" spans="2:127" x14ac:dyDescent="0.25">
      <c r="B48" s="230" t="s">
        <v>258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05" t="s">
        <v>166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238" t="s">
        <v>256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18" t="s">
        <v>191</v>
      </c>
      <c r="C52" s="11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5" t="s">
        <v>259</v>
      </c>
      <c r="C53" s="11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25">
      <c r="B54" s="104" t="s">
        <v>168</v>
      </c>
      <c r="C54" s="11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25">
      <c r="B55" s="297" t="s">
        <v>169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4"/>
    </row>
    <row r="56" spans="2:26" x14ac:dyDescent="0.25">
      <c r="B56" s="297" t="s">
        <v>170</v>
      </c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4"/>
    </row>
    <row r="57" spans="2:26" x14ac:dyDescent="0.25">
      <c r="B57" s="298" t="s">
        <v>171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4"/>
    </row>
    <row r="58" spans="2:26" x14ac:dyDescent="0.25">
      <c r="B58" s="11" t="s">
        <v>260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00" t="s">
        <v>173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25">
      <c r="B60" s="113" t="s">
        <v>174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2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</sheetData>
  <protectedRanges>
    <protectedRange sqref="AD10" name="Range1_11_1_1_1_2_2_1_2"/>
    <protectedRange sqref="AE10" name="Range1_11_1_1_1_2_2_1_2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AV11:BM11 AV12:AY34 BL12:BM34" name="Range1_16_3_1_1_3_1"/>
  </protectedRanges>
  <mergeCells count="50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5:Y55"/>
    <mergeCell ref="B56:Y56"/>
    <mergeCell ref="B57:Y57"/>
    <mergeCell ref="C6:L6"/>
    <mergeCell ref="C7:E7"/>
    <mergeCell ref="F7:L7"/>
    <mergeCell ref="B8:C8"/>
    <mergeCell ref="D8:F8"/>
    <mergeCell ref="G8:I8"/>
    <mergeCell ref="J8:L8"/>
  </mergeCells>
  <conditionalFormatting sqref="AV11:BM11 AV12:AY34 BL12:BM34">
    <cfRule type="containsText" dxfId="15" priority="1" operator="containsText" text="N/A">
      <formula>NOT(ISERROR(SEARCH("N/A",AV11)))</formula>
    </cfRule>
    <cfRule type="cellIs" dxfId="14" priority="4" operator="equal">
      <formula>0</formula>
    </cfRule>
  </conditionalFormatting>
  <conditionalFormatting sqref="AV11:BM11 AV12:AY34 BL12:BM34">
    <cfRule type="cellIs" dxfId="13" priority="3" operator="greaterThanOrEqual">
      <formula>1185</formula>
    </cfRule>
  </conditionalFormatting>
  <conditionalFormatting sqref="AV11:BM11 AV12:AY34 BL12:BM34">
    <cfRule type="cellIs" dxfId="12" priority="2" operator="between">
      <formula>0.1</formula>
      <formula>1184</formula>
    </cfRule>
  </conditionalFormatting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W67"/>
  <sheetViews>
    <sheetView topLeftCell="A19" zoomScale="90" zoomScaleNormal="90" workbookViewId="0">
      <selection activeCell="C39" sqref="C39:F39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43314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5" t="s">
        <v>136</v>
      </c>
      <c r="AG8" s="85" t="s">
        <v>135</v>
      </c>
      <c r="AH8" s="85" t="s">
        <v>134</v>
      </c>
      <c r="AI8" s="275" t="s">
        <v>133</v>
      </c>
      <c r="AJ8" s="275"/>
      <c r="AK8" s="85" t="s">
        <v>132</v>
      </c>
      <c r="AL8" s="85" t="s">
        <v>131</v>
      </c>
      <c r="AM8" s="85" t="s">
        <v>131</v>
      </c>
      <c r="AN8" s="85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4" t="s">
        <v>109</v>
      </c>
      <c r="N9" s="84" t="s">
        <v>108</v>
      </c>
      <c r="O9" s="84" t="s">
        <v>107</v>
      </c>
      <c r="P9" s="84" t="s">
        <v>106</v>
      </c>
      <c r="Q9" s="84" t="s">
        <v>109</v>
      </c>
      <c r="R9" s="84" t="s">
        <v>108</v>
      </c>
      <c r="S9" s="84" t="s">
        <v>107</v>
      </c>
      <c r="T9" s="84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5" t="s">
        <v>7</v>
      </c>
      <c r="AM9" s="85" t="s">
        <v>7</v>
      </c>
      <c r="AN9" s="85" t="s">
        <v>7</v>
      </c>
      <c r="AO9" s="85" t="s">
        <v>7</v>
      </c>
      <c r="AP9" s="85" t="s">
        <v>103</v>
      </c>
      <c r="AQ9" s="85" t="s">
        <v>102</v>
      </c>
      <c r="AR9" s="84" t="s">
        <v>101</v>
      </c>
      <c r="AS9" s="84" t="s">
        <v>100</v>
      </c>
      <c r="AT9" s="84" t="s">
        <v>99</v>
      </c>
      <c r="AU9" s="268"/>
      <c r="AV9" s="87" t="s">
        <v>98</v>
      </c>
      <c r="AW9" s="87" t="s">
        <v>97</v>
      </c>
      <c r="AX9" s="87" t="s">
        <v>96</v>
      </c>
      <c r="AY9" s="87" t="s">
        <v>95</v>
      </c>
      <c r="AZ9" s="87" t="s">
        <v>94</v>
      </c>
      <c r="BA9" s="87" t="s">
        <v>93</v>
      </c>
      <c r="BB9" s="87" t="s">
        <v>92</v>
      </c>
      <c r="BC9" s="87" t="s">
        <v>91</v>
      </c>
      <c r="BD9" s="87" t="s">
        <v>98</v>
      </c>
      <c r="BE9" s="87" t="s">
        <v>97</v>
      </c>
      <c r="BF9" s="87" t="s">
        <v>96</v>
      </c>
      <c r="BG9" s="87" t="s">
        <v>95</v>
      </c>
      <c r="BH9" s="87" t="s">
        <v>94</v>
      </c>
      <c r="BI9" s="87" t="s">
        <v>93</v>
      </c>
      <c r="BJ9" s="87" t="s">
        <v>92</v>
      </c>
      <c r="BK9" s="87" t="s">
        <v>91</v>
      </c>
      <c r="BL9" s="87" t="s">
        <v>89</v>
      </c>
      <c r="BM9" s="87" t="s">
        <v>88</v>
      </c>
      <c r="BN9" s="87" t="s">
        <v>87</v>
      </c>
      <c r="BO9" s="87" t="s">
        <v>86</v>
      </c>
      <c r="BP9" s="87" t="s">
        <v>85</v>
      </c>
      <c r="BQ9" s="87" t="s">
        <v>84</v>
      </c>
      <c r="BR9" s="87" t="s">
        <v>83</v>
      </c>
      <c r="BS9" s="87" t="s">
        <v>90</v>
      </c>
      <c r="BT9" s="87" t="s">
        <v>89</v>
      </c>
      <c r="BU9" s="87" t="s">
        <v>88</v>
      </c>
      <c r="BV9" s="87" t="s">
        <v>87</v>
      </c>
      <c r="BW9" s="87" t="s">
        <v>86</v>
      </c>
      <c r="BX9" s="87" t="s">
        <v>85</v>
      </c>
      <c r="BY9" s="87" t="s">
        <v>84</v>
      </c>
      <c r="BZ9" s="87" t="s">
        <v>83</v>
      </c>
      <c r="CA9" s="87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4" t="s">
        <v>64</v>
      </c>
      <c r="CT9" s="84" t="s">
        <v>63</v>
      </c>
      <c r="CU9" s="84" t="s">
        <v>62</v>
      </c>
      <c r="CV9" s="84" t="s">
        <v>61</v>
      </c>
      <c r="CW9" s="84" t="s">
        <v>60</v>
      </c>
      <c r="CX9" s="84" t="s">
        <v>59</v>
      </c>
      <c r="CY9" s="84" t="s">
        <v>58</v>
      </c>
      <c r="CZ9" s="84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4" t="s">
        <v>45</v>
      </c>
      <c r="N10" s="84" t="s">
        <v>45</v>
      </c>
      <c r="O10" s="84" t="s">
        <v>45</v>
      </c>
      <c r="P10" s="84" t="s">
        <v>45</v>
      </c>
      <c r="Q10" s="84" t="s">
        <v>44</v>
      </c>
      <c r="R10" s="84" t="s">
        <v>44</v>
      </c>
      <c r="S10" s="84" t="s">
        <v>44</v>
      </c>
      <c r="T10" s="84" t="s">
        <v>44</v>
      </c>
      <c r="U10" s="274"/>
      <c r="V10" s="84" t="s">
        <v>43</v>
      </c>
      <c r="W10" s="85" t="s">
        <v>7</v>
      </c>
      <c r="X10" s="85" t="s">
        <v>43</v>
      </c>
      <c r="Y10" s="85" t="s">
        <v>7</v>
      </c>
      <c r="Z10" s="85" t="s">
        <v>42</v>
      </c>
      <c r="AA10" s="85" t="s">
        <v>41</v>
      </c>
      <c r="AB10" s="275"/>
      <c r="AC10" s="275"/>
      <c r="AD10" s="61">
        <v>409882</v>
      </c>
      <c r="AE10" s="89">
        <f>'[1]AUG 1'!AE34</f>
        <v>178333</v>
      </c>
      <c r="AF10" s="60"/>
      <c r="AG10" s="60"/>
      <c r="AH10" s="60"/>
      <c r="AI10" s="258"/>
      <c r="AJ10" s="258"/>
      <c r="AK10" s="258"/>
      <c r="AL10" s="88"/>
      <c r="AM10" s="85"/>
      <c r="AN10" s="85"/>
      <c r="AO10" s="85"/>
      <c r="AP10" s="276" t="s">
        <v>40</v>
      </c>
      <c r="AQ10" s="277"/>
      <c r="AR10" s="84"/>
      <c r="AS10" s="84"/>
      <c r="AT10" s="84"/>
      <c r="AU10" s="84"/>
      <c r="AV10" s="87">
        <v>0</v>
      </c>
      <c r="AW10" s="87">
        <v>0</v>
      </c>
      <c r="AX10" s="87" t="s">
        <v>39</v>
      </c>
      <c r="AY10" s="87" t="s">
        <v>39</v>
      </c>
      <c r="AZ10" s="87" t="s">
        <v>39</v>
      </c>
      <c r="BA10" s="87" t="s">
        <v>38</v>
      </c>
      <c r="BB10" s="87" t="s">
        <v>38</v>
      </c>
      <c r="BC10" s="87" t="s">
        <v>38</v>
      </c>
      <c r="BD10" s="87" t="s">
        <v>37</v>
      </c>
      <c r="BE10" s="87" t="s">
        <v>37</v>
      </c>
      <c r="BF10" s="87" t="s">
        <v>37</v>
      </c>
      <c r="BG10" s="87" t="s">
        <v>37</v>
      </c>
      <c r="BH10" s="87" t="s">
        <v>37</v>
      </c>
      <c r="BI10" s="87" t="s">
        <v>37</v>
      </c>
      <c r="BJ10" s="87" t="s">
        <v>37</v>
      </c>
      <c r="BK10" s="87" t="s">
        <v>37</v>
      </c>
      <c r="BL10" s="87">
        <v>0</v>
      </c>
      <c r="BM10" s="87">
        <v>0</v>
      </c>
      <c r="BN10" s="87" t="s">
        <v>39</v>
      </c>
      <c r="BO10" s="87" t="s">
        <v>39</v>
      </c>
      <c r="BP10" s="87" t="s">
        <v>39</v>
      </c>
      <c r="BQ10" s="87" t="s">
        <v>38</v>
      </c>
      <c r="BR10" s="87" t="s">
        <v>38</v>
      </c>
      <c r="BS10" s="87" t="s">
        <v>38</v>
      </c>
      <c r="BT10" s="87" t="s">
        <v>37</v>
      </c>
      <c r="BU10" s="87" t="s">
        <v>37</v>
      </c>
      <c r="BV10" s="87" t="s">
        <v>37</v>
      </c>
      <c r="BW10" s="87" t="s">
        <v>37</v>
      </c>
      <c r="BX10" s="87" t="s">
        <v>37</v>
      </c>
      <c r="BY10" s="87" t="s">
        <v>37</v>
      </c>
      <c r="BZ10" s="87" t="s">
        <v>37</v>
      </c>
      <c r="CA10" s="87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7" t="s">
        <v>37</v>
      </c>
      <c r="CT10" s="87" t="s">
        <v>37</v>
      </c>
      <c r="CU10" s="87" t="s">
        <v>37</v>
      </c>
      <c r="CV10" s="87" t="s">
        <v>37</v>
      </c>
      <c r="CW10" s="87" t="s">
        <v>37</v>
      </c>
      <c r="CX10" s="87" t="s">
        <v>37</v>
      </c>
      <c r="CY10" s="87" t="s">
        <v>37</v>
      </c>
      <c r="CZ10" s="87" t="s">
        <v>37</v>
      </c>
      <c r="DA10" s="58"/>
      <c r="DB10" s="58"/>
      <c r="DC10" s="90">
        <f>'[1]AUG 1'!DC34</f>
        <v>96202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4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91">
        <v>3</v>
      </c>
      <c r="E11" s="43">
        <f t="shared" ref="E11:E34" si="0">D11/1.42</f>
        <v>2.1126760563380285</v>
      </c>
      <c r="F11" s="92">
        <v>2</v>
      </c>
      <c r="G11" s="93">
        <v>68</v>
      </c>
      <c r="H11" s="43">
        <f t="shared" ref="H11:H34" si="1">G11/1.42</f>
        <v>47.887323943661976</v>
      </c>
      <c r="I11" s="91">
        <v>75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9">
        <v>182991</v>
      </c>
      <c r="AF11" s="38"/>
      <c r="AG11" s="38"/>
      <c r="AH11" s="38"/>
      <c r="AI11" s="37">
        <f t="shared" ref="AI11:AI34" si="2">IF(ISBLANK(AE11),"-",AE11-AE10)</f>
        <v>4658</v>
      </c>
      <c r="AJ11" s="37">
        <f t="shared" ref="AJ11:AJ34" si="3">AI11/1000</f>
        <v>4.6580000000000004</v>
      </c>
      <c r="AK11" s="37">
        <f t="shared" ref="AK11:AK34" si="4">AJ11*24</f>
        <v>111.792</v>
      </c>
      <c r="AL11" s="37"/>
      <c r="AM11" s="37"/>
      <c r="AN11" s="37"/>
      <c r="AO11" s="37">
        <f t="shared" ref="AO11:AO34" si="5">AK11</f>
        <v>111.792</v>
      </c>
      <c r="AP11" s="94">
        <v>4.5999999999999996</v>
      </c>
      <c r="AQ11" s="95">
        <f t="shared" ref="AQ11:AQ34" si="6">AP11</f>
        <v>4.5999999999999996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7">AV11/1190</f>
        <v>0.99747899159663866</v>
      </c>
      <c r="CC11" s="32">
        <f t="shared" si="7"/>
        <v>0.99579831932773111</v>
      </c>
      <c r="CD11" s="32">
        <f t="shared" si="7"/>
        <v>0</v>
      </c>
      <c r="CE11" s="32">
        <f t="shared" si="7"/>
        <v>0.99579831932773111</v>
      </c>
      <c r="CF11" s="32"/>
      <c r="CG11" s="32"/>
      <c r="CH11" s="32"/>
      <c r="CI11" s="32"/>
      <c r="CJ11" s="32">
        <f t="shared" ref="CJ11:CK34" si="8">BL11/1190</f>
        <v>0</v>
      </c>
      <c r="CK11" s="32">
        <f t="shared" si="8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97">
        <v>97341</v>
      </c>
      <c r="DD11" s="31"/>
      <c r="DE11" s="31">
        <f t="shared" ref="DE11:DE34" si="9">IF(ISBLANK(DC11),"-",DC11-DC10)</f>
        <v>1139</v>
      </c>
      <c r="DF11" s="31"/>
      <c r="DG11" s="31">
        <f>DC11-DC10</f>
        <v>1139</v>
      </c>
      <c r="DH11" s="31"/>
      <c r="DI11" s="31"/>
      <c r="DJ11" s="31"/>
      <c r="DK11" s="31"/>
      <c r="DL11" s="31"/>
      <c r="DM11" s="31">
        <f t="shared" ref="DM11:DM35" si="10">DE11</f>
        <v>1139</v>
      </c>
      <c r="DN11" s="31">
        <f>DM11/AJ11</f>
        <v>244.52554744525546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91">
        <v>3</v>
      </c>
      <c r="E12" s="43">
        <f t="shared" si="0"/>
        <v>2.1126760563380285</v>
      </c>
      <c r="F12" s="92">
        <v>3</v>
      </c>
      <c r="G12" s="93">
        <v>70</v>
      </c>
      <c r="H12" s="43">
        <f t="shared" si="1"/>
        <v>49.295774647887328</v>
      </c>
      <c r="I12" s="91">
        <v>76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9">
        <v>187364</v>
      </c>
      <c r="AF12" s="38"/>
      <c r="AG12" s="38"/>
      <c r="AH12" s="38"/>
      <c r="AI12" s="37">
        <f t="shared" si="2"/>
        <v>4373</v>
      </c>
      <c r="AJ12" s="37">
        <f t="shared" si="3"/>
        <v>4.3730000000000002</v>
      </c>
      <c r="AK12" s="37">
        <f t="shared" si="4"/>
        <v>104.952</v>
      </c>
      <c r="AL12" s="37"/>
      <c r="AM12" s="37"/>
      <c r="AN12" s="37"/>
      <c r="AO12" s="37">
        <f t="shared" si="5"/>
        <v>104.952</v>
      </c>
      <c r="AP12" s="94">
        <v>6.1</v>
      </c>
      <c r="AQ12" s="95">
        <f t="shared" si="6"/>
        <v>6.1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96">
        <v>0</v>
      </c>
      <c r="BA12" s="96">
        <v>0</v>
      </c>
      <c r="BB12" s="96">
        <v>0</v>
      </c>
      <c r="BC12" s="96">
        <v>0</v>
      </c>
      <c r="BD12" s="96">
        <v>0</v>
      </c>
      <c r="BE12" s="96">
        <v>0</v>
      </c>
      <c r="BF12" s="96">
        <v>0</v>
      </c>
      <c r="BG12" s="96">
        <v>0</v>
      </c>
      <c r="BH12" s="96">
        <v>0</v>
      </c>
      <c r="BI12" s="96">
        <v>0</v>
      </c>
      <c r="BJ12" s="96">
        <v>0</v>
      </c>
      <c r="BK12" s="96">
        <v>0</v>
      </c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7"/>
        <v>0.99747899159663866</v>
      </c>
      <c r="CC12" s="32">
        <f t="shared" si="7"/>
        <v>0.99579831932773111</v>
      </c>
      <c r="CD12" s="32">
        <f t="shared" si="7"/>
        <v>0</v>
      </c>
      <c r="CE12" s="32">
        <f t="shared" si="7"/>
        <v>0.99579831932773111</v>
      </c>
      <c r="CF12" s="32"/>
      <c r="CG12" s="32"/>
      <c r="CH12" s="32"/>
      <c r="CI12" s="32"/>
      <c r="CJ12" s="32">
        <f t="shared" si="8"/>
        <v>0</v>
      </c>
      <c r="CK12" s="32">
        <f t="shared" si="8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97">
        <v>98434</v>
      </c>
      <c r="DD12" s="31"/>
      <c r="DE12" s="31">
        <f t="shared" si="9"/>
        <v>1093</v>
      </c>
      <c r="DF12" s="31"/>
      <c r="DG12" s="31">
        <f t="shared" ref="DG12:DG34" si="11">DC12-DC11</f>
        <v>1093</v>
      </c>
      <c r="DH12" s="31"/>
      <c r="DI12" s="31"/>
      <c r="DJ12" s="31"/>
      <c r="DK12" s="31"/>
      <c r="DL12" s="31"/>
      <c r="DM12" s="31">
        <f t="shared" si="10"/>
        <v>1093</v>
      </c>
      <c r="DN12" s="31">
        <f t="shared" ref="DN12:DN35" si="12">DM12/AJ12</f>
        <v>249.94283100846098</v>
      </c>
      <c r="DO12" s="98">
        <v>1.03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91">
        <v>3</v>
      </c>
      <c r="E13" s="43">
        <f t="shared" si="0"/>
        <v>2.1126760563380285</v>
      </c>
      <c r="F13" s="92">
        <v>4</v>
      </c>
      <c r="G13" s="93">
        <v>71</v>
      </c>
      <c r="H13" s="43">
        <f t="shared" si="1"/>
        <v>50</v>
      </c>
      <c r="I13" s="91">
        <v>77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9">
        <v>191812</v>
      </c>
      <c r="AF13" s="38"/>
      <c r="AG13" s="38"/>
      <c r="AH13" s="38"/>
      <c r="AI13" s="37">
        <f t="shared" si="2"/>
        <v>4448</v>
      </c>
      <c r="AJ13" s="37">
        <f t="shared" si="3"/>
        <v>4.4480000000000004</v>
      </c>
      <c r="AK13" s="37">
        <f t="shared" si="4"/>
        <v>106.75200000000001</v>
      </c>
      <c r="AL13" s="37"/>
      <c r="AM13" s="37"/>
      <c r="AN13" s="37"/>
      <c r="AO13" s="37">
        <f t="shared" si="5"/>
        <v>106.75200000000001</v>
      </c>
      <c r="AP13" s="94">
        <v>7.7</v>
      </c>
      <c r="AQ13" s="95">
        <f t="shared" si="6"/>
        <v>7.7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96">
        <v>0</v>
      </c>
      <c r="BA13" s="96">
        <v>0</v>
      </c>
      <c r="BB13" s="96">
        <v>0</v>
      </c>
      <c r="BC13" s="96">
        <v>0</v>
      </c>
      <c r="BD13" s="96">
        <v>0</v>
      </c>
      <c r="BE13" s="96">
        <v>0</v>
      </c>
      <c r="BF13" s="96">
        <v>0</v>
      </c>
      <c r="BG13" s="96">
        <v>0</v>
      </c>
      <c r="BH13" s="96">
        <v>0</v>
      </c>
      <c r="BI13" s="96">
        <v>0</v>
      </c>
      <c r="BJ13" s="96">
        <v>0</v>
      </c>
      <c r="BK13" s="96">
        <v>0</v>
      </c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7"/>
        <v>0.99747899159663866</v>
      </c>
      <c r="CC13" s="32">
        <f t="shared" si="7"/>
        <v>0.99579831932773111</v>
      </c>
      <c r="CD13" s="32">
        <f t="shared" si="7"/>
        <v>0</v>
      </c>
      <c r="CE13" s="32">
        <f t="shared" si="7"/>
        <v>0.99579831932773111</v>
      </c>
      <c r="CF13" s="32"/>
      <c r="CG13" s="32"/>
      <c r="CH13" s="32"/>
      <c r="CI13" s="32"/>
      <c r="CJ13" s="32">
        <f t="shared" si="8"/>
        <v>0</v>
      </c>
      <c r="CK13" s="32">
        <f t="shared" si="8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97">
        <v>99546</v>
      </c>
      <c r="DD13" s="31"/>
      <c r="DE13" s="31">
        <f t="shared" si="9"/>
        <v>1112</v>
      </c>
      <c r="DF13" s="31"/>
      <c r="DG13" s="31">
        <f t="shared" si="11"/>
        <v>1112</v>
      </c>
      <c r="DH13" s="31"/>
      <c r="DI13" s="31"/>
      <c r="DJ13" s="31"/>
      <c r="DK13" s="31"/>
      <c r="DL13" s="31"/>
      <c r="DM13" s="31">
        <f t="shared" si="10"/>
        <v>1112</v>
      </c>
      <c r="DN13" s="31">
        <f t="shared" si="12"/>
        <v>249.99999999999997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91">
        <v>3</v>
      </c>
      <c r="E14" s="43">
        <f t="shared" si="0"/>
        <v>2.1126760563380285</v>
      </c>
      <c r="F14" s="92">
        <v>5</v>
      </c>
      <c r="G14" s="93">
        <v>70</v>
      </c>
      <c r="H14" s="43">
        <f t="shared" si="1"/>
        <v>49.295774647887328</v>
      </c>
      <c r="I14" s="91">
        <v>78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9">
        <v>196421</v>
      </c>
      <c r="AF14" s="38"/>
      <c r="AG14" s="38"/>
      <c r="AH14" s="38"/>
      <c r="AI14" s="37">
        <f t="shared" si="2"/>
        <v>4609</v>
      </c>
      <c r="AJ14" s="37">
        <f t="shared" si="3"/>
        <v>4.609</v>
      </c>
      <c r="AK14" s="37">
        <f t="shared" si="4"/>
        <v>110.616</v>
      </c>
      <c r="AL14" s="37"/>
      <c r="AM14" s="37"/>
      <c r="AN14" s="37"/>
      <c r="AO14" s="37">
        <f t="shared" si="5"/>
        <v>110.616</v>
      </c>
      <c r="AP14" s="94">
        <v>9.1999999999999993</v>
      </c>
      <c r="AQ14" s="95">
        <f t="shared" si="6"/>
        <v>9.1999999999999993</v>
      </c>
      <c r="AR14" s="35"/>
      <c r="AS14" s="35"/>
      <c r="AT14" s="35"/>
      <c r="AU14" s="34" t="s">
        <v>153</v>
      </c>
      <c r="AV14" s="96">
        <v>1187</v>
      </c>
      <c r="AW14" s="96">
        <v>1185</v>
      </c>
      <c r="AX14" s="96">
        <v>0</v>
      </c>
      <c r="AY14" s="96">
        <v>1185</v>
      </c>
      <c r="AZ14" s="96">
        <v>0</v>
      </c>
      <c r="BA14" s="96">
        <v>0</v>
      </c>
      <c r="BB14" s="96">
        <v>0</v>
      </c>
      <c r="BC14" s="96">
        <v>0</v>
      </c>
      <c r="BD14" s="96">
        <v>0</v>
      </c>
      <c r="BE14" s="96">
        <v>0</v>
      </c>
      <c r="BF14" s="96">
        <v>0</v>
      </c>
      <c r="BG14" s="96">
        <v>0</v>
      </c>
      <c r="BH14" s="96">
        <v>0</v>
      </c>
      <c r="BI14" s="96">
        <v>0</v>
      </c>
      <c r="BJ14" s="96">
        <v>0</v>
      </c>
      <c r="BK14" s="96">
        <v>0</v>
      </c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7"/>
        <v>0.99747899159663866</v>
      </c>
      <c r="CC14" s="32">
        <f t="shared" si="7"/>
        <v>0.99579831932773111</v>
      </c>
      <c r="CD14" s="32">
        <f t="shared" si="7"/>
        <v>0</v>
      </c>
      <c r="CE14" s="32">
        <f t="shared" si="7"/>
        <v>0.99579831932773111</v>
      </c>
      <c r="CF14" s="32"/>
      <c r="CG14" s="32"/>
      <c r="CH14" s="32"/>
      <c r="CI14" s="32"/>
      <c r="CJ14" s="32">
        <f t="shared" si="8"/>
        <v>0</v>
      </c>
      <c r="CK14" s="32">
        <f t="shared" si="8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97">
        <v>100666</v>
      </c>
      <c r="DD14" s="31"/>
      <c r="DE14" s="31">
        <f t="shared" si="9"/>
        <v>1120</v>
      </c>
      <c r="DF14" s="31"/>
      <c r="DG14" s="31">
        <f t="shared" si="11"/>
        <v>1120</v>
      </c>
      <c r="DH14" s="31"/>
      <c r="DI14" s="31"/>
      <c r="DJ14" s="31"/>
      <c r="DK14" s="31"/>
      <c r="DL14" s="31"/>
      <c r="DM14" s="31">
        <f t="shared" si="10"/>
        <v>1120</v>
      </c>
      <c r="DN14" s="31">
        <f t="shared" si="12"/>
        <v>243.00282056845302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91">
        <v>3</v>
      </c>
      <c r="E15" s="43">
        <f t="shared" si="0"/>
        <v>2.1126760563380285</v>
      </c>
      <c r="F15" s="92">
        <v>6</v>
      </c>
      <c r="G15" s="93">
        <v>79</v>
      </c>
      <c r="H15" s="43">
        <f t="shared" si="1"/>
        <v>55.633802816901408</v>
      </c>
      <c r="I15" s="91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9">
        <v>201482</v>
      </c>
      <c r="AF15" s="38"/>
      <c r="AG15" s="38"/>
      <c r="AH15" s="38"/>
      <c r="AI15" s="37">
        <f t="shared" si="2"/>
        <v>5061</v>
      </c>
      <c r="AJ15" s="37">
        <f t="shared" si="3"/>
        <v>5.0609999999999999</v>
      </c>
      <c r="AK15" s="37">
        <f t="shared" si="4"/>
        <v>121.464</v>
      </c>
      <c r="AL15" s="37"/>
      <c r="AM15" s="37"/>
      <c r="AN15" s="37"/>
      <c r="AO15" s="37">
        <f t="shared" si="5"/>
        <v>121.464</v>
      </c>
      <c r="AP15" s="94">
        <v>9.5</v>
      </c>
      <c r="AQ15" s="95">
        <f t="shared" si="6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96">
        <v>0</v>
      </c>
      <c r="BA15" s="96">
        <v>0</v>
      </c>
      <c r="BB15" s="96">
        <v>0</v>
      </c>
      <c r="BC15" s="96">
        <v>0</v>
      </c>
      <c r="BD15" s="96">
        <v>0</v>
      </c>
      <c r="BE15" s="96">
        <v>0</v>
      </c>
      <c r="BF15" s="96">
        <v>0</v>
      </c>
      <c r="BG15" s="96">
        <v>0</v>
      </c>
      <c r="BH15" s="96">
        <v>0</v>
      </c>
      <c r="BI15" s="96">
        <v>0</v>
      </c>
      <c r="BJ15" s="96">
        <v>0</v>
      </c>
      <c r="BK15" s="96">
        <v>0</v>
      </c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7"/>
        <v>0.99747899159663866</v>
      </c>
      <c r="CC15" s="32">
        <f t="shared" si="7"/>
        <v>0.99579831932773111</v>
      </c>
      <c r="CD15" s="32">
        <f t="shared" si="7"/>
        <v>0</v>
      </c>
      <c r="CE15" s="32">
        <f t="shared" si="7"/>
        <v>0.99579831932773111</v>
      </c>
      <c r="CF15" s="32"/>
      <c r="CG15" s="32"/>
      <c r="CH15" s="32"/>
      <c r="CI15" s="32"/>
      <c r="CJ15" s="32">
        <f t="shared" si="8"/>
        <v>0</v>
      </c>
      <c r="CK15" s="32">
        <f t="shared" si="8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97">
        <v>101739</v>
      </c>
      <c r="DD15" s="31"/>
      <c r="DE15" s="31">
        <f t="shared" si="9"/>
        <v>1073</v>
      </c>
      <c r="DF15" s="31"/>
      <c r="DG15" s="31">
        <f t="shared" si="11"/>
        <v>1073</v>
      </c>
      <c r="DH15" s="31"/>
      <c r="DI15" s="31"/>
      <c r="DJ15" s="31"/>
      <c r="DK15" s="31"/>
      <c r="DL15" s="31"/>
      <c r="DM15" s="31">
        <f t="shared" si="10"/>
        <v>1073</v>
      </c>
      <c r="DN15" s="31">
        <f t="shared" si="12"/>
        <v>212.01343607982614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91">
        <v>3</v>
      </c>
      <c r="E16" s="43">
        <f t="shared" si="0"/>
        <v>2.1126760563380285</v>
      </c>
      <c r="F16" s="92">
        <v>6</v>
      </c>
      <c r="G16" s="93">
        <v>74</v>
      </c>
      <c r="H16" s="43">
        <f t="shared" si="1"/>
        <v>52.112676056338032</v>
      </c>
      <c r="I16" s="91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9">
        <v>206734</v>
      </c>
      <c r="AF16" s="38"/>
      <c r="AG16" s="38"/>
      <c r="AH16" s="38"/>
      <c r="AI16" s="37">
        <f t="shared" si="2"/>
        <v>5252</v>
      </c>
      <c r="AJ16" s="37">
        <f t="shared" si="3"/>
        <v>5.2519999999999998</v>
      </c>
      <c r="AK16" s="37">
        <f t="shared" si="4"/>
        <v>126.048</v>
      </c>
      <c r="AL16" s="37"/>
      <c r="AM16" s="37"/>
      <c r="AN16" s="37"/>
      <c r="AO16" s="37">
        <f t="shared" si="5"/>
        <v>126.048</v>
      </c>
      <c r="AP16" s="94">
        <v>9.5</v>
      </c>
      <c r="AQ16" s="95">
        <f t="shared" si="6"/>
        <v>9.5</v>
      </c>
      <c r="AR16" s="35"/>
      <c r="AS16" s="35"/>
      <c r="AT16" s="35"/>
      <c r="AU16" s="34" t="s">
        <v>153</v>
      </c>
      <c r="AV16" s="96">
        <v>1187</v>
      </c>
      <c r="AW16" s="96">
        <v>1185</v>
      </c>
      <c r="AX16" s="96">
        <v>0</v>
      </c>
      <c r="AY16" s="96">
        <v>1185</v>
      </c>
      <c r="AZ16" s="96">
        <v>0</v>
      </c>
      <c r="BA16" s="96">
        <v>0</v>
      </c>
      <c r="BB16" s="96">
        <v>0</v>
      </c>
      <c r="BC16" s="96">
        <v>0</v>
      </c>
      <c r="BD16" s="96">
        <v>0</v>
      </c>
      <c r="BE16" s="96">
        <v>0</v>
      </c>
      <c r="BF16" s="96">
        <v>0</v>
      </c>
      <c r="BG16" s="96">
        <v>0</v>
      </c>
      <c r="BH16" s="96">
        <v>0</v>
      </c>
      <c r="BI16" s="96">
        <v>0</v>
      </c>
      <c r="BJ16" s="96">
        <v>0</v>
      </c>
      <c r="BK16" s="96">
        <v>0</v>
      </c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7"/>
        <v>0.99747899159663866</v>
      </c>
      <c r="CC16" s="32">
        <f t="shared" si="7"/>
        <v>0.99579831932773111</v>
      </c>
      <c r="CD16" s="32">
        <f t="shared" si="7"/>
        <v>0</v>
      </c>
      <c r="CE16" s="32">
        <f t="shared" si="7"/>
        <v>0.99579831932773111</v>
      </c>
      <c r="CF16" s="32"/>
      <c r="CG16" s="32"/>
      <c r="CH16" s="32"/>
      <c r="CI16" s="32"/>
      <c r="CJ16" s="32">
        <f t="shared" si="8"/>
        <v>0</v>
      </c>
      <c r="CK16" s="32">
        <f t="shared" si="8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97">
        <v>102774</v>
      </c>
      <c r="DD16" s="31"/>
      <c r="DE16" s="31">
        <f t="shared" si="9"/>
        <v>1035</v>
      </c>
      <c r="DF16" s="31"/>
      <c r="DG16" s="31">
        <f t="shared" si="11"/>
        <v>1035</v>
      </c>
      <c r="DH16" s="31"/>
      <c r="DI16" s="31"/>
      <c r="DJ16" s="31"/>
      <c r="DK16" s="31"/>
      <c r="DL16" s="31"/>
      <c r="DM16" s="31">
        <f t="shared" si="10"/>
        <v>1035</v>
      </c>
      <c r="DN16" s="31">
        <f t="shared" si="12"/>
        <v>197.06778370144707</v>
      </c>
      <c r="DO16" s="98">
        <v>1.04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91">
        <v>3</v>
      </c>
      <c r="E17" s="43">
        <f t="shared" si="0"/>
        <v>2.1126760563380285</v>
      </c>
      <c r="F17" s="92">
        <v>5</v>
      </c>
      <c r="G17" s="93">
        <v>78</v>
      </c>
      <c r="H17" s="43">
        <f t="shared" si="1"/>
        <v>54.929577464788736</v>
      </c>
      <c r="I17" s="91">
        <v>80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9">
        <v>212716</v>
      </c>
      <c r="AF17" s="38"/>
      <c r="AG17" s="38"/>
      <c r="AH17" s="38"/>
      <c r="AI17" s="37">
        <f t="shared" si="2"/>
        <v>5982</v>
      </c>
      <c r="AJ17" s="37">
        <f t="shared" si="3"/>
        <v>5.9820000000000002</v>
      </c>
      <c r="AK17" s="37">
        <f t="shared" si="4"/>
        <v>143.56800000000001</v>
      </c>
      <c r="AL17" s="37"/>
      <c r="AM17" s="37"/>
      <c r="AN17" s="37"/>
      <c r="AO17" s="37">
        <f t="shared" si="5"/>
        <v>143.56800000000001</v>
      </c>
      <c r="AP17" s="94">
        <v>9</v>
      </c>
      <c r="AQ17" s="95">
        <f t="shared" si="6"/>
        <v>9</v>
      </c>
      <c r="AR17" s="35"/>
      <c r="AS17" s="35"/>
      <c r="AT17" s="35"/>
      <c r="AU17" s="34" t="s">
        <v>154</v>
      </c>
      <c r="AV17" s="96">
        <v>1187</v>
      </c>
      <c r="AW17" s="96">
        <v>1185</v>
      </c>
      <c r="AX17" s="96">
        <v>0</v>
      </c>
      <c r="AY17" s="96">
        <v>1185</v>
      </c>
      <c r="AZ17" s="96">
        <v>0</v>
      </c>
      <c r="BA17" s="96">
        <v>0</v>
      </c>
      <c r="BB17" s="96">
        <v>0</v>
      </c>
      <c r="BC17" s="96">
        <v>0</v>
      </c>
      <c r="BD17" s="96">
        <v>0</v>
      </c>
      <c r="BE17" s="96">
        <v>0</v>
      </c>
      <c r="BF17" s="96">
        <v>0</v>
      </c>
      <c r="BG17" s="96">
        <v>0</v>
      </c>
      <c r="BH17" s="96">
        <v>0</v>
      </c>
      <c r="BI17" s="96">
        <v>0</v>
      </c>
      <c r="BJ17" s="96">
        <v>0</v>
      </c>
      <c r="BK17" s="96">
        <v>0</v>
      </c>
      <c r="BL17" s="96">
        <v>1016</v>
      </c>
      <c r="BM17" s="96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7"/>
        <v>0.99747899159663866</v>
      </c>
      <c r="CC17" s="32">
        <f t="shared" si="7"/>
        <v>0.99579831932773111</v>
      </c>
      <c r="CD17" s="32">
        <f t="shared" si="7"/>
        <v>0</v>
      </c>
      <c r="CE17" s="32">
        <f t="shared" si="7"/>
        <v>0.99579831932773111</v>
      </c>
      <c r="CF17" s="32"/>
      <c r="CG17" s="32"/>
      <c r="CH17" s="32"/>
      <c r="CI17" s="32"/>
      <c r="CJ17" s="32">
        <f t="shared" si="8"/>
        <v>0.85378151260504198</v>
      </c>
      <c r="CK17" s="32">
        <f t="shared" si="8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97">
        <v>103928</v>
      </c>
      <c r="DD17" s="31"/>
      <c r="DE17" s="31">
        <f t="shared" si="9"/>
        <v>1154</v>
      </c>
      <c r="DF17" s="31"/>
      <c r="DG17" s="31">
        <f t="shared" si="11"/>
        <v>1154</v>
      </c>
      <c r="DH17" s="31"/>
      <c r="DI17" s="31"/>
      <c r="DJ17" s="31"/>
      <c r="DK17" s="31"/>
      <c r="DL17" s="31"/>
      <c r="DM17" s="31">
        <f t="shared" si="10"/>
        <v>1154</v>
      </c>
      <c r="DN17" s="31">
        <f t="shared" si="12"/>
        <v>192.9120695419592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91">
        <v>3</v>
      </c>
      <c r="E18" s="43">
        <f t="shared" si="0"/>
        <v>2.1126760563380285</v>
      </c>
      <c r="F18" s="92">
        <v>5</v>
      </c>
      <c r="G18" s="93">
        <v>76</v>
      </c>
      <c r="H18" s="43">
        <f t="shared" si="1"/>
        <v>53.521126760563384</v>
      </c>
      <c r="I18" s="91">
        <v>77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9">
        <v>218234</v>
      </c>
      <c r="AF18" s="38"/>
      <c r="AG18" s="38"/>
      <c r="AH18" s="38"/>
      <c r="AI18" s="37">
        <f t="shared" si="2"/>
        <v>5518</v>
      </c>
      <c r="AJ18" s="37">
        <f t="shared" si="3"/>
        <v>5.5179999999999998</v>
      </c>
      <c r="AK18" s="37">
        <f t="shared" si="4"/>
        <v>132.43199999999999</v>
      </c>
      <c r="AL18" s="37"/>
      <c r="AM18" s="37"/>
      <c r="AN18" s="37"/>
      <c r="AO18" s="37">
        <f t="shared" si="5"/>
        <v>132.43199999999999</v>
      </c>
      <c r="AP18" s="94">
        <v>8.5</v>
      </c>
      <c r="AQ18" s="95">
        <f t="shared" si="6"/>
        <v>8.5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96">
        <v>0</v>
      </c>
      <c r="BA18" s="96">
        <v>0</v>
      </c>
      <c r="BB18" s="96">
        <v>0</v>
      </c>
      <c r="BC18" s="96">
        <v>0</v>
      </c>
      <c r="BD18" s="96">
        <v>0</v>
      </c>
      <c r="BE18" s="96">
        <v>0</v>
      </c>
      <c r="BF18" s="96">
        <v>0</v>
      </c>
      <c r="BG18" s="96">
        <v>0</v>
      </c>
      <c r="BH18" s="96">
        <v>0</v>
      </c>
      <c r="BI18" s="96">
        <v>0</v>
      </c>
      <c r="BJ18" s="96">
        <v>0</v>
      </c>
      <c r="BK18" s="96">
        <v>0</v>
      </c>
      <c r="BL18" s="96">
        <v>1016</v>
      </c>
      <c r="BM18" s="96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7"/>
        <v>0.99747899159663866</v>
      </c>
      <c r="CC18" s="32">
        <f t="shared" si="7"/>
        <v>0.99579831932773111</v>
      </c>
      <c r="CD18" s="32">
        <f t="shared" si="7"/>
        <v>0</v>
      </c>
      <c r="CE18" s="32">
        <f t="shared" si="7"/>
        <v>0.99579831932773111</v>
      </c>
      <c r="CF18" s="32"/>
      <c r="CG18" s="32"/>
      <c r="CH18" s="32"/>
      <c r="CI18" s="32"/>
      <c r="CJ18" s="32">
        <f t="shared" si="8"/>
        <v>0.85378151260504198</v>
      </c>
      <c r="CK18" s="32">
        <f t="shared" si="8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97">
        <v>105126</v>
      </c>
      <c r="DD18" s="31"/>
      <c r="DE18" s="31">
        <f t="shared" si="9"/>
        <v>1198</v>
      </c>
      <c r="DF18" s="31"/>
      <c r="DG18" s="31">
        <f t="shared" si="11"/>
        <v>1198</v>
      </c>
      <c r="DH18" s="31"/>
      <c r="DI18" s="31"/>
      <c r="DJ18" s="31"/>
      <c r="DK18" s="31"/>
      <c r="DL18" s="31"/>
      <c r="DM18" s="31">
        <f t="shared" si="10"/>
        <v>1198</v>
      </c>
      <c r="DN18" s="31">
        <f t="shared" si="12"/>
        <v>217.10764769844147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91">
        <v>3</v>
      </c>
      <c r="E19" s="43">
        <f t="shared" si="0"/>
        <v>2.1126760563380285</v>
      </c>
      <c r="F19" s="92">
        <v>5</v>
      </c>
      <c r="G19" s="93">
        <v>76</v>
      </c>
      <c r="H19" s="43">
        <f t="shared" si="1"/>
        <v>53.521126760563384</v>
      </c>
      <c r="I19" s="91">
        <v>74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9">
        <v>223032</v>
      </c>
      <c r="AF19" s="38"/>
      <c r="AG19" s="38"/>
      <c r="AH19" s="38"/>
      <c r="AI19" s="37">
        <f t="shared" si="2"/>
        <v>4798</v>
      </c>
      <c r="AJ19" s="37">
        <f t="shared" si="3"/>
        <v>4.798</v>
      </c>
      <c r="AK19" s="37">
        <f t="shared" si="4"/>
        <v>115.152</v>
      </c>
      <c r="AL19" s="37"/>
      <c r="AM19" s="37"/>
      <c r="AN19" s="37"/>
      <c r="AO19" s="37">
        <f t="shared" si="5"/>
        <v>115.152</v>
      </c>
      <c r="AP19" s="94">
        <v>7.9</v>
      </c>
      <c r="AQ19" s="95">
        <f t="shared" si="6"/>
        <v>7.9</v>
      </c>
      <c r="AR19" s="35"/>
      <c r="AS19" s="35"/>
      <c r="AT19" s="35"/>
      <c r="AU19" s="34" t="s">
        <v>154</v>
      </c>
      <c r="AV19" s="96">
        <v>1187</v>
      </c>
      <c r="AW19" s="96">
        <v>1185</v>
      </c>
      <c r="AX19" s="96">
        <v>0</v>
      </c>
      <c r="AY19" s="96">
        <v>1185</v>
      </c>
      <c r="AZ19" s="96">
        <v>0</v>
      </c>
      <c r="BA19" s="96">
        <v>0</v>
      </c>
      <c r="BB19" s="96">
        <v>0</v>
      </c>
      <c r="BC19" s="96">
        <v>0</v>
      </c>
      <c r="BD19" s="96">
        <v>0</v>
      </c>
      <c r="BE19" s="96">
        <v>0</v>
      </c>
      <c r="BF19" s="96">
        <v>0</v>
      </c>
      <c r="BG19" s="96">
        <v>0</v>
      </c>
      <c r="BH19" s="96">
        <v>0</v>
      </c>
      <c r="BI19" s="96">
        <v>0</v>
      </c>
      <c r="BJ19" s="96">
        <v>0</v>
      </c>
      <c r="BK19" s="96">
        <v>0</v>
      </c>
      <c r="BL19" s="96">
        <v>1016</v>
      </c>
      <c r="BM19" s="96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7"/>
        <v>0.99747899159663866</v>
      </c>
      <c r="CC19" s="32">
        <f t="shared" si="7"/>
        <v>0.99579831932773111</v>
      </c>
      <c r="CD19" s="32">
        <f t="shared" si="7"/>
        <v>0</v>
      </c>
      <c r="CE19" s="32">
        <f t="shared" si="7"/>
        <v>0.99579831932773111</v>
      </c>
      <c r="CF19" s="32"/>
      <c r="CG19" s="32"/>
      <c r="CH19" s="32"/>
      <c r="CI19" s="32"/>
      <c r="CJ19" s="32">
        <f t="shared" si="8"/>
        <v>0.85378151260504198</v>
      </c>
      <c r="CK19" s="32">
        <f t="shared" si="8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97">
        <v>106284</v>
      </c>
      <c r="DD19" s="31"/>
      <c r="DE19" s="31">
        <f t="shared" si="9"/>
        <v>1158</v>
      </c>
      <c r="DF19" s="31"/>
      <c r="DG19" s="31">
        <f t="shared" si="11"/>
        <v>1158</v>
      </c>
      <c r="DH19" s="31"/>
      <c r="DI19" s="31"/>
      <c r="DJ19" s="31"/>
      <c r="DK19" s="31"/>
      <c r="DL19" s="31"/>
      <c r="DM19" s="31">
        <f t="shared" si="10"/>
        <v>1158</v>
      </c>
      <c r="DN19" s="31">
        <f t="shared" si="12"/>
        <v>241.3505627344727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91">
        <v>3</v>
      </c>
      <c r="E20" s="43">
        <f t="shared" si="0"/>
        <v>2.1126760563380285</v>
      </c>
      <c r="F20" s="92">
        <v>4</v>
      </c>
      <c r="G20" s="93">
        <v>76</v>
      </c>
      <c r="H20" s="43">
        <f t="shared" si="1"/>
        <v>53.521126760563384</v>
      </c>
      <c r="I20" s="91">
        <v>74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9">
        <v>227654</v>
      </c>
      <c r="AF20" s="38"/>
      <c r="AG20" s="38"/>
      <c r="AH20" s="38"/>
      <c r="AI20" s="37">
        <f t="shared" si="2"/>
        <v>4622</v>
      </c>
      <c r="AJ20" s="37">
        <f t="shared" si="3"/>
        <v>4.6219999999999999</v>
      </c>
      <c r="AK20" s="37">
        <f t="shared" si="4"/>
        <v>110.928</v>
      </c>
      <c r="AL20" s="37"/>
      <c r="AM20" s="37"/>
      <c r="AN20" s="37"/>
      <c r="AO20" s="37">
        <f t="shared" si="5"/>
        <v>110.928</v>
      </c>
      <c r="AP20" s="94">
        <v>7.3</v>
      </c>
      <c r="AQ20" s="95">
        <f t="shared" si="6"/>
        <v>7.3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96">
        <v>0</v>
      </c>
      <c r="BA20" s="96">
        <v>0</v>
      </c>
      <c r="BB20" s="96">
        <v>0</v>
      </c>
      <c r="BC20" s="96">
        <v>0</v>
      </c>
      <c r="BD20" s="96">
        <v>0</v>
      </c>
      <c r="BE20" s="96">
        <v>0</v>
      </c>
      <c r="BF20" s="96">
        <v>0</v>
      </c>
      <c r="BG20" s="96">
        <v>0</v>
      </c>
      <c r="BH20" s="96">
        <v>0</v>
      </c>
      <c r="BI20" s="96">
        <v>0</v>
      </c>
      <c r="BJ20" s="96">
        <v>0</v>
      </c>
      <c r="BK20" s="96">
        <v>0</v>
      </c>
      <c r="BL20" s="96">
        <v>1017</v>
      </c>
      <c r="BM20" s="96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7"/>
        <v>0.99747899159663866</v>
      </c>
      <c r="CC20" s="32">
        <f t="shared" si="7"/>
        <v>0.99579831932773111</v>
      </c>
      <c r="CD20" s="32">
        <f t="shared" si="7"/>
        <v>0</v>
      </c>
      <c r="CE20" s="32">
        <f t="shared" si="7"/>
        <v>0.99579831932773111</v>
      </c>
      <c r="CF20" s="32"/>
      <c r="CG20" s="32"/>
      <c r="CH20" s="32"/>
      <c r="CI20" s="32"/>
      <c r="CJ20" s="32">
        <f t="shared" si="8"/>
        <v>0.85462184873949576</v>
      </c>
      <c r="CK20" s="32">
        <f t="shared" si="8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97">
        <v>107482</v>
      </c>
      <c r="DD20" s="31"/>
      <c r="DE20" s="31">
        <f t="shared" si="9"/>
        <v>1198</v>
      </c>
      <c r="DF20" s="31"/>
      <c r="DG20" s="31">
        <f t="shared" si="11"/>
        <v>1198</v>
      </c>
      <c r="DH20" s="31"/>
      <c r="DI20" s="31"/>
      <c r="DJ20" s="31"/>
      <c r="DK20" s="31"/>
      <c r="DL20" s="31"/>
      <c r="DM20" s="31">
        <f t="shared" si="10"/>
        <v>1198</v>
      </c>
      <c r="DN20" s="31">
        <f t="shared" si="12"/>
        <v>259.1951536131545</v>
      </c>
      <c r="DO20" s="98">
        <v>1.1200000000000001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91">
        <v>3</v>
      </c>
      <c r="E21" s="43">
        <f t="shared" si="0"/>
        <v>2.1126760563380285</v>
      </c>
      <c r="F21" s="92">
        <v>4</v>
      </c>
      <c r="G21" s="93">
        <v>76</v>
      </c>
      <c r="H21" s="43">
        <f t="shared" si="1"/>
        <v>53.521126760563384</v>
      </c>
      <c r="I21" s="91">
        <v>72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9">
        <v>231936</v>
      </c>
      <c r="AF21" s="38"/>
      <c r="AG21" s="38"/>
      <c r="AH21" s="38"/>
      <c r="AI21" s="37">
        <f t="shared" si="2"/>
        <v>4282</v>
      </c>
      <c r="AJ21" s="37">
        <f t="shared" si="3"/>
        <v>4.282</v>
      </c>
      <c r="AK21" s="37">
        <f t="shared" si="4"/>
        <v>102.768</v>
      </c>
      <c r="AL21" s="37"/>
      <c r="AM21" s="37"/>
      <c r="AN21" s="37"/>
      <c r="AO21" s="37">
        <f t="shared" si="5"/>
        <v>102.768</v>
      </c>
      <c r="AP21" s="94">
        <v>6.8</v>
      </c>
      <c r="AQ21" s="95">
        <f t="shared" si="6"/>
        <v>6.8</v>
      </c>
      <c r="AR21" s="35"/>
      <c r="AS21" s="35"/>
      <c r="AT21" s="35"/>
      <c r="AU21" s="34" t="s">
        <v>154</v>
      </c>
      <c r="AV21" s="96">
        <v>1187</v>
      </c>
      <c r="AW21" s="96">
        <v>1185</v>
      </c>
      <c r="AX21" s="96">
        <v>0</v>
      </c>
      <c r="AY21" s="96">
        <v>1185</v>
      </c>
      <c r="AZ21" s="96">
        <v>0</v>
      </c>
      <c r="BA21" s="96">
        <v>0</v>
      </c>
      <c r="BB21" s="96">
        <v>0</v>
      </c>
      <c r="BC21" s="96">
        <v>0</v>
      </c>
      <c r="BD21" s="96">
        <v>0</v>
      </c>
      <c r="BE21" s="96">
        <v>0</v>
      </c>
      <c r="BF21" s="96">
        <v>0</v>
      </c>
      <c r="BG21" s="96">
        <v>0</v>
      </c>
      <c r="BH21" s="96">
        <v>0</v>
      </c>
      <c r="BI21" s="96">
        <v>0</v>
      </c>
      <c r="BJ21" s="96">
        <v>0</v>
      </c>
      <c r="BK21" s="96">
        <v>0</v>
      </c>
      <c r="BL21" s="96">
        <v>1017</v>
      </c>
      <c r="BM21" s="96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7"/>
        <v>0.99747899159663866</v>
      </c>
      <c r="CC21" s="32">
        <f t="shared" si="7"/>
        <v>0.99579831932773111</v>
      </c>
      <c r="CD21" s="32">
        <f t="shared" si="7"/>
        <v>0</v>
      </c>
      <c r="CE21" s="32">
        <f t="shared" si="7"/>
        <v>0.99579831932773111</v>
      </c>
      <c r="CF21" s="32"/>
      <c r="CG21" s="32"/>
      <c r="CH21" s="32"/>
      <c r="CI21" s="32"/>
      <c r="CJ21" s="32">
        <f t="shared" si="8"/>
        <v>0.85462184873949576</v>
      </c>
      <c r="CK21" s="32">
        <f t="shared" si="8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97">
        <v>108626</v>
      </c>
      <c r="DD21" s="31"/>
      <c r="DE21" s="31">
        <f t="shared" si="9"/>
        <v>1144</v>
      </c>
      <c r="DF21" s="31"/>
      <c r="DG21" s="31">
        <f t="shared" si="11"/>
        <v>1144</v>
      </c>
      <c r="DH21" s="31"/>
      <c r="DI21" s="31"/>
      <c r="DJ21" s="31"/>
      <c r="DK21" s="31"/>
      <c r="DL21" s="31"/>
      <c r="DM21" s="31">
        <f t="shared" si="10"/>
        <v>1144</v>
      </c>
      <c r="DN21" s="31">
        <f t="shared" si="12"/>
        <v>267.16487622606257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91">
        <v>3</v>
      </c>
      <c r="E22" s="43">
        <f t="shared" si="0"/>
        <v>2.1126760563380285</v>
      </c>
      <c r="F22" s="92">
        <v>4</v>
      </c>
      <c r="G22" s="93">
        <v>74</v>
      </c>
      <c r="H22" s="43">
        <f t="shared" si="1"/>
        <v>52.112676056338032</v>
      </c>
      <c r="I22" s="91">
        <v>70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9">
        <v>236364</v>
      </c>
      <c r="AF22" s="38"/>
      <c r="AG22" s="38"/>
      <c r="AH22" s="38"/>
      <c r="AI22" s="37">
        <f t="shared" si="2"/>
        <v>4428</v>
      </c>
      <c r="AJ22" s="37">
        <f t="shared" si="3"/>
        <v>4.4279999999999999</v>
      </c>
      <c r="AK22" s="37">
        <f t="shared" si="4"/>
        <v>106.27199999999999</v>
      </c>
      <c r="AL22" s="37"/>
      <c r="AM22" s="37"/>
      <c r="AN22" s="37"/>
      <c r="AO22" s="37">
        <f t="shared" si="5"/>
        <v>106.27199999999999</v>
      </c>
      <c r="AP22" s="94">
        <v>6.3</v>
      </c>
      <c r="AQ22" s="95">
        <f t="shared" si="6"/>
        <v>6.3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96">
        <v>0</v>
      </c>
      <c r="BA22" s="96">
        <v>0</v>
      </c>
      <c r="BB22" s="96">
        <v>0</v>
      </c>
      <c r="BC22" s="96">
        <v>0</v>
      </c>
      <c r="BD22" s="96">
        <v>0</v>
      </c>
      <c r="BE22" s="96">
        <v>0</v>
      </c>
      <c r="BF22" s="96">
        <v>0</v>
      </c>
      <c r="BG22" s="96">
        <v>0</v>
      </c>
      <c r="BH22" s="96">
        <v>0</v>
      </c>
      <c r="BI22" s="96">
        <v>0</v>
      </c>
      <c r="BJ22" s="96">
        <v>0</v>
      </c>
      <c r="BK22" s="96">
        <v>0</v>
      </c>
      <c r="BL22" s="96">
        <v>1016</v>
      </c>
      <c r="BM22" s="96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7"/>
        <v>0.99747899159663866</v>
      </c>
      <c r="CC22" s="32">
        <f t="shared" si="7"/>
        <v>0.99579831932773111</v>
      </c>
      <c r="CD22" s="32">
        <f t="shared" si="7"/>
        <v>0</v>
      </c>
      <c r="CE22" s="32">
        <f t="shared" si="7"/>
        <v>0.99579831932773111</v>
      </c>
      <c r="CF22" s="32"/>
      <c r="CG22" s="32"/>
      <c r="CH22" s="32"/>
      <c r="CI22" s="32"/>
      <c r="CJ22" s="32">
        <f t="shared" si="8"/>
        <v>0.85378151260504198</v>
      </c>
      <c r="CK22" s="32">
        <f t="shared" si="8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97">
        <v>109806</v>
      </c>
      <c r="DD22" s="31"/>
      <c r="DE22" s="31">
        <f t="shared" si="9"/>
        <v>1180</v>
      </c>
      <c r="DF22" s="31"/>
      <c r="DG22" s="31">
        <f t="shared" si="11"/>
        <v>1180</v>
      </c>
      <c r="DH22" s="31"/>
      <c r="DI22" s="31"/>
      <c r="DJ22" s="31"/>
      <c r="DK22" s="31"/>
      <c r="DL22" s="31"/>
      <c r="DM22" s="31">
        <f t="shared" si="10"/>
        <v>1180</v>
      </c>
      <c r="DN22" s="31">
        <f t="shared" si="12"/>
        <v>266.48599819331525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91">
        <v>3</v>
      </c>
      <c r="E23" s="43">
        <f t="shared" si="0"/>
        <v>2.1126760563380285</v>
      </c>
      <c r="F23" s="92">
        <v>3</v>
      </c>
      <c r="G23" s="93">
        <v>75</v>
      </c>
      <c r="H23" s="43">
        <f t="shared" si="1"/>
        <v>52.816901408450704</v>
      </c>
      <c r="I23" s="91">
        <v>70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9">
        <v>240956</v>
      </c>
      <c r="AF23" s="38"/>
      <c r="AG23" s="38"/>
      <c r="AH23" s="38"/>
      <c r="AI23" s="37">
        <f t="shared" si="2"/>
        <v>4592</v>
      </c>
      <c r="AJ23" s="37">
        <f t="shared" si="3"/>
        <v>4.5919999999999996</v>
      </c>
      <c r="AK23" s="37">
        <f t="shared" si="4"/>
        <v>110.208</v>
      </c>
      <c r="AL23" s="37"/>
      <c r="AM23" s="37"/>
      <c r="AN23" s="37"/>
      <c r="AO23" s="37">
        <f t="shared" si="5"/>
        <v>110.208</v>
      </c>
      <c r="AP23" s="94">
        <v>5.8</v>
      </c>
      <c r="AQ23" s="95">
        <f t="shared" si="6"/>
        <v>5.8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96">
        <v>0</v>
      </c>
      <c r="BA23" s="96">
        <v>0</v>
      </c>
      <c r="BB23" s="96">
        <v>0</v>
      </c>
      <c r="BC23" s="96">
        <v>0</v>
      </c>
      <c r="BD23" s="96">
        <v>0</v>
      </c>
      <c r="BE23" s="96">
        <v>0</v>
      </c>
      <c r="BF23" s="96">
        <v>0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1016</v>
      </c>
      <c r="BM23" s="96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7"/>
        <v>0.99747899159663866</v>
      </c>
      <c r="CC23" s="32">
        <f t="shared" si="7"/>
        <v>0.99579831932773111</v>
      </c>
      <c r="CD23" s="32">
        <f t="shared" si="7"/>
        <v>0</v>
      </c>
      <c r="CE23" s="32">
        <f t="shared" si="7"/>
        <v>0.99579831932773111</v>
      </c>
      <c r="CF23" s="32"/>
      <c r="CG23" s="32"/>
      <c r="CH23" s="32"/>
      <c r="CI23" s="32"/>
      <c r="CJ23" s="32">
        <f t="shared" si="8"/>
        <v>0.85378151260504198</v>
      </c>
      <c r="CK23" s="32">
        <f t="shared" si="8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97">
        <v>111024</v>
      </c>
      <c r="DD23" s="31"/>
      <c r="DE23" s="31">
        <f t="shared" si="9"/>
        <v>1218</v>
      </c>
      <c r="DF23" s="31"/>
      <c r="DG23" s="31">
        <f t="shared" si="11"/>
        <v>1218</v>
      </c>
      <c r="DH23" s="31"/>
      <c r="DI23" s="31"/>
      <c r="DJ23" s="31"/>
      <c r="DK23" s="31"/>
      <c r="DL23" s="31"/>
      <c r="DM23" s="31">
        <f t="shared" si="10"/>
        <v>1218</v>
      </c>
      <c r="DN23" s="31">
        <f t="shared" si="12"/>
        <v>265.2439024390244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91">
        <v>3</v>
      </c>
      <c r="E24" s="43">
        <f t="shared" si="0"/>
        <v>2.1126760563380285</v>
      </c>
      <c r="F24" s="92">
        <v>3</v>
      </c>
      <c r="G24" s="93">
        <v>76</v>
      </c>
      <c r="H24" s="43">
        <f t="shared" si="1"/>
        <v>53.521126760563384</v>
      </c>
      <c r="I24" s="91">
        <v>72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9">
        <v>245225</v>
      </c>
      <c r="AF24" s="38"/>
      <c r="AG24" s="38"/>
      <c r="AH24" s="38"/>
      <c r="AI24" s="37">
        <f t="shared" si="2"/>
        <v>4269</v>
      </c>
      <c r="AJ24" s="37">
        <f t="shared" si="3"/>
        <v>4.2690000000000001</v>
      </c>
      <c r="AK24" s="37">
        <f t="shared" si="4"/>
        <v>102.456</v>
      </c>
      <c r="AL24" s="37"/>
      <c r="AM24" s="37"/>
      <c r="AN24" s="37"/>
      <c r="AO24" s="37">
        <f t="shared" si="5"/>
        <v>102.456</v>
      </c>
      <c r="AP24" s="94">
        <v>5.4</v>
      </c>
      <c r="AQ24" s="95">
        <f t="shared" si="6"/>
        <v>5.4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96">
        <v>0</v>
      </c>
      <c r="BA24" s="96">
        <v>0</v>
      </c>
      <c r="BB24" s="96">
        <v>0</v>
      </c>
      <c r="BC24" s="96">
        <v>0</v>
      </c>
      <c r="BD24" s="96">
        <v>0</v>
      </c>
      <c r="BE24" s="96">
        <v>0</v>
      </c>
      <c r="BF24" s="96">
        <v>0</v>
      </c>
      <c r="BG24" s="96">
        <v>0</v>
      </c>
      <c r="BH24" s="96">
        <v>0</v>
      </c>
      <c r="BI24" s="96">
        <v>0</v>
      </c>
      <c r="BJ24" s="96">
        <v>0</v>
      </c>
      <c r="BK24" s="96">
        <v>0</v>
      </c>
      <c r="BL24" s="96">
        <v>1016</v>
      </c>
      <c r="BM24" s="96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7"/>
        <v>0.99747899159663866</v>
      </c>
      <c r="CC24" s="32">
        <f t="shared" si="7"/>
        <v>0.99579831932773111</v>
      </c>
      <c r="CD24" s="32">
        <f t="shared" si="7"/>
        <v>0</v>
      </c>
      <c r="CE24" s="32">
        <f t="shared" si="7"/>
        <v>0.99579831932773111</v>
      </c>
      <c r="CF24" s="32"/>
      <c r="CG24" s="32"/>
      <c r="CH24" s="32"/>
      <c r="CI24" s="32"/>
      <c r="CJ24" s="32">
        <f t="shared" si="8"/>
        <v>0.85378151260504198</v>
      </c>
      <c r="CK24" s="32">
        <f t="shared" si="8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97">
        <v>112153</v>
      </c>
      <c r="DD24" s="31"/>
      <c r="DE24" s="31">
        <f t="shared" si="9"/>
        <v>1129</v>
      </c>
      <c r="DF24" s="31"/>
      <c r="DG24" s="31">
        <f t="shared" si="11"/>
        <v>1129</v>
      </c>
      <c r="DH24" s="31"/>
      <c r="DI24" s="31"/>
      <c r="DJ24" s="31"/>
      <c r="DK24" s="31"/>
      <c r="DL24" s="31"/>
      <c r="DM24" s="31">
        <f t="shared" si="10"/>
        <v>1129</v>
      </c>
      <c r="DN24" s="31">
        <f t="shared" si="12"/>
        <v>264.46474584211757</v>
      </c>
      <c r="DO24" s="98">
        <v>0.98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91">
        <v>3</v>
      </c>
      <c r="E25" s="43">
        <f t="shared" si="0"/>
        <v>2.1126760563380285</v>
      </c>
      <c r="F25" s="92">
        <v>3</v>
      </c>
      <c r="G25" s="93">
        <v>76</v>
      </c>
      <c r="H25" s="43">
        <f t="shared" si="1"/>
        <v>53.521126760563384</v>
      </c>
      <c r="I25" s="91">
        <v>72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9">
        <v>249614</v>
      </c>
      <c r="AF25" s="38"/>
      <c r="AG25" s="38"/>
      <c r="AH25" s="38"/>
      <c r="AI25" s="37">
        <f t="shared" si="2"/>
        <v>4389</v>
      </c>
      <c r="AJ25" s="37">
        <f t="shared" si="3"/>
        <v>4.3890000000000002</v>
      </c>
      <c r="AK25" s="37">
        <f t="shared" si="4"/>
        <v>105.33600000000001</v>
      </c>
      <c r="AL25" s="37"/>
      <c r="AM25" s="37"/>
      <c r="AN25" s="37"/>
      <c r="AO25" s="37">
        <f t="shared" si="5"/>
        <v>105.33600000000001</v>
      </c>
      <c r="AP25" s="94">
        <v>5</v>
      </c>
      <c r="AQ25" s="95">
        <f t="shared" si="6"/>
        <v>5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96">
        <v>0</v>
      </c>
      <c r="BA25" s="96">
        <v>0</v>
      </c>
      <c r="BB25" s="96">
        <v>0</v>
      </c>
      <c r="BC25" s="96">
        <v>0</v>
      </c>
      <c r="BD25" s="96">
        <v>0</v>
      </c>
      <c r="BE25" s="96">
        <v>0</v>
      </c>
      <c r="BF25" s="96">
        <v>0</v>
      </c>
      <c r="BG25" s="96">
        <v>0</v>
      </c>
      <c r="BH25" s="96">
        <v>0</v>
      </c>
      <c r="BI25" s="96">
        <v>0</v>
      </c>
      <c r="BJ25" s="96">
        <v>0</v>
      </c>
      <c r="BK25" s="96">
        <v>0</v>
      </c>
      <c r="BL25" s="96">
        <v>1016</v>
      </c>
      <c r="BM25" s="96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7"/>
        <v>0.99747899159663866</v>
      </c>
      <c r="CC25" s="32">
        <f t="shared" si="7"/>
        <v>0.99579831932773111</v>
      </c>
      <c r="CD25" s="32">
        <f t="shared" si="7"/>
        <v>0</v>
      </c>
      <c r="CE25" s="32">
        <f t="shared" si="7"/>
        <v>0.99579831932773111</v>
      </c>
      <c r="CF25" s="32"/>
      <c r="CG25" s="32"/>
      <c r="CH25" s="32"/>
      <c r="CI25" s="32"/>
      <c r="CJ25" s="32">
        <f t="shared" si="8"/>
        <v>0.85378151260504198</v>
      </c>
      <c r="CK25" s="32">
        <f t="shared" si="8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97">
        <v>113312</v>
      </c>
      <c r="DD25" s="31"/>
      <c r="DE25" s="31">
        <f t="shared" si="9"/>
        <v>1159</v>
      </c>
      <c r="DF25" s="31"/>
      <c r="DG25" s="31">
        <f t="shared" si="11"/>
        <v>1159</v>
      </c>
      <c r="DH25" s="31"/>
      <c r="DI25" s="31"/>
      <c r="DJ25" s="31"/>
      <c r="DK25" s="31"/>
      <c r="DL25" s="31"/>
      <c r="DM25" s="31">
        <f t="shared" si="10"/>
        <v>1159</v>
      </c>
      <c r="DN25" s="31">
        <f t="shared" si="12"/>
        <v>264.06926406926408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91">
        <v>3</v>
      </c>
      <c r="E26" s="43">
        <f t="shared" si="0"/>
        <v>2.1126760563380285</v>
      </c>
      <c r="F26" s="92">
        <v>2</v>
      </c>
      <c r="G26" s="93">
        <v>75</v>
      </c>
      <c r="H26" s="43">
        <f t="shared" si="1"/>
        <v>52.816901408450704</v>
      </c>
      <c r="I26" s="91">
        <v>70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9">
        <v>254092</v>
      </c>
      <c r="AF26" s="38"/>
      <c r="AG26" s="38"/>
      <c r="AH26" s="38"/>
      <c r="AI26" s="37">
        <f t="shared" si="2"/>
        <v>4478</v>
      </c>
      <c r="AJ26" s="37">
        <f t="shared" si="3"/>
        <v>4.4779999999999998</v>
      </c>
      <c r="AK26" s="37">
        <f t="shared" si="4"/>
        <v>107.47199999999999</v>
      </c>
      <c r="AL26" s="37"/>
      <c r="AM26" s="37"/>
      <c r="AN26" s="37"/>
      <c r="AO26" s="37">
        <f t="shared" si="5"/>
        <v>107.47199999999999</v>
      </c>
      <c r="AP26" s="94">
        <v>4.5999999999999996</v>
      </c>
      <c r="AQ26" s="95">
        <f t="shared" si="6"/>
        <v>4.5999999999999996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96">
        <v>0</v>
      </c>
      <c r="BA26" s="96">
        <v>0</v>
      </c>
      <c r="BB26" s="96">
        <v>0</v>
      </c>
      <c r="BC26" s="96">
        <v>0</v>
      </c>
      <c r="BD26" s="96">
        <v>0</v>
      </c>
      <c r="BE26" s="96">
        <v>0</v>
      </c>
      <c r="BF26" s="96">
        <v>0</v>
      </c>
      <c r="BG26" s="96">
        <v>0</v>
      </c>
      <c r="BH26" s="96">
        <v>0</v>
      </c>
      <c r="BI26" s="96">
        <v>0</v>
      </c>
      <c r="BJ26" s="96">
        <v>0</v>
      </c>
      <c r="BK26" s="96">
        <v>0</v>
      </c>
      <c r="BL26" s="96">
        <v>1016</v>
      </c>
      <c r="BM26" s="96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7"/>
        <v>0.99747899159663866</v>
      </c>
      <c r="CC26" s="32">
        <f t="shared" si="7"/>
        <v>0.99579831932773111</v>
      </c>
      <c r="CD26" s="32">
        <f t="shared" si="7"/>
        <v>0</v>
      </c>
      <c r="CE26" s="32">
        <f t="shared" si="7"/>
        <v>0.99579831932773111</v>
      </c>
      <c r="CF26" s="32"/>
      <c r="CG26" s="32"/>
      <c r="CH26" s="32"/>
      <c r="CI26" s="32"/>
      <c r="CJ26" s="32">
        <f t="shared" si="8"/>
        <v>0.85378151260504198</v>
      </c>
      <c r="CK26" s="32">
        <f t="shared" si="8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97">
        <v>114470</v>
      </c>
      <c r="DD26" s="31"/>
      <c r="DE26" s="31">
        <f t="shared" si="9"/>
        <v>1158</v>
      </c>
      <c r="DF26" s="31"/>
      <c r="DG26" s="31">
        <f t="shared" si="11"/>
        <v>1158</v>
      </c>
      <c r="DH26" s="31"/>
      <c r="DI26" s="31"/>
      <c r="DJ26" s="31"/>
      <c r="DK26" s="31"/>
      <c r="DL26" s="31"/>
      <c r="DM26" s="31">
        <f t="shared" si="10"/>
        <v>1158</v>
      </c>
      <c r="DN26" s="31">
        <f t="shared" si="12"/>
        <v>258.59758820902192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91">
        <v>3</v>
      </c>
      <c r="E27" s="43">
        <f t="shared" si="0"/>
        <v>2.1126760563380285</v>
      </c>
      <c r="F27" s="92">
        <v>2</v>
      </c>
      <c r="G27" s="93">
        <v>74</v>
      </c>
      <c r="H27" s="43">
        <f t="shared" si="1"/>
        <v>52.112676056338032</v>
      </c>
      <c r="I27" s="91">
        <v>70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9">
        <v>258930</v>
      </c>
      <c r="AF27" s="38"/>
      <c r="AG27" s="38"/>
      <c r="AH27" s="38"/>
      <c r="AI27" s="37">
        <f t="shared" si="2"/>
        <v>4838</v>
      </c>
      <c r="AJ27" s="37">
        <f t="shared" si="3"/>
        <v>4.8380000000000001</v>
      </c>
      <c r="AK27" s="37">
        <f t="shared" si="4"/>
        <v>116.11199999999999</v>
      </c>
      <c r="AL27" s="37"/>
      <c r="AM27" s="37"/>
      <c r="AN27" s="37"/>
      <c r="AO27" s="37">
        <f t="shared" si="5"/>
        <v>116.11199999999999</v>
      </c>
      <c r="AP27" s="94">
        <v>4.0999999999999996</v>
      </c>
      <c r="AQ27" s="95">
        <f t="shared" si="6"/>
        <v>4.0999999999999996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96">
        <v>0</v>
      </c>
      <c r="BA27" s="96">
        <v>0</v>
      </c>
      <c r="BB27" s="96">
        <v>0</v>
      </c>
      <c r="BC27" s="96">
        <v>0</v>
      </c>
      <c r="BD27" s="96">
        <v>0</v>
      </c>
      <c r="BE27" s="96">
        <v>0</v>
      </c>
      <c r="BF27" s="96">
        <v>0</v>
      </c>
      <c r="BG27" s="96">
        <v>0</v>
      </c>
      <c r="BH27" s="96">
        <v>0</v>
      </c>
      <c r="BI27" s="96">
        <v>0</v>
      </c>
      <c r="BJ27" s="96">
        <v>0</v>
      </c>
      <c r="BK27" s="96">
        <v>0</v>
      </c>
      <c r="BL27" s="96">
        <v>1016</v>
      </c>
      <c r="BM27" s="96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7"/>
        <v>0.99747899159663866</v>
      </c>
      <c r="CC27" s="32">
        <f t="shared" si="7"/>
        <v>0.99579831932773111</v>
      </c>
      <c r="CD27" s="32">
        <f t="shared" si="7"/>
        <v>0</v>
      </c>
      <c r="CE27" s="32">
        <f t="shared" si="7"/>
        <v>0.99579831932773111</v>
      </c>
      <c r="CF27" s="32"/>
      <c r="CG27" s="32"/>
      <c r="CH27" s="32"/>
      <c r="CI27" s="32"/>
      <c r="CJ27" s="32">
        <f t="shared" si="8"/>
        <v>0.85378151260504198</v>
      </c>
      <c r="CK27" s="32">
        <f t="shared" si="8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97">
        <v>115623</v>
      </c>
      <c r="DD27" s="31"/>
      <c r="DE27" s="31">
        <f t="shared" si="9"/>
        <v>1153</v>
      </c>
      <c r="DF27" s="31"/>
      <c r="DG27" s="31">
        <f t="shared" si="11"/>
        <v>1153</v>
      </c>
      <c r="DH27" s="31"/>
      <c r="DI27" s="31"/>
      <c r="DJ27" s="31"/>
      <c r="DK27" s="31"/>
      <c r="DL27" s="31"/>
      <c r="DM27" s="31">
        <f t="shared" si="10"/>
        <v>1153</v>
      </c>
      <c r="DN27" s="31">
        <f t="shared" si="12"/>
        <v>238.32162050434064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91">
        <v>3</v>
      </c>
      <c r="E28" s="43">
        <f t="shared" si="0"/>
        <v>2.1126760563380285</v>
      </c>
      <c r="F28" s="92">
        <v>1</v>
      </c>
      <c r="G28" s="93">
        <v>75</v>
      </c>
      <c r="H28" s="43">
        <f t="shared" si="1"/>
        <v>52.816901408450704</v>
      </c>
      <c r="I28" s="91">
        <v>70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9">
        <v>263899</v>
      </c>
      <c r="AF28" s="38"/>
      <c r="AG28" s="38"/>
      <c r="AH28" s="38"/>
      <c r="AI28" s="37">
        <f t="shared" si="2"/>
        <v>4969</v>
      </c>
      <c r="AJ28" s="37">
        <f t="shared" si="3"/>
        <v>4.9690000000000003</v>
      </c>
      <c r="AK28" s="37">
        <f t="shared" si="4"/>
        <v>119.256</v>
      </c>
      <c r="AL28" s="37"/>
      <c r="AM28" s="37"/>
      <c r="AN28" s="37"/>
      <c r="AO28" s="37">
        <f t="shared" si="5"/>
        <v>119.256</v>
      </c>
      <c r="AP28" s="94">
        <v>3.6</v>
      </c>
      <c r="AQ28" s="95">
        <f t="shared" si="6"/>
        <v>3.6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96">
        <v>0</v>
      </c>
      <c r="BA28" s="96">
        <v>0</v>
      </c>
      <c r="BB28" s="96">
        <v>0</v>
      </c>
      <c r="BC28" s="96">
        <v>0</v>
      </c>
      <c r="BD28" s="96">
        <v>0</v>
      </c>
      <c r="BE28" s="96">
        <v>0</v>
      </c>
      <c r="BF28" s="96">
        <v>0</v>
      </c>
      <c r="BG28" s="96">
        <v>0</v>
      </c>
      <c r="BH28" s="96">
        <v>0</v>
      </c>
      <c r="BI28" s="96">
        <v>0</v>
      </c>
      <c r="BJ28" s="96">
        <v>0</v>
      </c>
      <c r="BK28" s="96">
        <v>0</v>
      </c>
      <c r="BL28" s="96">
        <v>1016</v>
      </c>
      <c r="BM28" s="96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7"/>
        <v>0.99747899159663866</v>
      </c>
      <c r="CC28" s="32">
        <f t="shared" si="7"/>
        <v>0.99579831932773111</v>
      </c>
      <c r="CD28" s="32">
        <f t="shared" si="7"/>
        <v>0</v>
      </c>
      <c r="CE28" s="32">
        <f t="shared" si="7"/>
        <v>0.99579831932773111</v>
      </c>
      <c r="CF28" s="32"/>
      <c r="CG28" s="32"/>
      <c r="CH28" s="32"/>
      <c r="CI28" s="32"/>
      <c r="CJ28" s="32">
        <f t="shared" si="8"/>
        <v>0.85378151260504198</v>
      </c>
      <c r="CK28" s="32">
        <f t="shared" si="8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97">
        <v>116767</v>
      </c>
      <c r="DD28" s="31"/>
      <c r="DE28" s="31">
        <f t="shared" si="9"/>
        <v>1144</v>
      </c>
      <c r="DF28" s="31"/>
      <c r="DG28" s="31">
        <f t="shared" si="11"/>
        <v>1144</v>
      </c>
      <c r="DH28" s="31"/>
      <c r="DI28" s="31"/>
      <c r="DJ28" s="31"/>
      <c r="DK28" s="31"/>
      <c r="DL28" s="31"/>
      <c r="DM28" s="31">
        <f t="shared" si="10"/>
        <v>1144</v>
      </c>
      <c r="DN28" s="31">
        <f t="shared" si="12"/>
        <v>230.22740994163814</v>
      </c>
      <c r="DO28" s="98">
        <v>1.06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91">
        <v>3</v>
      </c>
      <c r="E29" s="43">
        <f t="shared" si="0"/>
        <v>2.1126760563380285</v>
      </c>
      <c r="F29" s="92">
        <v>0</v>
      </c>
      <c r="G29" s="93">
        <v>74</v>
      </c>
      <c r="H29" s="43">
        <f t="shared" si="1"/>
        <v>52.112676056338032</v>
      </c>
      <c r="I29" s="91">
        <v>71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9">
        <v>269334</v>
      </c>
      <c r="AF29" s="38"/>
      <c r="AG29" s="38"/>
      <c r="AH29" s="38"/>
      <c r="AI29" s="37">
        <f t="shared" si="2"/>
        <v>5435</v>
      </c>
      <c r="AJ29" s="37">
        <f t="shared" si="3"/>
        <v>5.4349999999999996</v>
      </c>
      <c r="AK29" s="37">
        <f t="shared" si="4"/>
        <v>130.44</v>
      </c>
      <c r="AL29" s="37"/>
      <c r="AM29" s="37"/>
      <c r="AN29" s="37"/>
      <c r="AO29" s="37">
        <f t="shared" si="5"/>
        <v>130.44</v>
      </c>
      <c r="AP29" s="94">
        <v>3.3</v>
      </c>
      <c r="AQ29" s="95">
        <f t="shared" si="6"/>
        <v>3.3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96">
        <v>0</v>
      </c>
      <c r="BA29" s="96">
        <v>0</v>
      </c>
      <c r="BB29" s="96">
        <v>0</v>
      </c>
      <c r="BC29" s="96">
        <v>0</v>
      </c>
      <c r="BD29" s="96">
        <v>0</v>
      </c>
      <c r="BE29" s="96">
        <v>0</v>
      </c>
      <c r="BF29" s="96">
        <v>0</v>
      </c>
      <c r="BG29" s="96">
        <v>0</v>
      </c>
      <c r="BH29" s="96">
        <v>0</v>
      </c>
      <c r="BI29" s="96">
        <v>0</v>
      </c>
      <c r="BJ29" s="96">
        <v>0</v>
      </c>
      <c r="BK29" s="96">
        <v>0</v>
      </c>
      <c r="BL29" s="96">
        <v>1016</v>
      </c>
      <c r="BM29" s="96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7"/>
        <v>0.99747899159663866</v>
      </c>
      <c r="CC29" s="32">
        <f t="shared" si="7"/>
        <v>0.99579831932773111</v>
      </c>
      <c r="CD29" s="32">
        <f t="shared" si="7"/>
        <v>0</v>
      </c>
      <c r="CE29" s="32">
        <f t="shared" si="7"/>
        <v>0.99579831932773111</v>
      </c>
      <c r="CF29" s="32"/>
      <c r="CG29" s="32"/>
      <c r="CH29" s="32"/>
      <c r="CI29" s="32"/>
      <c r="CJ29" s="32">
        <f t="shared" si="8"/>
        <v>0.85378151260504198</v>
      </c>
      <c r="CK29" s="32">
        <f t="shared" si="8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97">
        <v>117925</v>
      </c>
      <c r="DD29" s="31"/>
      <c r="DE29" s="31">
        <f t="shared" si="9"/>
        <v>1158</v>
      </c>
      <c r="DF29" s="31"/>
      <c r="DG29" s="31">
        <f t="shared" si="11"/>
        <v>1158</v>
      </c>
      <c r="DH29" s="31"/>
      <c r="DI29" s="31"/>
      <c r="DJ29" s="31"/>
      <c r="DK29" s="31"/>
      <c r="DL29" s="31"/>
      <c r="DM29" s="31">
        <f t="shared" si="10"/>
        <v>1158</v>
      </c>
      <c r="DN29" s="31">
        <f t="shared" si="12"/>
        <v>213.06347746090157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91">
        <v>3</v>
      </c>
      <c r="E30" s="43">
        <f t="shared" si="0"/>
        <v>2.1126760563380285</v>
      </c>
      <c r="F30" s="92">
        <v>-1</v>
      </c>
      <c r="G30" s="93">
        <v>74</v>
      </c>
      <c r="H30" s="43">
        <f t="shared" si="1"/>
        <v>52.112676056338032</v>
      </c>
      <c r="I30" s="91">
        <v>71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9">
        <v>274525</v>
      </c>
      <c r="AF30" s="38"/>
      <c r="AG30" s="38"/>
      <c r="AH30" s="38"/>
      <c r="AI30" s="37">
        <f t="shared" si="2"/>
        <v>5191</v>
      </c>
      <c r="AJ30" s="37">
        <f t="shared" si="3"/>
        <v>5.1909999999999998</v>
      </c>
      <c r="AK30" s="37">
        <f t="shared" si="4"/>
        <v>124.584</v>
      </c>
      <c r="AL30" s="37"/>
      <c r="AM30" s="37"/>
      <c r="AN30" s="37"/>
      <c r="AO30" s="37">
        <f t="shared" si="5"/>
        <v>124.584</v>
      </c>
      <c r="AP30" s="94">
        <v>2.9</v>
      </c>
      <c r="AQ30" s="95">
        <f t="shared" si="6"/>
        <v>2.9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96">
        <v>0</v>
      </c>
      <c r="BA30" s="96">
        <v>0</v>
      </c>
      <c r="BB30" s="96">
        <v>0</v>
      </c>
      <c r="BC30" s="96">
        <v>0</v>
      </c>
      <c r="BD30" s="96">
        <v>0</v>
      </c>
      <c r="BE30" s="96">
        <v>0</v>
      </c>
      <c r="BF30" s="96">
        <v>0</v>
      </c>
      <c r="BG30" s="96">
        <v>0</v>
      </c>
      <c r="BH30" s="96">
        <v>0</v>
      </c>
      <c r="BI30" s="96">
        <v>0</v>
      </c>
      <c r="BJ30" s="96">
        <v>0</v>
      </c>
      <c r="BK30" s="96">
        <v>0</v>
      </c>
      <c r="BL30" s="96">
        <v>1016</v>
      </c>
      <c r="BM30" s="96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7"/>
        <v>0.99747899159663866</v>
      </c>
      <c r="CC30" s="32">
        <f t="shared" si="7"/>
        <v>0.99579831932773111</v>
      </c>
      <c r="CD30" s="32">
        <f t="shared" si="7"/>
        <v>0</v>
      </c>
      <c r="CE30" s="32">
        <f t="shared" si="7"/>
        <v>0.99579831932773111</v>
      </c>
      <c r="CF30" s="32"/>
      <c r="CG30" s="32"/>
      <c r="CH30" s="32"/>
      <c r="CI30" s="32"/>
      <c r="CJ30" s="32">
        <f t="shared" si="8"/>
        <v>0.85378151260504198</v>
      </c>
      <c r="CK30" s="32">
        <f t="shared" si="8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97">
        <v>119065</v>
      </c>
      <c r="DD30" s="31"/>
      <c r="DE30" s="31">
        <f t="shared" si="9"/>
        <v>1140</v>
      </c>
      <c r="DF30" s="31"/>
      <c r="DG30" s="31">
        <f t="shared" si="11"/>
        <v>1140</v>
      </c>
      <c r="DH30" s="31"/>
      <c r="DI30" s="31"/>
      <c r="DJ30" s="31"/>
      <c r="DK30" s="31"/>
      <c r="DL30" s="31"/>
      <c r="DM30" s="31">
        <f t="shared" si="10"/>
        <v>1140</v>
      </c>
      <c r="DN30" s="31">
        <f t="shared" si="12"/>
        <v>219.61086495858217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91">
        <v>3</v>
      </c>
      <c r="E31" s="43">
        <f t="shared" si="0"/>
        <v>2.1126760563380285</v>
      </c>
      <c r="F31" s="92">
        <v>-1</v>
      </c>
      <c r="G31" s="93">
        <v>74</v>
      </c>
      <c r="H31" s="43">
        <f t="shared" si="1"/>
        <v>52.112676056338032</v>
      </c>
      <c r="I31" s="91">
        <v>70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9">
        <v>279727</v>
      </c>
      <c r="AF31" s="38"/>
      <c r="AG31" s="38"/>
      <c r="AH31" s="38"/>
      <c r="AI31" s="37">
        <f t="shared" si="2"/>
        <v>5202</v>
      </c>
      <c r="AJ31" s="37">
        <f t="shared" si="3"/>
        <v>5.202</v>
      </c>
      <c r="AK31" s="37">
        <f t="shared" si="4"/>
        <v>124.848</v>
      </c>
      <c r="AL31" s="37"/>
      <c r="AM31" s="37"/>
      <c r="AN31" s="37"/>
      <c r="AO31" s="37">
        <f t="shared" si="5"/>
        <v>124.848</v>
      </c>
      <c r="AP31" s="94">
        <v>2.6</v>
      </c>
      <c r="AQ31" s="95">
        <f t="shared" si="6"/>
        <v>2.6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96">
        <v>0</v>
      </c>
      <c r="BA31" s="96">
        <v>0</v>
      </c>
      <c r="BB31" s="96">
        <v>0</v>
      </c>
      <c r="BC31" s="96">
        <v>0</v>
      </c>
      <c r="BD31" s="96">
        <v>0</v>
      </c>
      <c r="BE31" s="96">
        <v>0</v>
      </c>
      <c r="BF31" s="96">
        <v>0</v>
      </c>
      <c r="BG31" s="96">
        <v>0</v>
      </c>
      <c r="BH31" s="96">
        <v>0</v>
      </c>
      <c r="BI31" s="96">
        <v>0</v>
      </c>
      <c r="BJ31" s="96">
        <v>0</v>
      </c>
      <c r="BK31" s="96">
        <v>0</v>
      </c>
      <c r="BL31" s="96">
        <v>1016</v>
      </c>
      <c r="BM31" s="96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7"/>
        <v>0.99747899159663866</v>
      </c>
      <c r="CC31" s="32">
        <f t="shared" si="7"/>
        <v>0.99579831932773111</v>
      </c>
      <c r="CD31" s="32">
        <f t="shared" si="7"/>
        <v>0</v>
      </c>
      <c r="CE31" s="32">
        <f t="shared" si="7"/>
        <v>0.99579831932773111</v>
      </c>
      <c r="CF31" s="32"/>
      <c r="CG31" s="32"/>
      <c r="CH31" s="32"/>
      <c r="CI31" s="32"/>
      <c r="CJ31" s="32">
        <f t="shared" si="8"/>
        <v>0.85378151260504198</v>
      </c>
      <c r="CK31" s="32">
        <f t="shared" si="8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97">
        <v>120203</v>
      </c>
      <c r="DD31" s="31"/>
      <c r="DE31" s="31">
        <f t="shared" si="9"/>
        <v>1138</v>
      </c>
      <c r="DF31" s="31"/>
      <c r="DG31" s="31">
        <f t="shared" si="11"/>
        <v>1138</v>
      </c>
      <c r="DH31" s="31"/>
      <c r="DI31" s="31"/>
      <c r="DJ31" s="31"/>
      <c r="DK31" s="31"/>
      <c r="DL31" s="31"/>
      <c r="DM31" s="31">
        <f t="shared" si="10"/>
        <v>1138</v>
      </c>
      <c r="DN31" s="31">
        <f t="shared" si="12"/>
        <v>218.76201460976549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91">
        <v>3</v>
      </c>
      <c r="E32" s="43">
        <f t="shared" si="0"/>
        <v>2.1126760563380285</v>
      </c>
      <c r="F32" s="92">
        <v>0</v>
      </c>
      <c r="G32" s="93">
        <v>76</v>
      </c>
      <c r="H32" s="43">
        <f t="shared" si="1"/>
        <v>53.521126760563384</v>
      </c>
      <c r="I32" s="91">
        <v>69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9">
        <v>285239</v>
      </c>
      <c r="AF32" s="38"/>
      <c r="AG32" s="38"/>
      <c r="AH32" s="38"/>
      <c r="AI32" s="37">
        <f t="shared" si="2"/>
        <v>5512</v>
      </c>
      <c r="AJ32" s="37">
        <f t="shared" si="3"/>
        <v>5.5119999999999996</v>
      </c>
      <c r="AK32" s="37">
        <f t="shared" si="4"/>
        <v>132.28799999999998</v>
      </c>
      <c r="AL32" s="37"/>
      <c r="AM32" s="37"/>
      <c r="AN32" s="37"/>
      <c r="AO32" s="37">
        <f t="shared" si="5"/>
        <v>132.28799999999998</v>
      </c>
      <c r="AP32" s="94">
        <v>2.2999999999999998</v>
      </c>
      <c r="AQ32" s="95">
        <f t="shared" si="6"/>
        <v>2.2999999999999998</v>
      </c>
      <c r="AR32" s="35"/>
      <c r="AS32" s="35"/>
      <c r="AT32" s="35"/>
      <c r="AU32" s="34" t="s">
        <v>154</v>
      </c>
      <c r="AV32" s="96">
        <v>1187</v>
      </c>
      <c r="AW32" s="96">
        <v>1185</v>
      </c>
      <c r="AX32" s="96">
        <v>0</v>
      </c>
      <c r="AY32" s="96">
        <v>1185</v>
      </c>
      <c r="AZ32" s="96">
        <v>0</v>
      </c>
      <c r="BA32" s="96">
        <v>0</v>
      </c>
      <c r="BB32" s="96">
        <v>0</v>
      </c>
      <c r="BC32" s="96">
        <v>0</v>
      </c>
      <c r="BD32" s="96">
        <v>0</v>
      </c>
      <c r="BE32" s="96">
        <v>0</v>
      </c>
      <c r="BF32" s="96">
        <v>0</v>
      </c>
      <c r="BG32" s="96">
        <v>0</v>
      </c>
      <c r="BH32" s="96">
        <v>0</v>
      </c>
      <c r="BI32" s="96">
        <v>0</v>
      </c>
      <c r="BJ32" s="96">
        <v>0</v>
      </c>
      <c r="BK32" s="96">
        <v>0</v>
      </c>
      <c r="BL32" s="96">
        <v>1016</v>
      </c>
      <c r="BM32" s="96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7"/>
        <v>0.99747899159663866</v>
      </c>
      <c r="CC32" s="32">
        <f t="shared" si="7"/>
        <v>0.99579831932773111</v>
      </c>
      <c r="CD32" s="32">
        <f t="shared" si="7"/>
        <v>0</v>
      </c>
      <c r="CE32" s="32">
        <f t="shared" si="7"/>
        <v>0.99579831932773111</v>
      </c>
      <c r="CF32" s="32"/>
      <c r="CG32" s="32"/>
      <c r="CH32" s="32"/>
      <c r="CI32" s="32"/>
      <c r="CJ32" s="32">
        <f t="shared" si="8"/>
        <v>0.85378151260504198</v>
      </c>
      <c r="CK32" s="32">
        <f t="shared" si="8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97">
        <v>121419</v>
      </c>
      <c r="DD32" s="31"/>
      <c r="DE32" s="31">
        <f t="shared" si="9"/>
        <v>1216</v>
      </c>
      <c r="DF32" s="31"/>
      <c r="DG32" s="31">
        <f t="shared" si="11"/>
        <v>1216</v>
      </c>
      <c r="DH32" s="31"/>
      <c r="DI32" s="31"/>
      <c r="DJ32" s="31"/>
      <c r="DK32" s="31"/>
      <c r="DL32" s="31"/>
      <c r="DM32" s="31">
        <f t="shared" si="10"/>
        <v>1216</v>
      </c>
      <c r="DN32" s="31">
        <f t="shared" si="12"/>
        <v>220.60957910014517</v>
      </c>
      <c r="DO32" s="98">
        <v>1.1000000000000001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91">
        <v>3</v>
      </c>
      <c r="E33" s="43">
        <f t="shared" si="0"/>
        <v>2.1126760563380285</v>
      </c>
      <c r="F33" s="92">
        <v>1</v>
      </c>
      <c r="G33" s="93">
        <v>75</v>
      </c>
      <c r="H33" s="43">
        <f t="shared" si="1"/>
        <v>52.816901408450704</v>
      </c>
      <c r="I33" s="91">
        <v>70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9">
        <v>290439</v>
      </c>
      <c r="AF33" s="38"/>
      <c r="AG33" s="38"/>
      <c r="AH33" s="38"/>
      <c r="AI33" s="37">
        <f t="shared" si="2"/>
        <v>5200</v>
      </c>
      <c r="AJ33" s="37">
        <f t="shared" si="3"/>
        <v>5.2</v>
      </c>
      <c r="AK33" s="37">
        <f t="shared" si="4"/>
        <v>124.80000000000001</v>
      </c>
      <c r="AL33" s="37"/>
      <c r="AM33" s="37"/>
      <c r="AN33" s="37"/>
      <c r="AO33" s="37">
        <f t="shared" si="5"/>
        <v>124.80000000000001</v>
      </c>
      <c r="AP33" s="94">
        <v>2.4</v>
      </c>
      <c r="AQ33" s="95">
        <f t="shared" si="6"/>
        <v>2.4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96">
        <v>0</v>
      </c>
      <c r="BA33" s="96">
        <v>0</v>
      </c>
      <c r="BB33" s="96">
        <v>0</v>
      </c>
      <c r="BC33" s="96">
        <v>0</v>
      </c>
      <c r="BD33" s="96">
        <v>0</v>
      </c>
      <c r="BE33" s="96">
        <v>0</v>
      </c>
      <c r="BF33" s="96">
        <v>0</v>
      </c>
      <c r="BG33" s="96">
        <v>0</v>
      </c>
      <c r="BH33" s="96">
        <v>0</v>
      </c>
      <c r="BI33" s="96">
        <v>0</v>
      </c>
      <c r="BJ33" s="96">
        <v>0</v>
      </c>
      <c r="BK33" s="96">
        <v>0</v>
      </c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7"/>
        <v>0.99747899159663866</v>
      </c>
      <c r="CC33" s="32">
        <f t="shared" si="7"/>
        <v>0.99579831932773111</v>
      </c>
      <c r="CD33" s="32">
        <f t="shared" si="7"/>
        <v>0</v>
      </c>
      <c r="CE33" s="32">
        <f t="shared" si="7"/>
        <v>0.99579831932773111</v>
      </c>
      <c r="CF33" s="32"/>
      <c r="CG33" s="32"/>
      <c r="CH33" s="32"/>
      <c r="CI33" s="32"/>
      <c r="CJ33" s="32">
        <f t="shared" si="8"/>
        <v>0</v>
      </c>
      <c r="CK33" s="32">
        <f t="shared" si="8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97">
        <v>122449</v>
      </c>
      <c r="DD33" s="31"/>
      <c r="DE33" s="31">
        <f t="shared" si="9"/>
        <v>1030</v>
      </c>
      <c r="DF33" s="31"/>
      <c r="DG33" s="31">
        <f t="shared" si="11"/>
        <v>1030</v>
      </c>
      <c r="DH33" s="31"/>
      <c r="DI33" s="31"/>
      <c r="DJ33" s="31"/>
      <c r="DK33" s="31"/>
      <c r="DL33" s="31"/>
      <c r="DM33" s="31">
        <f t="shared" si="10"/>
        <v>1030</v>
      </c>
      <c r="DN33" s="31">
        <f t="shared" si="12"/>
        <v>198.07692307692307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91">
        <v>3</v>
      </c>
      <c r="E34" s="43">
        <f t="shared" si="0"/>
        <v>2.1126760563380285</v>
      </c>
      <c r="F34" s="92">
        <v>2</v>
      </c>
      <c r="G34" s="93">
        <v>75</v>
      </c>
      <c r="H34" s="43">
        <f t="shared" si="1"/>
        <v>52.816901408450704</v>
      </c>
      <c r="I34" s="91">
        <v>72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9">
        <v>295529</v>
      </c>
      <c r="AF34" s="38"/>
      <c r="AG34" s="38"/>
      <c r="AH34" s="38"/>
      <c r="AI34" s="37">
        <f t="shared" si="2"/>
        <v>5090</v>
      </c>
      <c r="AJ34" s="37">
        <f t="shared" si="3"/>
        <v>5.09</v>
      </c>
      <c r="AK34" s="37">
        <f t="shared" si="4"/>
        <v>122.16</v>
      </c>
      <c r="AL34" s="37"/>
      <c r="AM34" s="37"/>
      <c r="AN34" s="37"/>
      <c r="AO34" s="37">
        <f t="shared" si="5"/>
        <v>122.16</v>
      </c>
      <c r="AP34" s="94">
        <v>3.3</v>
      </c>
      <c r="AQ34" s="95">
        <f t="shared" si="6"/>
        <v>3.3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96">
        <v>0</v>
      </c>
      <c r="BA34" s="96">
        <v>0</v>
      </c>
      <c r="BB34" s="96">
        <v>0</v>
      </c>
      <c r="BC34" s="96">
        <v>0</v>
      </c>
      <c r="BD34" s="96">
        <v>0</v>
      </c>
      <c r="BE34" s="96">
        <v>0</v>
      </c>
      <c r="BF34" s="96">
        <v>0</v>
      </c>
      <c r="BG34" s="96">
        <v>0</v>
      </c>
      <c r="BH34" s="96">
        <v>0</v>
      </c>
      <c r="BI34" s="96">
        <v>0</v>
      </c>
      <c r="BJ34" s="96">
        <v>0</v>
      </c>
      <c r="BK34" s="96">
        <v>0</v>
      </c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7"/>
        <v>0.99747899159663866</v>
      </c>
      <c r="CC34" s="32">
        <f t="shared" si="7"/>
        <v>0.99579831932773111</v>
      </c>
      <c r="CD34" s="32">
        <f t="shared" si="7"/>
        <v>0</v>
      </c>
      <c r="CE34" s="32">
        <f t="shared" si="7"/>
        <v>0.99579831932773111</v>
      </c>
      <c r="CF34" s="32"/>
      <c r="CG34" s="32"/>
      <c r="CH34" s="32"/>
      <c r="CI34" s="32"/>
      <c r="CJ34" s="32">
        <f t="shared" si="8"/>
        <v>0</v>
      </c>
      <c r="CK34" s="32">
        <f t="shared" si="8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97">
        <v>123540</v>
      </c>
      <c r="DD34" s="31"/>
      <c r="DE34" s="31">
        <f t="shared" si="9"/>
        <v>1091</v>
      </c>
      <c r="DF34" s="31"/>
      <c r="DG34" s="31">
        <f t="shared" si="11"/>
        <v>1091</v>
      </c>
      <c r="DH34" s="31"/>
      <c r="DI34" s="31"/>
      <c r="DJ34" s="31"/>
      <c r="DK34" s="31"/>
      <c r="DL34" s="31"/>
      <c r="DM34" s="31">
        <f t="shared" si="10"/>
        <v>1091</v>
      </c>
      <c r="DN34" s="31">
        <f t="shared" si="12"/>
        <v>214.3418467583497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2.8333333333333335</v>
      </c>
      <c r="G35" s="27">
        <f t="shared" si="13"/>
        <v>74.458333333333329</v>
      </c>
      <c r="H35" s="27">
        <f t="shared" si="13"/>
        <v>52.435446009389672</v>
      </c>
      <c r="I35" s="27">
        <f t="shared" si="13"/>
        <v>73.333333333333329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117196</v>
      </c>
      <c r="AJ35" s="27">
        <f>SUM(AJ11:AJ34)</f>
        <v>117.196</v>
      </c>
      <c r="AK35" s="27">
        <f>AVERAGE(AK11:AK34)</f>
        <v>117.19600000000001</v>
      </c>
      <c r="AL35" s="27"/>
      <c r="AM35" s="27"/>
      <c r="AN35" s="27"/>
      <c r="AO35" s="27"/>
      <c r="AP35" s="27">
        <f>AVERAGE(AP11:AP34)</f>
        <v>5.7375000000000007</v>
      </c>
      <c r="AQ35" s="27">
        <f>AVERAGE(AQ11:AQ34)</f>
        <v>5.7375000000000007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27338</v>
      </c>
      <c r="DF35" s="27"/>
      <c r="DG35" s="27">
        <f>SUM(DG11:DG34)</f>
        <v>27338</v>
      </c>
      <c r="DH35" s="27"/>
      <c r="DI35" s="27"/>
      <c r="DJ35" s="27"/>
      <c r="DK35" s="27"/>
      <c r="DL35" s="27"/>
      <c r="DM35" s="27">
        <f t="shared" si="10"/>
        <v>27338</v>
      </c>
      <c r="DN35" s="27">
        <f t="shared" si="12"/>
        <v>233.26734700843033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155</v>
      </c>
      <c r="D38" s="288"/>
      <c r="E38" s="288"/>
      <c r="F38" s="289"/>
    </row>
    <row r="39" spans="2:127" x14ac:dyDescent="0.25">
      <c r="B39" s="21" t="s">
        <v>2</v>
      </c>
      <c r="C39" s="287" t="s">
        <v>178</v>
      </c>
      <c r="D39" s="288"/>
      <c r="E39" s="288"/>
      <c r="F39" s="289"/>
    </row>
    <row r="40" spans="2:127" x14ac:dyDescent="0.25">
      <c r="B40" s="21" t="s">
        <v>1</v>
      </c>
      <c r="C40" s="269" t="s">
        <v>157</v>
      </c>
      <c r="D40" s="270"/>
      <c r="E40" s="270"/>
      <c r="F40" s="271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99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100" t="s">
        <v>159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16" t="s">
        <v>162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"/>
    </row>
    <row r="48" spans="2:127" x14ac:dyDescent="0.25">
      <c r="B48" s="117" t="s">
        <v>175</v>
      </c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4"/>
    </row>
    <row r="49" spans="2:26" x14ac:dyDescent="0.25">
      <c r="B49" s="116" t="s">
        <v>164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4"/>
    </row>
    <row r="50" spans="2:26" x14ac:dyDescent="0.25">
      <c r="B50" s="118" t="s">
        <v>176</v>
      </c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4"/>
    </row>
    <row r="51" spans="2:26" x14ac:dyDescent="0.25">
      <c r="B51" s="105" t="s">
        <v>166</v>
      </c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4"/>
    </row>
    <row r="52" spans="2:26" x14ac:dyDescent="0.25">
      <c r="B52" s="105" t="s">
        <v>177</v>
      </c>
      <c r="C52" s="105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5"/>
      <c r="Y52" s="105"/>
      <c r="Z52" s="4"/>
    </row>
    <row r="53" spans="2:26" x14ac:dyDescent="0.25">
      <c r="B53" s="104" t="s">
        <v>168</v>
      </c>
      <c r="C53" s="105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5"/>
      <c r="Y53" s="105"/>
      <c r="Z53" s="4"/>
    </row>
    <row r="54" spans="2:26" x14ac:dyDescent="0.25">
      <c r="B54" s="105" t="s">
        <v>169</v>
      </c>
      <c r="C54" s="105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5"/>
      <c r="Y54" s="105"/>
      <c r="Z54" s="4"/>
    </row>
    <row r="55" spans="2:26" x14ac:dyDescent="0.25">
      <c r="B55" s="100" t="s">
        <v>170</v>
      </c>
      <c r="C55" s="105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5"/>
      <c r="Y55" s="105"/>
      <c r="Z55" s="4"/>
    </row>
    <row r="56" spans="2:26" x14ac:dyDescent="0.25">
      <c r="B56" s="100" t="s">
        <v>171</v>
      </c>
      <c r="C56" s="105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5"/>
      <c r="Y56" s="105"/>
      <c r="Z56" s="4"/>
    </row>
    <row r="57" spans="2:26" x14ac:dyDescent="0.25">
      <c r="B57" s="11" t="s">
        <v>179</v>
      </c>
      <c r="C57" s="105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5"/>
      <c r="Y57" s="105"/>
      <c r="Z57" s="4"/>
    </row>
    <row r="58" spans="2:26" x14ac:dyDescent="0.25">
      <c r="B58" s="100" t="s">
        <v>173</v>
      </c>
      <c r="C58" s="105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5"/>
      <c r="Y58" s="105"/>
      <c r="Z58" s="4"/>
    </row>
    <row r="59" spans="2:26" x14ac:dyDescent="0.25">
      <c r="B59" s="113" t="s">
        <v>174</v>
      </c>
      <c r="C59" s="105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5"/>
      <c r="Y59" s="105"/>
      <c r="Z59" s="4"/>
    </row>
    <row r="60" spans="2:26" x14ac:dyDescent="0.25">
      <c r="B60" s="104"/>
      <c r="C60" s="105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5"/>
      <c r="Y60" s="105"/>
      <c r="Z60" s="4"/>
    </row>
    <row r="61" spans="2:26" x14ac:dyDescent="0.25">
      <c r="B61" s="104"/>
      <c r="C61" s="105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5"/>
      <c r="Y61" s="105"/>
      <c r="Z61" s="4"/>
    </row>
    <row r="62" spans="2:26" x14ac:dyDescent="0.25">
      <c r="B62" s="104"/>
      <c r="C62" s="105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5"/>
      <c r="Y62" s="105"/>
      <c r="Z62" s="4"/>
    </row>
    <row r="63" spans="2:26" x14ac:dyDescent="0.25">
      <c r="B63" s="104"/>
      <c r="C63" s="105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5"/>
      <c r="Y63" s="105"/>
      <c r="Z63" s="4"/>
    </row>
    <row r="64" spans="2:26" x14ac:dyDescent="0.25">
      <c r="B64" s="104"/>
      <c r="C64" s="105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5"/>
      <c r="Y64" s="105"/>
      <c r="Z64" s="4"/>
    </row>
    <row r="65" spans="2:26" x14ac:dyDescent="0.25">
      <c r="B65" s="104"/>
      <c r="C65" s="105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5"/>
      <c r="Y65" s="105"/>
      <c r="Z65" s="4"/>
    </row>
    <row r="66" spans="2:26" x14ac:dyDescent="0.25">
      <c r="B66" s="104"/>
      <c r="C66" s="105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5"/>
      <c r="Y66" s="105"/>
      <c r="Z66" s="4"/>
    </row>
    <row r="67" spans="2:26" x14ac:dyDescent="0.25">
      <c r="B67" s="10"/>
      <c r="C67" s="9"/>
      <c r="D67" s="8"/>
      <c r="E67" s="8"/>
      <c r="F67" s="8"/>
      <c r="G67" s="8"/>
      <c r="H67" s="8"/>
      <c r="I67" s="8"/>
      <c r="J67" s="7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5"/>
      <c r="X67" s="4"/>
      <c r="Y67" s="4"/>
      <c r="Z67" s="4"/>
    </row>
  </sheetData>
  <protectedRanges>
    <protectedRange sqref="AD10" name="Range1_11_1_1_1_2_2_1_2_2"/>
    <protectedRange sqref="AE10" name="Range1_11_1_1_1_2_2_1_2_1_1"/>
    <protectedRange sqref="AQ11:AQ34" name="Range1_16_3_1_1_3"/>
    <protectedRange sqref="AV11:BM34" name="Range1_16_3_1_1_3_1"/>
    <protectedRange sqref="DO12" name="Range1_16_3_1_1_5_6_1"/>
    <protectedRange sqref="DO16" name="Range1_16_3_1_1_5_7_1"/>
    <protectedRange sqref="DO20" name="Range1_16_3_1_1_5_8_1"/>
    <protectedRange sqref="DO24" name="Range1_16_3_1_1_5_9_1"/>
    <protectedRange sqref="DO28" name="Range1_16_3_1_1_5_10_1"/>
    <protectedRange sqref="DO32" name="Range1_16_3_1_1_5_11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47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conditionalFormatting sqref="AV11:BM34">
    <cfRule type="containsText" dxfId="103" priority="1" operator="containsText" text="N/A">
      <formula>NOT(ISERROR(SEARCH("N/A",AV11)))</formula>
    </cfRule>
    <cfRule type="cellIs" dxfId="102" priority="4" operator="equal">
      <formula>0</formula>
    </cfRule>
  </conditionalFormatting>
  <conditionalFormatting sqref="AV11:BM34">
    <cfRule type="cellIs" dxfId="101" priority="3" operator="greaterThanOrEqual">
      <formula>1185</formula>
    </cfRule>
  </conditionalFormatting>
  <conditionalFormatting sqref="AV11:BM34">
    <cfRule type="cellIs" dxfId="100" priority="2" operator="between">
      <formula>0.1</formula>
      <formula>1184</formula>
    </cfRule>
  </conditionalFormatting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DW63"/>
  <sheetViews>
    <sheetView topLeftCell="A34" zoomScale="90" zoomScaleNormal="90" workbookViewId="0">
      <selection activeCell="B50" sqref="B50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43332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'19'!AE34</f>
        <v>2262848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'19'!DC34</f>
        <v>572762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1</v>
      </c>
      <c r="G11" s="126">
        <v>70</v>
      </c>
      <c r="H11" s="43">
        <f t="shared" ref="H11:H34" si="1">G11/1.42</f>
        <v>49.295774647887328</v>
      </c>
      <c r="I11" s="43">
        <v>70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2267786</v>
      </c>
      <c r="AF11" s="38"/>
      <c r="AG11" s="38"/>
      <c r="AH11" s="38"/>
      <c r="AI11" s="37">
        <f t="shared" ref="AI11:AI34" si="2">IF(ISBLANK(AE11),"-",AE11-AE10)</f>
        <v>4938</v>
      </c>
      <c r="AJ11" s="37">
        <f t="shared" ref="AJ11:AJ34" si="3">AI11/1000</f>
        <v>4.9379999999999997</v>
      </c>
      <c r="AK11" s="37">
        <f t="shared" ref="AK11:AK34" si="4">AJ11*24</f>
        <v>118.512</v>
      </c>
      <c r="AL11" s="37"/>
      <c r="AM11" s="37"/>
      <c r="AN11" s="37"/>
      <c r="AO11" s="37">
        <f t="shared" ref="AO11:AO34" si="5">AK11</f>
        <v>118.512</v>
      </c>
      <c r="AP11" s="36">
        <v>5.4</v>
      </c>
      <c r="AQ11" s="36">
        <f>AP11</f>
        <v>5.4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573876</v>
      </c>
      <c r="DD11" s="31"/>
      <c r="DE11" s="31">
        <f t="shared" ref="DE11:DE34" si="8">IF(ISBLANK(DC11),"-",DC11-DC10)</f>
        <v>1114</v>
      </c>
      <c r="DF11" s="31"/>
      <c r="DG11" s="31">
        <f>DC11-DC10</f>
        <v>1114</v>
      </c>
      <c r="DH11" s="31"/>
      <c r="DI11" s="31"/>
      <c r="DJ11" s="31"/>
      <c r="DK11" s="31"/>
      <c r="DL11" s="31"/>
      <c r="DM11" s="31">
        <f t="shared" ref="DM11:DM35" si="9">DE11</f>
        <v>1114</v>
      </c>
      <c r="DN11" s="31">
        <f>DM11/AJ11</f>
        <v>225.59740785743216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2</v>
      </c>
      <c r="G12" s="126">
        <v>71</v>
      </c>
      <c r="H12" s="43">
        <f t="shared" si="1"/>
        <v>50</v>
      </c>
      <c r="I12" s="43">
        <v>71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2272510</v>
      </c>
      <c r="AF12" s="38"/>
      <c r="AG12" s="38"/>
      <c r="AH12" s="38"/>
      <c r="AI12" s="37">
        <f t="shared" si="2"/>
        <v>4724</v>
      </c>
      <c r="AJ12" s="37">
        <f t="shared" si="3"/>
        <v>4.7240000000000002</v>
      </c>
      <c r="AK12" s="37">
        <f t="shared" si="4"/>
        <v>113.376</v>
      </c>
      <c r="AL12" s="37"/>
      <c r="AM12" s="37"/>
      <c r="AN12" s="37"/>
      <c r="AO12" s="37">
        <f t="shared" si="5"/>
        <v>113.376</v>
      </c>
      <c r="AP12" s="36">
        <v>6.9</v>
      </c>
      <c r="AQ12" s="36">
        <f t="shared" ref="AQ12:AQ34" si="10">AP12</f>
        <v>6.9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574982</v>
      </c>
      <c r="DD12" s="31"/>
      <c r="DE12" s="31">
        <f t="shared" si="8"/>
        <v>1106</v>
      </c>
      <c r="DF12" s="31"/>
      <c r="DG12" s="31">
        <f t="shared" ref="DG12:DG34" si="11">DC12-DC11</f>
        <v>1106</v>
      </c>
      <c r="DH12" s="31"/>
      <c r="DI12" s="31"/>
      <c r="DJ12" s="31"/>
      <c r="DK12" s="31"/>
      <c r="DL12" s="31"/>
      <c r="DM12" s="31">
        <f t="shared" si="9"/>
        <v>1106</v>
      </c>
      <c r="DN12" s="31">
        <f t="shared" ref="DN12:DN35" si="12">DM12/AJ12</f>
        <v>234.12362404741742</v>
      </c>
      <c r="DO12" s="30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3</v>
      </c>
      <c r="G13" s="126">
        <v>71</v>
      </c>
      <c r="H13" s="43">
        <f t="shared" si="1"/>
        <v>50</v>
      </c>
      <c r="I13" s="43">
        <v>72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2277246</v>
      </c>
      <c r="AF13" s="38"/>
      <c r="AG13" s="38"/>
      <c r="AH13" s="38"/>
      <c r="AI13" s="37">
        <f t="shared" si="2"/>
        <v>4736</v>
      </c>
      <c r="AJ13" s="37">
        <f t="shared" si="3"/>
        <v>4.7359999999999998</v>
      </c>
      <c r="AK13" s="37">
        <f t="shared" si="4"/>
        <v>113.66399999999999</v>
      </c>
      <c r="AL13" s="37"/>
      <c r="AM13" s="37"/>
      <c r="AN13" s="37"/>
      <c r="AO13" s="37">
        <f t="shared" si="5"/>
        <v>113.66399999999999</v>
      </c>
      <c r="AP13" s="36">
        <v>8.4</v>
      </c>
      <c r="AQ13" s="36">
        <f t="shared" si="10"/>
        <v>8.4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576086</v>
      </c>
      <c r="DD13" s="31"/>
      <c r="DE13" s="31">
        <f t="shared" si="8"/>
        <v>1104</v>
      </c>
      <c r="DF13" s="31"/>
      <c r="DG13" s="31">
        <f t="shared" si="11"/>
        <v>1104</v>
      </c>
      <c r="DH13" s="31"/>
      <c r="DI13" s="31"/>
      <c r="DJ13" s="31"/>
      <c r="DK13" s="31"/>
      <c r="DL13" s="31"/>
      <c r="DM13" s="31">
        <f t="shared" si="9"/>
        <v>1104</v>
      </c>
      <c r="DN13" s="31">
        <f t="shared" si="12"/>
        <v>233.10810810810813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5</v>
      </c>
      <c r="G14" s="126">
        <v>83</v>
      </c>
      <c r="H14" s="43">
        <f t="shared" si="1"/>
        <v>58.450704225352112</v>
      </c>
      <c r="I14" s="43">
        <v>78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2281735</v>
      </c>
      <c r="AF14" s="38"/>
      <c r="AG14" s="38"/>
      <c r="AH14" s="38"/>
      <c r="AI14" s="37">
        <f t="shared" si="2"/>
        <v>4489</v>
      </c>
      <c r="AJ14" s="37">
        <f t="shared" si="3"/>
        <v>4.4889999999999999</v>
      </c>
      <c r="AK14" s="37">
        <f t="shared" si="4"/>
        <v>107.73599999999999</v>
      </c>
      <c r="AL14" s="37"/>
      <c r="AM14" s="37"/>
      <c r="AN14" s="37"/>
      <c r="AO14" s="37">
        <f t="shared" si="5"/>
        <v>107.73599999999999</v>
      </c>
      <c r="AP14" s="36">
        <v>9.5</v>
      </c>
      <c r="AQ14" s="36">
        <f t="shared" si="10"/>
        <v>9.5</v>
      </c>
      <c r="AR14" s="35"/>
      <c r="AS14" s="35"/>
      <c r="AT14" s="35"/>
      <c r="AU14" s="34" t="s">
        <v>153</v>
      </c>
      <c r="AV14" s="96">
        <v>1187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577174</v>
      </c>
      <c r="DD14" s="31"/>
      <c r="DE14" s="31">
        <f t="shared" si="8"/>
        <v>1088</v>
      </c>
      <c r="DF14" s="31"/>
      <c r="DG14" s="31">
        <f t="shared" si="11"/>
        <v>1088</v>
      </c>
      <c r="DH14" s="31"/>
      <c r="DI14" s="31"/>
      <c r="DJ14" s="31"/>
      <c r="DK14" s="31"/>
      <c r="DL14" s="31"/>
      <c r="DM14" s="31">
        <f t="shared" si="9"/>
        <v>1088</v>
      </c>
      <c r="DN14" s="31">
        <f t="shared" si="12"/>
        <v>242.37023836043662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5</v>
      </c>
      <c r="G15" s="126">
        <v>80</v>
      </c>
      <c r="H15" s="43">
        <f t="shared" si="1"/>
        <v>56.338028169014088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2285989</v>
      </c>
      <c r="AF15" s="38"/>
      <c r="AG15" s="38"/>
      <c r="AH15" s="38"/>
      <c r="AI15" s="37">
        <f t="shared" si="2"/>
        <v>4254</v>
      </c>
      <c r="AJ15" s="37">
        <f t="shared" si="3"/>
        <v>4.2539999999999996</v>
      </c>
      <c r="AK15" s="37">
        <f t="shared" si="4"/>
        <v>102.09599999999999</v>
      </c>
      <c r="AL15" s="37"/>
      <c r="AM15" s="37"/>
      <c r="AN15" s="37"/>
      <c r="AO15" s="37">
        <f t="shared" si="5"/>
        <v>102.09599999999999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578245</v>
      </c>
      <c r="DD15" s="31"/>
      <c r="DE15" s="31">
        <f t="shared" si="8"/>
        <v>1071</v>
      </c>
      <c r="DF15" s="31"/>
      <c r="DG15" s="31">
        <f t="shared" si="11"/>
        <v>1071</v>
      </c>
      <c r="DH15" s="31"/>
      <c r="DI15" s="31"/>
      <c r="DJ15" s="31"/>
      <c r="DK15" s="31"/>
      <c r="DL15" s="31"/>
      <c r="DM15" s="31">
        <f t="shared" si="9"/>
        <v>1071</v>
      </c>
      <c r="DN15" s="31">
        <f t="shared" si="12"/>
        <v>251.76304654442879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7</v>
      </c>
      <c r="G16" s="126">
        <v>77</v>
      </c>
      <c r="H16" s="43">
        <f t="shared" si="1"/>
        <v>54.225352112676056</v>
      </c>
      <c r="I16" s="43">
        <v>79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2290635</v>
      </c>
      <c r="AF16" s="38"/>
      <c r="AG16" s="38"/>
      <c r="AH16" s="38"/>
      <c r="AI16" s="37">
        <f t="shared" si="2"/>
        <v>4646</v>
      </c>
      <c r="AJ16" s="37">
        <f t="shared" si="3"/>
        <v>4.6459999999999999</v>
      </c>
      <c r="AK16" s="37">
        <f t="shared" si="4"/>
        <v>111.50399999999999</v>
      </c>
      <c r="AL16" s="37"/>
      <c r="AM16" s="37"/>
      <c r="AN16" s="37"/>
      <c r="AO16" s="37">
        <f t="shared" si="5"/>
        <v>111.50399999999999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96">
        <v>1187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579312</v>
      </c>
      <c r="DD16" s="31"/>
      <c r="DE16" s="31">
        <f t="shared" si="8"/>
        <v>1067</v>
      </c>
      <c r="DF16" s="31"/>
      <c r="DG16" s="31">
        <f t="shared" si="11"/>
        <v>1067</v>
      </c>
      <c r="DH16" s="31"/>
      <c r="DI16" s="31"/>
      <c r="DJ16" s="31"/>
      <c r="DK16" s="31"/>
      <c r="DL16" s="31"/>
      <c r="DM16" s="31">
        <f t="shared" si="9"/>
        <v>1067</v>
      </c>
      <c r="DN16" s="31">
        <f t="shared" si="12"/>
        <v>229.65992251399052</v>
      </c>
      <c r="DO16" s="30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5</v>
      </c>
      <c r="G17" s="126">
        <v>77</v>
      </c>
      <c r="H17" s="43">
        <f t="shared" si="1"/>
        <v>54.225352112676056</v>
      </c>
      <c r="I17" s="43">
        <v>78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2295635</v>
      </c>
      <c r="AF17" s="38"/>
      <c r="AG17" s="38"/>
      <c r="AH17" s="38"/>
      <c r="AI17" s="37">
        <f t="shared" si="2"/>
        <v>5000</v>
      </c>
      <c r="AJ17" s="37">
        <f t="shared" si="3"/>
        <v>5</v>
      </c>
      <c r="AK17" s="37">
        <f t="shared" si="4"/>
        <v>120</v>
      </c>
      <c r="AL17" s="37"/>
      <c r="AM17" s="37"/>
      <c r="AN17" s="37"/>
      <c r="AO17" s="37">
        <f t="shared" si="5"/>
        <v>120</v>
      </c>
      <c r="AP17" s="36">
        <v>9.1</v>
      </c>
      <c r="AQ17" s="36">
        <f t="shared" si="10"/>
        <v>9.1</v>
      </c>
      <c r="AR17" s="35"/>
      <c r="AS17" s="35"/>
      <c r="AT17" s="35"/>
      <c r="AU17" s="34" t="s">
        <v>154</v>
      </c>
      <c r="AV17" s="96">
        <v>1187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1026</v>
      </c>
      <c r="BM17" s="96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0.86218487394957988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580478</v>
      </c>
      <c r="DD17" s="31"/>
      <c r="DE17" s="31">
        <f t="shared" si="8"/>
        <v>1166</v>
      </c>
      <c r="DF17" s="31"/>
      <c r="DG17" s="31">
        <f t="shared" si="11"/>
        <v>1166</v>
      </c>
      <c r="DH17" s="31"/>
      <c r="DI17" s="31"/>
      <c r="DJ17" s="31"/>
      <c r="DK17" s="31"/>
      <c r="DL17" s="31"/>
      <c r="DM17" s="31">
        <f t="shared" si="9"/>
        <v>1166</v>
      </c>
      <c r="DN17" s="31">
        <f t="shared" si="12"/>
        <v>233.2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5</v>
      </c>
      <c r="G18" s="126">
        <v>77</v>
      </c>
      <c r="H18" s="43">
        <f t="shared" si="1"/>
        <v>54.225352112676056</v>
      </c>
      <c r="I18" s="43">
        <v>78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2301459</v>
      </c>
      <c r="AF18" s="38"/>
      <c r="AG18" s="38"/>
      <c r="AH18" s="38"/>
      <c r="AI18" s="37">
        <f t="shared" si="2"/>
        <v>5824</v>
      </c>
      <c r="AJ18" s="37">
        <f t="shared" si="3"/>
        <v>5.8239999999999998</v>
      </c>
      <c r="AK18" s="37">
        <f t="shared" si="4"/>
        <v>139.77600000000001</v>
      </c>
      <c r="AL18" s="37"/>
      <c r="AM18" s="37"/>
      <c r="AN18" s="37"/>
      <c r="AO18" s="37">
        <f t="shared" si="5"/>
        <v>139.77600000000001</v>
      </c>
      <c r="AP18" s="36">
        <v>8.5</v>
      </c>
      <c r="AQ18" s="36">
        <f t="shared" si="10"/>
        <v>8.5</v>
      </c>
      <c r="AR18" s="35"/>
      <c r="AS18" s="35"/>
      <c r="AT18" s="35"/>
      <c r="AU18" s="34" t="s">
        <v>154</v>
      </c>
      <c r="AV18" s="96">
        <v>1188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1026</v>
      </c>
      <c r="BM18" s="96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0.99831932773109244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0.86218487394957988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581676</v>
      </c>
      <c r="DD18" s="31"/>
      <c r="DE18" s="31">
        <f t="shared" si="8"/>
        <v>1198</v>
      </c>
      <c r="DF18" s="31"/>
      <c r="DG18" s="31">
        <f t="shared" si="11"/>
        <v>1198</v>
      </c>
      <c r="DH18" s="31"/>
      <c r="DI18" s="31"/>
      <c r="DJ18" s="31"/>
      <c r="DK18" s="31"/>
      <c r="DL18" s="31"/>
      <c r="DM18" s="31">
        <f t="shared" si="9"/>
        <v>1198</v>
      </c>
      <c r="DN18" s="31">
        <f t="shared" si="12"/>
        <v>205.70054945054946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4</v>
      </c>
      <c r="G19" s="126">
        <v>76</v>
      </c>
      <c r="H19" s="43">
        <f t="shared" si="1"/>
        <v>53.521126760563384</v>
      </c>
      <c r="I19" s="43">
        <v>77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2306838</v>
      </c>
      <c r="AF19" s="38"/>
      <c r="AG19" s="38"/>
      <c r="AH19" s="38"/>
      <c r="AI19" s="37">
        <f t="shared" si="2"/>
        <v>5379</v>
      </c>
      <c r="AJ19" s="37">
        <f t="shared" si="3"/>
        <v>5.3789999999999996</v>
      </c>
      <c r="AK19" s="37">
        <f t="shared" si="4"/>
        <v>129.096</v>
      </c>
      <c r="AL19" s="37"/>
      <c r="AM19" s="37"/>
      <c r="AN19" s="37"/>
      <c r="AO19" s="37">
        <f t="shared" si="5"/>
        <v>129.096</v>
      </c>
      <c r="AP19" s="36">
        <v>7.9</v>
      </c>
      <c r="AQ19" s="36">
        <f t="shared" si="10"/>
        <v>7.9</v>
      </c>
      <c r="AR19" s="35"/>
      <c r="AS19" s="35"/>
      <c r="AT19" s="35"/>
      <c r="AU19" s="34" t="s">
        <v>154</v>
      </c>
      <c r="AV19" s="96">
        <v>1187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1047</v>
      </c>
      <c r="BM19" s="96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0.87983193277310923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582877</v>
      </c>
      <c r="DD19" s="31"/>
      <c r="DE19" s="31">
        <f t="shared" si="8"/>
        <v>1201</v>
      </c>
      <c r="DF19" s="31"/>
      <c r="DG19" s="31">
        <f t="shared" si="11"/>
        <v>1201</v>
      </c>
      <c r="DH19" s="31"/>
      <c r="DI19" s="31"/>
      <c r="DJ19" s="31"/>
      <c r="DK19" s="31"/>
      <c r="DL19" s="31"/>
      <c r="DM19" s="31">
        <f t="shared" si="9"/>
        <v>1201</v>
      </c>
      <c r="DN19" s="31">
        <f t="shared" si="12"/>
        <v>223.27570180330918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3</v>
      </c>
      <c r="G20" s="126">
        <v>76</v>
      </c>
      <c r="H20" s="43">
        <f t="shared" si="1"/>
        <v>53.521126760563384</v>
      </c>
      <c r="I20" s="43">
        <v>77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2311882</v>
      </c>
      <c r="AF20" s="38"/>
      <c r="AG20" s="38"/>
      <c r="AH20" s="38"/>
      <c r="AI20" s="37">
        <f t="shared" si="2"/>
        <v>5044</v>
      </c>
      <c r="AJ20" s="37">
        <f t="shared" si="3"/>
        <v>5.0439999999999996</v>
      </c>
      <c r="AK20" s="37">
        <f t="shared" si="4"/>
        <v>121.05599999999998</v>
      </c>
      <c r="AL20" s="37"/>
      <c r="AM20" s="37"/>
      <c r="AN20" s="37"/>
      <c r="AO20" s="37">
        <f t="shared" si="5"/>
        <v>121.05599999999998</v>
      </c>
      <c r="AP20" s="36">
        <v>7.2</v>
      </c>
      <c r="AQ20" s="36">
        <f t="shared" si="10"/>
        <v>7.2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1047</v>
      </c>
      <c r="BM20" s="96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0.87983193277310923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584078</v>
      </c>
      <c r="DD20" s="31"/>
      <c r="DE20" s="31">
        <f t="shared" si="8"/>
        <v>1201</v>
      </c>
      <c r="DF20" s="31"/>
      <c r="DG20" s="31">
        <f t="shared" si="11"/>
        <v>1201</v>
      </c>
      <c r="DH20" s="31"/>
      <c r="DI20" s="31"/>
      <c r="DJ20" s="31"/>
      <c r="DK20" s="31"/>
      <c r="DL20" s="31"/>
      <c r="DM20" s="31">
        <f t="shared" si="9"/>
        <v>1201</v>
      </c>
      <c r="DN20" s="31">
        <f t="shared" si="12"/>
        <v>238.10467882632832</v>
      </c>
      <c r="DO20" s="30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2</v>
      </c>
      <c r="G21" s="126">
        <v>76</v>
      </c>
      <c r="H21" s="43">
        <f t="shared" si="1"/>
        <v>53.521126760563384</v>
      </c>
      <c r="I21" s="43">
        <v>76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2316757</v>
      </c>
      <c r="AF21" s="38"/>
      <c r="AG21" s="38"/>
      <c r="AH21" s="38"/>
      <c r="AI21" s="37">
        <f t="shared" si="2"/>
        <v>4875</v>
      </c>
      <c r="AJ21" s="37">
        <f t="shared" si="3"/>
        <v>4.875</v>
      </c>
      <c r="AK21" s="37">
        <f t="shared" si="4"/>
        <v>117</v>
      </c>
      <c r="AL21" s="37"/>
      <c r="AM21" s="37"/>
      <c r="AN21" s="37"/>
      <c r="AO21" s="37">
        <f t="shared" si="5"/>
        <v>117</v>
      </c>
      <c r="AP21" s="36">
        <v>6.5</v>
      </c>
      <c r="AQ21" s="36">
        <f t="shared" si="10"/>
        <v>6.5</v>
      </c>
      <c r="AR21" s="35"/>
      <c r="AS21" s="35"/>
      <c r="AT21" s="35"/>
      <c r="AU21" s="34" t="s">
        <v>154</v>
      </c>
      <c r="AV21" s="96">
        <v>1187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1047</v>
      </c>
      <c r="BM21" s="96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0.87983193277310923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585285</v>
      </c>
      <c r="DD21" s="31"/>
      <c r="DE21" s="31">
        <f t="shared" si="8"/>
        <v>1207</v>
      </c>
      <c r="DF21" s="31"/>
      <c r="DG21" s="31">
        <f t="shared" si="11"/>
        <v>1207</v>
      </c>
      <c r="DH21" s="31"/>
      <c r="DI21" s="31"/>
      <c r="DJ21" s="31"/>
      <c r="DK21" s="31"/>
      <c r="DL21" s="31"/>
      <c r="DM21" s="31">
        <f t="shared" si="9"/>
        <v>1207</v>
      </c>
      <c r="DN21" s="31">
        <f t="shared" si="12"/>
        <v>247.58974358974359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2</v>
      </c>
      <c r="G22" s="126">
        <v>75</v>
      </c>
      <c r="H22" s="43">
        <f t="shared" si="1"/>
        <v>52.816901408450704</v>
      </c>
      <c r="I22" s="43">
        <v>75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2321552</v>
      </c>
      <c r="AF22" s="38"/>
      <c r="AG22" s="38"/>
      <c r="AH22" s="38"/>
      <c r="AI22" s="37">
        <f t="shared" si="2"/>
        <v>4795</v>
      </c>
      <c r="AJ22" s="37">
        <f t="shared" si="3"/>
        <v>4.7949999999999999</v>
      </c>
      <c r="AK22" s="37">
        <f t="shared" si="4"/>
        <v>115.08</v>
      </c>
      <c r="AL22" s="37"/>
      <c r="AM22" s="37"/>
      <c r="AN22" s="37"/>
      <c r="AO22" s="37">
        <f t="shared" si="5"/>
        <v>115.08</v>
      </c>
      <c r="AP22" s="36">
        <v>5.9</v>
      </c>
      <c r="AQ22" s="36">
        <f t="shared" si="10"/>
        <v>5.9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1047</v>
      </c>
      <c r="BM22" s="96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0.87983193277310923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586482</v>
      </c>
      <c r="DD22" s="31"/>
      <c r="DE22" s="31">
        <f t="shared" si="8"/>
        <v>1197</v>
      </c>
      <c r="DF22" s="31"/>
      <c r="DG22" s="31">
        <f t="shared" si="11"/>
        <v>1197</v>
      </c>
      <c r="DH22" s="31"/>
      <c r="DI22" s="31"/>
      <c r="DJ22" s="31"/>
      <c r="DK22" s="31"/>
      <c r="DL22" s="31"/>
      <c r="DM22" s="31">
        <f t="shared" si="9"/>
        <v>1197</v>
      </c>
      <c r="DN22" s="31">
        <f t="shared" si="12"/>
        <v>249.63503649635038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2</v>
      </c>
      <c r="G23" s="126">
        <v>76</v>
      </c>
      <c r="H23" s="43">
        <f t="shared" si="1"/>
        <v>53.521126760563384</v>
      </c>
      <c r="I23" s="43">
        <v>75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2326388</v>
      </c>
      <c r="AF23" s="38"/>
      <c r="AG23" s="38"/>
      <c r="AH23" s="38"/>
      <c r="AI23" s="37">
        <f t="shared" si="2"/>
        <v>4836</v>
      </c>
      <c r="AJ23" s="37">
        <f t="shared" si="3"/>
        <v>4.8360000000000003</v>
      </c>
      <c r="AK23" s="37">
        <f t="shared" si="4"/>
        <v>116.06400000000001</v>
      </c>
      <c r="AL23" s="37"/>
      <c r="AM23" s="37"/>
      <c r="AN23" s="37"/>
      <c r="AO23" s="37">
        <f t="shared" si="5"/>
        <v>116.06400000000001</v>
      </c>
      <c r="AP23" s="36">
        <v>5.3</v>
      </c>
      <c r="AQ23" s="36">
        <f t="shared" si="10"/>
        <v>5.3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1046</v>
      </c>
      <c r="BM23" s="96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0.87899159663865545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587678</v>
      </c>
      <c r="DD23" s="31"/>
      <c r="DE23" s="31">
        <f t="shared" si="8"/>
        <v>1196</v>
      </c>
      <c r="DF23" s="31"/>
      <c r="DG23" s="31">
        <f t="shared" si="11"/>
        <v>1196</v>
      </c>
      <c r="DH23" s="31"/>
      <c r="DI23" s="31"/>
      <c r="DJ23" s="31"/>
      <c r="DK23" s="31"/>
      <c r="DL23" s="31"/>
      <c r="DM23" s="31">
        <f t="shared" si="9"/>
        <v>1196</v>
      </c>
      <c r="DN23" s="31">
        <f t="shared" si="12"/>
        <v>247.31182795698922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2</v>
      </c>
      <c r="G24" s="126">
        <v>77</v>
      </c>
      <c r="H24" s="43">
        <f t="shared" si="1"/>
        <v>54.225352112676056</v>
      </c>
      <c r="I24" s="43">
        <v>75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2331451</v>
      </c>
      <c r="AF24" s="38"/>
      <c r="AG24" s="38"/>
      <c r="AH24" s="38"/>
      <c r="AI24" s="37">
        <f t="shared" si="2"/>
        <v>5063</v>
      </c>
      <c r="AJ24" s="37">
        <f t="shared" si="3"/>
        <v>5.0629999999999997</v>
      </c>
      <c r="AK24" s="37">
        <f t="shared" si="4"/>
        <v>121.512</v>
      </c>
      <c r="AL24" s="37"/>
      <c r="AM24" s="37"/>
      <c r="AN24" s="37"/>
      <c r="AO24" s="37">
        <f t="shared" si="5"/>
        <v>121.512</v>
      </c>
      <c r="AP24" s="36">
        <v>4.7</v>
      </c>
      <c r="AQ24" s="36">
        <f t="shared" si="10"/>
        <v>4.7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1016</v>
      </c>
      <c r="BM24" s="96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0.85378151260504198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588916</v>
      </c>
      <c r="DD24" s="31"/>
      <c r="DE24" s="31">
        <f t="shared" si="8"/>
        <v>1238</v>
      </c>
      <c r="DF24" s="31"/>
      <c r="DG24" s="31">
        <f t="shared" si="11"/>
        <v>1238</v>
      </c>
      <c r="DH24" s="31"/>
      <c r="DI24" s="31"/>
      <c r="DJ24" s="31"/>
      <c r="DK24" s="31"/>
      <c r="DL24" s="31"/>
      <c r="DM24" s="31">
        <f t="shared" si="9"/>
        <v>1238</v>
      </c>
      <c r="DN24" s="31">
        <f t="shared" si="12"/>
        <v>244.51905984594114</v>
      </c>
      <c r="DO24" s="30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1</v>
      </c>
      <c r="G25" s="126">
        <v>75</v>
      </c>
      <c r="H25" s="43">
        <f t="shared" si="1"/>
        <v>52.816901408450704</v>
      </c>
      <c r="I25" s="43">
        <v>74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2336240</v>
      </c>
      <c r="AF25" s="38"/>
      <c r="AG25" s="38"/>
      <c r="AH25" s="38"/>
      <c r="AI25" s="37">
        <f t="shared" si="2"/>
        <v>4789</v>
      </c>
      <c r="AJ25" s="37">
        <f t="shared" si="3"/>
        <v>4.7889999999999997</v>
      </c>
      <c r="AK25" s="37">
        <f t="shared" si="4"/>
        <v>114.93599999999999</v>
      </c>
      <c r="AL25" s="37"/>
      <c r="AM25" s="37"/>
      <c r="AN25" s="37"/>
      <c r="AO25" s="37">
        <f t="shared" si="5"/>
        <v>114.93599999999999</v>
      </c>
      <c r="AP25" s="36">
        <v>4.4000000000000004</v>
      </c>
      <c r="AQ25" s="36">
        <f t="shared" si="10"/>
        <v>4.4000000000000004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1016</v>
      </c>
      <c r="BM25" s="96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0.85378151260504198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590056</v>
      </c>
      <c r="DD25" s="31"/>
      <c r="DE25" s="31">
        <f t="shared" si="8"/>
        <v>1140</v>
      </c>
      <c r="DF25" s="31"/>
      <c r="DG25" s="31">
        <f t="shared" si="11"/>
        <v>1140</v>
      </c>
      <c r="DH25" s="31"/>
      <c r="DI25" s="31"/>
      <c r="DJ25" s="31"/>
      <c r="DK25" s="31"/>
      <c r="DL25" s="31"/>
      <c r="DM25" s="31">
        <f t="shared" si="9"/>
        <v>1140</v>
      </c>
      <c r="DN25" s="31">
        <f t="shared" si="12"/>
        <v>238.04552098559199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1</v>
      </c>
      <c r="G26" s="126">
        <v>75</v>
      </c>
      <c r="H26" s="43">
        <f t="shared" si="1"/>
        <v>52.816901408450704</v>
      </c>
      <c r="I26" s="43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2341177</v>
      </c>
      <c r="AF26" s="38"/>
      <c r="AG26" s="38"/>
      <c r="AH26" s="38"/>
      <c r="AI26" s="37">
        <f t="shared" si="2"/>
        <v>4937</v>
      </c>
      <c r="AJ26" s="37">
        <f t="shared" si="3"/>
        <v>4.9370000000000003</v>
      </c>
      <c r="AK26" s="37">
        <f t="shared" si="4"/>
        <v>118.488</v>
      </c>
      <c r="AL26" s="37"/>
      <c r="AM26" s="37"/>
      <c r="AN26" s="37"/>
      <c r="AO26" s="37">
        <f t="shared" si="5"/>
        <v>118.488</v>
      </c>
      <c r="AP26" s="36">
        <v>3.9</v>
      </c>
      <c r="AQ26" s="36">
        <f t="shared" si="10"/>
        <v>3.9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1016</v>
      </c>
      <c r="BM26" s="96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0.85378151260504198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591229</v>
      </c>
      <c r="DD26" s="31"/>
      <c r="DE26" s="31">
        <f t="shared" si="8"/>
        <v>1173</v>
      </c>
      <c r="DF26" s="31"/>
      <c r="DG26" s="31">
        <f t="shared" si="11"/>
        <v>1173</v>
      </c>
      <c r="DH26" s="31"/>
      <c r="DI26" s="31"/>
      <c r="DJ26" s="31"/>
      <c r="DK26" s="31"/>
      <c r="DL26" s="31"/>
      <c r="DM26" s="31">
        <f t="shared" si="9"/>
        <v>1173</v>
      </c>
      <c r="DN26" s="31">
        <f t="shared" si="12"/>
        <v>237.59368037269596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0</v>
      </c>
      <c r="G27" s="126">
        <v>74</v>
      </c>
      <c r="H27" s="43">
        <f t="shared" si="1"/>
        <v>52.112676056338032</v>
      </c>
      <c r="I27" s="43">
        <v>72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2346284</v>
      </c>
      <c r="AF27" s="38"/>
      <c r="AG27" s="38"/>
      <c r="AH27" s="38"/>
      <c r="AI27" s="37">
        <f t="shared" si="2"/>
        <v>5107</v>
      </c>
      <c r="AJ27" s="37">
        <f t="shared" si="3"/>
        <v>5.1070000000000002</v>
      </c>
      <c r="AK27" s="37">
        <f t="shared" si="4"/>
        <v>122.56800000000001</v>
      </c>
      <c r="AL27" s="37"/>
      <c r="AM27" s="37"/>
      <c r="AN27" s="37"/>
      <c r="AO27" s="37">
        <f t="shared" si="5"/>
        <v>122.56800000000001</v>
      </c>
      <c r="AP27" s="36">
        <v>3.5</v>
      </c>
      <c r="AQ27" s="36">
        <f t="shared" si="10"/>
        <v>3.5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1016</v>
      </c>
      <c r="BM27" s="96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0.85378151260504198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592417</v>
      </c>
      <c r="DD27" s="31"/>
      <c r="DE27" s="31">
        <f t="shared" si="8"/>
        <v>1188</v>
      </c>
      <c r="DF27" s="31"/>
      <c r="DG27" s="31">
        <f t="shared" si="11"/>
        <v>1188</v>
      </c>
      <c r="DH27" s="31"/>
      <c r="DI27" s="31"/>
      <c r="DJ27" s="31"/>
      <c r="DK27" s="31"/>
      <c r="DL27" s="31"/>
      <c r="DM27" s="31">
        <f t="shared" si="9"/>
        <v>1188</v>
      </c>
      <c r="DN27" s="31">
        <f t="shared" si="12"/>
        <v>232.62189152144114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-1</v>
      </c>
      <c r="G28" s="126">
        <v>75</v>
      </c>
      <c r="H28" s="43">
        <f t="shared" si="1"/>
        <v>52.816901408450704</v>
      </c>
      <c r="I28" s="43">
        <v>73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2351510</v>
      </c>
      <c r="AF28" s="38"/>
      <c r="AG28" s="38"/>
      <c r="AH28" s="38"/>
      <c r="AI28" s="37">
        <f t="shared" si="2"/>
        <v>5226</v>
      </c>
      <c r="AJ28" s="37">
        <f t="shared" si="3"/>
        <v>5.226</v>
      </c>
      <c r="AK28" s="37">
        <f t="shared" si="4"/>
        <v>125.42400000000001</v>
      </c>
      <c r="AL28" s="37"/>
      <c r="AM28" s="37"/>
      <c r="AN28" s="37"/>
      <c r="AO28" s="37">
        <f t="shared" si="5"/>
        <v>125.42400000000001</v>
      </c>
      <c r="AP28" s="36">
        <v>3.1</v>
      </c>
      <c r="AQ28" s="36">
        <f t="shared" si="10"/>
        <v>3.1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1016</v>
      </c>
      <c r="BM28" s="96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0.85378151260504198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593547</v>
      </c>
      <c r="DD28" s="31"/>
      <c r="DE28" s="31">
        <f t="shared" si="8"/>
        <v>1130</v>
      </c>
      <c r="DF28" s="31"/>
      <c r="DG28" s="31">
        <f t="shared" si="11"/>
        <v>1130</v>
      </c>
      <c r="DH28" s="31"/>
      <c r="DI28" s="31"/>
      <c r="DJ28" s="31"/>
      <c r="DK28" s="31"/>
      <c r="DL28" s="31"/>
      <c r="DM28" s="31">
        <f t="shared" si="9"/>
        <v>1130</v>
      </c>
      <c r="DN28" s="31">
        <f t="shared" si="12"/>
        <v>216.22655951014161</v>
      </c>
      <c r="DO28" s="30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-1</v>
      </c>
      <c r="G29" s="126">
        <v>74</v>
      </c>
      <c r="H29" s="43">
        <f t="shared" si="1"/>
        <v>52.112676056338032</v>
      </c>
      <c r="I29" s="43">
        <v>73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2357050</v>
      </c>
      <c r="AF29" s="38"/>
      <c r="AG29" s="38"/>
      <c r="AH29" s="38"/>
      <c r="AI29" s="37">
        <f t="shared" si="2"/>
        <v>5540</v>
      </c>
      <c r="AJ29" s="37">
        <f t="shared" si="3"/>
        <v>5.54</v>
      </c>
      <c r="AK29" s="37">
        <f t="shared" si="4"/>
        <v>132.96</v>
      </c>
      <c r="AL29" s="37"/>
      <c r="AM29" s="37"/>
      <c r="AN29" s="37"/>
      <c r="AO29" s="37">
        <f t="shared" si="5"/>
        <v>132.96</v>
      </c>
      <c r="AP29" s="36">
        <v>2.8</v>
      </c>
      <c r="AQ29" s="36">
        <f t="shared" si="10"/>
        <v>2.8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1016</v>
      </c>
      <c r="BM29" s="96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0.85378151260504198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594721</v>
      </c>
      <c r="DD29" s="31"/>
      <c r="DE29" s="31">
        <f t="shared" si="8"/>
        <v>1174</v>
      </c>
      <c r="DF29" s="31"/>
      <c r="DG29" s="31">
        <f t="shared" si="11"/>
        <v>1174</v>
      </c>
      <c r="DH29" s="31"/>
      <c r="DI29" s="31"/>
      <c r="DJ29" s="31"/>
      <c r="DK29" s="31"/>
      <c r="DL29" s="31"/>
      <c r="DM29" s="31">
        <f t="shared" si="9"/>
        <v>1174</v>
      </c>
      <c r="DN29" s="31">
        <f t="shared" si="12"/>
        <v>211.91335740072202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-2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2362786</v>
      </c>
      <c r="AF30" s="38"/>
      <c r="AG30" s="38"/>
      <c r="AH30" s="38"/>
      <c r="AI30" s="37">
        <f t="shared" si="2"/>
        <v>5736</v>
      </c>
      <c r="AJ30" s="37">
        <f t="shared" si="3"/>
        <v>5.7359999999999998</v>
      </c>
      <c r="AK30" s="37">
        <f t="shared" si="4"/>
        <v>137.66399999999999</v>
      </c>
      <c r="AL30" s="37"/>
      <c r="AM30" s="37"/>
      <c r="AN30" s="37"/>
      <c r="AO30" s="37">
        <f t="shared" si="5"/>
        <v>137.66399999999999</v>
      </c>
      <c r="AP30" s="36">
        <v>2.5</v>
      </c>
      <c r="AQ30" s="36">
        <f t="shared" si="10"/>
        <v>2.5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1016</v>
      </c>
      <c r="BM30" s="96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0.85378151260504198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595876</v>
      </c>
      <c r="DD30" s="31"/>
      <c r="DE30" s="31">
        <f t="shared" si="8"/>
        <v>1155</v>
      </c>
      <c r="DF30" s="31"/>
      <c r="DG30" s="31">
        <f t="shared" si="11"/>
        <v>1155</v>
      </c>
      <c r="DH30" s="31"/>
      <c r="DI30" s="31"/>
      <c r="DJ30" s="31"/>
      <c r="DK30" s="31"/>
      <c r="DL30" s="31"/>
      <c r="DM30" s="31">
        <f t="shared" si="9"/>
        <v>1155</v>
      </c>
      <c r="DN30" s="31">
        <f t="shared" si="12"/>
        <v>201.35983263598328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-2</v>
      </c>
      <c r="G31" s="126">
        <v>74</v>
      </c>
      <c r="H31" s="43">
        <f t="shared" si="1"/>
        <v>52.112676056338032</v>
      </c>
      <c r="I31" s="43">
        <v>72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2368190</v>
      </c>
      <c r="AF31" s="38"/>
      <c r="AG31" s="38"/>
      <c r="AH31" s="38"/>
      <c r="AI31" s="37">
        <f t="shared" si="2"/>
        <v>5404</v>
      </c>
      <c r="AJ31" s="37">
        <f t="shared" si="3"/>
        <v>5.4039999999999999</v>
      </c>
      <c r="AK31" s="37">
        <f t="shared" si="4"/>
        <v>129.696</v>
      </c>
      <c r="AL31" s="37"/>
      <c r="AM31" s="37"/>
      <c r="AN31" s="37"/>
      <c r="AO31" s="37">
        <f t="shared" si="5"/>
        <v>129.696</v>
      </c>
      <c r="AP31" s="36">
        <v>2.1</v>
      </c>
      <c r="AQ31" s="36">
        <f t="shared" si="10"/>
        <v>2.1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1016</v>
      </c>
      <c r="BM31" s="96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0.85378151260504198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597033</v>
      </c>
      <c r="DD31" s="31"/>
      <c r="DE31" s="31">
        <f t="shared" si="8"/>
        <v>1157</v>
      </c>
      <c r="DF31" s="31"/>
      <c r="DG31" s="31">
        <f t="shared" si="11"/>
        <v>1157</v>
      </c>
      <c r="DH31" s="31"/>
      <c r="DI31" s="31"/>
      <c r="DJ31" s="31"/>
      <c r="DK31" s="31"/>
      <c r="DL31" s="31"/>
      <c r="DM31" s="31">
        <f t="shared" si="9"/>
        <v>1157</v>
      </c>
      <c r="DN31" s="31">
        <f t="shared" si="12"/>
        <v>214.10066617320504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-1</v>
      </c>
      <c r="G32" s="126">
        <v>75</v>
      </c>
      <c r="H32" s="43">
        <f t="shared" si="1"/>
        <v>52.816901408450704</v>
      </c>
      <c r="I32" s="43">
        <v>73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2373700</v>
      </c>
      <c r="AF32" s="38"/>
      <c r="AG32" s="38"/>
      <c r="AH32" s="38"/>
      <c r="AI32" s="37">
        <f t="shared" si="2"/>
        <v>5510</v>
      </c>
      <c r="AJ32" s="37">
        <f t="shared" si="3"/>
        <v>5.51</v>
      </c>
      <c r="AK32" s="37">
        <f t="shared" si="4"/>
        <v>132.24</v>
      </c>
      <c r="AL32" s="37"/>
      <c r="AM32" s="37"/>
      <c r="AN32" s="37"/>
      <c r="AO32" s="37">
        <f t="shared" si="5"/>
        <v>132.24</v>
      </c>
      <c r="AP32" s="36">
        <v>2</v>
      </c>
      <c r="AQ32" s="36">
        <f t="shared" si="10"/>
        <v>2</v>
      </c>
      <c r="AR32" s="35"/>
      <c r="AS32" s="35"/>
      <c r="AT32" s="35"/>
      <c r="AU32" s="34" t="s">
        <v>153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0</v>
      </c>
      <c r="BM32" s="96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598159</v>
      </c>
      <c r="DD32" s="31"/>
      <c r="DE32" s="31">
        <f t="shared" si="8"/>
        <v>1126</v>
      </c>
      <c r="DF32" s="31"/>
      <c r="DG32" s="31">
        <f t="shared" si="11"/>
        <v>1126</v>
      </c>
      <c r="DH32" s="31"/>
      <c r="DI32" s="31"/>
      <c r="DJ32" s="31"/>
      <c r="DK32" s="31"/>
      <c r="DL32" s="31"/>
      <c r="DM32" s="31">
        <f t="shared" si="9"/>
        <v>1126</v>
      </c>
      <c r="DN32" s="31">
        <f t="shared" si="12"/>
        <v>204.35571687840292</v>
      </c>
      <c r="DO32" s="30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1</v>
      </c>
      <c r="G33" s="126">
        <v>74</v>
      </c>
      <c r="H33" s="43">
        <f t="shared" si="1"/>
        <v>52.112676056338032</v>
      </c>
      <c r="I33" s="43">
        <v>73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2378905</v>
      </c>
      <c r="AF33" s="38"/>
      <c r="AG33" s="38"/>
      <c r="AH33" s="38"/>
      <c r="AI33" s="37">
        <f t="shared" si="2"/>
        <v>5205</v>
      </c>
      <c r="AJ33" s="37">
        <f t="shared" si="3"/>
        <v>5.2050000000000001</v>
      </c>
      <c r="AK33" s="37">
        <f t="shared" si="4"/>
        <v>124.92</v>
      </c>
      <c r="AL33" s="37"/>
      <c r="AM33" s="37"/>
      <c r="AN33" s="37"/>
      <c r="AO33" s="37">
        <f t="shared" si="5"/>
        <v>124.92</v>
      </c>
      <c r="AP33" s="36">
        <v>2.4</v>
      </c>
      <c r="AQ33" s="36">
        <f t="shared" si="10"/>
        <v>2.4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599214</v>
      </c>
      <c r="DD33" s="31"/>
      <c r="DE33" s="31">
        <f t="shared" si="8"/>
        <v>1055</v>
      </c>
      <c r="DF33" s="31"/>
      <c r="DG33" s="31">
        <f t="shared" si="11"/>
        <v>1055</v>
      </c>
      <c r="DH33" s="31"/>
      <c r="DI33" s="31"/>
      <c r="DJ33" s="31"/>
      <c r="DK33" s="31"/>
      <c r="DL33" s="31"/>
      <c r="DM33" s="31">
        <f t="shared" si="9"/>
        <v>1055</v>
      </c>
      <c r="DN33" s="31">
        <f t="shared" si="12"/>
        <v>202.68972142170989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2</v>
      </c>
      <c r="G34" s="126">
        <v>76</v>
      </c>
      <c r="H34" s="43">
        <f t="shared" si="1"/>
        <v>53.521126760563384</v>
      </c>
      <c r="I34" s="43">
        <v>75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2384037</v>
      </c>
      <c r="AF34" s="38"/>
      <c r="AG34" s="38"/>
      <c r="AH34" s="38"/>
      <c r="AI34" s="37">
        <f t="shared" si="2"/>
        <v>5132</v>
      </c>
      <c r="AJ34" s="37">
        <f t="shared" si="3"/>
        <v>5.1319999999999997</v>
      </c>
      <c r="AK34" s="37">
        <f t="shared" si="4"/>
        <v>123.16799999999999</v>
      </c>
      <c r="AL34" s="37"/>
      <c r="AM34" s="37"/>
      <c r="AN34" s="37"/>
      <c r="AO34" s="37">
        <f t="shared" si="5"/>
        <v>123.16799999999999</v>
      </c>
      <c r="AP34" s="36">
        <v>3</v>
      </c>
      <c r="AQ34" s="36">
        <f t="shared" si="10"/>
        <v>3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600312</v>
      </c>
      <c r="DD34" s="31"/>
      <c r="DE34" s="31">
        <f t="shared" si="8"/>
        <v>1098</v>
      </c>
      <c r="DF34" s="31"/>
      <c r="DG34" s="31">
        <f t="shared" si="11"/>
        <v>1098</v>
      </c>
      <c r="DH34" s="31"/>
      <c r="DI34" s="31"/>
      <c r="DJ34" s="31"/>
      <c r="DK34" s="31"/>
      <c r="DL34" s="31"/>
      <c r="DM34" s="31">
        <f t="shared" si="9"/>
        <v>1098</v>
      </c>
      <c r="DN34" s="31">
        <f t="shared" si="12"/>
        <v>213.95167575993767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1.9166666666666667</v>
      </c>
      <c r="G35" s="27">
        <f t="shared" si="13"/>
        <v>75.333333333333329</v>
      </c>
      <c r="H35" s="27">
        <f t="shared" si="13"/>
        <v>53.051643192488257</v>
      </c>
      <c r="I35" s="27">
        <f t="shared" si="13"/>
        <v>74.666666666666671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121189</v>
      </c>
      <c r="AJ35" s="27">
        <f>SUM(AJ11:AJ34)</f>
        <v>121.18900000000001</v>
      </c>
      <c r="AK35" s="27">
        <f>AVERAGE(AK11:AK34)</f>
        <v>121.18899999999998</v>
      </c>
      <c r="AL35" s="27"/>
      <c r="AM35" s="27"/>
      <c r="AN35" s="27"/>
      <c r="AO35" s="27"/>
      <c r="AP35" s="27">
        <f>AVERAGE(AP11:AP34)</f>
        <v>5.5833333333333348</v>
      </c>
      <c r="AQ35" s="27">
        <f>AVERAGE(AQ11:AQ34)</f>
        <v>5.5833333333333348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27550</v>
      </c>
      <c r="DF35" s="27"/>
      <c r="DG35" s="27"/>
      <c r="DH35" s="27"/>
      <c r="DI35" s="27"/>
      <c r="DJ35" s="27"/>
      <c r="DK35" s="27"/>
      <c r="DL35" s="27"/>
      <c r="DM35" s="27">
        <f t="shared" si="9"/>
        <v>27550</v>
      </c>
      <c r="DN35" s="27">
        <f t="shared" si="12"/>
        <v>227.33086336218634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69" t="s">
        <v>262</v>
      </c>
      <c r="D38" s="270"/>
      <c r="E38" s="270"/>
      <c r="F38" s="271"/>
    </row>
    <row r="39" spans="2:127" x14ac:dyDescent="0.25">
      <c r="B39" s="21" t="s">
        <v>2</v>
      </c>
      <c r="C39" s="287" t="s">
        <v>187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215" t="s">
        <v>158</v>
      </c>
      <c r="C43" s="9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</row>
    <row r="44" spans="2:127" x14ac:dyDescent="0.25">
      <c r="B44" s="215" t="s">
        <v>206</v>
      </c>
      <c r="C44" s="11"/>
      <c r="D44" s="301"/>
      <c r="E44" s="301"/>
      <c r="F44" s="301"/>
      <c r="G44" s="301"/>
      <c r="H44" s="301"/>
      <c r="I44" s="301"/>
      <c r="J44" s="301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215" t="s">
        <v>160</v>
      </c>
      <c r="C45" s="11"/>
      <c r="D45" s="301"/>
      <c r="E45" s="301"/>
      <c r="F45" s="301"/>
      <c r="G45" s="301"/>
      <c r="H45" s="301"/>
      <c r="I45" s="301"/>
      <c r="J45" s="301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224" t="s">
        <v>161</v>
      </c>
      <c r="C46" s="16"/>
      <c r="D46" s="302"/>
      <c r="E46" s="302"/>
      <c r="F46" s="302"/>
      <c r="G46" s="302"/>
      <c r="H46" s="302"/>
      <c r="I46" s="302"/>
      <c r="J46" s="302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228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175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176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263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4" t="s">
        <v>168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297" t="s">
        <v>169</v>
      </c>
      <c r="C53" s="297"/>
      <c r="D53" s="297"/>
      <c r="E53" s="297"/>
      <c r="F53" s="297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</row>
    <row r="54" spans="2:26" x14ac:dyDescent="0.25">
      <c r="B54" s="234" t="s">
        <v>264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25">
      <c r="B55" s="297" t="s">
        <v>170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spans="2:26" x14ac:dyDescent="0.25">
      <c r="B56" s="298" t="s">
        <v>171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</row>
    <row r="57" spans="2:26" x14ac:dyDescent="0.25">
      <c r="B57" s="300" t="s">
        <v>265</v>
      </c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25">
      <c r="B60" s="104"/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25">
      <c r="B61" s="104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  <row r="62" spans="2:26" x14ac:dyDescent="0.25">
      <c r="B62" s="104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</row>
    <row r="63" spans="2:26" x14ac:dyDescent="0.25">
      <c r="B63" s="104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</row>
  </sheetData>
  <protectedRanges>
    <protectedRange sqref="AD10" name="Range1_11_1_1_1_2_2_1_2"/>
    <protectedRange sqref="AV11:BM11 BL12:BM34 AV12:AY34" name="Range1_16_3_1_1_3_1"/>
    <protectedRange sqref="AE10" name="Range1_11_1_1_1_2_2_1_2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5">
    <mergeCell ref="Z8:AA9"/>
    <mergeCell ref="D45:J45"/>
    <mergeCell ref="D46:J46"/>
    <mergeCell ref="B37:F37"/>
    <mergeCell ref="C38:F38"/>
    <mergeCell ref="C39:F39"/>
    <mergeCell ref="C40:F40"/>
    <mergeCell ref="D43:Z43"/>
    <mergeCell ref="D44:J44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3:Y53"/>
    <mergeCell ref="B55:Y55"/>
    <mergeCell ref="B56:Y56"/>
    <mergeCell ref="B57:Y57"/>
    <mergeCell ref="C6:L6"/>
    <mergeCell ref="C7:E7"/>
    <mergeCell ref="F7:L7"/>
    <mergeCell ref="B8:C8"/>
    <mergeCell ref="D8:F8"/>
    <mergeCell ref="G8:I8"/>
    <mergeCell ref="J8:L8"/>
  </mergeCells>
  <conditionalFormatting sqref="AV11:BM11 BL12:BM34 AV12:AY34">
    <cfRule type="containsText" dxfId="11" priority="1" operator="containsText" text="N/A">
      <formula>NOT(ISERROR(SEARCH("N/A",AV11)))</formula>
    </cfRule>
    <cfRule type="cellIs" dxfId="10" priority="4" operator="equal">
      <formula>0</formula>
    </cfRule>
  </conditionalFormatting>
  <conditionalFormatting sqref="AV11:BM11 BL12:BM34 AV12:AY34">
    <cfRule type="cellIs" dxfId="9" priority="3" operator="greaterThanOrEqual">
      <formula>1185</formula>
    </cfRule>
  </conditionalFormatting>
  <conditionalFormatting sqref="AV11:BM11 BL12:BM34 AV12:AY34">
    <cfRule type="cellIs" dxfId="8" priority="2" operator="between">
      <formula>0.1</formula>
      <formula>1184</formula>
    </cfRule>
  </conditionalFormatting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DW63"/>
  <sheetViews>
    <sheetView topLeftCell="BL11" zoomScale="90" zoomScaleNormal="90" workbookViewId="0">
      <selection activeCell="DG11" sqref="DG11:DG35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43333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'20'!AE34</f>
        <v>2384037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'20'!DC34</f>
        <v>600312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2</v>
      </c>
      <c r="G11" s="126">
        <v>70</v>
      </c>
      <c r="H11" s="43">
        <f t="shared" ref="H11:H34" si="1">G11/1.42</f>
        <v>49.295774647887328</v>
      </c>
      <c r="I11" s="43">
        <v>75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2388618</v>
      </c>
      <c r="AF11" s="38"/>
      <c r="AG11" s="38"/>
      <c r="AH11" s="38"/>
      <c r="AI11" s="37">
        <f t="shared" ref="AI11:AI34" si="2">IF(ISBLANK(AE11),"-",AE11-AE10)</f>
        <v>4581</v>
      </c>
      <c r="AJ11" s="37">
        <f t="shared" ref="AJ11:AJ34" si="3">AI11/1000</f>
        <v>4.5810000000000004</v>
      </c>
      <c r="AK11" s="37">
        <f t="shared" ref="AK11:AK34" si="4">AJ11*24</f>
        <v>109.94400000000002</v>
      </c>
      <c r="AL11" s="37"/>
      <c r="AM11" s="37"/>
      <c r="AN11" s="37"/>
      <c r="AO11" s="37">
        <f t="shared" ref="AO11:AO34" si="5">AK11</f>
        <v>109.94400000000002</v>
      </c>
      <c r="AP11" s="36">
        <v>4.5999999999999996</v>
      </c>
      <c r="AQ11" s="36">
        <f>AP11</f>
        <v>4.5999999999999996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601442</v>
      </c>
      <c r="DD11" s="31"/>
      <c r="DE11" s="31">
        <f t="shared" ref="DE11:DE34" si="8">IF(ISBLANK(DC11),"-",DC11-DC10)</f>
        <v>1130</v>
      </c>
      <c r="DF11" s="31"/>
      <c r="DG11" s="31">
        <f>DC11-DC10</f>
        <v>1130</v>
      </c>
      <c r="DH11" s="31"/>
      <c r="DI11" s="31"/>
      <c r="DJ11" s="31"/>
      <c r="DK11" s="31"/>
      <c r="DL11" s="31"/>
      <c r="DM11" s="31">
        <f t="shared" ref="DM11:DM35" si="9">DE11</f>
        <v>1130</v>
      </c>
      <c r="DN11" s="31">
        <f>DM11/AJ11</f>
        <v>246.67103252564939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2</v>
      </c>
      <c r="G12" s="126">
        <v>70</v>
      </c>
      <c r="H12" s="43">
        <f t="shared" si="1"/>
        <v>49.295774647887328</v>
      </c>
      <c r="I12" s="43">
        <v>76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0</v>
      </c>
      <c r="AF12" s="38"/>
      <c r="AG12" s="38"/>
      <c r="AH12" s="38"/>
      <c r="AI12" s="37">
        <f t="shared" si="2"/>
        <v>-2388618</v>
      </c>
      <c r="AJ12" s="37">
        <f t="shared" si="3"/>
        <v>-2388.6179999999999</v>
      </c>
      <c r="AK12" s="37">
        <f t="shared" si="4"/>
        <v>-57326.831999999995</v>
      </c>
      <c r="AL12" s="37"/>
      <c r="AM12" s="37"/>
      <c r="AN12" s="37"/>
      <c r="AO12" s="37">
        <f t="shared" si="5"/>
        <v>-57326.831999999995</v>
      </c>
      <c r="AP12" s="36">
        <v>6.1</v>
      </c>
      <c r="AQ12" s="36">
        <f t="shared" ref="AQ12:AQ34" si="10">AP12</f>
        <v>6.1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602560</v>
      </c>
      <c r="DD12" s="31"/>
      <c r="DE12" s="31">
        <f t="shared" si="8"/>
        <v>1118</v>
      </c>
      <c r="DF12" s="31"/>
      <c r="DG12" s="31">
        <f t="shared" ref="DG12:DG34" si="11">DC12-DC11</f>
        <v>1118</v>
      </c>
      <c r="DH12" s="31"/>
      <c r="DI12" s="31"/>
      <c r="DJ12" s="31"/>
      <c r="DK12" s="31"/>
      <c r="DL12" s="31"/>
      <c r="DM12" s="31">
        <f t="shared" si="9"/>
        <v>1118</v>
      </c>
      <c r="DN12" s="31">
        <f t="shared" ref="DN12:DN35" si="12">DM12/AJ12</f>
        <v>-0.46805307504171867</v>
      </c>
      <c r="DO12" s="30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3</v>
      </c>
      <c r="G13" s="126">
        <v>71</v>
      </c>
      <c r="H13" s="43">
        <f t="shared" si="1"/>
        <v>50</v>
      </c>
      <c r="I13" s="43">
        <v>77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0</v>
      </c>
      <c r="AF13" s="38"/>
      <c r="AG13" s="38"/>
      <c r="AH13" s="38"/>
      <c r="AI13" s="37">
        <f t="shared" si="2"/>
        <v>0</v>
      </c>
      <c r="AJ13" s="37">
        <f t="shared" si="3"/>
        <v>0</v>
      </c>
      <c r="AK13" s="37">
        <f t="shared" si="4"/>
        <v>0</v>
      </c>
      <c r="AL13" s="37"/>
      <c r="AM13" s="37"/>
      <c r="AN13" s="37"/>
      <c r="AO13" s="37">
        <f t="shared" si="5"/>
        <v>0</v>
      </c>
      <c r="AP13" s="36">
        <v>7.7</v>
      </c>
      <c r="AQ13" s="36">
        <f t="shared" si="10"/>
        <v>7.7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603662</v>
      </c>
      <c r="DD13" s="31"/>
      <c r="DE13" s="31">
        <f t="shared" si="8"/>
        <v>1102</v>
      </c>
      <c r="DF13" s="31"/>
      <c r="DG13" s="31">
        <f t="shared" si="11"/>
        <v>1102</v>
      </c>
      <c r="DH13" s="31"/>
      <c r="DI13" s="31"/>
      <c r="DJ13" s="31"/>
      <c r="DK13" s="31"/>
      <c r="DL13" s="31"/>
      <c r="DM13" s="31">
        <f t="shared" si="9"/>
        <v>1102</v>
      </c>
      <c r="DN13" s="31" t="e">
        <f t="shared" si="12"/>
        <v>#DIV/0!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5</v>
      </c>
      <c r="G14" s="126">
        <v>71</v>
      </c>
      <c r="H14" s="43">
        <f t="shared" si="1"/>
        <v>50</v>
      </c>
      <c r="I14" s="43">
        <v>79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0</v>
      </c>
      <c r="AF14" s="38"/>
      <c r="AG14" s="38"/>
      <c r="AH14" s="38"/>
      <c r="AI14" s="37">
        <f t="shared" si="2"/>
        <v>0</v>
      </c>
      <c r="AJ14" s="37">
        <f t="shared" si="3"/>
        <v>0</v>
      </c>
      <c r="AK14" s="37">
        <f t="shared" si="4"/>
        <v>0</v>
      </c>
      <c r="AL14" s="37"/>
      <c r="AM14" s="37"/>
      <c r="AN14" s="37"/>
      <c r="AO14" s="37">
        <f t="shared" si="5"/>
        <v>0</v>
      </c>
      <c r="AP14" s="36">
        <v>9.1999999999999993</v>
      </c>
      <c r="AQ14" s="36">
        <f t="shared" si="10"/>
        <v>9.1999999999999993</v>
      </c>
      <c r="AR14" s="35"/>
      <c r="AS14" s="35"/>
      <c r="AT14" s="35"/>
      <c r="AU14" s="34" t="s">
        <v>153</v>
      </c>
      <c r="AV14" s="96">
        <v>1187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604769</v>
      </c>
      <c r="DD14" s="31"/>
      <c r="DE14" s="31">
        <f t="shared" si="8"/>
        <v>1107</v>
      </c>
      <c r="DF14" s="31"/>
      <c r="DG14" s="31">
        <f t="shared" si="11"/>
        <v>1107</v>
      </c>
      <c r="DH14" s="31"/>
      <c r="DI14" s="31"/>
      <c r="DJ14" s="31"/>
      <c r="DK14" s="31"/>
      <c r="DL14" s="31"/>
      <c r="DM14" s="31">
        <f t="shared" si="9"/>
        <v>1107</v>
      </c>
      <c r="DN14" s="31" t="e">
        <f t="shared" si="12"/>
        <v>#DIV/0!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83</v>
      </c>
      <c r="H15" s="43">
        <f t="shared" si="1"/>
        <v>58.450704225352112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0</v>
      </c>
      <c r="AF15" s="38"/>
      <c r="AG15" s="38"/>
      <c r="AH15" s="38"/>
      <c r="AI15" s="37">
        <f t="shared" si="2"/>
        <v>0</v>
      </c>
      <c r="AJ15" s="37">
        <f t="shared" si="3"/>
        <v>0</v>
      </c>
      <c r="AK15" s="37">
        <f t="shared" si="4"/>
        <v>0</v>
      </c>
      <c r="AL15" s="37"/>
      <c r="AM15" s="37"/>
      <c r="AN15" s="37"/>
      <c r="AO15" s="37">
        <f t="shared" si="5"/>
        <v>0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605844</v>
      </c>
      <c r="DD15" s="31"/>
      <c r="DE15" s="31">
        <f t="shared" si="8"/>
        <v>1075</v>
      </c>
      <c r="DF15" s="31"/>
      <c r="DG15" s="31">
        <f t="shared" si="11"/>
        <v>1075</v>
      </c>
      <c r="DH15" s="31"/>
      <c r="DI15" s="31"/>
      <c r="DJ15" s="31"/>
      <c r="DK15" s="31"/>
      <c r="DL15" s="31"/>
      <c r="DM15" s="31">
        <f t="shared" si="9"/>
        <v>1075</v>
      </c>
      <c r="DN15" s="31" t="e">
        <f t="shared" si="12"/>
        <v>#DIV/0!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83</v>
      </c>
      <c r="H16" s="43">
        <f t="shared" si="1"/>
        <v>58.450704225352112</v>
      </c>
      <c r="I16" s="43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2312712</v>
      </c>
      <c r="AF16" s="38"/>
      <c r="AG16" s="38"/>
      <c r="AH16" s="38"/>
      <c r="AI16" s="37">
        <f t="shared" si="2"/>
        <v>2312712</v>
      </c>
      <c r="AJ16" s="37">
        <f t="shared" si="3"/>
        <v>2312.712</v>
      </c>
      <c r="AK16" s="37">
        <f t="shared" si="4"/>
        <v>55505.088000000003</v>
      </c>
      <c r="AL16" s="37"/>
      <c r="AM16" s="37"/>
      <c r="AN16" s="37"/>
      <c r="AO16" s="37">
        <f t="shared" si="5"/>
        <v>55505.088000000003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96">
        <v>1147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0.96386554621848741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606940</v>
      </c>
      <c r="DD16" s="31"/>
      <c r="DE16" s="31">
        <f t="shared" si="8"/>
        <v>1096</v>
      </c>
      <c r="DF16" s="31"/>
      <c r="DG16" s="31">
        <f t="shared" si="11"/>
        <v>1096</v>
      </c>
      <c r="DH16" s="31"/>
      <c r="DI16" s="31"/>
      <c r="DJ16" s="31"/>
      <c r="DK16" s="31"/>
      <c r="DL16" s="31"/>
      <c r="DM16" s="31">
        <f t="shared" si="9"/>
        <v>1096</v>
      </c>
      <c r="DN16" s="31">
        <f t="shared" si="12"/>
        <v>0.47390250061399775</v>
      </c>
      <c r="DO16" s="30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7</v>
      </c>
      <c r="G17" s="126">
        <v>82</v>
      </c>
      <c r="H17" s="43">
        <f t="shared" si="1"/>
        <v>57.74647887323944</v>
      </c>
      <c r="I17" s="43">
        <v>76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2317032</v>
      </c>
      <c r="AF17" s="38"/>
      <c r="AG17" s="38"/>
      <c r="AH17" s="38"/>
      <c r="AI17" s="37">
        <f t="shared" si="2"/>
        <v>4320</v>
      </c>
      <c r="AJ17" s="37">
        <f t="shared" si="3"/>
        <v>4.32</v>
      </c>
      <c r="AK17" s="37">
        <f t="shared" si="4"/>
        <v>103.68</v>
      </c>
      <c r="AL17" s="37"/>
      <c r="AM17" s="37"/>
      <c r="AN17" s="37"/>
      <c r="AO17" s="37">
        <f t="shared" si="5"/>
        <v>103.68</v>
      </c>
      <c r="AP17" s="36">
        <v>9.4</v>
      </c>
      <c r="AQ17" s="36">
        <f t="shared" si="10"/>
        <v>9.4</v>
      </c>
      <c r="AR17" s="35"/>
      <c r="AS17" s="35"/>
      <c r="AT17" s="35"/>
      <c r="AU17" s="34" t="s">
        <v>154</v>
      </c>
      <c r="AV17" s="96">
        <v>1187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0</v>
      </c>
      <c r="BM17" s="96">
        <v>1016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0.85378151260504198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607988</v>
      </c>
      <c r="DD17" s="31"/>
      <c r="DE17" s="31">
        <f t="shared" si="8"/>
        <v>1048</v>
      </c>
      <c r="DF17" s="31"/>
      <c r="DG17" s="31">
        <f t="shared" si="11"/>
        <v>1048</v>
      </c>
      <c r="DH17" s="31"/>
      <c r="DI17" s="31"/>
      <c r="DJ17" s="31"/>
      <c r="DK17" s="31"/>
      <c r="DL17" s="31"/>
      <c r="DM17" s="31">
        <f t="shared" si="9"/>
        <v>1048</v>
      </c>
      <c r="DN17" s="31">
        <f t="shared" si="12"/>
        <v>242.59259259259258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7</v>
      </c>
      <c r="G18" s="126">
        <v>79</v>
      </c>
      <c r="H18" s="43">
        <f t="shared" si="1"/>
        <v>55.633802816901408</v>
      </c>
      <c r="I18" s="43">
        <v>76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2322184</v>
      </c>
      <c r="AF18" s="38"/>
      <c r="AG18" s="38"/>
      <c r="AH18" s="38"/>
      <c r="AI18" s="37">
        <f t="shared" si="2"/>
        <v>5152</v>
      </c>
      <c r="AJ18" s="37">
        <f t="shared" si="3"/>
        <v>5.1520000000000001</v>
      </c>
      <c r="AK18" s="37">
        <f t="shared" si="4"/>
        <v>123.648</v>
      </c>
      <c r="AL18" s="37"/>
      <c r="AM18" s="37"/>
      <c r="AN18" s="37"/>
      <c r="AO18" s="37">
        <f t="shared" si="5"/>
        <v>123.648</v>
      </c>
      <c r="AP18" s="36">
        <v>8.9</v>
      </c>
      <c r="AQ18" s="36">
        <f t="shared" si="10"/>
        <v>8.9</v>
      </c>
      <c r="AR18" s="35"/>
      <c r="AS18" s="35"/>
      <c r="AT18" s="35"/>
      <c r="AU18" s="34" t="s">
        <v>154</v>
      </c>
      <c r="AV18" s="96">
        <v>1186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0</v>
      </c>
      <c r="BM18" s="96">
        <v>1016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0.99663865546218489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0.85378151260504198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609188</v>
      </c>
      <c r="DD18" s="31"/>
      <c r="DE18" s="31">
        <f t="shared" si="8"/>
        <v>1200</v>
      </c>
      <c r="DF18" s="31"/>
      <c r="DG18" s="31">
        <f t="shared" si="11"/>
        <v>1200</v>
      </c>
      <c r="DH18" s="31"/>
      <c r="DI18" s="31"/>
      <c r="DJ18" s="31"/>
      <c r="DK18" s="31"/>
      <c r="DL18" s="31"/>
      <c r="DM18" s="31">
        <f t="shared" si="9"/>
        <v>1200</v>
      </c>
      <c r="DN18" s="31">
        <f t="shared" si="12"/>
        <v>232.91925465838509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6</v>
      </c>
      <c r="G19" s="126">
        <v>75</v>
      </c>
      <c r="H19" s="43">
        <f t="shared" si="1"/>
        <v>52.816901408450704</v>
      </c>
      <c r="I19" s="43">
        <v>72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2327098</v>
      </c>
      <c r="AF19" s="38"/>
      <c r="AG19" s="38"/>
      <c r="AH19" s="38"/>
      <c r="AI19" s="37">
        <f t="shared" si="2"/>
        <v>4914</v>
      </c>
      <c r="AJ19" s="37">
        <f t="shared" si="3"/>
        <v>4.9139999999999997</v>
      </c>
      <c r="AK19" s="37">
        <f t="shared" si="4"/>
        <v>117.93599999999999</v>
      </c>
      <c r="AL19" s="37"/>
      <c r="AM19" s="37"/>
      <c r="AN19" s="37"/>
      <c r="AO19" s="37">
        <f t="shared" si="5"/>
        <v>117.93599999999999</v>
      </c>
      <c r="AP19" s="36">
        <v>8.4</v>
      </c>
      <c r="AQ19" s="36">
        <f t="shared" si="10"/>
        <v>8.4</v>
      </c>
      <c r="AR19" s="35"/>
      <c r="AS19" s="35"/>
      <c r="AT19" s="35"/>
      <c r="AU19" s="34" t="s">
        <v>154</v>
      </c>
      <c r="AV19" s="96">
        <v>1187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0</v>
      </c>
      <c r="BM19" s="96">
        <v>1017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0.85462184873949576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610378</v>
      </c>
      <c r="DD19" s="31"/>
      <c r="DE19" s="31">
        <f t="shared" si="8"/>
        <v>1190</v>
      </c>
      <c r="DF19" s="31"/>
      <c r="DG19" s="31">
        <f t="shared" si="11"/>
        <v>1190</v>
      </c>
      <c r="DH19" s="31"/>
      <c r="DI19" s="31"/>
      <c r="DJ19" s="31"/>
      <c r="DK19" s="31"/>
      <c r="DL19" s="31"/>
      <c r="DM19" s="31">
        <f t="shared" si="9"/>
        <v>1190</v>
      </c>
      <c r="DN19" s="31">
        <f t="shared" si="12"/>
        <v>242.16524216524218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6</v>
      </c>
      <c r="G20" s="126">
        <v>75</v>
      </c>
      <c r="H20" s="43">
        <f t="shared" si="1"/>
        <v>52.816901408450704</v>
      </c>
      <c r="I20" s="43">
        <v>72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2332046</v>
      </c>
      <c r="AF20" s="38"/>
      <c r="AG20" s="38"/>
      <c r="AH20" s="38"/>
      <c r="AI20" s="37">
        <f t="shared" si="2"/>
        <v>4948</v>
      </c>
      <c r="AJ20" s="37">
        <f t="shared" si="3"/>
        <v>4.9480000000000004</v>
      </c>
      <c r="AK20" s="37">
        <f t="shared" si="4"/>
        <v>118.75200000000001</v>
      </c>
      <c r="AL20" s="37"/>
      <c r="AM20" s="37"/>
      <c r="AN20" s="37"/>
      <c r="AO20" s="37">
        <f t="shared" si="5"/>
        <v>118.75200000000001</v>
      </c>
      <c r="AP20" s="36">
        <v>7.7</v>
      </c>
      <c r="AQ20" s="36">
        <f t="shared" si="10"/>
        <v>7.7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0</v>
      </c>
      <c r="BM20" s="96">
        <v>1017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0.85462184873949576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611632</v>
      </c>
      <c r="DD20" s="31"/>
      <c r="DE20" s="31">
        <f t="shared" si="8"/>
        <v>1254</v>
      </c>
      <c r="DF20" s="31"/>
      <c r="DG20" s="31">
        <f t="shared" si="11"/>
        <v>1254</v>
      </c>
      <c r="DH20" s="31"/>
      <c r="DI20" s="31"/>
      <c r="DJ20" s="31"/>
      <c r="DK20" s="31"/>
      <c r="DL20" s="31"/>
      <c r="DM20" s="31">
        <f t="shared" si="9"/>
        <v>1254</v>
      </c>
      <c r="DN20" s="31">
        <f t="shared" si="12"/>
        <v>253.43573160873078</v>
      </c>
      <c r="DO20" s="30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6</v>
      </c>
      <c r="G21" s="126">
        <v>74</v>
      </c>
      <c r="H21" s="43">
        <f t="shared" si="1"/>
        <v>52.112676056338032</v>
      </c>
      <c r="I21" s="43">
        <v>70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2336438</v>
      </c>
      <c r="AF21" s="38"/>
      <c r="AG21" s="38"/>
      <c r="AH21" s="38"/>
      <c r="AI21" s="37">
        <f t="shared" si="2"/>
        <v>4392</v>
      </c>
      <c r="AJ21" s="37">
        <f t="shared" si="3"/>
        <v>4.3920000000000003</v>
      </c>
      <c r="AK21" s="37">
        <f t="shared" si="4"/>
        <v>105.40800000000002</v>
      </c>
      <c r="AL21" s="37"/>
      <c r="AM21" s="37"/>
      <c r="AN21" s="37"/>
      <c r="AO21" s="37">
        <f t="shared" si="5"/>
        <v>105.40800000000002</v>
      </c>
      <c r="AP21" s="36">
        <v>7.1</v>
      </c>
      <c r="AQ21" s="36">
        <f t="shared" si="10"/>
        <v>7.1</v>
      </c>
      <c r="AR21" s="35"/>
      <c r="AS21" s="35"/>
      <c r="AT21" s="35"/>
      <c r="AU21" s="34" t="s">
        <v>154</v>
      </c>
      <c r="AV21" s="96">
        <v>1186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0</v>
      </c>
      <c r="BM21" s="96">
        <v>1017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0.99663865546218489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0.85462184873949576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612768</v>
      </c>
      <c r="DD21" s="31"/>
      <c r="DE21" s="31">
        <f t="shared" si="8"/>
        <v>1136</v>
      </c>
      <c r="DF21" s="31"/>
      <c r="DG21" s="31">
        <f t="shared" si="11"/>
        <v>1136</v>
      </c>
      <c r="DH21" s="31"/>
      <c r="DI21" s="31"/>
      <c r="DJ21" s="31"/>
      <c r="DK21" s="31"/>
      <c r="DL21" s="31"/>
      <c r="DM21" s="31">
        <f t="shared" si="9"/>
        <v>1136</v>
      </c>
      <c r="DN21" s="31">
        <f t="shared" si="12"/>
        <v>258.65209471766849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5</v>
      </c>
      <c r="G22" s="126">
        <v>74</v>
      </c>
      <c r="H22" s="43">
        <f t="shared" si="1"/>
        <v>52.112676056338032</v>
      </c>
      <c r="I22" s="43">
        <v>70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2341032</v>
      </c>
      <c r="AF22" s="38"/>
      <c r="AG22" s="38"/>
      <c r="AH22" s="38"/>
      <c r="AI22" s="37">
        <f t="shared" si="2"/>
        <v>4594</v>
      </c>
      <c r="AJ22" s="37">
        <f t="shared" si="3"/>
        <v>4.5940000000000003</v>
      </c>
      <c r="AK22" s="37">
        <f t="shared" si="4"/>
        <v>110.256</v>
      </c>
      <c r="AL22" s="37"/>
      <c r="AM22" s="37"/>
      <c r="AN22" s="37"/>
      <c r="AO22" s="37">
        <f t="shared" si="5"/>
        <v>110.256</v>
      </c>
      <c r="AP22" s="36">
        <v>6.5</v>
      </c>
      <c r="AQ22" s="36">
        <f t="shared" si="10"/>
        <v>6.5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0</v>
      </c>
      <c r="BM22" s="96">
        <v>1016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0.85378151260504198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613962</v>
      </c>
      <c r="DD22" s="31"/>
      <c r="DE22" s="31">
        <f t="shared" si="8"/>
        <v>1194</v>
      </c>
      <c r="DF22" s="31"/>
      <c r="DG22" s="31">
        <f t="shared" si="11"/>
        <v>1194</v>
      </c>
      <c r="DH22" s="31"/>
      <c r="DI22" s="31"/>
      <c r="DJ22" s="31"/>
      <c r="DK22" s="31"/>
      <c r="DL22" s="31"/>
      <c r="DM22" s="31">
        <f t="shared" si="9"/>
        <v>1194</v>
      </c>
      <c r="DN22" s="31">
        <f t="shared" si="12"/>
        <v>259.90422289943405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5</v>
      </c>
      <c r="G23" s="126">
        <v>73</v>
      </c>
      <c r="H23" s="43">
        <f t="shared" si="1"/>
        <v>51.408450704225352</v>
      </c>
      <c r="I23" s="43">
        <v>68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2345366</v>
      </c>
      <c r="AF23" s="38"/>
      <c r="AG23" s="38"/>
      <c r="AH23" s="38"/>
      <c r="AI23" s="37">
        <f t="shared" si="2"/>
        <v>4334</v>
      </c>
      <c r="AJ23" s="37">
        <f t="shared" si="3"/>
        <v>4.3339999999999996</v>
      </c>
      <c r="AK23" s="37">
        <f t="shared" si="4"/>
        <v>104.01599999999999</v>
      </c>
      <c r="AL23" s="37"/>
      <c r="AM23" s="37"/>
      <c r="AN23" s="37"/>
      <c r="AO23" s="37">
        <f t="shared" si="5"/>
        <v>104.01599999999999</v>
      </c>
      <c r="AP23" s="36">
        <v>5.9</v>
      </c>
      <c r="AQ23" s="36">
        <f t="shared" si="10"/>
        <v>5.9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0</v>
      </c>
      <c r="BM23" s="96">
        <v>1015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0.8529411764705882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615140</v>
      </c>
      <c r="DD23" s="31"/>
      <c r="DE23" s="31">
        <f t="shared" si="8"/>
        <v>1178</v>
      </c>
      <c r="DF23" s="31"/>
      <c r="DG23" s="31">
        <f t="shared" si="11"/>
        <v>1178</v>
      </c>
      <c r="DH23" s="31"/>
      <c r="DI23" s="31"/>
      <c r="DJ23" s="31"/>
      <c r="DK23" s="31"/>
      <c r="DL23" s="31"/>
      <c r="DM23" s="31">
        <f t="shared" si="9"/>
        <v>1178</v>
      </c>
      <c r="DN23" s="31">
        <f t="shared" si="12"/>
        <v>271.80433779418553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4</v>
      </c>
      <c r="G24" s="126">
        <v>74</v>
      </c>
      <c r="H24" s="43">
        <f t="shared" si="1"/>
        <v>52.112676056338032</v>
      </c>
      <c r="I24" s="43">
        <v>71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2350013</v>
      </c>
      <c r="AF24" s="38"/>
      <c r="AG24" s="38"/>
      <c r="AH24" s="38"/>
      <c r="AI24" s="37">
        <f t="shared" si="2"/>
        <v>4647</v>
      </c>
      <c r="AJ24" s="37">
        <f t="shared" si="3"/>
        <v>4.6470000000000002</v>
      </c>
      <c r="AK24" s="37">
        <f t="shared" si="4"/>
        <v>111.52800000000001</v>
      </c>
      <c r="AL24" s="37"/>
      <c r="AM24" s="37"/>
      <c r="AN24" s="37"/>
      <c r="AO24" s="37">
        <f t="shared" si="5"/>
        <v>111.52800000000001</v>
      </c>
      <c r="AP24" s="36">
        <v>5.3</v>
      </c>
      <c r="AQ24" s="36">
        <f t="shared" si="10"/>
        <v>5.3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0</v>
      </c>
      <c r="BM24" s="96">
        <v>1016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0.85378151260504198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616375</v>
      </c>
      <c r="DD24" s="31"/>
      <c r="DE24" s="31">
        <f t="shared" si="8"/>
        <v>1235</v>
      </c>
      <c r="DF24" s="31"/>
      <c r="DG24" s="31">
        <f t="shared" si="11"/>
        <v>1235</v>
      </c>
      <c r="DH24" s="31"/>
      <c r="DI24" s="31"/>
      <c r="DJ24" s="31"/>
      <c r="DK24" s="31"/>
      <c r="DL24" s="31"/>
      <c r="DM24" s="31">
        <f t="shared" si="9"/>
        <v>1235</v>
      </c>
      <c r="DN24" s="31">
        <f t="shared" si="12"/>
        <v>265.7628577576931</v>
      </c>
      <c r="DO24" s="30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4</v>
      </c>
      <c r="G25" s="126">
        <v>75</v>
      </c>
      <c r="H25" s="43">
        <f t="shared" si="1"/>
        <v>52.816901408450704</v>
      </c>
      <c r="I25" s="43">
        <v>73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2354511</v>
      </c>
      <c r="AF25" s="38"/>
      <c r="AG25" s="38"/>
      <c r="AH25" s="38"/>
      <c r="AI25" s="37">
        <f t="shared" si="2"/>
        <v>4498</v>
      </c>
      <c r="AJ25" s="37">
        <f t="shared" si="3"/>
        <v>4.4980000000000002</v>
      </c>
      <c r="AK25" s="37">
        <f t="shared" si="4"/>
        <v>107.952</v>
      </c>
      <c r="AL25" s="37"/>
      <c r="AM25" s="37"/>
      <c r="AN25" s="37"/>
      <c r="AO25" s="37">
        <f t="shared" si="5"/>
        <v>107.952</v>
      </c>
      <c r="AP25" s="36">
        <v>4.8</v>
      </c>
      <c r="AQ25" s="36">
        <f t="shared" si="10"/>
        <v>4.8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0</v>
      </c>
      <c r="BM25" s="96">
        <v>1016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0.85378151260504198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617544</v>
      </c>
      <c r="DD25" s="31"/>
      <c r="DE25" s="31">
        <f t="shared" si="8"/>
        <v>1169</v>
      </c>
      <c r="DF25" s="31"/>
      <c r="DG25" s="31">
        <f t="shared" si="11"/>
        <v>1169</v>
      </c>
      <c r="DH25" s="31"/>
      <c r="DI25" s="31"/>
      <c r="DJ25" s="31"/>
      <c r="DK25" s="31"/>
      <c r="DL25" s="31"/>
      <c r="DM25" s="31">
        <f t="shared" si="9"/>
        <v>1169</v>
      </c>
      <c r="DN25" s="31">
        <f t="shared" si="12"/>
        <v>259.89328590484661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3</v>
      </c>
      <c r="G26" s="126">
        <v>74</v>
      </c>
      <c r="H26" s="43">
        <f t="shared" si="1"/>
        <v>52.112676056338032</v>
      </c>
      <c r="I26" s="43">
        <v>72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2359195</v>
      </c>
      <c r="AF26" s="38"/>
      <c r="AG26" s="38"/>
      <c r="AH26" s="38"/>
      <c r="AI26" s="37">
        <f t="shared" si="2"/>
        <v>4684</v>
      </c>
      <c r="AJ26" s="37">
        <f t="shared" si="3"/>
        <v>4.6840000000000002</v>
      </c>
      <c r="AK26" s="37">
        <f t="shared" si="4"/>
        <v>112.416</v>
      </c>
      <c r="AL26" s="37"/>
      <c r="AM26" s="37"/>
      <c r="AN26" s="37"/>
      <c r="AO26" s="37">
        <f t="shared" si="5"/>
        <v>112.416</v>
      </c>
      <c r="AP26" s="36">
        <v>4.4000000000000004</v>
      </c>
      <c r="AQ26" s="36">
        <f t="shared" si="10"/>
        <v>4.4000000000000004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0</v>
      </c>
      <c r="BM26" s="96">
        <v>1016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0.85378151260504198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618706</v>
      </c>
      <c r="DD26" s="31"/>
      <c r="DE26" s="31">
        <f t="shared" si="8"/>
        <v>1162</v>
      </c>
      <c r="DF26" s="31"/>
      <c r="DG26" s="31">
        <f t="shared" si="11"/>
        <v>1162</v>
      </c>
      <c r="DH26" s="31"/>
      <c r="DI26" s="31"/>
      <c r="DJ26" s="31"/>
      <c r="DK26" s="31"/>
      <c r="DL26" s="31"/>
      <c r="DM26" s="31">
        <f t="shared" si="9"/>
        <v>1162</v>
      </c>
      <c r="DN26" s="31">
        <f t="shared" si="12"/>
        <v>248.07856532877881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3</v>
      </c>
      <c r="G27" s="126">
        <v>74</v>
      </c>
      <c r="H27" s="43">
        <f t="shared" si="1"/>
        <v>52.112676056338032</v>
      </c>
      <c r="I27" s="43">
        <v>72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2363900</v>
      </c>
      <c r="AF27" s="38"/>
      <c r="AG27" s="38"/>
      <c r="AH27" s="38"/>
      <c r="AI27" s="37">
        <f t="shared" si="2"/>
        <v>4705</v>
      </c>
      <c r="AJ27" s="37">
        <f t="shared" si="3"/>
        <v>4.7050000000000001</v>
      </c>
      <c r="AK27" s="37">
        <f t="shared" si="4"/>
        <v>112.92</v>
      </c>
      <c r="AL27" s="37"/>
      <c r="AM27" s="37"/>
      <c r="AN27" s="37"/>
      <c r="AO27" s="37">
        <f t="shared" si="5"/>
        <v>112.92</v>
      </c>
      <c r="AP27" s="36">
        <v>3.8</v>
      </c>
      <c r="AQ27" s="36">
        <f t="shared" si="10"/>
        <v>3.8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0</v>
      </c>
      <c r="BM27" s="96">
        <v>1006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0.8453781512605042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619867</v>
      </c>
      <c r="DD27" s="31"/>
      <c r="DE27" s="31">
        <f t="shared" si="8"/>
        <v>1161</v>
      </c>
      <c r="DF27" s="31"/>
      <c r="DG27" s="31">
        <f t="shared" si="11"/>
        <v>1161</v>
      </c>
      <c r="DH27" s="31"/>
      <c r="DI27" s="31"/>
      <c r="DJ27" s="31"/>
      <c r="DK27" s="31"/>
      <c r="DL27" s="31"/>
      <c r="DM27" s="31">
        <f t="shared" si="9"/>
        <v>1161</v>
      </c>
      <c r="DN27" s="31">
        <f t="shared" si="12"/>
        <v>246.7587672688629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3</v>
      </c>
      <c r="G28" s="126">
        <v>74</v>
      </c>
      <c r="H28" s="43">
        <f t="shared" si="1"/>
        <v>52.112676056338032</v>
      </c>
      <c r="I28" s="43">
        <v>72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2368887</v>
      </c>
      <c r="AF28" s="38"/>
      <c r="AG28" s="38"/>
      <c r="AH28" s="38"/>
      <c r="AI28" s="37">
        <f t="shared" si="2"/>
        <v>4987</v>
      </c>
      <c r="AJ28" s="37">
        <f t="shared" si="3"/>
        <v>4.9870000000000001</v>
      </c>
      <c r="AK28" s="37">
        <f t="shared" si="4"/>
        <v>119.688</v>
      </c>
      <c r="AL28" s="37"/>
      <c r="AM28" s="37"/>
      <c r="AN28" s="37"/>
      <c r="AO28" s="37">
        <f t="shared" si="5"/>
        <v>119.688</v>
      </c>
      <c r="AP28" s="36">
        <v>3.5</v>
      </c>
      <c r="AQ28" s="36">
        <f t="shared" si="10"/>
        <v>3.5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0</v>
      </c>
      <c r="BM28" s="96">
        <v>1006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0.8453781512605042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621019</v>
      </c>
      <c r="DD28" s="31"/>
      <c r="DE28" s="31">
        <f t="shared" si="8"/>
        <v>1152</v>
      </c>
      <c r="DF28" s="31"/>
      <c r="DG28" s="31">
        <f t="shared" si="11"/>
        <v>1152</v>
      </c>
      <c r="DH28" s="31"/>
      <c r="DI28" s="31"/>
      <c r="DJ28" s="31"/>
      <c r="DK28" s="31"/>
      <c r="DL28" s="31"/>
      <c r="DM28" s="31">
        <f t="shared" si="9"/>
        <v>1152</v>
      </c>
      <c r="DN28" s="31">
        <f t="shared" si="12"/>
        <v>231.00060156406656</v>
      </c>
      <c r="DO28" s="30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2</v>
      </c>
      <c r="G29" s="126">
        <v>74</v>
      </c>
      <c r="H29" s="43">
        <f t="shared" si="1"/>
        <v>52.112676056338032</v>
      </c>
      <c r="I29" s="43">
        <v>71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2373944</v>
      </c>
      <c r="AF29" s="38"/>
      <c r="AG29" s="38"/>
      <c r="AH29" s="38"/>
      <c r="AI29" s="37">
        <f t="shared" si="2"/>
        <v>5057</v>
      </c>
      <c r="AJ29" s="37">
        <f t="shared" si="3"/>
        <v>5.0570000000000004</v>
      </c>
      <c r="AK29" s="37">
        <f t="shared" si="4"/>
        <v>121.36800000000001</v>
      </c>
      <c r="AL29" s="37"/>
      <c r="AM29" s="37"/>
      <c r="AN29" s="37"/>
      <c r="AO29" s="37">
        <f t="shared" si="5"/>
        <v>121.36800000000001</v>
      </c>
      <c r="AP29" s="36">
        <v>3.1</v>
      </c>
      <c r="AQ29" s="36">
        <f t="shared" si="10"/>
        <v>3.1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0</v>
      </c>
      <c r="BM29" s="96">
        <v>1006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0.8453781512605042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622188</v>
      </c>
      <c r="DD29" s="31"/>
      <c r="DE29" s="31">
        <f t="shared" si="8"/>
        <v>1169</v>
      </c>
      <c r="DF29" s="31"/>
      <c r="DG29" s="31">
        <f t="shared" si="11"/>
        <v>1169</v>
      </c>
      <c r="DH29" s="31"/>
      <c r="DI29" s="31"/>
      <c r="DJ29" s="31"/>
      <c r="DK29" s="31"/>
      <c r="DL29" s="31"/>
      <c r="DM29" s="31">
        <f t="shared" si="9"/>
        <v>1169</v>
      </c>
      <c r="DN29" s="31">
        <f t="shared" si="12"/>
        <v>231.16472216729284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2</v>
      </c>
      <c r="G30" s="126">
        <v>73</v>
      </c>
      <c r="H30" s="43">
        <f t="shared" si="1"/>
        <v>51.408450704225352</v>
      </c>
      <c r="I30" s="43">
        <v>70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2378858</v>
      </c>
      <c r="AF30" s="38"/>
      <c r="AG30" s="38"/>
      <c r="AH30" s="38"/>
      <c r="AI30" s="37">
        <f t="shared" si="2"/>
        <v>4914</v>
      </c>
      <c r="AJ30" s="37">
        <f t="shared" si="3"/>
        <v>4.9139999999999997</v>
      </c>
      <c r="AK30" s="37">
        <f t="shared" si="4"/>
        <v>117.93599999999999</v>
      </c>
      <c r="AL30" s="37"/>
      <c r="AM30" s="37"/>
      <c r="AN30" s="37"/>
      <c r="AO30" s="37">
        <f t="shared" si="5"/>
        <v>117.93599999999999</v>
      </c>
      <c r="AP30" s="36">
        <v>2.8</v>
      </c>
      <c r="AQ30" s="36">
        <f t="shared" si="10"/>
        <v>2.8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0</v>
      </c>
      <c r="BM30" s="96">
        <v>1006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0.8453781512605042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623340</v>
      </c>
      <c r="DD30" s="31"/>
      <c r="DE30" s="31">
        <f t="shared" si="8"/>
        <v>1152</v>
      </c>
      <c r="DF30" s="31"/>
      <c r="DG30" s="31">
        <f t="shared" si="11"/>
        <v>1152</v>
      </c>
      <c r="DH30" s="31"/>
      <c r="DI30" s="31"/>
      <c r="DJ30" s="31"/>
      <c r="DK30" s="31"/>
      <c r="DL30" s="31"/>
      <c r="DM30" s="31">
        <f t="shared" si="9"/>
        <v>1152</v>
      </c>
      <c r="DN30" s="31">
        <f t="shared" si="12"/>
        <v>234.43223443223445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1</v>
      </c>
      <c r="G31" s="126">
        <v>73</v>
      </c>
      <c r="H31" s="43">
        <f t="shared" si="1"/>
        <v>51.408450704225352</v>
      </c>
      <c r="I31" s="43">
        <v>70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2383681</v>
      </c>
      <c r="AF31" s="38"/>
      <c r="AG31" s="38"/>
      <c r="AH31" s="38"/>
      <c r="AI31" s="37">
        <f t="shared" si="2"/>
        <v>4823</v>
      </c>
      <c r="AJ31" s="37">
        <f t="shared" si="3"/>
        <v>4.8230000000000004</v>
      </c>
      <c r="AK31" s="37">
        <f t="shared" si="4"/>
        <v>115.75200000000001</v>
      </c>
      <c r="AL31" s="37"/>
      <c r="AM31" s="37"/>
      <c r="AN31" s="37"/>
      <c r="AO31" s="37">
        <f t="shared" si="5"/>
        <v>115.75200000000001</v>
      </c>
      <c r="AP31" s="36">
        <v>2.4</v>
      </c>
      <c r="AQ31" s="36">
        <f t="shared" si="10"/>
        <v>2.4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0</v>
      </c>
      <c r="BM31" s="96">
        <v>1006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0.8453781512605042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624486</v>
      </c>
      <c r="DD31" s="31"/>
      <c r="DE31" s="31">
        <f t="shared" si="8"/>
        <v>1146</v>
      </c>
      <c r="DF31" s="31"/>
      <c r="DG31" s="31">
        <f t="shared" si="11"/>
        <v>1146</v>
      </c>
      <c r="DH31" s="31"/>
      <c r="DI31" s="31"/>
      <c r="DJ31" s="31"/>
      <c r="DK31" s="31"/>
      <c r="DL31" s="31"/>
      <c r="DM31" s="31">
        <f t="shared" si="9"/>
        <v>1146</v>
      </c>
      <c r="DN31" s="31">
        <f t="shared" si="12"/>
        <v>237.61144515861494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0</v>
      </c>
      <c r="G32" s="126">
        <v>77</v>
      </c>
      <c r="H32" s="43">
        <f t="shared" si="1"/>
        <v>54.225352112676056</v>
      </c>
      <c r="I32" s="43">
        <v>69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2389128</v>
      </c>
      <c r="AF32" s="38"/>
      <c r="AG32" s="38"/>
      <c r="AH32" s="38"/>
      <c r="AI32" s="37">
        <f t="shared" si="2"/>
        <v>5447</v>
      </c>
      <c r="AJ32" s="37">
        <f t="shared" si="3"/>
        <v>5.4470000000000001</v>
      </c>
      <c r="AK32" s="37">
        <f t="shared" si="4"/>
        <v>130.72800000000001</v>
      </c>
      <c r="AL32" s="37"/>
      <c r="AM32" s="37"/>
      <c r="AN32" s="37"/>
      <c r="AO32" s="37">
        <f t="shared" si="5"/>
        <v>130.72800000000001</v>
      </c>
      <c r="AP32" s="36">
        <v>2.1</v>
      </c>
      <c r="AQ32" s="36">
        <f t="shared" si="10"/>
        <v>2.1</v>
      </c>
      <c r="AR32" s="35"/>
      <c r="AS32" s="35"/>
      <c r="AT32" s="35"/>
      <c r="AU32" s="34" t="s">
        <v>154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0</v>
      </c>
      <c r="BM32" s="96">
        <v>1045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0.87815126050420167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625686</v>
      </c>
      <c r="DD32" s="31"/>
      <c r="DE32" s="31">
        <f t="shared" si="8"/>
        <v>1200</v>
      </c>
      <c r="DF32" s="31"/>
      <c r="DG32" s="31">
        <f t="shared" si="11"/>
        <v>1200</v>
      </c>
      <c r="DH32" s="31"/>
      <c r="DI32" s="31"/>
      <c r="DJ32" s="31"/>
      <c r="DK32" s="31"/>
      <c r="DL32" s="31"/>
      <c r="DM32" s="31">
        <f t="shared" si="9"/>
        <v>1200</v>
      </c>
      <c r="DN32" s="31">
        <f t="shared" si="12"/>
        <v>220.30475491096016</v>
      </c>
      <c r="DO32" s="30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1</v>
      </c>
      <c r="G33" s="126">
        <v>75</v>
      </c>
      <c r="H33" s="43">
        <f t="shared" si="1"/>
        <v>52.816901408450704</v>
      </c>
      <c r="I33" s="43">
        <v>70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2394082</v>
      </c>
      <c r="AF33" s="38"/>
      <c r="AG33" s="38"/>
      <c r="AH33" s="38"/>
      <c r="AI33" s="37">
        <f t="shared" si="2"/>
        <v>4954</v>
      </c>
      <c r="AJ33" s="37">
        <f t="shared" si="3"/>
        <v>4.9539999999999997</v>
      </c>
      <c r="AK33" s="37">
        <f t="shared" si="4"/>
        <v>118.89599999999999</v>
      </c>
      <c r="AL33" s="37"/>
      <c r="AM33" s="37"/>
      <c r="AN33" s="37"/>
      <c r="AO33" s="37">
        <f t="shared" si="5"/>
        <v>118.89599999999999</v>
      </c>
      <c r="AP33" s="36">
        <v>2.2999999999999998</v>
      </c>
      <c r="AQ33" s="36">
        <f t="shared" si="10"/>
        <v>2.2999999999999998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626733</v>
      </c>
      <c r="DD33" s="31"/>
      <c r="DE33" s="31">
        <f t="shared" si="8"/>
        <v>1047</v>
      </c>
      <c r="DF33" s="31"/>
      <c r="DG33" s="31">
        <f t="shared" si="11"/>
        <v>1047</v>
      </c>
      <c r="DH33" s="31"/>
      <c r="DI33" s="31"/>
      <c r="DJ33" s="31"/>
      <c r="DK33" s="31"/>
      <c r="DL33" s="31"/>
      <c r="DM33" s="31">
        <f t="shared" si="9"/>
        <v>1047</v>
      </c>
      <c r="DN33" s="31">
        <f t="shared" si="12"/>
        <v>211.3443681873234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2</v>
      </c>
      <c r="G34" s="126">
        <v>75</v>
      </c>
      <c r="H34" s="43">
        <f t="shared" si="1"/>
        <v>52.816901408450704</v>
      </c>
      <c r="I34" s="43">
        <v>71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2399043</v>
      </c>
      <c r="AF34" s="38"/>
      <c r="AG34" s="38"/>
      <c r="AH34" s="38"/>
      <c r="AI34" s="37">
        <f t="shared" si="2"/>
        <v>4961</v>
      </c>
      <c r="AJ34" s="37">
        <f t="shared" si="3"/>
        <v>4.9610000000000003</v>
      </c>
      <c r="AK34" s="37">
        <f t="shared" si="4"/>
        <v>119.06400000000001</v>
      </c>
      <c r="AL34" s="37"/>
      <c r="AM34" s="37"/>
      <c r="AN34" s="37"/>
      <c r="AO34" s="37">
        <f t="shared" si="5"/>
        <v>119.06400000000001</v>
      </c>
      <c r="AP34" s="36">
        <v>3.1</v>
      </c>
      <c r="AQ34" s="36">
        <f t="shared" si="10"/>
        <v>3.1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627837</v>
      </c>
      <c r="DD34" s="31"/>
      <c r="DE34" s="31">
        <f t="shared" si="8"/>
        <v>1104</v>
      </c>
      <c r="DF34" s="31"/>
      <c r="DG34" s="31">
        <f t="shared" si="11"/>
        <v>1104</v>
      </c>
      <c r="DH34" s="31"/>
      <c r="DI34" s="31"/>
      <c r="DJ34" s="31"/>
      <c r="DK34" s="31"/>
      <c r="DL34" s="31"/>
      <c r="DM34" s="31">
        <f t="shared" si="9"/>
        <v>1104</v>
      </c>
      <c r="DN34" s="31">
        <f t="shared" si="12"/>
        <v>222.53577907679903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3.9583333333333335</v>
      </c>
      <c r="G35" s="27">
        <f t="shared" si="13"/>
        <v>74.916666666666671</v>
      </c>
      <c r="H35" s="27">
        <f t="shared" si="13"/>
        <v>52.758215962441334</v>
      </c>
      <c r="I35" s="27">
        <f t="shared" si="13"/>
        <v>73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15006</v>
      </c>
      <c r="AJ35" s="27">
        <f>SUM(AJ11:AJ34)</f>
        <v>15.006000000000178</v>
      </c>
      <c r="AK35" s="27">
        <f>AVERAGE(AK11:AK34)</f>
        <v>15.006000000000491</v>
      </c>
      <c r="AL35" s="27"/>
      <c r="AM35" s="27"/>
      <c r="AN35" s="27"/>
      <c r="AO35" s="27"/>
      <c r="AP35" s="27">
        <f>AVERAGE(AP11:AP34)</f>
        <v>5.7541666666666664</v>
      </c>
      <c r="AQ35" s="27">
        <f>AVERAGE(AQ11:AQ34)</f>
        <v>5.7541666666666664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27525</v>
      </c>
      <c r="DF35" s="27"/>
      <c r="DG35" s="27">
        <f>SUM(DG11:DG34)</f>
        <v>27525</v>
      </c>
      <c r="DH35" s="27"/>
      <c r="DI35" s="27"/>
      <c r="DJ35" s="27"/>
      <c r="DK35" s="27"/>
      <c r="DL35" s="27"/>
      <c r="DM35" s="27">
        <f t="shared" si="9"/>
        <v>27525</v>
      </c>
      <c r="DN35" s="27">
        <f t="shared" si="12"/>
        <v>1834.2662934825853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197</v>
      </c>
      <c r="D38" s="288"/>
      <c r="E38" s="288"/>
      <c r="F38" s="289"/>
    </row>
    <row r="39" spans="2:127" x14ac:dyDescent="0.25">
      <c r="B39" s="21" t="s">
        <v>2</v>
      </c>
      <c r="C39" s="287" t="s">
        <v>187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215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215" t="s">
        <v>206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215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224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228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266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238" t="s">
        <v>256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18" t="s">
        <v>267</v>
      </c>
      <c r="C52" s="11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5" t="s">
        <v>268</v>
      </c>
      <c r="C53" s="11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25">
      <c r="B54" s="104" t="s">
        <v>168</v>
      </c>
      <c r="C54" s="11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25">
      <c r="B55" s="297" t="s">
        <v>169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4"/>
    </row>
    <row r="56" spans="2:26" x14ac:dyDescent="0.25">
      <c r="B56" s="297" t="s">
        <v>170</v>
      </c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4"/>
    </row>
    <row r="57" spans="2:26" x14ac:dyDescent="0.25">
      <c r="B57" s="298" t="s">
        <v>171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4"/>
    </row>
    <row r="58" spans="2:26" ht="15" customHeight="1" x14ac:dyDescent="0.25">
      <c r="B58" s="300" t="s">
        <v>269</v>
      </c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4"/>
    </row>
    <row r="59" spans="2:26" x14ac:dyDescent="0.25">
      <c r="B59" s="100" t="s">
        <v>173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25">
      <c r="B60" s="113" t="s">
        <v>174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25">
      <c r="B61" s="104"/>
      <c r="C61" s="11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  <row r="62" spans="2:26" x14ac:dyDescent="0.25">
      <c r="B62" s="238"/>
      <c r="C62" s="11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  <c r="Z62" s="4"/>
    </row>
    <row r="63" spans="2:26" x14ac:dyDescent="0.25">
      <c r="B63" s="105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  <c r="Z63" s="4"/>
    </row>
  </sheetData>
  <protectedRanges>
    <protectedRange sqref="AD10" name="Range1_11_1_1_1_2_2_1_2"/>
    <protectedRange sqref="AV11:BM11 AV12:AY34 BL12:BM34" name="Range1_16_3_1_1_3_1"/>
    <protectedRange sqref="AE10" name="Range1_11_1_1_1_2_2_1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51">
    <mergeCell ref="B55:Y55"/>
    <mergeCell ref="B56:Y56"/>
    <mergeCell ref="B57:Y57"/>
    <mergeCell ref="B58:Y58"/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conditionalFormatting sqref="AV11:BM11 AV12:AY34 BL12:BM34">
    <cfRule type="containsText" dxfId="7" priority="1" operator="containsText" text="N/A">
      <formula>NOT(ISERROR(SEARCH("N/A",AV11)))</formula>
    </cfRule>
    <cfRule type="cellIs" dxfId="6" priority="4" operator="equal">
      <formula>0</formula>
    </cfRule>
  </conditionalFormatting>
  <conditionalFormatting sqref="AV11:BM11 AV12:AY34 BL12:BM34">
    <cfRule type="cellIs" dxfId="5" priority="3" operator="greaterThanOrEqual">
      <formula>1185</formula>
    </cfRule>
  </conditionalFormatting>
  <conditionalFormatting sqref="AV11:BM11 AV12:AY34 BL12:BM34">
    <cfRule type="cellIs" dxfId="4" priority="2" operator="between">
      <formula>0.1</formula>
      <formula>1184</formula>
    </cfRule>
  </conditionalFormatting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DW67"/>
  <sheetViews>
    <sheetView topLeftCell="BL11" zoomScale="90" zoomScaleNormal="90" workbookViewId="0">
      <selection activeCell="DG11" sqref="DG11:DG35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43334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'21'!AE34</f>
        <v>2399043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'21'!DC34</f>
        <v>627837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2</v>
      </c>
      <c r="G11" s="126">
        <v>70</v>
      </c>
      <c r="H11" s="43">
        <f t="shared" ref="H11:H34" si="1">G11/1.42</f>
        <v>49.295774647887328</v>
      </c>
      <c r="I11" s="43">
        <v>72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2403542</v>
      </c>
      <c r="AF11" s="38"/>
      <c r="AG11" s="38"/>
      <c r="AH11" s="38"/>
      <c r="AI11" s="37">
        <f t="shared" ref="AI11:AI34" si="2">IF(ISBLANK(AE11),"-",AE11-AE10)</f>
        <v>4499</v>
      </c>
      <c r="AJ11" s="37">
        <f t="shared" ref="AJ11:AJ34" si="3">AI11/1000</f>
        <v>4.4989999999999997</v>
      </c>
      <c r="AK11" s="37">
        <f t="shared" ref="AK11:AK34" si="4">AJ11*24</f>
        <v>107.976</v>
      </c>
      <c r="AL11" s="37"/>
      <c r="AM11" s="37"/>
      <c r="AN11" s="37"/>
      <c r="AO11" s="37">
        <f t="shared" ref="AO11:AO34" si="5">AK11</f>
        <v>107.976</v>
      </c>
      <c r="AP11" s="36">
        <v>4.7</v>
      </c>
      <c r="AQ11" s="36">
        <f>AP11</f>
        <v>4.7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628954</v>
      </c>
      <c r="DD11" s="31"/>
      <c r="DE11" s="31">
        <f t="shared" ref="DE11:DE34" si="8">IF(ISBLANK(DC11),"-",DC11-DC10)</f>
        <v>1117</v>
      </c>
      <c r="DF11" s="31"/>
      <c r="DG11" s="31">
        <f>DC11-DC10</f>
        <v>1117</v>
      </c>
      <c r="DH11" s="31"/>
      <c r="DI11" s="31"/>
      <c r="DJ11" s="31"/>
      <c r="DK11" s="31"/>
      <c r="DL11" s="31"/>
      <c r="DM11" s="31">
        <f t="shared" ref="DM11:DM35" si="9">DE11</f>
        <v>1117</v>
      </c>
      <c r="DN11" s="31">
        <f>DM11/AJ11</f>
        <v>248.2773949766615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3</v>
      </c>
      <c r="G12" s="126">
        <v>70</v>
      </c>
      <c r="H12" s="43">
        <f t="shared" si="1"/>
        <v>49.295774647887328</v>
      </c>
      <c r="I12" s="43">
        <v>74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2408222</v>
      </c>
      <c r="AF12" s="38"/>
      <c r="AG12" s="38"/>
      <c r="AH12" s="38"/>
      <c r="AI12" s="37">
        <f t="shared" si="2"/>
        <v>4680</v>
      </c>
      <c r="AJ12" s="37">
        <f t="shared" si="3"/>
        <v>4.68</v>
      </c>
      <c r="AK12" s="37">
        <f t="shared" si="4"/>
        <v>112.32</v>
      </c>
      <c r="AL12" s="37"/>
      <c r="AM12" s="37"/>
      <c r="AN12" s="37"/>
      <c r="AO12" s="37">
        <f t="shared" si="5"/>
        <v>112.32</v>
      </c>
      <c r="AP12" s="36">
        <v>6.2</v>
      </c>
      <c r="AQ12" s="36">
        <f t="shared" ref="AQ12:AQ34" si="10">AP12</f>
        <v>6.2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630080</v>
      </c>
      <c r="DD12" s="31"/>
      <c r="DE12" s="31">
        <f t="shared" si="8"/>
        <v>1126</v>
      </c>
      <c r="DF12" s="31"/>
      <c r="DG12" s="31">
        <f t="shared" ref="DG12:DG34" si="11">DC12-DC11</f>
        <v>1126</v>
      </c>
      <c r="DH12" s="31"/>
      <c r="DI12" s="31"/>
      <c r="DJ12" s="31"/>
      <c r="DK12" s="31"/>
      <c r="DL12" s="31"/>
      <c r="DM12" s="31">
        <f t="shared" si="9"/>
        <v>1126</v>
      </c>
      <c r="DN12" s="31">
        <f t="shared" ref="DN12:DN35" si="12">DM12/AJ12</f>
        <v>240.59829059829062</v>
      </c>
      <c r="DO12" s="30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5</v>
      </c>
      <c r="G13" s="126">
        <v>71</v>
      </c>
      <c r="H13" s="43">
        <f t="shared" si="1"/>
        <v>50</v>
      </c>
      <c r="I13" s="43">
        <v>76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2412887</v>
      </c>
      <c r="AF13" s="38"/>
      <c r="AG13" s="38"/>
      <c r="AH13" s="38"/>
      <c r="AI13" s="37">
        <f t="shared" si="2"/>
        <v>4665</v>
      </c>
      <c r="AJ13" s="37">
        <f t="shared" si="3"/>
        <v>4.665</v>
      </c>
      <c r="AK13" s="37">
        <f t="shared" si="4"/>
        <v>111.96000000000001</v>
      </c>
      <c r="AL13" s="37"/>
      <c r="AM13" s="37"/>
      <c r="AN13" s="37"/>
      <c r="AO13" s="37">
        <f t="shared" si="5"/>
        <v>111.96000000000001</v>
      </c>
      <c r="AP13" s="36">
        <v>7.7</v>
      </c>
      <c r="AQ13" s="36">
        <f t="shared" si="10"/>
        <v>7.7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631153</v>
      </c>
      <c r="DD13" s="31"/>
      <c r="DE13" s="31">
        <f t="shared" si="8"/>
        <v>1073</v>
      </c>
      <c r="DF13" s="31"/>
      <c r="DG13" s="31">
        <f t="shared" si="11"/>
        <v>1073</v>
      </c>
      <c r="DH13" s="31"/>
      <c r="DI13" s="31"/>
      <c r="DJ13" s="31"/>
      <c r="DK13" s="31"/>
      <c r="DL13" s="31"/>
      <c r="DM13" s="31">
        <f t="shared" si="9"/>
        <v>1073</v>
      </c>
      <c r="DN13" s="31">
        <f t="shared" si="12"/>
        <v>230.010718113612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6</v>
      </c>
      <c r="G14" s="126">
        <v>72</v>
      </c>
      <c r="H14" s="43">
        <f t="shared" si="1"/>
        <v>50.70422535211268</v>
      </c>
      <c r="I14" s="43">
        <v>78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2417451</v>
      </c>
      <c r="AF14" s="38"/>
      <c r="AG14" s="38"/>
      <c r="AH14" s="38"/>
      <c r="AI14" s="37">
        <f t="shared" si="2"/>
        <v>4564</v>
      </c>
      <c r="AJ14" s="37">
        <f t="shared" si="3"/>
        <v>4.5640000000000001</v>
      </c>
      <c r="AK14" s="37">
        <f t="shared" si="4"/>
        <v>109.536</v>
      </c>
      <c r="AL14" s="37"/>
      <c r="AM14" s="37"/>
      <c r="AN14" s="37"/>
      <c r="AO14" s="37">
        <f t="shared" si="5"/>
        <v>109.536</v>
      </c>
      <c r="AP14" s="36">
        <v>9</v>
      </c>
      <c r="AQ14" s="36">
        <f t="shared" si="10"/>
        <v>9</v>
      </c>
      <c r="AR14" s="35"/>
      <c r="AS14" s="35"/>
      <c r="AT14" s="35"/>
      <c r="AU14" s="34" t="s">
        <v>153</v>
      </c>
      <c r="AV14" s="96">
        <v>1187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632251</v>
      </c>
      <c r="DD14" s="31"/>
      <c r="DE14" s="31">
        <f t="shared" si="8"/>
        <v>1098</v>
      </c>
      <c r="DF14" s="31"/>
      <c r="DG14" s="31">
        <f t="shared" si="11"/>
        <v>1098</v>
      </c>
      <c r="DH14" s="31"/>
      <c r="DI14" s="31"/>
      <c r="DJ14" s="31"/>
      <c r="DK14" s="31"/>
      <c r="DL14" s="31"/>
      <c r="DM14" s="31">
        <f t="shared" si="9"/>
        <v>1098</v>
      </c>
      <c r="DN14" s="31">
        <f t="shared" si="12"/>
        <v>240.57843996494302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80</v>
      </c>
      <c r="H15" s="43">
        <f t="shared" si="1"/>
        <v>56.338028169014088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2422111</v>
      </c>
      <c r="AF15" s="38"/>
      <c r="AG15" s="38"/>
      <c r="AH15" s="38"/>
      <c r="AI15" s="37">
        <f t="shared" si="2"/>
        <v>4660</v>
      </c>
      <c r="AJ15" s="37">
        <f t="shared" si="3"/>
        <v>4.66</v>
      </c>
      <c r="AK15" s="37">
        <f t="shared" si="4"/>
        <v>111.84</v>
      </c>
      <c r="AL15" s="37"/>
      <c r="AM15" s="37"/>
      <c r="AN15" s="37"/>
      <c r="AO15" s="37">
        <f t="shared" si="5"/>
        <v>111.84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633329</v>
      </c>
      <c r="DD15" s="31"/>
      <c r="DE15" s="31">
        <f t="shared" si="8"/>
        <v>1078</v>
      </c>
      <c r="DF15" s="31"/>
      <c r="DG15" s="31">
        <f t="shared" si="11"/>
        <v>1078</v>
      </c>
      <c r="DH15" s="31"/>
      <c r="DI15" s="31"/>
      <c r="DJ15" s="31"/>
      <c r="DK15" s="31"/>
      <c r="DL15" s="31"/>
      <c r="DM15" s="31">
        <f t="shared" si="9"/>
        <v>1078</v>
      </c>
      <c r="DN15" s="31">
        <f t="shared" si="12"/>
        <v>231.3304721030043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75</v>
      </c>
      <c r="H16" s="43">
        <f t="shared" si="1"/>
        <v>52.816901408450704</v>
      </c>
      <c r="I16" s="43">
        <v>74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2427503</v>
      </c>
      <c r="AF16" s="38"/>
      <c r="AG16" s="38"/>
      <c r="AH16" s="38"/>
      <c r="AI16" s="37">
        <f t="shared" si="2"/>
        <v>5392</v>
      </c>
      <c r="AJ16" s="37">
        <f t="shared" si="3"/>
        <v>5.3920000000000003</v>
      </c>
      <c r="AK16" s="37">
        <f t="shared" si="4"/>
        <v>129.40800000000002</v>
      </c>
      <c r="AL16" s="37"/>
      <c r="AM16" s="37"/>
      <c r="AN16" s="37"/>
      <c r="AO16" s="37">
        <f t="shared" si="5"/>
        <v>129.40800000000002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96">
        <v>1187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634444</v>
      </c>
      <c r="DD16" s="31"/>
      <c r="DE16" s="31">
        <f t="shared" si="8"/>
        <v>1115</v>
      </c>
      <c r="DF16" s="31"/>
      <c r="DG16" s="31">
        <f t="shared" si="11"/>
        <v>1115</v>
      </c>
      <c r="DH16" s="31"/>
      <c r="DI16" s="31"/>
      <c r="DJ16" s="31"/>
      <c r="DK16" s="31"/>
      <c r="DL16" s="31"/>
      <c r="DM16" s="31">
        <f t="shared" si="9"/>
        <v>1115</v>
      </c>
      <c r="DN16" s="31">
        <f t="shared" si="12"/>
        <v>206.78783382789317</v>
      </c>
      <c r="DO16" s="30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7</v>
      </c>
      <c r="G17" s="126">
        <v>77</v>
      </c>
      <c r="H17" s="43">
        <f t="shared" si="1"/>
        <v>54.225352112676056</v>
      </c>
      <c r="I17" s="43">
        <v>72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2432738</v>
      </c>
      <c r="AF17" s="38"/>
      <c r="AG17" s="38"/>
      <c r="AH17" s="38"/>
      <c r="AI17" s="37">
        <f t="shared" si="2"/>
        <v>5235</v>
      </c>
      <c r="AJ17" s="37">
        <f t="shared" si="3"/>
        <v>5.2350000000000003</v>
      </c>
      <c r="AK17" s="37">
        <f t="shared" si="4"/>
        <v>125.64000000000001</v>
      </c>
      <c r="AL17" s="37"/>
      <c r="AM17" s="37"/>
      <c r="AN17" s="37"/>
      <c r="AO17" s="37">
        <f t="shared" si="5"/>
        <v>125.64000000000001</v>
      </c>
      <c r="AP17" s="36">
        <v>9</v>
      </c>
      <c r="AQ17" s="36">
        <f t="shared" si="10"/>
        <v>9</v>
      </c>
      <c r="AR17" s="35"/>
      <c r="AS17" s="35"/>
      <c r="AT17" s="35"/>
      <c r="AU17" s="34" t="s">
        <v>154</v>
      </c>
      <c r="AV17" s="96">
        <v>1186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0</v>
      </c>
      <c r="BM17" s="96">
        <v>1016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0.99663865546218489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0.85378151260504198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635614</v>
      </c>
      <c r="DD17" s="31"/>
      <c r="DE17" s="31">
        <f t="shared" si="8"/>
        <v>1170</v>
      </c>
      <c r="DF17" s="31"/>
      <c r="DG17" s="31">
        <f t="shared" si="11"/>
        <v>1170</v>
      </c>
      <c r="DH17" s="31"/>
      <c r="DI17" s="31"/>
      <c r="DJ17" s="31"/>
      <c r="DK17" s="31"/>
      <c r="DL17" s="31"/>
      <c r="DM17" s="31">
        <f t="shared" si="9"/>
        <v>1170</v>
      </c>
      <c r="DN17" s="31">
        <f t="shared" si="12"/>
        <v>223.49570200573064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7</v>
      </c>
      <c r="G18" s="126">
        <v>77</v>
      </c>
      <c r="H18" s="43">
        <f t="shared" si="1"/>
        <v>54.225352112676056</v>
      </c>
      <c r="I18" s="43">
        <v>72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2437488</v>
      </c>
      <c r="AF18" s="38"/>
      <c r="AG18" s="38"/>
      <c r="AH18" s="38"/>
      <c r="AI18" s="37">
        <f t="shared" si="2"/>
        <v>4750</v>
      </c>
      <c r="AJ18" s="37">
        <f t="shared" si="3"/>
        <v>4.75</v>
      </c>
      <c r="AK18" s="37">
        <f t="shared" si="4"/>
        <v>114</v>
      </c>
      <c r="AL18" s="37"/>
      <c r="AM18" s="37"/>
      <c r="AN18" s="37"/>
      <c r="AO18" s="37">
        <f t="shared" si="5"/>
        <v>114</v>
      </c>
      <c r="AP18" s="36">
        <v>8.4</v>
      </c>
      <c r="AQ18" s="36">
        <f t="shared" si="10"/>
        <v>8.4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0</v>
      </c>
      <c r="BM18" s="96">
        <v>1017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0.85462184873949576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636766</v>
      </c>
      <c r="DD18" s="31"/>
      <c r="DE18" s="31">
        <f t="shared" si="8"/>
        <v>1152</v>
      </c>
      <c r="DF18" s="31"/>
      <c r="DG18" s="31">
        <f t="shared" si="11"/>
        <v>1152</v>
      </c>
      <c r="DH18" s="31"/>
      <c r="DI18" s="31"/>
      <c r="DJ18" s="31"/>
      <c r="DK18" s="31"/>
      <c r="DL18" s="31"/>
      <c r="DM18" s="31">
        <f t="shared" si="9"/>
        <v>1152</v>
      </c>
      <c r="DN18" s="31">
        <f t="shared" si="12"/>
        <v>242.52631578947367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6</v>
      </c>
      <c r="G19" s="126">
        <v>76</v>
      </c>
      <c r="H19" s="43">
        <f t="shared" si="1"/>
        <v>53.521126760563384</v>
      </c>
      <c r="I19" s="43">
        <v>71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2442012</v>
      </c>
      <c r="AF19" s="38"/>
      <c r="AG19" s="38"/>
      <c r="AH19" s="38"/>
      <c r="AI19" s="37">
        <f t="shared" si="2"/>
        <v>4524</v>
      </c>
      <c r="AJ19" s="37">
        <f t="shared" si="3"/>
        <v>4.524</v>
      </c>
      <c r="AK19" s="37">
        <f t="shared" si="4"/>
        <v>108.57599999999999</v>
      </c>
      <c r="AL19" s="37"/>
      <c r="AM19" s="37"/>
      <c r="AN19" s="37"/>
      <c r="AO19" s="37">
        <f t="shared" si="5"/>
        <v>108.57599999999999</v>
      </c>
      <c r="AP19" s="36">
        <v>7.9</v>
      </c>
      <c r="AQ19" s="36">
        <f t="shared" si="10"/>
        <v>7.9</v>
      </c>
      <c r="AR19" s="35"/>
      <c r="AS19" s="35"/>
      <c r="AT19" s="35"/>
      <c r="AU19" s="34" t="s">
        <v>154</v>
      </c>
      <c r="AV19" s="96">
        <v>1187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0</v>
      </c>
      <c r="BM19" s="96">
        <v>1017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0.85462184873949576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637920</v>
      </c>
      <c r="DD19" s="31"/>
      <c r="DE19" s="31">
        <f t="shared" si="8"/>
        <v>1154</v>
      </c>
      <c r="DF19" s="31"/>
      <c r="DG19" s="31">
        <f t="shared" si="11"/>
        <v>1154</v>
      </c>
      <c r="DH19" s="31"/>
      <c r="DI19" s="31"/>
      <c r="DJ19" s="31"/>
      <c r="DK19" s="31"/>
      <c r="DL19" s="31"/>
      <c r="DM19" s="31">
        <f t="shared" si="9"/>
        <v>1154</v>
      </c>
      <c r="DN19" s="31">
        <f t="shared" si="12"/>
        <v>255.08399646330682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6</v>
      </c>
      <c r="G20" s="126">
        <v>75</v>
      </c>
      <c r="H20" s="43">
        <f t="shared" si="1"/>
        <v>52.816901408450704</v>
      </c>
      <c r="I20" s="43">
        <v>70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2446724</v>
      </c>
      <c r="AF20" s="38"/>
      <c r="AG20" s="38"/>
      <c r="AH20" s="38"/>
      <c r="AI20" s="37">
        <f t="shared" si="2"/>
        <v>4712</v>
      </c>
      <c r="AJ20" s="37">
        <f t="shared" si="3"/>
        <v>4.7119999999999997</v>
      </c>
      <c r="AK20" s="37">
        <f t="shared" si="4"/>
        <v>113.08799999999999</v>
      </c>
      <c r="AL20" s="37"/>
      <c r="AM20" s="37"/>
      <c r="AN20" s="37"/>
      <c r="AO20" s="37">
        <f t="shared" si="5"/>
        <v>113.08799999999999</v>
      </c>
      <c r="AP20" s="36">
        <v>7.3</v>
      </c>
      <c r="AQ20" s="36">
        <f t="shared" si="10"/>
        <v>7.3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0</v>
      </c>
      <c r="BM20" s="96">
        <v>1017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0.85462184873949576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639156</v>
      </c>
      <c r="DD20" s="31"/>
      <c r="DE20" s="31">
        <f t="shared" si="8"/>
        <v>1236</v>
      </c>
      <c r="DF20" s="31"/>
      <c r="DG20" s="31">
        <f t="shared" si="11"/>
        <v>1236</v>
      </c>
      <c r="DH20" s="31"/>
      <c r="DI20" s="31"/>
      <c r="DJ20" s="31"/>
      <c r="DK20" s="31"/>
      <c r="DL20" s="31"/>
      <c r="DM20" s="31">
        <f t="shared" si="9"/>
        <v>1236</v>
      </c>
      <c r="DN20" s="31">
        <f t="shared" si="12"/>
        <v>262.30899830220716</v>
      </c>
      <c r="DO20" s="30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5</v>
      </c>
      <c r="G21" s="126">
        <v>75</v>
      </c>
      <c r="H21" s="43">
        <f t="shared" si="1"/>
        <v>52.816901408450704</v>
      </c>
      <c r="I21" s="43">
        <v>70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2451146</v>
      </c>
      <c r="AF21" s="38"/>
      <c r="AG21" s="38"/>
      <c r="AH21" s="38"/>
      <c r="AI21" s="37">
        <f t="shared" si="2"/>
        <v>4422</v>
      </c>
      <c r="AJ21" s="37">
        <f t="shared" si="3"/>
        <v>4.4219999999999997</v>
      </c>
      <c r="AK21" s="37">
        <f t="shared" si="4"/>
        <v>106.12799999999999</v>
      </c>
      <c r="AL21" s="37"/>
      <c r="AM21" s="37"/>
      <c r="AN21" s="37"/>
      <c r="AO21" s="37">
        <f t="shared" si="5"/>
        <v>106.12799999999999</v>
      </c>
      <c r="AP21" s="36">
        <v>6.7</v>
      </c>
      <c r="AQ21" s="36">
        <f t="shared" si="10"/>
        <v>6.7</v>
      </c>
      <c r="AR21" s="35"/>
      <c r="AS21" s="35"/>
      <c r="AT21" s="35"/>
      <c r="AU21" s="34" t="s">
        <v>154</v>
      </c>
      <c r="AV21" s="96">
        <v>1187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0</v>
      </c>
      <c r="BM21" s="96">
        <v>1016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0.85378151260504198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640324</v>
      </c>
      <c r="DD21" s="31"/>
      <c r="DE21" s="31">
        <f t="shared" si="8"/>
        <v>1168</v>
      </c>
      <c r="DF21" s="31"/>
      <c r="DG21" s="31">
        <f t="shared" si="11"/>
        <v>1168</v>
      </c>
      <c r="DH21" s="31"/>
      <c r="DI21" s="31"/>
      <c r="DJ21" s="31"/>
      <c r="DK21" s="31"/>
      <c r="DL21" s="31"/>
      <c r="DM21" s="31">
        <f t="shared" si="9"/>
        <v>1168</v>
      </c>
      <c r="DN21" s="31">
        <f t="shared" si="12"/>
        <v>264.13387607417462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5</v>
      </c>
      <c r="G22" s="126">
        <v>75</v>
      </c>
      <c r="H22" s="43">
        <f t="shared" si="1"/>
        <v>52.816901408450704</v>
      </c>
      <c r="I22" s="43">
        <v>69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2455604</v>
      </c>
      <c r="AF22" s="38"/>
      <c r="AG22" s="38"/>
      <c r="AH22" s="38"/>
      <c r="AI22" s="37">
        <f t="shared" si="2"/>
        <v>4458</v>
      </c>
      <c r="AJ22" s="37">
        <f t="shared" si="3"/>
        <v>4.4580000000000002</v>
      </c>
      <c r="AK22" s="37">
        <f t="shared" si="4"/>
        <v>106.992</v>
      </c>
      <c r="AL22" s="37"/>
      <c r="AM22" s="37"/>
      <c r="AN22" s="37"/>
      <c r="AO22" s="37">
        <f t="shared" si="5"/>
        <v>106.992</v>
      </c>
      <c r="AP22" s="36">
        <v>6.2</v>
      </c>
      <c r="AQ22" s="36">
        <f t="shared" si="10"/>
        <v>6.2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0</v>
      </c>
      <c r="BM22" s="96">
        <v>1016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0.85378151260504198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641506</v>
      </c>
      <c r="DD22" s="31"/>
      <c r="DE22" s="31">
        <f t="shared" si="8"/>
        <v>1182</v>
      </c>
      <c r="DF22" s="31"/>
      <c r="DG22" s="31">
        <f t="shared" si="11"/>
        <v>1182</v>
      </c>
      <c r="DH22" s="31"/>
      <c r="DI22" s="31"/>
      <c r="DJ22" s="31"/>
      <c r="DK22" s="31"/>
      <c r="DL22" s="31"/>
      <c r="DM22" s="31">
        <f t="shared" si="9"/>
        <v>1182</v>
      </c>
      <c r="DN22" s="31">
        <f t="shared" si="12"/>
        <v>265.14131897711979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4</v>
      </c>
      <c r="G23" s="126">
        <v>74</v>
      </c>
      <c r="H23" s="43">
        <f t="shared" si="1"/>
        <v>52.112676056338032</v>
      </c>
      <c r="I23" s="43">
        <v>69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2460070</v>
      </c>
      <c r="AF23" s="38"/>
      <c r="AG23" s="38"/>
      <c r="AH23" s="38"/>
      <c r="AI23" s="37">
        <f t="shared" si="2"/>
        <v>4466</v>
      </c>
      <c r="AJ23" s="37">
        <f t="shared" si="3"/>
        <v>4.4660000000000002</v>
      </c>
      <c r="AK23" s="37">
        <f t="shared" si="4"/>
        <v>107.184</v>
      </c>
      <c r="AL23" s="37"/>
      <c r="AM23" s="37"/>
      <c r="AN23" s="37"/>
      <c r="AO23" s="37">
        <f t="shared" si="5"/>
        <v>107.184</v>
      </c>
      <c r="AP23" s="36">
        <v>5.7</v>
      </c>
      <c r="AQ23" s="36">
        <f t="shared" si="10"/>
        <v>5.7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0</v>
      </c>
      <c r="BM23" s="96">
        <v>1016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0.85378151260504198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642702</v>
      </c>
      <c r="DD23" s="31"/>
      <c r="DE23" s="31">
        <f t="shared" si="8"/>
        <v>1196</v>
      </c>
      <c r="DF23" s="31"/>
      <c r="DG23" s="31">
        <f t="shared" si="11"/>
        <v>1196</v>
      </c>
      <c r="DH23" s="31"/>
      <c r="DI23" s="31"/>
      <c r="DJ23" s="31"/>
      <c r="DK23" s="31"/>
      <c r="DL23" s="31"/>
      <c r="DM23" s="31">
        <f t="shared" si="9"/>
        <v>1196</v>
      </c>
      <c r="DN23" s="31">
        <f t="shared" si="12"/>
        <v>267.80116435288846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4</v>
      </c>
      <c r="G24" s="126">
        <v>76</v>
      </c>
      <c r="H24" s="43">
        <f t="shared" si="1"/>
        <v>53.521126760563384</v>
      </c>
      <c r="I24" s="43">
        <v>72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2464440</v>
      </c>
      <c r="AF24" s="38"/>
      <c r="AG24" s="38"/>
      <c r="AH24" s="38"/>
      <c r="AI24" s="37">
        <f t="shared" si="2"/>
        <v>4370</v>
      </c>
      <c r="AJ24" s="37">
        <f t="shared" si="3"/>
        <v>4.37</v>
      </c>
      <c r="AK24" s="37">
        <f t="shared" si="4"/>
        <v>104.88</v>
      </c>
      <c r="AL24" s="37"/>
      <c r="AM24" s="37"/>
      <c r="AN24" s="37"/>
      <c r="AO24" s="37">
        <f t="shared" si="5"/>
        <v>104.88</v>
      </c>
      <c r="AP24" s="36">
        <v>5.2</v>
      </c>
      <c r="AQ24" s="36">
        <f t="shared" si="10"/>
        <v>5.2</v>
      </c>
      <c r="AR24" s="35"/>
      <c r="AS24" s="35"/>
      <c r="AT24" s="35"/>
      <c r="AU24" s="34" t="s">
        <v>271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0</v>
      </c>
      <c r="BM24" s="96">
        <v>1017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0.85462184873949576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643878</v>
      </c>
      <c r="DD24" s="31"/>
      <c r="DE24" s="31">
        <f t="shared" si="8"/>
        <v>1176</v>
      </c>
      <c r="DF24" s="31"/>
      <c r="DG24" s="31">
        <f t="shared" si="11"/>
        <v>1176</v>
      </c>
      <c r="DH24" s="31"/>
      <c r="DI24" s="31"/>
      <c r="DJ24" s="31"/>
      <c r="DK24" s="31"/>
      <c r="DL24" s="31"/>
      <c r="DM24" s="31">
        <f t="shared" si="9"/>
        <v>1176</v>
      </c>
      <c r="DN24" s="31">
        <f t="shared" si="12"/>
        <v>269.10755148741418</v>
      </c>
      <c r="DO24" s="30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4</v>
      </c>
      <c r="G25" s="126">
        <v>77</v>
      </c>
      <c r="H25" s="43">
        <f t="shared" si="1"/>
        <v>54.225352112676056</v>
      </c>
      <c r="I25" s="43">
        <v>75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2468979</v>
      </c>
      <c r="AF25" s="38"/>
      <c r="AG25" s="38"/>
      <c r="AH25" s="38"/>
      <c r="AI25" s="37">
        <f t="shared" si="2"/>
        <v>4539</v>
      </c>
      <c r="AJ25" s="37">
        <f t="shared" si="3"/>
        <v>4.5389999999999997</v>
      </c>
      <c r="AK25" s="37">
        <f t="shared" si="4"/>
        <v>108.93599999999999</v>
      </c>
      <c r="AL25" s="37"/>
      <c r="AM25" s="37"/>
      <c r="AN25" s="37"/>
      <c r="AO25" s="37">
        <f t="shared" si="5"/>
        <v>108.93599999999999</v>
      </c>
      <c r="AP25" s="36">
        <v>4.9000000000000004</v>
      </c>
      <c r="AQ25" s="36">
        <f t="shared" si="10"/>
        <v>4.9000000000000004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0</v>
      </c>
      <c r="BM25" s="96">
        <v>1014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0.85210084033613442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645027</v>
      </c>
      <c r="DD25" s="31"/>
      <c r="DE25" s="31">
        <f t="shared" si="8"/>
        <v>1149</v>
      </c>
      <c r="DF25" s="31"/>
      <c r="DG25" s="31">
        <f t="shared" si="11"/>
        <v>1149</v>
      </c>
      <c r="DH25" s="31"/>
      <c r="DI25" s="31"/>
      <c r="DJ25" s="31"/>
      <c r="DK25" s="31"/>
      <c r="DL25" s="31"/>
      <c r="DM25" s="31">
        <f t="shared" si="9"/>
        <v>1149</v>
      </c>
      <c r="DN25" s="31">
        <f t="shared" si="12"/>
        <v>253.13945803040318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3</v>
      </c>
      <c r="G26" s="126">
        <v>76</v>
      </c>
      <c r="H26" s="43">
        <f t="shared" si="1"/>
        <v>53.521126760563384</v>
      </c>
      <c r="I26" s="43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2473350</v>
      </c>
      <c r="AF26" s="38"/>
      <c r="AG26" s="38"/>
      <c r="AH26" s="38"/>
      <c r="AI26" s="37">
        <f t="shared" si="2"/>
        <v>4371</v>
      </c>
      <c r="AJ26" s="37">
        <f t="shared" si="3"/>
        <v>4.3710000000000004</v>
      </c>
      <c r="AK26" s="37">
        <f t="shared" si="4"/>
        <v>104.90400000000001</v>
      </c>
      <c r="AL26" s="37"/>
      <c r="AM26" s="37"/>
      <c r="AN26" s="37"/>
      <c r="AO26" s="37">
        <f t="shared" si="5"/>
        <v>104.90400000000001</v>
      </c>
      <c r="AP26" s="36">
        <v>4.5</v>
      </c>
      <c r="AQ26" s="36">
        <f t="shared" si="10"/>
        <v>4.5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0</v>
      </c>
      <c r="BM26" s="96">
        <v>1015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0.8529411764705882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646178</v>
      </c>
      <c r="DD26" s="31"/>
      <c r="DE26" s="31">
        <f t="shared" si="8"/>
        <v>1151</v>
      </c>
      <c r="DF26" s="31"/>
      <c r="DG26" s="31">
        <f t="shared" si="11"/>
        <v>1151</v>
      </c>
      <c r="DH26" s="31"/>
      <c r="DI26" s="31"/>
      <c r="DJ26" s="31"/>
      <c r="DK26" s="31"/>
      <c r="DL26" s="31"/>
      <c r="DM26" s="31">
        <f t="shared" si="9"/>
        <v>1151</v>
      </c>
      <c r="DN26" s="31">
        <f t="shared" si="12"/>
        <v>263.32646991535114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2</v>
      </c>
      <c r="G27" s="126">
        <v>75</v>
      </c>
      <c r="H27" s="43">
        <f t="shared" si="1"/>
        <v>52.816901408450704</v>
      </c>
      <c r="I27" s="43">
        <v>72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2478088</v>
      </c>
      <c r="AF27" s="38"/>
      <c r="AG27" s="38"/>
      <c r="AH27" s="38"/>
      <c r="AI27" s="37">
        <f t="shared" si="2"/>
        <v>4738</v>
      </c>
      <c r="AJ27" s="37">
        <f t="shared" si="3"/>
        <v>4.7380000000000004</v>
      </c>
      <c r="AK27" s="37">
        <f t="shared" si="4"/>
        <v>113.71200000000002</v>
      </c>
      <c r="AL27" s="37"/>
      <c r="AM27" s="37"/>
      <c r="AN27" s="37"/>
      <c r="AO27" s="37">
        <f t="shared" si="5"/>
        <v>113.71200000000002</v>
      </c>
      <c r="AP27" s="36">
        <v>4.0999999999999996</v>
      </c>
      <c r="AQ27" s="36">
        <f t="shared" si="10"/>
        <v>4.0999999999999996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0</v>
      </c>
      <c r="BM27" s="96">
        <v>1015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0.8529411764705882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647346</v>
      </c>
      <c r="DD27" s="31"/>
      <c r="DE27" s="31">
        <f t="shared" si="8"/>
        <v>1168</v>
      </c>
      <c r="DF27" s="31"/>
      <c r="DG27" s="31">
        <f t="shared" si="11"/>
        <v>1168</v>
      </c>
      <c r="DH27" s="31"/>
      <c r="DI27" s="31"/>
      <c r="DJ27" s="31"/>
      <c r="DK27" s="31"/>
      <c r="DL27" s="31"/>
      <c r="DM27" s="31">
        <f t="shared" si="9"/>
        <v>1168</v>
      </c>
      <c r="DN27" s="31">
        <f t="shared" si="12"/>
        <v>246.51751794005907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1</v>
      </c>
      <c r="G28" s="126">
        <v>75</v>
      </c>
      <c r="H28" s="43">
        <f t="shared" si="1"/>
        <v>52.816901408450704</v>
      </c>
      <c r="I28" s="43">
        <v>71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2482880</v>
      </c>
      <c r="AF28" s="38"/>
      <c r="AG28" s="38"/>
      <c r="AH28" s="38"/>
      <c r="AI28" s="37">
        <f t="shared" si="2"/>
        <v>4792</v>
      </c>
      <c r="AJ28" s="37">
        <f t="shared" si="3"/>
        <v>4.7919999999999998</v>
      </c>
      <c r="AK28" s="37">
        <f t="shared" si="4"/>
        <v>115.008</v>
      </c>
      <c r="AL28" s="37"/>
      <c r="AM28" s="37"/>
      <c r="AN28" s="37"/>
      <c r="AO28" s="37">
        <f t="shared" si="5"/>
        <v>115.008</v>
      </c>
      <c r="AP28" s="36">
        <v>3.6</v>
      </c>
      <c r="AQ28" s="36">
        <f t="shared" si="10"/>
        <v>3.6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0</v>
      </c>
      <c r="BM28" s="96">
        <v>1016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0.85378151260504198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648519</v>
      </c>
      <c r="DD28" s="31"/>
      <c r="DE28" s="31">
        <f t="shared" si="8"/>
        <v>1173</v>
      </c>
      <c r="DF28" s="31"/>
      <c r="DG28" s="31">
        <f t="shared" si="11"/>
        <v>1173</v>
      </c>
      <c r="DH28" s="31"/>
      <c r="DI28" s="31"/>
      <c r="DJ28" s="31"/>
      <c r="DK28" s="31"/>
      <c r="DL28" s="31"/>
      <c r="DM28" s="31">
        <f t="shared" si="9"/>
        <v>1173</v>
      </c>
      <c r="DN28" s="31">
        <f t="shared" si="12"/>
        <v>244.78297161936561</v>
      </c>
      <c r="DO28" s="30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0</v>
      </c>
      <c r="G29" s="126">
        <v>75</v>
      </c>
      <c r="H29" s="43">
        <f t="shared" si="1"/>
        <v>52.816901408450704</v>
      </c>
      <c r="I29" s="43">
        <v>70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2487894</v>
      </c>
      <c r="AF29" s="38"/>
      <c r="AG29" s="38"/>
      <c r="AH29" s="38"/>
      <c r="AI29" s="37">
        <f t="shared" si="2"/>
        <v>5014</v>
      </c>
      <c r="AJ29" s="37">
        <f t="shared" si="3"/>
        <v>5.0140000000000002</v>
      </c>
      <c r="AK29" s="37">
        <f t="shared" si="4"/>
        <v>120.33600000000001</v>
      </c>
      <c r="AL29" s="37"/>
      <c r="AM29" s="37"/>
      <c r="AN29" s="37"/>
      <c r="AO29" s="37">
        <f t="shared" si="5"/>
        <v>120.33600000000001</v>
      </c>
      <c r="AP29" s="36">
        <v>3.3</v>
      </c>
      <c r="AQ29" s="36">
        <f t="shared" si="10"/>
        <v>3.3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0</v>
      </c>
      <c r="BM29" s="96">
        <v>1015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0.8529411764705882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649682</v>
      </c>
      <c r="DD29" s="31"/>
      <c r="DE29" s="31">
        <f t="shared" si="8"/>
        <v>1163</v>
      </c>
      <c r="DF29" s="31"/>
      <c r="DG29" s="31">
        <f t="shared" si="11"/>
        <v>1163</v>
      </c>
      <c r="DH29" s="31"/>
      <c r="DI29" s="31"/>
      <c r="DJ29" s="31"/>
      <c r="DK29" s="31"/>
      <c r="DL29" s="31"/>
      <c r="DM29" s="31">
        <f t="shared" si="9"/>
        <v>1163</v>
      </c>
      <c r="DN29" s="31">
        <f t="shared" si="12"/>
        <v>231.95053849222177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0</v>
      </c>
      <c r="G30" s="126">
        <v>74</v>
      </c>
      <c r="H30" s="43">
        <f t="shared" si="1"/>
        <v>52.112676056338032</v>
      </c>
      <c r="I30" s="43">
        <v>69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2492752</v>
      </c>
      <c r="AF30" s="38"/>
      <c r="AG30" s="38"/>
      <c r="AH30" s="38"/>
      <c r="AI30" s="37">
        <f t="shared" si="2"/>
        <v>4858</v>
      </c>
      <c r="AJ30" s="37">
        <f t="shared" si="3"/>
        <v>4.8579999999999997</v>
      </c>
      <c r="AK30" s="37">
        <f t="shared" si="4"/>
        <v>116.59199999999998</v>
      </c>
      <c r="AL30" s="37"/>
      <c r="AM30" s="37"/>
      <c r="AN30" s="37"/>
      <c r="AO30" s="37">
        <f t="shared" si="5"/>
        <v>116.59199999999998</v>
      </c>
      <c r="AP30" s="36">
        <v>2.9</v>
      </c>
      <c r="AQ30" s="36">
        <f t="shared" si="10"/>
        <v>2.9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0</v>
      </c>
      <c r="BM30" s="96">
        <v>1015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0.8529411764705882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650848</v>
      </c>
      <c r="DD30" s="31"/>
      <c r="DE30" s="31">
        <f t="shared" si="8"/>
        <v>1166</v>
      </c>
      <c r="DF30" s="31"/>
      <c r="DG30" s="31">
        <f t="shared" si="11"/>
        <v>1166</v>
      </c>
      <c r="DH30" s="31"/>
      <c r="DI30" s="31"/>
      <c r="DJ30" s="31"/>
      <c r="DK30" s="31"/>
      <c r="DL30" s="31"/>
      <c r="DM30" s="31">
        <f t="shared" si="9"/>
        <v>1166</v>
      </c>
      <c r="DN30" s="31">
        <f t="shared" si="12"/>
        <v>240.01646768217375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0</v>
      </c>
      <c r="G31" s="126">
        <v>75</v>
      </c>
      <c r="H31" s="43">
        <f t="shared" si="1"/>
        <v>52.816901408450704</v>
      </c>
      <c r="I31" s="43">
        <v>70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2497792</v>
      </c>
      <c r="AF31" s="38"/>
      <c r="AG31" s="38"/>
      <c r="AH31" s="38"/>
      <c r="AI31" s="37">
        <f t="shared" si="2"/>
        <v>5040</v>
      </c>
      <c r="AJ31" s="37">
        <f t="shared" si="3"/>
        <v>5.04</v>
      </c>
      <c r="AK31" s="37">
        <f t="shared" si="4"/>
        <v>120.96000000000001</v>
      </c>
      <c r="AL31" s="37"/>
      <c r="AM31" s="37"/>
      <c r="AN31" s="37"/>
      <c r="AO31" s="37">
        <f t="shared" si="5"/>
        <v>120.96000000000001</v>
      </c>
      <c r="AP31" s="36">
        <v>2.5</v>
      </c>
      <c r="AQ31" s="36">
        <f t="shared" si="10"/>
        <v>2.5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0</v>
      </c>
      <c r="BM31" s="96">
        <v>1035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0.86974789915966388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651982</v>
      </c>
      <c r="DD31" s="31"/>
      <c r="DE31" s="31">
        <f t="shared" si="8"/>
        <v>1134</v>
      </c>
      <c r="DF31" s="31"/>
      <c r="DG31" s="31">
        <f t="shared" si="11"/>
        <v>1134</v>
      </c>
      <c r="DH31" s="31"/>
      <c r="DI31" s="31"/>
      <c r="DJ31" s="31"/>
      <c r="DK31" s="31"/>
      <c r="DL31" s="31"/>
      <c r="DM31" s="31">
        <f t="shared" si="9"/>
        <v>1134</v>
      </c>
      <c r="DN31" s="31">
        <f t="shared" si="12"/>
        <v>225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0</v>
      </c>
      <c r="G32" s="126">
        <v>77</v>
      </c>
      <c r="H32" s="43">
        <f t="shared" si="1"/>
        <v>54.225352112676056</v>
      </c>
      <c r="I32" s="43">
        <v>71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2503301</v>
      </c>
      <c r="AF32" s="38"/>
      <c r="AG32" s="38"/>
      <c r="AH32" s="38"/>
      <c r="AI32" s="37">
        <f t="shared" si="2"/>
        <v>5509</v>
      </c>
      <c r="AJ32" s="37">
        <f t="shared" si="3"/>
        <v>5.5090000000000003</v>
      </c>
      <c r="AK32" s="37">
        <f t="shared" si="4"/>
        <v>132.21600000000001</v>
      </c>
      <c r="AL32" s="37"/>
      <c r="AM32" s="37"/>
      <c r="AN32" s="37"/>
      <c r="AO32" s="37">
        <f t="shared" si="5"/>
        <v>132.21600000000001</v>
      </c>
      <c r="AP32" s="36">
        <v>2.1</v>
      </c>
      <c r="AQ32" s="36">
        <f t="shared" si="10"/>
        <v>2.1</v>
      </c>
      <c r="AR32" s="35"/>
      <c r="AS32" s="35"/>
      <c r="AT32" s="35"/>
      <c r="AU32" s="34" t="s">
        <v>154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0</v>
      </c>
      <c r="BM32" s="96">
        <v>1035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0.86974789915966388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653218</v>
      </c>
      <c r="DD32" s="31"/>
      <c r="DE32" s="31">
        <f t="shared" si="8"/>
        <v>1236</v>
      </c>
      <c r="DF32" s="31"/>
      <c r="DG32" s="31">
        <f t="shared" si="11"/>
        <v>1236</v>
      </c>
      <c r="DH32" s="31"/>
      <c r="DI32" s="31"/>
      <c r="DJ32" s="31"/>
      <c r="DK32" s="31"/>
      <c r="DL32" s="31"/>
      <c r="DM32" s="31">
        <f t="shared" si="9"/>
        <v>1236</v>
      </c>
      <c r="DN32" s="31">
        <f t="shared" si="12"/>
        <v>224.36013795607187</v>
      </c>
      <c r="DO32" s="30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1</v>
      </c>
      <c r="G33" s="126">
        <v>74</v>
      </c>
      <c r="H33" s="43">
        <f t="shared" si="1"/>
        <v>52.112676056338032</v>
      </c>
      <c r="I33" s="43">
        <v>71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2508140</v>
      </c>
      <c r="AF33" s="38"/>
      <c r="AG33" s="38"/>
      <c r="AH33" s="38"/>
      <c r="AI33" s="37">
        <f t="shared" si="2"/>
        <v>4839</v>
      </c>
      <c r="AJ33" s="37">
        <f t="shared" si="3"/>
        <v>4.8390000000000004</v>
      </c>
      <c r="AK33" s="37">
        <f t="shared" si="4"/>
        <v>116.13600000000001</v>
      </c>
      <c r="AL33" s="37"/>
      <c r="AM33" s="37"/>
      <c r="AN33" s="37"/>
      <c r="AO33" s="37">
        <f t="shared" si="5"/>
        <v>116.13600000000001</v>
      </c>
      <c r="AP33" s="36">
        <v>2.5</v>
      </c>
      <c r="AQ33" s="36">
        <f t="shared" si="10"/>
        <v>2.5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654290</v>
      </c>
      <c r="DD33" s="31"/>
      <c r="DE33" s="31">
        <f t="shared" si="8"/>
        <v>1072</v>
      </c>
      <c r="DF33" s="31"/>
      <c r="DG33" s="31">
        <f t="shared" si="11"/>
        <v>1072</v>
      </c>
      <c r="DH33" s="31"/>
      <c r="DI33" s="31"/>
      <c r="DJ33" s="31"/>
      <c r="DK33" s="31"/>
      <c r="DL33" s="31"/>
      <c r="DM33" s="31">
        <f t="shared" si="9"/>
        <v>1072</v>
      </c>
      <c r="DN33" s="31">
        <f t="shared" si="12"/>
        <v>221.53337466418679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2</v>
      </c>
      <c r="G34" s="126">
        <v>72</v>
      </c>
      <c r="H34" s="43">
        <f t="shared" si="1"/>
        <v>50.70422535211268</v>
      </c>
      <c r="I34" s="43">
        <v>72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2513092</v>
      </c>
      <c r="AF34" s="38"/>
      <c r="AG34" s="38"/>
      <c r="AH34" s="38"/>
      <c r="AI34" s="37">
        <f t="shared" si="2"/>
        <v>4952</v>
      </c>
      <c r="AJ34" s="37">
        <f t="shared" si="3"/>
        <v>4.952</v>
      </c>
      <c r="AK34" s="37">
        <f t="shared" si="4"/>
        <v>118.848</v>
      </c>
      <c r="AL34" s="37"/>
      <c r="AM34" s="37"/>
      <c r="AN34" s="37"/>
      <c r="AO34" s="37">
        <f t="shared" si="5"/>
        <v>118.848</v>
      </c>
      <c r="AP34" s="36">
        <v>3.5</v>
      </c>
      <c r="AQ34" s="36">
        <f t="shared" si="10"/>
        <v>3.5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655496</v>
      </c>
      <c r="DD34" s="31"/>
      <c r="DE34" s="31">
        <f t="shared" si="8"/>
        <v>1206</v>
      </c>
      <c r="DF34" s="31"/>
      <c r="DG34" s="31">
        <f t="shared" si="11"/>
        <v>1206</v>
      </c>
      <c r="DH34" s="31"/>
      <c r="DI34" s="31"/>
      <c r="DJ34" s="31"/>
      <c r="DK34" s="31"/>
      <c r="DL34" s="31"/>
      <c r="DM34" s="31">
        <f t="shared" si="9"/>
        <v>1206</v>
      </c>
      <c r="DN34" s="31">
        <f t="shared" si="12"/>
        <v>243.53796445880454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3.7083333333333335</v>
      </c>
      <c r="G35" s="27">
        <f t="shared" si="13"/>
        <v>74.708333333333329</v>
      </c>
      <c r="H35" s="27">
        <f t="shared" si="13"/>
        <v>52.611502347417833</v>
      </c>
      <c r="I35" s="27">
        <f t="shared" si="13"/>
        <v>72.25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114049</v>
      </c>
      <c r="AJ35" s="27">
        <f>SUM(AJ11:AJ34)</f>
        <v>114.04899999999999</v>
      </c>
      <c r="AK35" s="27">
        <f>AVERAGE(AK11:AK34)</f>
        <v>114.04899999999999</v>
      </c>
      <c r="AL35" s="27"/>
      <c r="AM35" s="27"/>
      <c r="AN35" s="27"/>
      <c r="AO35" s="27"/>
      <c r="AP35" s="27">
        <f>AVERAGE(AP11:AP34)</f>
        <v>5.7041666666666666</v>
      </c>
      <c r="AQ35" s="27">
        <f>AVERAGE(AQ11:AQ34)</f>
        <v>5.7041666666666666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27659</v>
      </c>
      <c r="DF35" s="27"/>
      <c r="DG35" s="27">
        <f>SUM(DG11:DG34)</f>
        <v>27659</v>
      </c>
      <c r="DH35" s="27"/>
      <c r="DI35" s="27"/>
      <c r="DJ35" s="27"/>
      <c r="DK35" s="27"/>
      <c r="DL35" s="27"/>
      <c r="DM35" s="27">
        <f t="shared" si="9"/>
        <v>27659</v>
      </c>
      <c r="DN35" s="27">
        <f t="shared" si="12"/>
        <v>242.51856658103097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155</v>
      </c>
      <c r="D38" s="270"/>
      <c r="E38" s="270"/>
      <c r="F38" s="271"/>
    </row>
    <row r="39" spans="2:127" x14ac:dyDescent="0.25">
      <c r="B39" s="21" t="s">
        <v>2</v>
      </c>
      <c r="C39" s="269" t="s">
        <v>202</v>
      </c>
      <c r="D39" s="270"/>
      <c r="E39" s="270"/>
      <c r="F39" s="271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215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215" t="s">
        <v>206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215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224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228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196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176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270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4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25">
      <c r="B54" s="297" t="s">
        <v>169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  <c r="Z54" s="4"/>
    </row>
    <row r="55" spans="2:26" x14ac:dyDescent="0.25">
      <c r="B55" s="297" t="s">
        <v>170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4"/>
    </row>
    <row r="56" spans="2:26" x14ac:dyDescent="0.25">
      <c r="B56" s="298" t="s">
        <v>171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4"/>
    </row>
    <row r="57" spans="2:26" ht="15" customHeight="1" x14ac:dyDescent="0.25">
      <c r="B57" s="300" t="s">
        <v>272</v>
      </c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4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  <c r="Z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25">
      <c r="B60" s="104"/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25">
      <c r="B61" s="104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  <row r="62" spans="2:26" x14ac:dyDescent="0.25">
      <c r="B62" s="104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  <c r="Z62" s="4"/>
    </row>
    <row r="63" spans="2:26" x14ac:dyDescent="0.25">
      <c r="B63" s="104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  <c r="Z63" s="4"/>
    </row>
    <row r="64" spans="2:26" x14ac:dyDescent="0.25">
      <c r="B64" s="104"/>
      <c r="C64" s="9"/>
      <c r="D64" s="8"/>
      <c r="E64" s="8"/>
      <c r="F64" s="8"/>
      <c r="G64" s="8"/>
      <c r="H64" s="8"/>
      <c r="I64" s="8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4"/>
      <c r="Y64" s="4"/>
      <c r="Z64" s="4"/>
    </row>
    <row r="65" spans="2:26" x14ac:dyDescent="0.25">
      <c r="B65" s="104"/>
      <c r="C65" s="9"/>
      <c r="D65" s="8"/>
      <c r="E65" s="8"/>
      <c r="F65" s="8"/>
      <c r="G65" s="8"/>
      <c r="H65" s="8"/>
      <c r="I65" s="8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4"/>
      <c r="Y65" s="4"/>
      <c r="Z65" s="4"/>
    </row>
    <row r="66" spans="2:26" x14ac:dyDescent="0.25">
      <c r="B66" s="104"/>
      <c r="C66" s="9"/>
      <c r="D66" s="8"/>
      <c r="E66" s="8"/>
      <c r="F66" s="8"/>
      <c r="G66" s="8"/>
      <c r="H66" s="8"/>
      <c r="I66" s="8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  <c r="X66" s="4"/>
      <c r="Y66" s="4"/>
      <c r="Z66" s="4"/>
    </row>
    <row r="67" spans="2:26" x14ac:dyDescent="0.25">
      <c r="B67" s="10"/>
      <c r="C67" s="9"/>
      <c r="D67" s="8"/>
      <c r="E67" s="8"/>
      <c r="F67" s="8"/>
      <c r="G67" s="8"/>
      <c r="H67" s="8"/>
      <c r="I67" s="8"/>
      <c r="J67" s="7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5"/>
      <c r="X67" s="4"/>
      <c r="Y67" s="4"/>
      <c r="Z67" s="4"/>
    </row>
  </sheetData>
  <protectedRanges>
    <protectedRange sqref="AD10" name="Range1_11_1_1_1_2_2_1_2"/>
    <protectedRange sqref="AV11:BM11 AV12:AY34 BL12:BM34" name="Range1_16_3_1_1_3_1"/>
    <protectedRange sqref="AE10" name="Range1_11_1_1_1_2_2_1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B54:Y54"/>
    <mergeCell ref="B55:Y55"/>
    <mergeCell ref="B56:Y56"/>
    <mergeCell ref="B57:Y57"/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conditionalFormatting sqref="AV11:BM11 AV12:AY34 BL12:BM34">
    <cfRule type="containsText" dxfId="3" priority="1" operator="containsText" text="N/A">
      <formula>NOT(ISERROR(SEARCH("N/A",AV11)))</formula>
    </cfRule>
    <cfRule type="cellIs" dxfId="2" priority="4" operator="equal">
      <formula>0</formula>
    </cfRule>
  </conditionalFormatting>
  <conditionalFormatting sqref="AV11:BM11 AV12:AY34 BL12:BM34">
    <cfRule type="cellIs" dxfId="1" priority="3" operator="greaterThanOrEqual">
      <formula>1185</formula>
    </cfRule>
  </conditionalFormatting>
  <conditionalFormatting sqref="AV11:BM11 AV12:AY34 BL12:BM34">
    <cfRule type="cellIs" dxfId="0" priority="2" operator="between">
      <formula>0.1</formula>
      <formula>1184</formula>
    </cfRule>
  </conditionalFormatting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2:DW59"/>
  <sheetViews>
    <sheetView topLeftCell="A34" zoomScale="90" zoomScaleNormal="90" workbookViewId="0">
      <selection activeCell="C40" sqref="C40:F40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43335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'22'!AE34</f>
        <v>2513092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'22'!DC34</f>
        <v>655496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3</v>
      </c>
      <c r="G11" s="126">
        <v>70</v>
      </c>
      <c r="H11" s="43">
        <f t="shared" ref="H11:H34" si="1">G11/1.42</f>
        <v>49.295774647887328</v>
      </c>
      <c r="I11" s="43">
        <v>73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2517617</v>
      </c>
      <c r="AF11" s="38"/>
      <c r="AG11" s="38"/>
      <c r="AH11" s="38"/>
      <c r="AI11" s="37">
        <f t="shared" ref="AI11:AI34" si="2">IF(ISBLANK(AE11),"-",AE11-AE10)</f>
        <v>4525</v>
      </c>
      <c r="AJ11" s="37">
        <f t="shared" ref="AJ11:AJ34" si="3">AI11/1000</f>
        <v>4.5250000000000004</v>
      </c>
      <c r="AK11" s="37">
        <f t="shared" ref="AK11:AK34" si="4">AJ11*24</f>
        <v>108.60000000000001</v>
      </c>
      <c r="AL11" s="37"/>
      <c r="AM11" s="37"/>
      <c r="AN11" s="37"/>
      <c r="AO11" s="37">
        <f t="shared" ref="AO11:AO34" si="5">AK11</f>
        <v>108.60000000000001</v>
      </c>
      <c r="AP11" s="36">
        <v>5.0999999999999996</v>
      </c>
      <c r="AQ11" s="36">
        <f>AP11</f>
        <v>5.0999999999999996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656511</v>
      </c>
      <c r="DD11" s="31"/>
      <c r="DE11" s="31">
        <f t="shared" ref="DE11:DE34" si="8">IF(ISBLANK(DC11),"-",DC11-DC10)</f>
        <v>1015</v>
      </c>
      <c r="DF11" s="31"/>
      <c r="DG11" s="31">
        <f>DC11-DC10</f>
        <v>1015</v>
      </c>
      <c r="DH11" s="31"/>
      <c r="DI11" s="31"/>
      <c r="DJ11" s="31"/>
      <c r="DK11" s="31"/>
      <c r="DL11" s="31"/>
      <c r="DM11" s="31">
        <f t="shared" ref="DM11:DM35" si="9">DE11</f>
        <v>1015</v>
      </c>
      <c r="DN11" s="31">
        <f>DM11/AJ11</f>
        <v>224.30939226519337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4</v>
      </c>
      <c r="G12" s="126">
        <v>72</v>
      </c>
      <c r="H12" s="43">
        <f t="shared" si="1"/>
        <v>50.70422535211268</v>
      </c>
      <c r="I12" s="43">
        <v>74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2522156</v>
      </c>
      <c r="AF12" s="38"/>
      <c r="AG12" s="38"/>
      <c r="AH12" s="38"/>
      <c r="AI12" s="37">
        <f t="shared" si="2"/>
        <v>4539</v>
      </c>
      <c r="AJ12" s="37">
        <f t="shared" si="3"/>
        <v>4.5389999999999997</v>
      </c>
      <c r="AK12" s="37">
        <f t="shared" si="4"/>
        <v>108.93599999999999</v>
      </c>
      <c r="AL12" s="37"/>
      <c r="AM12" s="37"/>
      <c r="AN12" s="37"/>
      <c r="AO12" s="37">
        <f t="shared" si="5"/>
        <v>108.93599999999999</v>
      </c>
      <c r="AP12" s="36">
        <v>6.7</v>
      </c>
      <c r="AQ12" s="36">
        <f t="shared" ref="AQ12:AQ34" si="10">AP12</f>
        <v>6.7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657624</v>
      </c>
      <c r="DD12" s="31"/>
      <c r="DE12" s="31">
        <f t="shared" si="8"/>
        <v>1113</v>
      </c>
      <c r="DF12" s="31"/>
      <c r="DG12" s="31">
        <f t="shared" ref="DG12:DG34" si="11">DC12-DC11</f>
        <v>1113</v>
      </c>
      <c r="DH12" s="31"/>
      <c r="DI12" s="31"/>
      <c r="DJ12" s="31"/>
      <c r="DK12" s="31"/>
      <c r="DL12" s="31"/>
      <c r="DM12" s="31">
        <f t="shared" si="9"/>
        <v>1113</v>
      </c>
      <c r="DN12" s="31">
        <f t="shared" ref="DN12:DN35" si="12">DM12/AJ12</f>
        <v>245.20819563780569</v>
      </c>
      <c r="DO12" s="127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5</v>
      </c>
      <c r="G13" s="126">
        <v>71</v>
      </c>
      <c r="H13" s="43">
        <f t="shared" si="1"/>
        <v>50</v>
      </c>
      <c r="I13" s="43">
        <v>74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2526679</v>
      </c>
      <c r="AF13" s="38"/>
      <c r="AG13" s="38"/>
      <c r="AH13" s="38"/>
      <c r="AI13" s="37">
        <f t="shared" si="2"/>
        <v>4523</v>
      </c>
      <c r="AJ13" s="37">
        <f t="shared" si="3"/>
        <v>4.5229999999999997</v>
      </c>
      <c r="AK13" s="37">
        <f t="shared" si="4"/>
        <v>108.55199999999999</v>
      </c>
      <c r="AL13" s="37"/>
      <c r="AM13" s="37"/>
      <c r="AN13" s="37"/>
      <c r="AO13" s="37">
        <f t="shared" si="5"/>
        <v>108.55199999999999</v>
      </c>
      <c r="AP13" s="36">
        <v>8.1999999999999993</v>
      </c>
      <c r="AQ13" s="36">
        <f t="shared" si="10"/>
        <v>8.1999999999999993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658702</v>
      </c>
      <c r="DD13" s="31"/>
      <c r="DE13" s="31">
        <f t="shared" si="8"/>
        <v>1078</v>
      </c>
      <c r="DF13" s="31"/>
      <c r="DG13" s="31">
        <f t="shared" si="11"/>
        <v>1078</v>
      </c>
      <c r="DH13" s="31"/>
      <c r="DI13" s="31"/>
      <c r="DJ13" s="31"/>
      <c r="DK13" s="31"/>
      <c r="DL13" s="31"/>
      <c r="DM13" s="31">
        <f t="shared" si="9"/>
        <v>1078</v>
      </c>
      <c r="DN13" s="31">
        <f t="shared" si="12"/>
        <v>238.33738669024984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7</v>
      </c>
      <c r="G14" s="126">
        <v>80</v>
      </c>
      <c r="H14" s="43">
        <f t="shared" si="1"/>
        <v>56.338028169014088</v>
      </c>
      <c r="I14" s="43">
        <v>76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2531294</v>
      </c>
      <c r="AF14" s="38"/>
      <c r="AG14" s="38"/>
      <c r="AH14" s="38"/>
      <c r="AI14" s="37">
        <f t="shared" si="2"/>
        <v>4615</v>
      </c>
      <c r="AJ14" s="37">
        <f t="shared" si="3"/>
        <v>4.6150000000000002</v>
      </c>
      <c r="AK14" s="37">
        <f t="shared" si="4"/>
        <v>110.76</v>
      </c>
      <c r="AL14" s="37"/>
      <c r="AM14" s="37"/>
      <c r="AN14" s="37"/>
      <c r="AO14" s="37">
        <f t="shared" si="5"/>
        <v>110.76</v>
      </c>
      <c r="AP14" s="36">
        <v>9.5</v>
      </c>
      <c r="AQ14" s="36">
        <f t="shared" si="10"/>
        <v>9.5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659822</v>
      </c>
      <c r="DD14" s="31"/>
      <c r="DE14" s="31">
        <f t="shared" si="8"/>
        <v>1120</v>
      </c>
      <c r="DF14" s="31"/>
      <c r="DG14" s="31">
        <f t="shared" si="11"/>
        <v>1120</v>
      </c>
      <c r="DH14" s="31"/>
      <c r="DI14" s="31"/>
      <c r="DJ14" s="31"/>
      <c r="DK14" s="31"/>
      <c r="DL14" s="31"/>
      <c r="DM14" s="31">
        <f t="shared" si="9"/>
        <v>1120</v>
      </c>
      <c r="DN14" s="31">
        <f t="shared" si="12"/>
        <v>242.68689057421452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78</v>
      </c>
      <c r="H15" s="43">
        <f t="shared" si="1"/>
        <v>54.929577464788736</v>
      </c>
      <c r="I15" s="43">
        <v>77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2535928</v>
      </c>
      <c r="AF15" s="38"/>
      <c r="AG15" s="38"/>
      <c r="AH15" s="38"/>
      <c r="AI15" s="37">
        <f t="shared" si="2"/>
        <v>4634</v>
      </c>
      <c r="AJ15" s="37">
        <f t="shared" si="3"/>
        <v>4.6340000000000003</v>
      </c>
      <c r="AK15" s="37">
        <f t="shared" si="4"/>
        <v>111.21600000000001</v>
      </c>
      <c r="AL15" s="37"/>
      <c r="AM15" s="37"/>
      <c r="AN15" s="37"/>
      <c r="AO15" s="37">
        <f t="shared" si="5"/>
        <v>111.21600000000001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660866</v>
      </c>
      <c r="DD15" s="31"/>
      <c r="DE15" s="31">
        <f t="shared" si="8"/>
        <v>1044</v>
      </c>
      <c r="DF15" s="31"/>
      <c r="DG15" s="31">
        <f t="shared" si="11"/>
        <v>1044</v>
      </c>
      <c r="DH15" s="31"/>
      <c r="DI15" s="31"/>
      <c r="DJ15" s="31"/>
      <c r="DK15" s="31"/>
      <c r="DL15" s="31"/>
      <c r="DM15" s="31">
        <f t="shared" si="9"/>
        <v>1044</v>
      </c>
      <c r="DN15" s="31">
        <f t="shared" si="12"/>
        <v>225.29132498921018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78</v>
      </c>
      <c r="H16" s="43">
        <f t="shared" si="1"/>
        <v>54.929577464788736</v>
      </c>
      <c r="I16" s="43">
        <v>77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2541076</v>
      </c>
      <c r="AF16" s="38"/>
      <c r="AG16" s="38"/>
      <c r="AH16" s="38"/>
      <c r="AI16" s="37">
        <f t="shared" si="2"/>
        <v>5148</v>
      </c>
      <c r="AJ16" s="37">
        <f t="shared" si="3"/>
        <v>5.1479999999999997</v>
      </c>
      <c r="AK16" s="37">
        <f t="shared" si="4"/>
        <v>123.55199999999999</v>
      </c>
      <c r="AL16" s="37"/>
      <c r="AM16" s="37"/>
      <c r="AN16" s="37"/>
      <c r="AO16" s="37">
        <f t="shared" si="5"/>
        <v>123.55199999999999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661974</v>
      </c>
      <c r="DD16" s="31"/>
      <c r="DE16" s="31">
        <f t="shared" si="8"/>
        <v>1108</v>
      </c>
      <c r="DF16" s="31"/>
      <c r="DG16" s="31">
        <f t="shared" si="11"/>
        <v>1108</v>
      </c>
      <c r="DH16" s="31"/>
      <c r="DI16" s="31"/>
      <c r="DJ16" s="31"/>
      <c r="DK16" s="31"/>
      <c r="DL16" s="31"/>
      <c r="DM16" s="31">
        <f t="shared" si="9"/>
        <v>1108</v>
      </c>
      <c r="DN16" s="31">
        <f t="shared" si="12"/>
        <v>215.22921522921524</v>
      </c>
      <c r="DO16" s="127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8</v>
      </c>
      <c r="G17" s="126">
        <v>77</v>
      </c>
      <c r="H17" s="43">
        <f t="shared" si="1"/>
        <v>54.225352112676056</v>
      </c>
      <c r="I17" s="43">
        <v>75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2546380</v>
      </c>
      <c r="AF17" s="38"/>
      <c r="AG17" s="38"/>
      <c r="AH17" s="38"/>
      <c r="AI17" s="37">
        <f t="shared" si="2"/>
        <v>5304</v>
      </c>
      <c r="AJ17" s="37">
        <f t="shared" si="3"/>
        <v>5.3040000000000003</v>
      </c>
      <c r="AK17" s="37">
        <f t="shared" si="4"/>
        <v>127.29600000000001</v>
      </c>
      <c r="AL17" s="37"/>
      <c r="AM17" s="37"/>
      <c r="AN17" s="37"/>
      <c r="AO17" s="37">
        <f t="shared" si="5"/>
        <v>127.29600000000001</v>
      </c>
      <c r="AP17" s="36">
        <v>8.9</v>
      </c>
      <c r="AQ17" s="36">
        <f t="shared" si="10"/>
        <v>8.9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1007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0.84621848739495797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663163</v>
      </c>
      <c r="DD17" s="31"/>
      <c r="DE17" s="31">
        <f t="shared" si="8"/>
        <v>1189</v>
      </c>
      <c r="DF17" s="31"/>
      <c r="DG17" s="31">
        <f t="shared" si="11"/>
        <v>1189</v>
      </c>
      <c r="DH17" s="31"/>
      <c r="DI17" s="31"/>
      <c r="DJ17" s="31"/>
      <c r="DK17" s="31"/>
      <c r="DL17" s="31"/>
      <c r="DM17" s="31">
        <f t="shared" si="9"/>
        <v>1189</v>
      </c>
      <c r="DN17" s="31">
        <f t="shared" si="12"/>
        <v>224.17043740573152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6</v>
      </c>
      <c r="G18" s="126">
        <v>75</v>
      </c>
      <c r="H18" s="43">
        <f t="shared" si="1"/>
        <v>52.816901408450704</v>
      </c>
      <c r="I18" s="43">
        <v>73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2551672</v>
      </c>
      <c r="AF18" s="38"/>
      <c r="AG18" s="38"/>
      <c r="AH18" s="38"/>
      <c r="AI18" s="37">
        <f t="shared" si="2"/>
        <v>5292</v>
      </c>
      <c r="AJ18" s="37">
        <f t="shared" si="3"/>
        <v>5.2919999999999998</v>
      </c>
      <c r="AK18" s="37">
        <f t="shared" si="4"/>
        <v>127.008</v>
      </c>
      <c r="AL18" s="37"/>
      <c r="AM18" s="37"/>
      <c r="AN18" s="37"/>
      <c r="AO18" s="37">
        <f t="shared" si="5"/>
        <v>127.008</v>
      </c>
      <c r="AP18" s="36">
        <v>8.4</v>
      </c>
      <c r="AQ18" s="36">
        <f t="shared" si="10"/>
        <v>8.4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1007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0.84621848739495797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664382</v>
      </c>
      <c r="DD18" s="31"/>
      <c r="DE18" s="31">
        <f t="shared" si="8"/>
        <v>1219</v>
      </c>
      <c r="DF18" s="31"/>
      <c r="DG18" s="31">
        <f t="shared" si="11"/>
        <v>1219</v>
      </c>
      <c r="DH18" s="31"/>
      <c r="DI18" s="31"/>
      <c r="DJ18" s="31"/>
      <c r="DK18" s="31"/>
      <c r="DL18" s="31"/>
      <c r="DM18" s="31">
        <f t="shared" si="9"/>
        <v>1219</v>
      </c>
      <c r="DN18" s="31">
        <f t="shared" si="12"/>
        <v>230.34769463340893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6</v>
      </c>
      <c r="G19" s="126">
        <v>75</v>
      </c>
      <c r="H19" s="43">
        <f t="shared" si="1"/>
        <v>52.816901408450704</v>
      </c>
      <c r="I19" s="43">
        <v>73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2556486</v>
      </c>
      <c r="AF19" s="38"/>
      <c r="AG19" s="38"/>
      <c r="AH19" s="38"/>
      <c r="AI19" s="37">
        <f t="shared" si="2"/>
        <v>4814</v>
      </c>
      <c r="AJ19" s="37">
        <f t="shared" si="3"/>
        <v>4.8140000000000001</v>
      </c>
      <c r="AK19" s="37">
        <f t="shared" si="4"/>
        <v>115.536</v>
      </c>
      <c r="AL19" s="37"/>
      <c r="AM19" s="37"/>
      <c r="AN19" s="37"/>
      <c r="AO19" s="37">
        <f t="shared" si="5"/>
        <v>115.536</v>
      </c>
      <c r="AP19" s="36">
        <v>7.8</v>
      </c>
      <c r="AQ19" s="36">
        <f t="shared" si="10"/>
        <v>7.8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1006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0.8453781512605042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665552</v>
      </c>
      <c r="DD19" s="31"/>
      <c r="DE19" s="31">
        <f t="shared" si="8"/>
        <v>1170</v>
      </c>
      <c r="DF19" s="31"/>
      <c r="DG19" s="31">
        <f t="shared" si="11"/>
        <v>1170</v>
      </c>
      <c r="DH19" s="31"/>
      <c r="DI19" s="31"/>
      <c r="DJ19" s="31"/>
      <c r="DK19" s="31"/>
      <c r="DL19" s="31"/>
      <c r="DM19" s="31">
        <f t="shared" si="9"/>
        <v>1170</v>
      </c>
      <c r="DN19" s="31">
        <f t="shared" si="12"/>
        <v>243.04113003739093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4</v>
      </c>
      <c r="G20" s="126">
        <v>75</v>
      </c>
      <c r="H20" s="43">
        <f t="shared" si="1"/>
        <v>52.816901408450704</v>
      </c>
      <c r="I20" s="43">
        <v>73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2561201</v>
      </c>
      <c r="AF20" s="38"/>
      <c r="AG20" s="38"/>
      <c r="AH20" s="38"/>
      <c r="AI20" s="37">
        <f t="shared" si="2"/>
        <v>4715</v>
      </c>
      <c r="AJ20" s="37">
        <f t="shared" si="3"/>
        <v>4.7149999999999999</v>
      </c>
      <c r="AK20" s="37">
        <f t="shared" si="4"/>
        <v>113.16</v>
      </c>
      <c r="AL20" s="37"/>
      <c r="AM20" s="37"/>
      <c r="AN20" s="37"/>
      <c r="AO20" s="37">
        <f t="shared" si="5"/>
        <v>113.16</v>
      </c>
      <c r="AP20" s="36">
        <v>7.3</v>
      </c>
      <c r="AQ20" s="36">
        <f t="shared" si="10"/>
        <v>7.3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1007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0.84621848739495797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666723</v>
      </c>
      <c r="DD20" s="31"/>
      <c r="DE20" s="31">
        <f t="shared" si="8"/>
        <v>1171</v>
      </c>
      <c r="DF20" s="31"/>
      <c r="DG20" s="31">
        <f t="shared" si="11"/>
        <v>1171</v>
      </c>
      <c r="DH20" s="31"/>
      <c r="DI20" s="31"/>
      <c r="DJ20" s="31"/>
      <c r="DK20" s="31"/>
      <c r="DL20" s="31"/>
      <c r="DM20" s="31">
        <f t="shared" si="9"/>
        <v>1171</v>
      </c>
      <c r="DN20" s="31">
        <f t="shared" si="12"/>
        <v>248.35630965005302</v>
      </c>
      <c r="DO20" s="127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4</v>
      </c>
      <c r="G21" s="126">
        <v>75</v>
      </c>
      <c r="H21" s="43">
        <f t="shared" si="1"/>
        <v>52.816901408450704</v>
      </c>
      <c r="I21" s="43">
        <v>73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2565780</v>
      </c>
      <c r="AF21" s="38"/>
      <c r="AG21" s="38"/>
      <c r="AH21" s="38"/>
      <c r="AI21" s="37">
        <f t="shared" si="2"/>
        <v>4579</v>
      </c>
      <c r="AJ21" s="37">
        <f t="shared" si="3"/>
        <v>4.5789999999999997</v>
      </c>
      <c r="AK21" s="37">
        <f t="shared" si="4"/>
        <v>109.89599999999999</v>
      </c>
      <c r="AL21" s="37"/>
      <c r="AM21" s="37"/>
      <c r="AN21" s="37"/>
      <c r="AO21" s="37">
        <f t="shared" si="5"/>
        <v>109.89599999999999</v>
      </c>
      <c r="AP21" s="36">
        <v>6.3</v>
      </c>
      <c r="AQ21" s="36">
        <f t="shared" si="10"/>
        <v>6.3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1006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0.8453781512605042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667910</v>
      </c>
      <c r="DD21" s="31"/>
      <c r="DE21" s="31">
        <f t="shared" si="8"/>
        <v>1187</v>
      </c>
      <c r="DF21" s="31"/>
      <c r="DG21" s="31">
        <f t="shared" si="11"/>
        <v>1187</v>
      </c>
      <c r="DH21" s="31"/>
      <c r="DI21" s="31"/>
      <c r="DJ21" s="31"/>
      <c r="DK21" s="31"/>
      <c r="DL21" s="31"/>
      <c r="DM21" s="31">
        <f t="shared" si="9"/>
        <v>1187</v>
      </c>
      <c r="DN21" s="31">
        <f t="shared" si="12"/>
        <v>259.22690543786854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3</v>
      </c>
      <c r="G22" s="126">
        <v>75</v>
      </c>
      <c r="H22" s="43">
        <f t="shared" si="1"/>
        <v>52.816901408450704</v>
      </c>
      <c r="I22" s="43">
        <v>73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2570280</v>
      </c>
      <c r="AF22" s="38"/>
      <c r="AG22" s="38"/>
      <c r="AH22" s="38"/>
      <c r="AI22" s="37">
        <f t="shared" si="2"/>
        <v>4500</v>
      </c>
      <c r="AJ22" s="37">
        <f t="shared" si="3"/>
        <v>4.5</v>
      </c>
      <c r="AK22" s="37">
        <f t="shared" si="4"/>
        <v>108</v>
      </c>
      <c r="AL22" s="37"/>
      <c r="AM22" s="37"/>
      <c r="AN22" s="37"/>
      <c r="AO22" s="37">
        <f t="shared" si="5"/>
        <v>108</v>
      </c>
      <c r="AP22" s="36">
        <v>6.2</v>
      </c>
      <c r="AQ22" s="36">
        <f t="shared" si="10"/>
        <v>6.2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1007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0.84621848739495797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669092</v>
      </c>
      <c r="DD22" s="31"/>
      <c r="DE22" s="31">
        <f t="shared" si="8"/>
        <v>1182</v>
      </c>
      <c r="DF22" s="31"/>
      <c r="DG22" s="31">
        <f t="shared" si="11"/>
        <v>1182</v>
      </c>
      <c r="DH22" s="31"/>
      <c r="DI22" s="31"/>
      <c r="DJ22" s="31"/>
      <c r="DK22" s="31"/>
      <c r="DL22" s="31"/>
      <c r="DM22" s="31">
        <f t="shared" si="9"/>
        <v>1182</v>
      </c>
      <c r="DN22" s="31">
        <f t="shared" si="12"/>
        <v>262.66666666666669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2</v>
      </c>
      <c r="G23" s="126">
        <v>74</v>
      </c>
      <c r="H23" s="43">
        <f t="shared" si="1"/>
        <v>52.112676056338032</v>
      </c>
      <c r="I23" s="43">
        <v>71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2574800</v>
      </c>
      <c r="AF23" s="38"/>
      <c r="AG23" s="38"/>
      <c r="AH23" s="38"/>
      <c r="AI23" s="37">
        <f t="shared" si="2"/>
        <v>4520</v>
      </c>
      <c r="AJ23" s="37">
        <f t="shared" si="3"/>
        <v>4.5199999999999996</v>
      </c>
      <c r="AK23" s="37">
        <f t="shared" si="4"/>
        <v>108.47999999999999</v>
      </c>
      <c r="AL23" s="37"/>
      <c r="AM23" s="37"/>
      <c r="AN23" s="37"/>
      <c r="AO23" s="37">
        <f t="shared" si="5"/>
        <v>108.47999999999999</v>
      </c>
      <c r="AP23" s="36">
        <v>5.8</v>
      </c>
      <c r="AQ23" s="36">
        <f t="shared" si="10"/>
        <v>5.8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1007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0.84621848739495797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670267</v>
      </c>
      <c r="DD23" s="31"/>
      <c r="DE23" s="31">
        <f t="shared" si="8"/>
        <v>1175</v>
      </c>
      <c r="DF23" s="31"/>
      <c r="DG23" s="31">
        <f t="shared" si="11"/>
        <v>1175</v>
      </c>
      <c r="DH23" s="31"/>
      <c r="DI23" s="31"/>
      <c r="DJ23" s="31"/>
      <c r="DK23" s="31"/>
      <c r="DL23" s="31"/>
      <c r="DM23" s="31">
        <f t="shared" si="9"/>
        <v>1175</v>
      </c>
      <c r="DN23" s="31">
        <f t="shared" si="12"/>
        <v>259.95575221238943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2</v>
      </c>
      <c r="G24" s="126">
        <v>75</v>
      </c>
      <c r="H24" s="43">
        <f t="shared" si="1"/>
        <v>52.816901408450704</v>
      </c>
      <c r="I24" s="43">
        <v>72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2579200</v>
      </c>
      <c r="AF24" s="38"/>
      <c r="AG24" s="38"/>
      <c r="AH24" s="38"/>
      <c r="AI24" s="37">
        <f t="shared" si="2"/>
        <v>4400</v>
      </c>
      <c r="AJ24" s="37">
        <f t="shared" si="3"/>
        <v>4.4000000000000004</v>
      </c>
      <c r="AK24" s="37">
        <f t="shared" si="4"/>
        <v>105.60000000000001</v>
      </c>
      <c r="AL24" s="37"/>
      <c r="AM24" s="37"/>
      <c r="AN24" s="37"/>
      <c r="AO24" s="37">
        <f t="shared" si="5"/>
        <v>105.60000000000001</v>
      </c>
      <c r="AP24" s="36">
        <v>5.4</v>
      </c>
      <c r="AQ24" s="36">
        <f t="shared" si="10"/>
        <v>5.4</v>
      </c>
      <c r="AR24" s="35"/>
      <c r="AS24" s="35"/>
      <c r="AT24" s="35"/>
      <c r="AU24" s="34" t="s">
        <v>154</v>
      </c>
      <c r="AV24" s="33">
        <v>1188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1006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0.99831932773109244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0.8453781512605042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671412</v>
      </c>
      <c r="DD24" s="31"/>
      <c r="DE24" s="31">
        <f t="shared" si="8"/>
        <v>1145</v>
      </c>
      <c r="DF24" s="31"/>
      <c r="DG24" s="31">
        <f t="shared" si="11"/>
        <v>1145</v>
      </c>
      <c r="DH24" s="31"/>
      <c r="DI24" s="31"/>
      <c r="DJ24" s="31"/>
      <c r="DK24" s="31"/>
      <c r="DL24" s="31"/>
      <c r="DM24" s="31">
        <f t="shared" si="9"/>
        <v>1145</v>
      </c>
      <c r="DN24" s="31">
        <f t="shared" si="12"/>
        <v>260.22727272727269</v>
      </c>
      <c r="DO24" s="127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1</v>
      </c>
      <c r="G25" s="126">
        <v>75</v>
      </c>
      <c r="H25" s="43">
        <f t="shared" si="1"/>
        <v>52.816901408450704</v>
      </c>
      <c r="I25" s="43">
        <v>72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2583697</v>
      </c>
      <c r="AF25" s="38"/>
      <c r="AG25" s="38"/>
      <c r="AH25" s="38"/>
      <c r="AI25" s="37">
        <f t="shared" si="2"/>
        <v>4497</v>
      </c>
      <c r="AJ25" s="37">
        <f t="shared" si="3"/>
        <v>4.4969999999999999</v>
      </c>
      <c r="AK25" s="37">
        <f t="shared" si="4"/>
        <v>107.928</v>
      </c>
      <c r="AL25" s="37"/>
      <c r="AM25" s="37"/>
      <c r="AN25" s="37"/>
      <c r="AO25" s="37">
        <f t="shared" si="5"/>
        <v>107.928</v>
      </c>
      <c r="AP25" s="36">
        <v>5</v>
      </c>
      <c r="AQ25" s="36">
        <f t="shared" si="10"/>
        <v>5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1005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0.84453781512605042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672564</v>
      </c>
      <c r="DD25" s="31"/>
      <c r="DE25" s="31">
        <f t="shared" si="8"/>
        <v>1152</v>
      </c>
      <c r="DF25" s="31"/>
      <c r="DG25" s="31">
        <f t="shared" si="11"/>
        <v>1152</v>
      </c>
      <c r="DH25" s="31"/>
      <c r="DI25" s="31"/>
      <c r="DJ25" s="31"/>
      <c r="DK25" s="31"/>
      <c r="DL25" s="31"/>
      <c r="DM25" s="31">
        <f t="shared" si="9"/>
        <v>1152</v>
      </c>
      <c r="DN25" s="31">
        <f t="shared" si="12"/>
        <v>256.17078052034691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1</v>
      </c>
      <c r="G26" s="126">
        <v>76</v>
      </c>
      <c r="H26" s="43">
        <f t="shared" si="1"/>
        <v>53.521126760563384</v>
      </c>
      <c r="I26" s="43">
        <v>71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2588356</v>
      </c>
      <c r="AF26" s="38"/>
      <c r="AG26" s="38"/>
      <c r="AH26" s="38"/>
      <c r="AI26" s="37">
        <f t="shared" si="2"/>
        <v>4659</v>
      </c>
      <c r="AJ26" s="37">
        <f t="shared" si="3"/>
        <v>4.6589999999999998</v>
      </c>
      <c r="AK26" s="37">
        <f t="shared" si="4"/>
        <v>111.816</v>
      </c>
      <c r="AL26" s="37"/>
      <c r="AM26" s="37"/>
      <c r="AN26" s="37"/>
      <c r="AO26" s="37">
        <f t="shared" si="5"/>
        <v>111.816</v>
      </c>
      <c r="AP26" s="36">
        <v>4.5999999999999996</v>
      </c>
      <c r="AQ26" s="36">
        <f t="shared" si="10"/>
        <v>4.5999999999999996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1004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0.84369747899159664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673726</v>
      </c>
      <c r="DD26" s="31"/>
      <c r="DE26" s="31">
        <f t="shared" si="8"/>
        <v>1162</v>
      </c>
      <c r="DF26" s="31"/>
      <c r="DG26" s="31">
        <f t="shared" si="11"/>
        <v>1162</v>
      </c>
      <c r="DH26" s="31"/>
      <c r="DI26" s="31"/>
      <c r="DJ26" s="31"/>
      <c r="DK26" s="31"/>
      <c r="DL26" s="31"/>
      <c r="DM26" s="31">
        <f t="shared" si="9"/>
        <v>1162</v>
      </c>
      <c r="DN26" s="31">
        <f t="shared" si="12"/>
        <v>249.40974458038207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0</v>
      </c>
      <c r="G27" s="126">
        <v>74</v>
      </c>
      <c r="H27" s="43">
        <f t="shared" si="1"/>
        <v>52.112676056338032</v>
      </c>
      <c r="I27" s="43">
        <v>70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2593087</v>
      </c>
      <c r="AF27" s="38"/>
      <c r="AG27" s="38"/>
      <c r="AH27" s="38"/>
      <c r="AI27" s="37">
        <f t="shared" si="2"/>
        <v>4731</v>
      </c>
      <c r="AJ27" s="37">
        <f t="shared" si="3"/>
        <v>4.7309999999999999</v>
      </c>
      <c r="AK27" s="37">
        <f t="shared" si="4"/>
        <v>113.544</v>
      </c>
      <c r="AL27" s="37"/>
      <c r="AM27" s="37"/>
      <c r="AN27" s="37"/>
      <c r="AO27" s="37">
        <f t="shared" si="5"/>
        <v>113.544</v>
      </c>
      <c r="AP27" s="36">
        <v>4.2</v>
      </c>
      <c r="AQ27" s="36">
        <f t="shared" si="10"/>
        <v>4.2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1005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0.84453781512605042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674898</v>
      </c>
      <c r="DD27" s="31"/>
      <c r="DE27" s="31">
        <f t="shared" si="8"/>
        <v>1172</v>
      </c>
      <c r="DF27" s="31"/>
      <c r="DG27" s="31">
        <f t="shared" si="11"/>
        <v>1172</v>
      </c>
      <c r="DH27" s="31"/>
      <c r="DI27" s="31"/>
      <c r="DJ27" s="31"/>
      <c r="DK27" s="31"/>
      <c r="DL27" s="31"/>
      <c r="DM27" s="31">
        <f t="shared" si="9"/>
        <v>1172</v>
      </c>
      <c r="DN27" s="31">
        <f t="shared" si="12"/>
        <v>247.7277531177341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0</v>
      </c>
      <c r="G28" s="126">
        <v>75</v>
      </c>
      <c r="H28" s="43">
        <f t="shared" si="1"/>
        <v>52.816901408450704</v>
      </c>
      <c r="I28" s="43">
        <v>70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2598057</v>
      </c>
      <c r="AF28" s="38"/>
      <c r="AG28" s="38"/>
      <c r="AH28" s="38"/>
      <c r="AI28" s="37">
        <f t="shared" si="2"/>
        <v>4970</v>
      </c>
      <c r="AJ28" s="37">
        <f t="shared" si="3"/>
        <v>4.97</v>
      </c>
      <c r="AK28" s="37">
        <f t="shared" si="4"/>
        <v>119.28</v>
      </c>
      <c r="AL28" s="37"/>
      <c r="AM28" s="37"/>
      <c r="AN28" s="37"/>
      <c r="AO28" s="37">
        <f t="shared" si="5"/>
        <v>119.28</v>
      </c>
      <c r="AP28" s="36">
        <v>3.8</v>
      </c>
      <c r="AQ28" s="36">
        <f t="shared" si="10"/>
        <v>3.8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1006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0.8453781512605042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676069</v>
      </c>
      <c r="DD28" s="31"/>
      <c r="DE28" s="31">
        <f t="shared" si="8"/>
        <v>1171</v>
      </c>
      <c r="DF28" s="31"/>
      <c r="DG28" s="31">
        <f t="shared" si="11"/>
        <v>1171</v>
      </c>
      <c r="DH28" s="31"/>
      <c r="DI28" s="31"/>
      <c r="DJ28" s="31"/>
      <c r="DK28" s="31"/>
      <c r="DL28" s="31"/>
      <c r="DM28" s="31">
        <f t="shared" si="9"/>
        <v>1171</v>
      </c>
      <c r="DN28" s="31">
        <f t="shared" si="12"/>
        <v>235.61368209255534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-1</v>
      </c>
      <c r="G29" s="126">
        <v>74</v>
      </c>
      <c r="H29" s="43">
        <f t="shared" si="1"/>
        <v>52.112676056338032</v>
      </c>
      <c r="I29" s="43">
        <v>69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2603130</v>
      </c>
      <c r="AF29" s="38"/>
      <c r="AG29" s="38"/>
      <c r="AH29" s="38"/>
      <c r="AI29" s="37">
        <f t="shared" si="2"/>
        <v>5073</v>
      </c>
      <c r="AJ29" s="37">
        <f t="shared" si="3"/>
        <v>5.0730000000000004</v>
      </c>
      <c r="AK29" s="37">
        <f t="shared" si="4"/>
        <v>121.75200000000001</v>
      </c>
      <c r="AL29" s="37"/>
      <c r="AM29" s="37"/>
      <c r="AN29" s="37"/>
      <c r="AO29" s="37">
        <f t="shared" si="5"/>
        <v>121.75200000000001</v>
      </c>
      <c r="AP29" s="36">
        <v>3.4</v>
      </c>
      <c r="AQ29" s="36">
        <f t="shared" si="10"/>
        <v>3.4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1006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0.8453781512605042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677221</v>
      </c>
      <c r="DD29" s="31"/>
      <c r="DE29" s="31">
        <f t="shared" si="8"/>
        <v>1152</v>
      </c>
      <c r="DF29" s="31"/>
      <c r="DG29" s="31">
        <f t="shared" si="11"/>
        <v>1152</v>
      </c>
      <c r="DH29" s="31"/>
      <c r="DI29" s="31"/>
      <c r="DJ29" s="31"/>
      <c r="DK29" s="31"/>
      <c r="DL29" s="31"/>
      <c r="DM29" s="31">
        <f t="shared" si="9"/>
        <v>1152</v>
      </c>
      <c r="DN29" s="31">
        <f t="shared" si="12"/>
        <v>227.08456534594913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-2</v>
      </c>
      <c r="G30" s="126">
        <v>74</v>
      </c>
      <c r="H30" s="43">
        <f t="shared" si="1"/>
        <v>52.112676056338032</v>
      </c>
      <c r="I30" s="43">
        <v>69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2608532</v>
      </c>
      <c r="AF30" s="38"/>
      <c r="AG30" s="38"/>
      <c r="AH30" s="38"/>
      <c r="AI30" s="37">
        <f t="shared" si="2"/>
        <v>5402</v>
      </c>
      <c r="AJ30" s="37">
        <f t="shared" si="3"/>
        <v>5.4020000000000001</v>
      </c>
      <c r="AK30" s="37">
        <f t="shared" si="4"/>
        <v>129.648</v>
      </c>
      <c r="AL30" s="37"/>
      <c r="AM30" s="37"/>
      <c r="AN30" s="37"/>
      <c r="AO30" s="37">
        <f t="shared" si="5"/>
        <v>129.648</v>
      </c>
      <c r="AP30" s="36">
        <v>3.1</v>
      </c>
      <c r="AQ30" s="36">
        <f t="shared" si="10"/>
        <v>3.1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1026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0.86218487394957988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678391</v>
      </c>
      <c r="DD30" s="31"/>
      <c r="DE30" s="31">
        <f t="shared" si="8"/>
        <v>1170</v>
      </c>
      <c r="DF30" s="31"/>
      <c r="DG30" s="31">
        <f t="shared" si="11"/>
        <v>1170</v>
      </c>
      <c r="DH30" s="31"/>
      <c r="DI30" s="31"/>
      <c r="DJ30" s="31"/>
      <c r="DK30" s="31"/>
      <c r="DL30" s="31"/>
      <c r="DM30" s="31">
        <f t="shared" si="9"/>
        <v>1170</v>
      </c>
      <c r="DN30" s="31">
        <f t="shared" si="12"/>
        <v>216.58644946316178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-2</v>
      </c>
      <c r="G31" s="126">
        <v>74</v>
      </c>
      <c r="H31" s="43">
        <f t="shared" si="1"/>
        <v>52.112676056338032</v>
      </c>
      <c r="I31" s="43">
        <v>70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2613699</v>
      </c>
      <c r="AF31" s="38"/>
      <c r="AG31" s="38"/>
      <c r="AH31" s="38"/>
      <c r="AI31" s="37">
        <f t="shared" si="2"/>
        <v>5167</v>
      </c>
      <c r="AJ31" s="37">
        <f t="shared" si="3"/>
        <v>5.1669999999999998</v>
      </c>
      <c r="AK31" s="37">
        <f t="shared" si="4"/>
        <v>124.008</v>
      </c>
      <c r="AL31" s="37"/>
      <c r="AM31" s="37"/>
      <c r="AN31" s="37"/>
      <c r="AO31" s="37">
        <f t="shared" si="5"/>
        <v>124.008</v>
      </c>
      <c r="AP31" s="36">
        <v>2.6</v>
      </c>
      <c r="AQ31" s="36">
        <f t="shared" si="10"/>
        <v>2.6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1026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0.86218487394957988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679545</v>
      </c>
      <c r="DD31" s="31"/>
      <c r="DE31" s="31">
        <f t="shared" si="8"/>
        <v>1154</v>
      </c>
      <c r="DF31" s="31"/>
      <c r="DG31" s="31">
        <f t="shared" si="11"/>
        <v>1154</v>
      </c>
      <c r="DH31" s="31"/>
      <c r="DI31" s="31"/>
      <c r="DJ31" s="31"/>
      <c r="DK31" s="31"/>
      <c r="DL31" s="31"/>
      <c r="DM31" s="31">
        <f t="shared" si="9"/>
        <v>1154</v>
      </c>
      <c r="DN31" s="31">
        <f t="shared" si="12"/>
        <v>223.34042964970001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-1</v>
      </c>
      <c r="G32" s="126">
        <v>77</v>
      </c>
      <c r="H32" s="43">
        <f t="shared" si="1"/>
        <v>54.225352112676056</v>
      </c>
      <c r="I32" s="43">
        <v>76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2618920</v>
      </c>
      <c r="AF32" s="38"/>
      <c r="AG32" s="38"/>
      <c r="AH32" s="38"/>
      <c r="AI32" s="37">
        <f t="shared" si="2"/>
        <v>5221</v>
      </c>
      <c r="AJ32" s="37">
        <f t="shared" si="3"/>
        <v>5.2210000000000001</v>
      </c>
      <c r="AK32" s="37">
        <f t="shared" si="4"/>
        <v>125.304</v>
      </c>
      <c r="AL32" s="37"/>
      <c r="AM32" s="37"/>
      <c r="AN32" s="37"/>
      <c r="AO32" s="37">
        <f t="shared" si="5"/>
        <v>125.304</v>
      </c>
      <c r="AP32" s="36">
        <v>2.2999999999999998</v>
      </c>
      <c r="AQ32" s="36">
        <f t="shared" si="10"/>
        <v>2.2999999999999998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1025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0.8613445378151261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680706</v>
      </c>
      <c r="DD32" s="31"/>
      <c r="DE32" s="31">
        <f t="shared" si="8"/>
        <v>1161</v>
      </c>
      <c r="DF32" s="31"/>
      <c r="DG32" s="31">
        <f t="shared" si="11"/>
        <v>1161</v>
      </c>
      <c r="DH32" s="31"/>
      <c r="DI32" s="31"/>
      <c r="DJ32" s="31"/>
      <c r="DK32" s="31"/>
      <c r="DL32" s="31"/>
      <c r="DM32" s="31">
        <f t="shared" si="9"/>
        <v>1161</v>
      </c>
      <c r="DN32" s="31">
        <f t="shared" si="12"/>
        <v>222.37119325799654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0</v>
      </c>
      <c r="G33" s="126">
        <v>75</v>
      </c>
      <c r="H33" s="43">
        <f t="shared" si="1"/>
        <v>52.816901408450704</v>
      </c>
      <c r="I33" s="43">
        <v>74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2623749</v>
      </c>
      <c r="AF33" s="38"/>
      <c r="AG33" s="38"/>
      <c r="AH33" s="38"/>
      <c r="AI33" s="37">
        <f t="shared" si="2"/>
        <v>4829</v>
      </c>
      <c r="AJ33" s="37">
        <f t="shared" si="3"/>
        <v>4.8289999999999997</v>
      </c>
      <c r="AK33" s="37">
        <f t="shared" si="4"/>
        <v>115.89599999999999</v>
      </c>
      <c r="AL33" s="37"/>
      <c r="AM33" s="37"/>
      <c r="AN33" s="37"/>
      <c r="AO33" s="37">
        <f t="shared" si="5"/>
        <v>115.89599999999999</v>
      </c>
      <c r="AP33" s="36">
        <v>2.7</v>
      </c>
      <c r="AQ33" s="36">
        <f t="shared" si="10"/>
        <v>2.7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681799</v>
      </c>
      <c r="DD33" s="31"/>
      <c r="DE33" s="31">
        <f t="shared" si="8"/>
        <v>1093</v>
      </c>
      <c r="DF33" s="31"/>
      <c r="DG33" s="31">
        <f t="shared" si="11"/>
        <v>1093</v>
      </c>
      <c r="DH33" s="31"/>
      <c r="DI33" s="31"/>
      <c r="DJ33" s="31"/>
      <c r="DK33" s="31"/>
      <c r="DL33" s="31"/>
      <c r="DM33" s="31">
        <f t="shared" si="9"/>
        <v>1093</v>
      </c>
      <c r="DN33" s="31">
        <f t="shared" si="12"/>
        <v>226.34085732035621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2</v>
      </c>
      <c r="G34" s="126">
        <v>73</v>
      </c>
      <c r="H34" s="43">
        <f t="shared" si="1"/>
        <v>51.408450704225352</v>
      </c>
      <c r="I34" s="43">
        <v>72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2628357</v>
      </c>
      <c r="AF34" s="38"/>
      <c r="AG34" s="38"/>
      <c r="AH34" s="38"/>
      <c r="AI34" s="37">
        <f t="shared" si="2"/>
        <v>4608</v>
      </c>
      <c r="AJ34" s="37">
        <f t="shared" si="3"/>
        <v>4.6079999999999997</v>
      </c>
      <c r="AK34" s="37">
        <f t="shared" si="4"/>
        <v>110.59199999999998</v>
      </c>
      <c r="AL34" s="37"/>
      <c r="AM34" s="37"/>
      <c r="AN34" s="37"/>
      <c r="AO34" s="37">
        <f t="shared" si="5"/>
        <v>110.59199999999998</v>
      </c>
      <c r="AP34" s="36">
        <v>3.8</v>
      </c>
      <c r="AQ34" s="36">
        <f t="shared" si="10"/>
        <v>3.8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682886</v>
      </c>
      <c r="DD34" s="31"/>
      <c r="DE34" s="31">
        <f t="shared" si="8"/>
        <v>1087</v>
      </c>
      <c r="DF34" s="31"/>
      <c r="DG34" s="31">
        <f t="shared" si="11"/>
        <v>1087</v>
      </c>
      <c r="DH34" s="31"/>
      <c r="DI34" s="31"/>
      <c r="DJ34" s="31"/>
      <c r="DK34" s="31"/>
      <c r="DL34" s="31"/>
      <c r="DM34" s="31">
        <f t="shared" si="9"/>
        <v>1087</v>
      </c>
      <c r="DN34" s="31">
        <f t="shared" si="12"/>
        <v>235.89409722222223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2.8333333333333335</v>
      </c>
      <c r="G35" s="27">
        <f t="shared" si="13"/>
        <v>74.875</v>
      </c>
      <c r="H35" s="27">
        <f t="shared" si="13"/>
        <v>52.728873239436609</v>
      </c>
      <c r="I35" s="27">
        <f t="shared" si="13"/>
        <v>72.791666666666671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115265</v>
      </c>
      <c r="AJ35" s="27">
        <f>SUM(AJ11:AJ34)</f>
        <v>115.26500000000001</v>
      </c>
      <c r="AK35" s="27">
        <f>AVERAGE(AK11:AK34)</f>
        <v>115.26500000000003</v>
      </c>
      <c r="AL35" s="27"/>
      <c r="AM35" s="27"/>
      <c r="AN35" s="27"/>
      <c r="AO35" s="27"/>
      <c r="AP35" s="27">
        <f>AVERAGE(AP11:AP34)</f>
        <v>5.8374999999999995</v>
      </c>
      <c r="AQ35" s="27">
        <f>AVERAGE(AQ11:AQ34)</f>
        <v>5.8374999999999995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27390</v>
      </c>
      <c r="DF35" s="27"/>
      <c r="DG35" s="27">
        <f>SUM(DG11:DG34)</f>
        <v>27390</v>
      </c>
      <c r="DH35" s="27"/>
      <c r="DI35" s="27"/>
      <c r="DJ35" s="27"/>
      <c r="DK35" s="27"/>
      <c r="DL35" s="27"/>
      <c r="DM35" s="27">
        <f t="shared" si="9"/>
        <v>27390</v>
      </c>
      <c r="DN35" s="27">
        <f t="shared" si="12"/>
        <v>237.62633930507957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276</v>
      </c>
      <c r="D38" s="288"/>
      <c r="E38" s="288"/>
      <c r="F38" s="289"/>
    </row>
    <row r="39" spans="2:127" x14ac:dyDescent="0.25">
      <c r="B39" s="21" t="s">
        <v>2</v>
      </c>
      <c r="C39" s="287" t="s">
        <v>208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99" t="s">
        <v>158</v>
      </c>
      <c r="C43" s="9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</row>
    <row r="44" spans="2:127" x14ac:dyDescent="0.25">
      <c r="B44" s="100" t="s">
        <v>273</v>
      </c>
      <c r="C44" s="11"/>
      <c r="D44" s="236"/>
      <c r="E44" s="236"/>
      <c r="F44" s="236"/>
      <c r="G44" s="236"/>
      <c r="H44" s="236"/>
      <c r="I44" s="236"/>
      <c r="J44" s="236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274</v>
      </c>
      <c r="C45" s="11"/>
      <c r="D45" s="236"/>
      <c r="E45" s="236"/>
      <c r="F45" s="236"/>
      <c r="G45" s="236"/>
      <c r="H45" s="236"/>
      <c r="I45" s="236"/>
      <c r="J45" s="236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237"/>
      <c r="E46" s="237"/>
      <c r="F46" s="237"/>
      <c r="G46" s="237"/>
      <c r="H46" s="237"/>
      <c r="I46" s="237"/>
      <c r="J46" s="237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175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165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275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5" t="s">
        <v>168</v>
      </c>
      <c r="C53" s="171"/>
      <c r="D53" s="112"/>
      <c r="E53" s="112"/>
      <c r="F53" s="112"/>
      <c r="G53" s="112"/>
      <c r="H53" s="112"/>
      <c r="I53" s="112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112"/>
      <c r="X53" s="112"/>
      <c r="Y53" s="112"/>
    </row>
    <row r="54" spans="2:26" x14ac:dyDescent="0.25">
      <c r="B54" s="297" t="s">
        <v>169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</row>
    <row r="55" spans="2:26" x14ac:dyDescent="0.25">
      <c r="B55" s="297" t="s">
        <v>170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spans="2:26" x14ac:dyDescent="0.25">
      <c r="B56" s="298" t="s">
        <v>171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</row>
    <row r="57" spans="2:26" x14ac:dyDescent="0.25">
      <c r="B57" s="300" t="s">
        <v>277</v>
      </c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</sheetData>
  <protectedRanges>
    <protectedRange sqref="AD10" name="Range1_11_1_1_1_2_2_1_2"/>
    <protectedRange sqref="AE10" name="Range1_11_1_1_1_2_2_1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51">
    <mergeCell ref="B54:Y54"/>
    <mergeCell ref="B55:Y55"/>
    <mergeCell ref="B56:Y56"/>
    <mergeCell ref="B57:Y57"/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DW59"/>
  <sheetViews>
    <sheetView topLeftCell="A26" zoomScaleNormal="100" workbookViewId="0">
      <selection activeCell="C40" sqref="C40:F40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43336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'23'!AE34</f>
        <v>2628357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'23'!DC34</f>
        <v>682886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3</v>
      </c>
      <c r="G11" s="126">
        <v>74</v>
      </c>
      <c r="H11" s="43">
        <f t="shared" ref="H11:H34" si="1">G11/1.42</f>
        <v>52.112676056338032</v>
      </c>
      <c r="I11" s="43">
        <v>73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2633220</v>
      </c>
      <c r="AF11" s="38"/>
      <c r="AG11" s="38"/>
      <c r="AH11" s="38"/>
      <c r="AI11" s="37">
        <f t="shared" ref="AI11:AI34" si="2">IF(ISBLANK(AE11),"-",AE11-AE10)</f>
        <v>4863</v>
      </c>
      <c r="AJ11" s="37">
        <f t="shared" ref="AJ11:AJ34" si="3">AI11/1000</f>
        <v>4.8630000000000004</v>
      </c>
      <c r="AK11" s="37">
        <f t="shared" ref="AK11:AK34" si="4">AJ11*24</f>
        <v>116.71200000000002</v>
      </c>
      <c r="AL11" s="37"/>
      <c r="AM11" s="37"/>
      <c r="AN11" s="37"/>
      <c r="AO11" s="37">
        <f t="shared" ref="AO11:AO34" si="5">AK11</f>
        <v>116.71200000000002</v>
      </c>
      <c r="AP11" s="36">
        <v>5.0999999999999996</v>
      </c>
      <c r="AQ11" s="36">
        <f>AP11</f>
        <v>5.0999999999999996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684069</v>
      </c>
      <c r="DD11" s="31"/>
      <c r="DE11" s="31">
        <f t="shared" ref="DE11:DE34" si="8">IF(ISBLANK(DC11),"-",DC11-DC10)</f>
        <v>1183</v>
      </c>
      <c r="DF11" s="31"/>
      <c r="DG11" s="31">
        <f>DC11-DC10</f>
        <v>1183</v>
      </c>
      <c r="DH11" s="31"/>
      <c r="DI11" s="31"/>
      <c r="DJ11" s="31"/>
      <c r="DK11" s="31"/>
      <c r="DL11" s="31"/>
      <c r="DM11" s="31">
        <f t="shared" ref="DM11:DM35" si="9">DE11</f>
        <v>1183</v>
      </c>
      <c r="DN11" s="31">
        <f>DM11/AJ11</f>
        <v>243.26547398725066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4</v>
      </c>
      <c r="G12" s="126">
        <v>75</v>
      </c>
      <c r="H12" s="43">
        <f t="shared" si="1"/>
        <v>52.816901408450704</v>
      </c>
      <c r="I12" s="43">
        <v>74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2637865</v>
      </c>
      <c r="AF12" s="38"/>
      <c r="AG12" s="38"/>
      <c r="AH12" s="38"/>
      <c r="AI12" s="37">
        <f t="shared" si="2"/>
        <v>4645</v>
      </c>
      <c r="AJ12" s="37">
        <f t="shared" si="3"/>
        <v>4.6449999999999996</v>
      </c>
      <c r="AK12" s="37">
        <f t="shared" si="4"/>
        <v>111.47999999999999</v>
      </c>
      <c r="AL12" s="37"/>
      <c r="AM12" s="37"/>
      <c r="AN12" s="37"/>
      <c r="AO12" s="37">
        <f t="shared" si="5"/>
        <v>111.47999999999999</v>
      </c>
      <c r="AP12" s="36">
        <v>6.2</v>
      </c>
      <c r="AQ12" s="36">
        <f t="shared" ref="AQ12:AQ34" si="10">AP12</f>
        <v>6.2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685148</v>
      </c>
      <c r="DD12" s="31"/>
      <c r="DE12" s="31">
        <f t="shared" si="8"/>
        <v>1079</v>
      </c>
      <c r="DF12" s="31"/>
      <c r="DG12" s="31">
        <f t="shared" ref="DG12:DG34" si="11">DC12-DC11</f>
        <v>1079</v>
      </c>
      <c r="DH12" s="31"/>
      <c r="DI12" s="31"/>
      <c r="DJ12" s="31"/>
      <c r="DK12" s="31"/>
      <c r="DL12" s="31"/>
      <c r="DM12" s="31">
        <f t="shared" si="9"/>
        <v>1079</v>
      </c>
      <c r="DN12" s="31">
        <f t="shared" ref="DN12:DN35" si="12">DM12/AJ12</f>
        <v>232.29278794402586</v>
      </c>
      <c r="DO12" s="127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5</v>
      </c>
      <c r="G13" s="126">
        <v>75</v>
      </c>
      <c r="H13" s="43">
        <f t="shared" si="1"/>
        <v>52.816901408450704</v>
      </c>
      <c r="I13" s="43">
        <v>74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2642321</v>
      </c>
      <c r="AF13" s="38"/>
      <c r="AG13" s="38"/>
      <c r="AH13" s="38"/>
      <c r="AI13" s="37">
        <f t="shared" si="2"/>
        <v>4456</v>
      </c>
      <c r="AJ13" s="37">
        <f t="shared" si="3"/>
        <v>4.4560000000000004</v>
      </c>
      <c r="AK13" s="37">
        <f t="shared" si="4"/>
        <v>106.94400000000002</v>
      </c>
      <c r="AL13" s="37"/>
      <c r="AM13" s="37"/>
      <c r="AN13" s="37"/>
      <c r="AO13" s="37">
        <f t="shared" si="5"/>
        <v>106.94400000000002</v>
      </c>
      <c r="AP13" s="36">
        <v>7.3</v>
      </c>
      <c r="AQ13" s="36">
        <f t="shared" si="10"/>
        <v>7.3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686249</v>
      </c>
      <c r="DD13" s="31"/>
      <c r="DE13" s="31">
        <f t="shared" si="8"/>
        <v>1101</v>
      </c>
      <c r="DF13" s="31"/>
      <c r="DG13" s="31">
        <f t="shared" si="11"/>
        <v>1101</v>
      </c>
      <c r="DH13" s="31"/>
      <c r="DI13" s="31"/>
      <c r="DJ13" s="31"/>
      <c r="DK13" s="31"/>
      <c r="DL13" s="31"/>
      <c r="DM13" s="31">
        <f t="shared" si="9"/>
        <v>1101</v>
      </c>
      <c r="DN13" s="31">
        <f t="shared" si="12"/>
        <v>247.08258527827647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7</v>
      </c>
      <c r="G14" s="126">
        <v>70</v>
      </c>
      <c r="H14" s="43">
        <f t="shared" si="1"/>
        <v>49.295774647887328</v>
      </c>
      <c r="I14" s="43">
        <v>69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2646697</v>
      </c>
      <c r="AF14" s="38"/>
      <c r="AG14" s="38"/>
      <c r="AH14" s="38"/>
      <c r="AI14" s="37">
        <f t="shared" si="2"/>
        <v>4376</v>
      </c>
      <c r="AJ14" s="37">
        <f t="shared" si="3"/>
        <v>4.3760000000000003</v>
      </c>
      <c r="AK14" s="37">
        <f t="shared" si="4"/>
        <v>105.024</v>
      </c>
      <c r="AL14" s="37"/>
      <c r="AM14" s="37"/>
      <c r="AN14" s="37"/>
      <c r="AO14" s="37">
        <f t="shared" si="5"/>
        <v>105.024</v>
      </c>
      <c r="AP14" s="36">
        <v>8.8000000000000007</v>
      </c>
      <c r="AQ14" s="36">
        <f t="shared" si="10"/>
        <v>8.8000000000000007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>
        <v>0</v>
      </c>
      <c r="BA14" s="33">
        <v>0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687307</v>
      </c>
      <c r="DD14" s="31"/>
      <c r="DE14" s="31">
        <f t="shared" si="8"/>
        <v>1058</v>
      </c>
      <c r="DF14" s="31"/>
      <c r="DG14" s="31">
        <f t="shared" si="11"/>
        <v>1058</v>
      </c>
      <c r="DH14" s="31"/>
      <c r="DI14" s="31"/>
      <c r="DJ14" s="31"/>
      <c r="DK14" s="31"/>
      <c r="DL14" s="31"/>
      <c r="DM14" s="31">
        <f t="shared" si="9"/>
        <v>1058</v>
      </c>
      <c r="DN14" s="31">
        <f t="shared" si="12"/>
        <v>241.77330895795245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79</v>
      </c>
      <c r="H15" s="43">
        <f t="shared" si="1"/>
        <v>55.633802816901408</v>
      </c>
      <c r="I15" s="43">
        <v>78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2651411</v>
      </c>
      <c r="AF15" s="38"/>
      <c r="AG15" s="38"/>
      <c r="AH15" s="38"/>
      <c r="AI15" s="37">
        <f t="shared" si="2"/>
        <v>4714</v>
      </c>
      <c r="AJ15" s="37">
        <f t="shared" si="3"/>
        <v>4.7140000000000004</v>
      </c>
      <c r="AK15" s="37">
        <f t="shared" si="4"/>
        <v>113.13600000000001</v>
      </c>
      <c r="AL15" s="37"/>
      <c r="AM15" s="37"/>
      <c r="AN15" s="37"/>
      <c r="AO15" s="37">
        <f t="shared" si="5"/>
        <v>113.13600000000001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688395</v>
      </c>
      <c r="DD15" s="31"/>
      <c r="DE15" s="31">
        <f t="shared" si="8"/>
        <v>1088</v>
      </c>
      <c r="DF15" s="31"/>
      <c r="DG15" s="31">
        <f t="shared" si="11"/>
        <v>1088</v>
      </c>
      <c r="DH15" s="31"/>
      <c r="DI15" s="31"/>
      <c r="DJ15" s="31"/>
      <c r="DK15" s="31"/>
      <c r="DL15" s="31"/>
      <c r="DM15" s="31">
        <f t="shared" si="9"/>
        <v>1088</v>
      </c>
      <c r="DN15" s="31">
        <f t="shared" si="12"/>
        <v>230.80186677980481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75</v>
      </c>
      <c r="H16" s="43">
        <f t="shared" si="1"/>
        <v>52.816901408450704</v>
      </c>
      <c r="I16" s="43">
        <v>73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2656840</v>
      </c>
      <c r="AF16" s="38"/>
      <c r="AG16" s="38"/>
      <c r="AH16" s="38"/>
      <c r="AI16" s="37">
        <f t="shared" si="2"/>
        <v>5429</v>
      </c>
      <c r="AJ16" s="37">
        <f t="shared" si="3"/>
        <v>5.4290000000000003</v>
      </c>
      <c r="AK16" s="37">
        <f t="shared" si="4"/>
        <v>130.29599999999999</v>
      </c>
      <c r="AL16" s="37"/>
      <c r="AM16" s="37"/>
      <c r="AN16" s="37"/>
      <c r="AO16" s="37">
        <f t="shared" si="5"/>
        <v>130.29599999999999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689521</v>
      </c>
      <c r="DD16" s="31"/>
      <c r="DE16" s="31">
        <f t="shared" si="8"/>
        <v>1126</v>
      </c>
      <c r="DF16" s="31"/>
      <c r="DG16" s="31">
        <f t="shared" si="11"/>
        <v>1126</v>
      </c>
      <c r="DH16" s="31"/>
      <c r="DI16" s="31"/>
      <c r="DJ16" s="31"/>
      <c r="DK16" s="31"/>
      <c r="DL16" s="31"/>
      <c r="DM16" s="31">
        <f t="shared" si="9"/>
        <v>1126</v>
      </c>
      <c r="DN16" s="31">
        <f t="shared" si="12"/>
        <v>207.40467857800698</v>
      </c>
      <c r="DO16" s="127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6</v>
      </c>
      <c r="G17" s="126">
        <v>76</v>
      </c>
      <c r="H17" s="43">
        <f t="shared" si="1"/>
        <v>53.521126760563384</v>
      </c>
      <c r="I17" s="43">
        <v>74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2662205</v>
      </c>
      <c r="AF17" s="38"/>
      <c r="AG17" s="38"/>
      <c r="AH17" s="38"/>
      <c r="AI17" s="37">
        <f t="shared" si="2"/>
        <v>5365</v>
      </c>
      <c r="AJ17" s="37">
        <f t="shared" si="3"/>
        <v>5.3650000000000002</v>
      </c>
      <c r="AK17" s="37">
        <f t="shared" si="4"/>
        <v>128.76</v>
      </c>
      <c r="AL17" s="37"/>
      <c r="AM17" s="37"/>
      <c r="AN17" s="37"/>
      <c r="AO17" s="37">
        <f t="shared" si="5"/>
        <v>128.76</v>
      </c>
      <c r="AP17" s="36">
        <v>9.1</v>
      </c>
      <c r="AQ17" s="36">
        <f t="shared" si="10"/>
        <v>9.1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3">
        <v>0</v>
      </c>
      <c r="BL17" s="33">
        <v>1007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0.84621848739495797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690698</v>
      </c>
      <c r="DD17" s="31"/>
      <c r="DE17" s="31">
        <f t="shared" si="8"/>
        <v>1177</v>
      </c>
      <c r="DF17" s="31"/>
      <c r="DG17" s="31">
        <f t="shared" si="11"/>
        <v>1177</v>
      </c>
      <c r="DH17" s="31"/>
      <c r="DI17" s="31"/>
      <c r="DJ17" s="31"/>
      <c r="DK17" s="31"/>
      <c r="DL17" s="31"/>
      <c r="DM17" s="31">
        <f t="shared" si="9"/>
        <v>1177</v>
      </c>
      <c r="DN17" s="31">
        <f t="shared" si="12"/>
        <v>219.38490214352282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6</v>
      </c>
      <c r="G18" s="126">
        <v>75</v>
      </c>
      <c r="H18" s="43">
        <f t="shared" si="1"/>
        <v>52.816901408450704</v>
      </c>
      <c r="I18" s="43">
        <v>73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2667335</v>
      </c>
      <c r="AF18" s="38"/>
      <c r="AG18" s="38"/>
      <c r="AH18" s="38"/>
      <c r="AI18" s="37">
        <f t="shared" si="2"/>
        <v>5130</v>
      </c>
      <c r="AJ18" s="37">
        <f t="shared" si="3"/>
        <v>5.13</v>
      </c>
      <c r="AK18" s="37">
        <f t="shared" si="4"/>
        <v>123.12</v>
      </c>
      <c r="AL18" s="37"/>
      <c r="AM18" s="37"/>
      <c r="AN18" s="37"/>
      <c r="AO18" s="37">
        <f t="shared" si="5"/>
        <v>123.12</v>
      </c>
      <c r="AP18" s="36">
        <v>8.5</v>
      </c>
      <c r="AQ18" s="36">
        <f t="shared" si="10"/>
        <v>8.5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>
        <v>0</v>
      </c>
      <c r="BA18" s="33">
        <v>0</v>
      </c>
      <c r="BB18" s="33">
        <v>0</v>
      </c>
      <c r="BC18" s="33">
        <v>0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1006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0.8453781512605042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691860</v>
      </c>
      <c r="DD18" s="31"/>
      <c r="DE18" s="31">
        <f t="shared" si="8"/>
        <v>1162</v>
      </c>
      <c r="DF18" s="31"/>
      <c r="DG18" s="31">
        <f t="shared" si="11"/>
        <v>1162</v>
      </c>
      <c r="DH18" s="31"/>
      <c r="DI18" s="31"/>
      <c r="DJ18" s="31"/>
      <c r="DK18" s="31"/>
      <c r="DL18" s="31"/>
      <c r="DM18" s="31">
        <f t="shared" si="9"/>
        <v>1162</v>
      </c>
      <c r="DN18" s="31">
        <f t="shared" si="12"/>
        <v>226.51072124756337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5</v>
      </c>
      <c r="G19" s="126">
        <v>74</v>
      </c>
      <c r="H19" s="43">
        <f t="shared" si="1"/>
        <v>52.112676056338032</v>
      </c>
      <c r="I19" s="43">
        <v>71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2672380</v>
      </c>
      <c r="AF19" s="38"/>
      <c r="AG19" s="38"/>
      <c r="AH19" s="38"/>
      <c r="AI19" s="37">
        <f t="shared" si="2"/>
        <v>5045</v>
      </c>
      <c r="AJ19" s="37">
        <f t="shared" si="3"/>
        <v>5.0449999999999999</v>
      </c>
      <c r="AK19" s="37">
        <f t="shared" si="4"/>
        <v>121.08</v>
      </c>
      <c r="AL19" s="37"/>
      <c r="AM19" s="37"/>
      <c r="AN19" s="37"/>
      <c r="AO19" s="37">
        <f t="shared" si="5"/>
        <v>121.08</v>
      </c>
      <c r="AP19" s="36">
        <v>7.9</v>
      </c>
      <c r="AQ19" s="36">
        <f t="shared" si="10"/>
        <v>7.9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1006</v>
      </c>
      <c r="BM19" s="33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0.8453781512605042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693047</v>
      </c>
      <c r="DD19" s="31"/>
      <c r="DE19" s="31">
        <f t="shared" si="8"/>
        <v>1187</v>
      </c>
      <c r="DF19" s="31"/>
      <c r="DG19" s="31">
        <f t="shared" si="11"/>
        <v>1187</v>
      </c>
      <c r="DH19" s="31"/>
      <c r="DI19" s="31"/>
      <c r="DJ19" s="31"/>
      <c r="DK19" s="31"/>
      <c r="DL19" s="31"/>
      <c r="DM19" s="31">
        <f t="shared" si="9"/>
        <v>1187</v>
      </c>
      <c r="DN19" s="31">
        <f t="shared" si="12"/>
        <v>235.28245787908821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5</v>
      </c>
      <c r="G20" s="126">
        <v>75</v>
      </c>
      <c r="H20" s="43">
        <f t="shared" si="1"/>
        <v>52.816901408450704</v>
      </c>
      <c r="I20" s="43">
        <v>73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2677205</v>
      </c>
      <c r="AF20" s="38"/>
      <c r="AG20" s="38"/>
      <c r="AH20" s="38"/>
      <c r="AI20" s="37">
        <f t="shared" si="2"/>
        <v>4825</v>
      </c>
      <c r="AJ20" s="37">
        <f t="shared" si="3"/>
        <v>4.8250000000000002</v>
      </c>
      <c r="AK20" s="37">
        <f t="shared" si="4"/>
        <v>115.80000000000001</v>
      </c>
      <c r="AL20" s="37"/>
      <c r="AM20" s="37"/>
      <c r="AN20" s="37"/>
      <c r="AO20" s="37">
        <f t="shared" si="5"/>
        <v>115.80000000000001</v>
      </c>
      <c r="AP20" s="36">
        <v>7.4</v>
      </c>
      <c r="AQ20" s="36">
        <f t="shared" si="10"/>
        <v>7.4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1006</v>
      </c>
      <c r="BM20" s="33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0.8453781512605042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694242</v>
      </c>
      <c r="DD20" s="31"/>
      <c r="DE20" s="31">
        <f t="shared" si="8"/>
        <v>1195</v>
      </c>
      <c r="DF20" s="31"/>
      <c r="DG20" s="31">
        <f t="shared" si="11"/>
        <v>1195</v>
      </c>
      <c r="DH20" s="31"/>
      <c r="DI20" s="31"/>
      <c r="DJ20" s="31"/>
      <c r="DK20" s="31"/>
      <c r="DL20" s="31"/>
      <c r="DM20" s="31">
        <f t="shared" si="9"/>
        <v>1195</v>
      </c>
      <c r="DN20" s="31">
        <f t="shared" si="12"/>
        <v>247.66839378238342</v>
      </c>
      <c r="DO20" s="127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3</v>
      </c>
      <c r="G21" s="126">
        <v>74</v>
      </c>
      <c r="H21" s="43">
        <f t="shared" si="1"/>
        <v>52.112676056338032</v>
      </c>
      <c r="I21" s="43">
        <v>71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2681695</v>
      </c>
      <c r="AF21" s="38"/>
      <c r="AG21" s="38"/>
      <c r="AH21" s="38"/>
      <c r="AI21" s="37">
        <f t="shared" si="2"/>
        <v>4490</v>
      </c>
      <c r="AJ21" s="37">
        <f t="shared" si="3"/>
        <v>4.49</v>
      </c>
      <c r="AK21" s="37">
        <f t="shared" si="4"/>
        <v>107.76</v>
      </c>
      <c r="AL21" s="37"/>
      <c r="AM21" s="37"/>
      <c r="AN21" s="37"/>
      <c r="AO21" s="37">
        <f t="shared" si="5"/>
        <v>107.76</v>
      </c>
      <c r="AP21" s="36">
        <v>6.9</v>
      </c>
      <c r="AQ21" s="36">
        <f t="shared" si="10"/>
        <v>6.9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v>0</v>
      </c>
      <c r="BK21" s="33">
        <v>0</v>
      </c>
      <c r="BL21" s="33">
        <v>1007</v>
      </c>
      <c r="BM21" s="33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0.84621848739495797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695404</v>
      </c>
      <c r="DD21" s="31"/>
      <c r="DE21" s="31">
        <f t="shared" si="8"/>
        <v>1162</v>
      </c>
      <c r="DF21" s="31"/>
      <c r="DG21" s="31">
        <f t="shared" si="11"/>
        <v>1162</v>
      </c>
      <c r="DH21" s="31"/>
      <c r="DI21" s="31"/>
      <c r="DJ21" s="31"/>
      <c r="DK21" s="31"/>
      <c r="DL21" s="31"/>
      <c r="DM21" s="31">
        <f t="shared" si="9"/>
        <v>1162</v>
      </c>
      <c r="DN21" s="31">
        <f t="shared" si="12"/>
        <v>258.79732739420933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3</v>
      </c>
      <c r="G22" s="126">
        <v>75</v>
      </c>
      <c r="H22" s="43">
        <f t="shared" si="1"/>
        <v>52.816901408450704</v>
      </c>
      <c r="I22" s="43">
        <v>73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2686240</v>
      </c>
      <c r="AF22" s="38"/>
      <c r="AG22" s="38"/>
      <c r="AH22" s="38"/>
      <c r="AI22" s="37">
        <f t="shared" si="2"/>
        <v>4545</v>
      </c>
      <c r="AJ22" s="37">
        <f t="shared" si="3"/>
        <v>4.5449999999999999</v>
      </c>
      <c r="AK22" s="37">
        <f t="shared" si="4"/>
        <v>109.08</v>
      </c>
      <c r="AL22" s="37"/>
      <c r="AM22" s="37"/>
      <c r="AN22" s="37"/>
      <c r="AO22" s="37">
        <f t="shared" si="5"/>
        <v>109.08</v>
      </c>
      <c r="AP22" s="36">
        <v>6.4</v>
      </c>
      <c r="AQ22" s="36">
        <f t="shared" si="10"/>
        <v>6.4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1007</v>
      </c>
      <c r="BM22" s="33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0.84621848739495797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696580</v>
      </c>
      <c r="DD22" s="31"/>
      <c r="DE22" s="31">
        <f t="shared" si="8"/>
        <v>1176</v>
      </c>
      <c r="DF22" s="31"/>
      <c r="DG22" s="31">
        <f t="shared" si="11"/>
        <v>1176</v>
      </c>
      <c r="DH22" s="31"/>
      <c r="DI22" s="31"/>
      <c r="DJ22" s="31"/>
      <c r="DK22" s="31"/>
      <c r="DL22" s="31"/>
      <c r="DM22" s="31">
        <f t="shared" si="9"/>
        <v>1176</v>
      </c>
      <c r="DN22" s="31">
        <f t="shared" si="12"/>
        <v>258.74587458745873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2</v>
      </c>
      <c r="G23" s="126">
        <v>75</v>
      </c>
      <c r="H23" s="43">
        <f t="shared" si="1"/>
        <v>52.816901408450704</v>
      </c>
      <c r="I23" s="43">
        <v>73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2690920</v>
      </c>
      <c r="AF23" s="38"/>
      <c r="AG23" s="38"/>
      <c r="AH23" s="38"/>
      <c r="AI23" s="37">
        <f t="shared" si="2"/>
        <v>4680</v>
      </c>
      <c r="AJ23" s="37">
        <f t="shared" si="3"/>
        <v>4.68</v>
      </c>
      <c r="AK23" s="37">
        <f t="shared" si="4"/>
        <v>112.32</v>
      </c>
      <c r="AL23" s="37"/>
      <c r="AM23" s="37"/>
      <c r="AN23" s="37"/>
      <c r="AO23" s="37">
        <f t="shared" si="5"/>
        <v>112.32</v>
      </c>
      <c r="AP23" s="36">
        <v>5.9</v>
      </c>
      <c r="AQ23" s="36">
        <f t="shared" si="10"/>
        <v>5.9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1006</v>
      </c>
      <c r="BM23" s="33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0.8453781512605042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697772</v>
      </c>
      <c r="DD23" s="31"/>
      <c r="DE23" s="31">
        <f t="shared" si="8"/>
        <v>1192</v>
      </c>
      <c r="DF23" s="31"/>
      <c r="DG23" s="31">
        <f t="shared" si="11"/>
        <v>1192</v>
      </c>
      <c r="DH23" s="31"/>
      <c r="DI23" s="31"/>
      <c r="DJ23" s="31"/>
      <c r="DK23" s="31"/>
      <c r="DL23" s="31"/>
      <c r="DM23" s="31">
        <f t="shared" si="9"/>
        <v>1192</v>
      </c>
      <c r="DN23" s="31">
        <f t="shared" si="12"/>
        <v>254.70085470085471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2</v>
      </c>
      <c r="G24" s="126">
        <v>77</v>
      </c>
      <c r="H24" s="43">
        <f t="shared" si="1"/>
        <v>54.225352112676056</v>
      </c>
      <c r="I24" s="43">
        <v>75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2695475</v>
      </c>
      <c r="AF24" s="38"/>
      <c r="AG24" s="38"/>
      <c r="AH24" s="38"/>
      <c r="AI24" s="37">
        <f t="shared" si="2"/>
        <v>4555</v>
      </c>
      <c r="AJ24" s="37">
        <f t="shared" si="3"/>
        <v>4.5549999999999997</v>
      </c>
      <c r="AK24" s="37">
        <f t="shared" si="4"/>
        <v>109.32</v>
      </c>
      <c r="AL24" s="37"/>
      <c r="AM24" s="37"/>
      <c r="AN24" s="37"/>
      <c r="AO24" s="37">
        <f t="shared" si="5"/>
        <v>109.32</v>
      </c>
      <c r="AP24" s="36">
        <v>5.5</v>
      </c>
      <c r="AQ24" s="36">
        <f t="shared" si="10"/>
        <v>5.5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1006</v>
      </c>
      <c r="BM24" s="33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0.8453781512605042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698914</v>
      </c>
      <c r="DD24" s="31"/>
      <c r="DE24" s="31">
        <f t="shared" si="8"/>
        <v>1142</v>
      </c>
      <c r="DF24" s="31"/>
      <c r="DG24" s="31">
        <f t="shared" si="11"/>
        <v>1142</v>
      </c>
      <c r="DH24" s="31"/>
      <c r="DI24" s="31"/>
      <c r="DJ24" s="31"/>
      <c r="DK24" s="31"/>
      <c r="DL24" s="31"/>
      <c r="DM24" s="31">
        <f t="shared" si="9"/>
        <v>1142</v>
      </c>
      <c r="DN24" s="31">
        <f t="shared" si="12"/>
        <v>250.71350164654228</v>
      </c>
      <c r="DO24" s="127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1</v>
      </c>
      <c r="G25" s="126">
        <v>74</v>
      </c>
      <c r="H25" s="43">
        <f t="shared" si="1"/>
        <v>52.112676056338032</v>
      </c>
      <c r="I25" s="43">
        <v>72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2700192</v>
      </c>
      <c r="AF25" s="38"/>
      <c r="AG25" s="38"/>
      <c r="AH25" s="38"/>
      <c r="AI25" s="37">
        <f t="shared" si="2"/>
        <v>4717</v>
      </c>
      <c r="AJ25" s="37">
        <f t="shared" si="3"/>
        <v>4.7169999999999996</v>
      </c>
      <c r="AK25" s="37">
        <f t="shared" si="4"/>
        <v>113.208</v>
      </c>
      <c r="AL25" s="37"/>
      <c r="AM25" s="37"/>
      <c r="AN25" s="37"/>
      <c r="AO25" s="37">
        <f t="shared" si="5"/>
        <v>113.208</v>
      </c>
      <c r="AP25" s="36">
        <v>5.0999999999999996</v>
      </c>
      <c r="AQ25" s="36">
        <f t="shared" si="10"/>
        <v>5.0999999999999996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1006</v>
      </c>
      <c r="BM25" s="33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0.8453781512605042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700088</v>
      </c>
      <c r="DD25" s="31"/>
      <c r="DE25" s="31">
        <f t="shared" si="8"/>
        <v>1174</v>
      </c>
      <c r="DF25" s="31"/>
      <c r="DG25" s="31">
        <f t="shared" si="11"/>
        <v>1174</v>
      </c>
      <c r="DH25" s="31"/>
      <c r="DI25" s="31"/>
      <c r="DJ25" s="31"/>
      <c r="DK25" s="31"/>
      <c r="DL25" s="31"/>
      <c r="DM25" s="31">
        <f t="shared" si="9"/>
        <v>1174</v>
      </c>
      <c r="DN25" s="31">
        <f t="shared" si="12"/>
        <v>248.88700445198222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0</v>
      </c>
      <c r="G26" s="126">
        <v>76</v>
      </c>
      <c r="H26" s="43">
        <f t="shared" si="1"/>
        <v>53.521126760563384</v>
      </c>
      <c r="I26" s="43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2704885</v>
      </c>
      <c r="AF26" s="38"/>
      <c r="AG26" s="38"/>
      <c r="AH26" s="38"/>
      <c r="AI26" s="37">
        <f t="shared" si="2"/>
        <v>4693</v>
      </c>
      <c r="AJ26" s="37">
        <f t="shared" si="3"/>
        <v>4.6929999999999996</v>
      </c>
      <c r="AK26" s="37">
        <f t="shared" si="4"/>
        <v>112.63199999999999</v>
      </c>
      <c r="AL26" s="37"/>
      <c r="AM26" s="37"/>
      <c r="AN26" s="37"/>
      <c r="AO26" s="37">
        <f t="shared" si="5"/>
        <v>112.63199999999999</v>
      </c>
      <c r="AP26" s="36">
        <v>4.8</v>
      </c>
      <c r="AQ26" s="36">
        <f t="shared" si="10"/>
        <v>4.8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1005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0.84453781512605042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701233</v>
      </c>
      <c r="DD26" s="31"/>
      <c r="DE26" s="31">
        <f t="shared" si="8"/>
        <v>1145</v>
      </c>
      <c r="DF26" s="31"/>
      <c r="DG26" s="31">
        <f t="shared" si="11"/>
        <v>1145</v>
      </c>
      <c r="DH26" s="31"/>
      <c r="DI26" s="31"/>
      <c r="DJ26" s="31"/>
      <c r="DK26" s="31"/>
      <c r="DL26" s="31"/>
      <c r="DM26" s="31">
        <f t="shared" si="9"/>
        <v>1145</v>
      </c>
      <c r="DN26" s="31">
        <f t="shared" si="12"/>
        <v>243.980396334967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-1</v>
      </c>
      <c r="G27" s="126">
        <v>74</v>
      </c>
      <c r="H27" s="43">
        <f t="shared" si="1"/>
        <v>52.112676056338032</v>
      </c>
      <c r="I27" s="43">
        <v>72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2709590</v>
      </c>
      <c r="AF27" s="38"/>
      <c r="AG27" s="38"/>
      <c r="AH27" s="38"/>
      <c r="AI27" s="37">
        <f t="shared" si="2"/>
        <v>4705</v>
      </c>
      <c r="AJ27" s="37">
        <f t="shared" si="3"/>
        <v>4.7050000000000001</v>
      </c>
      <c r="AK27" s="37">
        <f t="shared" si="4"/>
        <v>112.92</v>
      </c>
      <c r="AL27" s="37"/>
      <c r="AM27" s="37"/>
      <c r="AN27" s="37"/>
      <c r="AO27" s="37">
        <f t="shared" si="5"/>
        <v>112.92</v>
      </c>
      <c r="AP27" s="36">
        <v>4.4000000000000004</v>
      </c>
      <c r="AQ27" s="36">
        <f t="shared" si="10"/>
        <v>4.4000000000000004</v>
      </c>
      <c r="AR27" s="35"/>
      <c r="AS27" s="35"/>
      <c r="AT27" s="35"/>
      <c r="AU27" s="34" t="s">
        <v>154</v>
      </c>
      <c r="AV27" s="33">
        <v>1188</v>
      </c>
      <c r="AW27" s="33">
        <v>1185</v>
      </c>
      <c r="AX27" s="33">
        <v>0</v>
      </c>
      <c r="AY27" s="33">
        <v>1185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1015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0.99831932773109244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0.8529411764705882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702386</v>
      </c>
      <c r="DD27" s="31"/>
      <c r="DE27" s="31">
        <f t="shared" si="8"/>
        <v>1153</v>
      </c>
      <c r="DF27" s="31"/>
      <c r="DG27" s="31">
        <f t="shared" si="11"/>
        <v>1153</v>
      </c>
      <c r="DH27" s="31"/>
      <c r="DI27" s="31"/>
      <c r="DJ27" s="31"/>
      <c r="DK27" s="31"/>
      <c r="DL27" s="31"/>
      <c r="DM27" s="31">
        <f t="shared" si="9"/>
        <v>1153</v>
      </c>
      <c r="DN27" s="31">
        <f t="shared" si="12"/>
        <v>245.05844845908607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-1</v>
      </c>
      <c r="G28" s="126">
        <v>74</v>
      </c>
      <c r="H28" s="43">
        <f t="shared" si="1"/>
        <v>52.112676056338032</v>
      </c>
      <c r="I28" s="43">
        <v>72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2714517</v>
      </c>
      <c r="AF28" s="38"/>
      <c r="AG28" s="38"/>
      <c r="AH28" s="38"/>
      <c r="AI28" s="37">
        <f t="shared" si="2"/>
        <v>4927</v>
      </c>
      <c r="AJ28" s="37">
        <f t="shared" si="3"/>
        <v>4.9269999999999996</v>
      </c>
      <c r="AK28" s="37">
        <f t="shared" si="4"/>
        <v>118.24799999999999</v>
      </c>
      <c r="AL28" s="37"/>
      <c r="AM28" s="37"/>
      <c r="AN28" s="37"/>
      <c r="AO28" s="37">
        <f t="shared" si="5"/>
        <v>118.24799999999999</v>
      </c>
      <c r="AP28" s="36">
        <v>3.8</v>
      </c>
      <c r="AQ28" s="36">
        <f t="shared" si="10"/>
        <v>3.8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>
        <v>0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1016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0.85378151260504198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703552</v>
      </c>
      <c r="DD28" s="31"/>
      <c r="DE28" s="31">
        <f t="shared" si="8"/>
        <v>1166</v>
      </c>
      <c r="DF28" s="31"/>
      <c r="DG28" s="31">
        <f t="shared" si="11"/>
        <v>1166</v>
      </c>
      <c r="DH28" s="31"/>
      <c r="DI28" s="31"/>
      <c r="DJ28" s="31"/>
      <c r="DK28" s="31"/>
      <c r="DL28" s="31"/>
      <c r="DM28" s="31">
        <f t="shared" si="9"/>
        <v>1166</v>
      </c>
      <c r="DN28" s="31">
        <f t="shared" si="12"/>
        <v>236.65516541505988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-2</v>
      </c>
      <c r="G29" s="126">
        <v>74</v>
      </c>
      <c r="H29" s="43">
        <f t="shared" si="1"/>
        <v>52.112676056338032</v>
      </c>
      <c r="I29" s="43">
        <v>72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2719586</v>
      </c>
      <c r="AF29" s="38"/>
      <c r="AG29" s="38"/>
      <c r="AH29" s="38"/>
      <c r="AI29" s="37">
        <f t="shared" si="2"/>
        <v>5069</v>
      </c>
      <c r="AJ29" s="37">
        <f t="shared" si="3"/>
        <v>5.069</v>
      </c>
      <c r="AK29" s="37">
        <f t="shared" si="4"/>
        <v>121.65600000000001</v>
      </c>
      <c r="AL29" s="37"/>
      <c r="AM29" s="37"/>
      <c r="AN29" s="37"/>
      <c r="AO29" s="37">
        <f t="shared" si="5"/>
        <v>121.65600000000001</v>
      </c>
      <c r="AP29" s="36">
        <v>3.5</v>
      </c>
      <c r="AQ29" s="36">
        <f t="shared" si="10"/>
        <v>3.5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>
        <v>0</v>
      </c>
      <c r="BA29" s="33">
        <v>0</v>
      </c>
      <c r="BB29" s="33">
        <v>0</v>
      </c>
      <c r="BC29" s="33">
        <v>0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33">
        <v>1017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0.85462184873949576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704720</v>
      </c>
      <c r="DD29" s="31"/>
      <c r="DE29" s="31">
        <f t="shared" si="8"/>
        <v>1168</v>
      </c>
      <c r="DF29" s="31"/>
      <c r="DG29" s="31">
        <f t="shared" si="11"/>
        <v>1168</v>
      </c>
      <c r="DH29" s="31"/>
      <c r="DI29" s="31"/>
      <c r="DJ29" s="31"/>
      <c r="DK29" s="31"/>
      <c r="DL29" s="31"/>
      <c r="DM29" s="31">
        <f t="shared" si="9"/>
        <v>1168</v>
      </c>
      <c r="DN29" s="31">
        <f t="shared" si="12"/>
        <v>230.42020122312093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-2</v>
      </c>
      <c r="G30" s="126">
        <v>73</v>
      </c>
      <c r="H30" s="43">
        <f t="shared" si="1"/>
        <v>51.408450704225352</v>
      </c>
      <c r="I30" s="43">
        <v>71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2724593</v>
      </c>
      <c r="AF30" s="38"/>
      <c r="AG30" s="38"/>
      <c r="AH30" s="38"/>
      <c r="AI30" s="37">
        <f t="shared" si="2"/>
        <v>5007</v>
      </c>
      <c r="AJ30" s="37">
        <f t="shared" si="3"/>
        <v>5.0069999999999997</v>
      </c>
      <c r="AK30" s="37">
        <f t="shared" si="4"/>
        <v>120.16799999999999</v>
      </c>
      <c r="AL30" s="37"/>
      <c r="AM30" s="37"/>
      <c r="AN30" s="37"/>
      <c r="AO30" s="37">
        <f t="shared" si="5"/>
        <v>120.16799999999999</v>
      </c>
      <c r="AP30" s="36">
        <v>3.1</v>
      </c>
      <c r="AQ30" s="36">
        <f t="shared" si="10"/>
        <v>3.1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1016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0.85378151260504198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705888</v>
      </c>
      <c r="DD30" s="31"/>
      <c r="DE30" s="31">
        <f t="shared" si="8"/>
        <v>1168</v>
      </c>
      <c r="DF30" s="31"/>
      <c r="DG30" s="31">
        <f t="shared" si="11"/>
        <v>1168</v>
      </c>
      <c r="DH30" s="31"/>
      <c r="DI30" s="31"/>
      <c r="DJ30" s="31"/>
      <c r="DK30" s="31"/>
      <c r="DL30" s="31"/>
      <c r="DM30" s="31">
        <f t="shared" si="9"/>
        <v>1168</v>
      </c>
      <c r="DN30" s="31">
        <f t="shared" si="12"/>
        <v>233.27341721589775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-3</v>
      </c>
      <c r="G31" s="126">
        <v>74</v>
      </c>
      <c r="H31" s="43">
        <f t="shared" si="1"/>
        <v>52.112676056338032</v>
      </c>
      <c r="I31" s="43">
        <v>72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2729702</v>
      </c>
      <c r="AF31" s="38"/>
      <c r="AG31" s="38"/>
      <c r="AH31" s="38"/>
      <c r="AI31" s="37">
        <f t="shared" si="2"/>
        <v>5109</v>
      </c>
      <c r="AJ31" s="37">
        <f t="shared" si="3"/>
        <v>5.109</v>
      </c>
      <c r="AK31" s="37">
        <f t="shared" si="4"/>
        <v>122.616</v>
      </c>
      <c r="AL31" s="37"/>
      <c r="AM31" s="37"/>
      <c r="AN31" s="37"/>
      <c r="AO31" s="37">
        <f t="shared" si="5"/>
        <v>122.616</v>
      </c>
      <c r="AP31" s="36">
        <v>2.8</v>
      </c>
      <c r="AQ31" s="36">
        <f t="shared" si="10"/>
        <v>2.8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1015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0.8529411764705882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707042</v>
      </c>
      <c r="DD31" s="31"/>
      <c r="DE31" s="31">
        <f t="shared" si="8"/>
        <v>1154</v>
      </c>
      <c r="DF31" s="31"/>
      <c r="DG31" s="31">
        <f t="shared" si="11"/>
        <v>1154</v>
      </c>
      <c r="DH31" s="31"/>
      <c r="DI31" s="31"/>
      <c r="DJ31" s="31"/>
      <c r="DK31" s="31"/>
      <c r="DL31" s="31"/>
      <c r="DM31" s="31">
        <f t="shared" si="9"/>
        <v>1154</v>
      </c>
      <c r="DN31" s="31">
        <f t="shared" si="12"/>
        <v>225.87590526521825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-3</v>
      </c>
      <c r="G32" s="126">
        <v>77</v>
      </c>
      <c r="H32" s="43">
        <f t="shared" si="1"/>
        <v>54.225352112676056</v>
      </c>
      <c r="I32" s="43">
        <v>74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2734676</v>
      </c>
      <c r="AF32" s="38"/>
      <c r="AG32" s="38"/>
      <c r="AH32" s="38"/>
      <c r="AI32" s="37">
        <f t="shared" si="2"/>
        <v>4974</v>
      </c>
      <c r="AJ32" s="37">
        <f t="shared" si="3"/>
        <v>4.9740000000000002</v>
      </c>
      <c r="AK32" s="37">
        <f t="shared" si="4"/>
        <v>119.376</v>
      </c>
      <c r="AL32" s="37"/>
      <c r="AM32" s="37"/>
      <c r="AN32" s="37"/>
      <c r="AO32" s="37">
        <f t="shared" si="5"/>
        <v>119.376</v>
      </c>
      <c r="AP32" s="36">
        <v>2.4</v>
      </c>
      <c r="AQ32" s="36">
        <f t="shared" si="10"/>
        <v>2.4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1015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0.8529411764705882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708169</v>
      </c>
      <c r="DD32" s="31"/>
      <c r="DE32" s="31">
        <f t="shared" si="8"/>
        <v>1127</v>
      </c>
      <c r="DF32" s="31"/>
      <c r="DG32" s="31">
        <f t="shared" si="11"/>
        <v>1127</v>
      </c>
      <c r="DH32" s="31"/>
      <c r="DI32" s="31"/>
      <c r="DJ32" s="31"/>
      <c r="DK32" s="31"/>
      <c r="DL32" s="31"/>
      <c r="DM32" s="31">
        <f t="shared" si="9"/>
        <v>1127</v>
      </c>
      <c r="DN32" s="31">
        <f t="shared" si="12"/>
        <v>226.57820667470847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-1</v>
      </c>
      <c r="G33" s="126">
        <v>73</v>
      </c>
      <c r="H33" s="43">
        <f t="shared" si="1"/>
        <v>51.408450704225352</v>
      </c>
      <c r="I33" s="43">
        <v>71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2739659</v>
      </c>
      <c r="AF33" s="38"/>
      <c r="AG33" s="38"/>
      <c r="AH33" s="38"/>
      <c r="AI33" s="37">
        <f t="shared" si="2"/>
        <v>4983</v>
      </c>
      <c r="AJ33" s="37">
        <f t="shared" si="3"/>
        <v>4.9829999999999997</v>
      </c>
      <c r="AK33" s="37">
        <f t="shared" si="4"/>
        <v>119.59199999999998</v>
      </c>
      <c r="AL33" s="37"/>
      <c r="AM33" s="37"/>
      <c r="AN33" s="37"/>
      <c r="AO33" s="37">
        <f t="shared" si="5"/>
        <v>119.59199999999998</v>
      </c>
      <c r="AP33" s="36">
        <v>2.7</v>
      </c>
      <c r="AQ33" s="36">
        <f t="shared" si="10"/>
        <v>2.7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709278</v>
      </c>
      <c r="DD33" s="31"/>
      <c r="DE33" s="31">
        <f t="shared" si="8"/>
        <v>1109</v>
      </c>
      <c r="DF33" s="31"/>
      <c r="DG33" s="31">
        <f t="shared" si="11"/>
        <v>1109</v>
      </c>
      <c r="DH33" s="31"/>
      <c r="DI33" s="31"/>
      <c r="DJ33" s="31"/>
      <c r="DK33" s="31"/>
      <c r="DL33" s="31"/>
      <c r="DM33" s="31">
        <f t="shared" si="9"/>
        <v>1109</v>
      </c>
      <c r="DN33" s="31">
        <f t="shared" si="12"/>
        <v>222.55669275536826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1</v>
      </c>
      <c r="G34" s="126">
        <v>76</v>
      </c>
      <c r="H34" s="43">
        <f t="shared" si="1"/>
        <v>53.521126760563384</v>
      </c>
      <c r="I34" s="43">
        <v>74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2744549</v>
      </c>
      <c r="AF34" s="38"/>
      <c r="AG34" s="38"/>
      <c r="AH34" s="38"/>
      <c r="AI34" s="37">
        <f t="shared" si="2"/>
        <v>4890</v>
      </c>
      <c r="AJ34" s="37">
        <f t="shared" si="3"/>
        <v>4.8899999999999997</v>
      </c>
      <c r="AK34" s="37">
        <f t="shared" si="4"/>
        <v>117.35999999999999</v>
      </c>
      <c r="AL34" s="37"/>
      <c r="AM34" s="37"/>
      <c r="AN34" s="37"/>
      <c r="AO34" s="37">
        <f t="shared" si="5"/>
        <v>117.35999999999999</v>
      </c>
      <c r="AP34" s="36">
        <v>3.4</v>
      </c>
      <c r="AQ34" s="36">
        <f t="shared" si="10"/>
        <v>3.4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710370</v>
      </c>
      <c r="DD34" s="31"/>
      <c r="DE34" s="31">
        <f t="shared" si="8"/>
        <v>1092</v>
      </c>
      <c r="DF34" s="31"/>
      <c r="DG34" s="31">
        <f t="shared" si="11"/>
        <v>1092</v>
      </c>
      <c r="DH34" s="31"/>
      <c r="DI34" s="31"/>
      <c r="DJ34" s="31"/>
      <c r="DK34" s="31"/>
      <c r="DL34" s="31"/>
      <c r="DM34" s="31">
        <f t="shared" si="9"/>
        <v>1092</v>
      </c>
      <c r="DN34" s="31">
        <f t="shared" si="12"/>
        <v>223.31288343558285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2.3333333333333335</v>
      </c>
      <c r="G35" s="27">
        <f t="shared" si="13"/>
        <v>74.75</v>
      </c>
      <c r="H35" s="27">
        <f t="shared" si="13"/>
        <v>52.640845070422536</v>
      </c>
      <c r="I35" s="27">
        <f t="shared" si="13"/>
        <v>72.833333333333329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116192</v>
      </c>
      <c r="AJ35" s="27">
        <f>SUM(AJ11:AJ34)</f>
        <v>116.19200000000004</v>
      </c>
      <c r="AK35" s="27">
        <f>AVERAGE(AK11:AK34)</f>
        <v>116.19200000000002</v>
      </c>
      <c r="AL35" s="27"/>
      <c r="AM35" s="27"/>
      <c r="AN35" s="27"/>
      <c r="AO35" s="27"/>
      <c r="AP35" s="27">
        <f>AVERAGE(AP11:AP34)</f>
        <v>5.8333333333333348</v>
      </c>
      <c r="AQ35" s="27">
        <f>AVERAGE(AQ11:AQ34)</f>
        <v>5.8333333333333348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27484</v>
      </c>
      <c r="DF35" s="27"/>
      <c r="DG35" s="27">
        <f>SUM(DG11:DG34)</f>
        <v>27484</v>
      </c>
      <c r="DH35" s="27"/>
      <c r="DI35" s="27"/>
      <c r="DJ35" s="27"/>
      <c r="DK35" s="27"/>
      <c r="DL35" s="27"/>
      <c r="DM35" s="27">
        <f t="shared" si="9"/>
        <v>27484</v>
      </c>
      <c r="DN35" s="27">
        <f t="shared" si="12"/>
        <v>236.53952079316986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303" t="s">
        <v>279</v>
      </c>
      <c r="D38" s="304"/>
      <c r="E38" s="304"/>
      <c r="F38" s="305"/>
    </row>
    <row r="39" spans="2:127" x14ac:dyDescent="0.25">
      <c r="B39" s="21" t="s">
        <v>2</v>
      </c>
      <c r="C39" s="306" t="s">
        <v>212</v>
      </c>
      <c r="D39" s="307"/>
      <c r="E39" s="307"/>
      <c r="F39" s="308"/>
    </row>
    <row r="40" spans="2:127" x14ac:dyDescent="0.25">
      <c r="B40" s="21" t="s">
        <v>1</v>
      </c>
      <c r="C40" s="287" t="s">
        <v>183</v>
      </c>
      <c r="D40" s="288"/>
      <c r="E40" s="288"/>
      <c r="F40" s="289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99" t="s">
        <v>158</v>
      </c>
      <c r="C43" s="9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</row>
    <row r="44" spans="2:127" x14ac:dyDescent="0.25">
      <c r="B44" s="100" t="s">
        <v>273</v>
      </c>
      <c r="C44" s="11"/>
      <c r="D44" s="236"/>
      <c r="E44" s="236"/>
      <c r="F44" s="236"/>
      <c r="G44" s="236"/>
      <c r="H44" s="236"/>
      <c r="I44" s="236"/>
      <c r="J44" s="236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274</v>
      </c>
      <c r="C45" s="11"/>
      <c r="D45" s="236"/>
      <c r="E45" s="236"/>
      <c r="F45" s="236"/>
      <c r="G45" s="236"/>
      <c r="H45" s="236"/>
      <c r="I45" s="236"/>
      <c r="J45" s="236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237"/>
      <c r="E46" s="237"/>
      <c r="F46" s="237"/>
      <c r="G46" s="237"/>
      <c r="H46" s="237"/>
      <c r="I46" s="237"/>
      <c r="J46" s="237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278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176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280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5" t="s">
        <v>168</v>
      </c>
      <c r="C53" s="171"/>
      <c r="D53" s="112"/>
      <c r="E53" s="112"/>
      <c r="F53" s="112"/>
      <c r="G53" s="112"/>
      <c r="H53" s="112"/>
      <c r="I53" s="112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112"/>
      <c r="X53" s="112"/>
      <c r="Y53" s="112"/>
    </row>
    <row r="54" spans="2:26" x14ac:dyDescent="0.25">
      <c r="B54" s="297" t="s">
        <v>169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</row>
    <row r="55" spans="2:26" x14ac:dyDescent="0.25">
      <c r="B55" s="297" t="s">
        <v>170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spans="2:26" x14ac:dyDescent="0.25">
      <c r="B56" s="298" t="s">
        <v>171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</row>
    <row r="57" spans="2:26" x14ac:dyDescent="0.25">
      <c r="B57" s="300" t="s">
        <v>281</v>
      </c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51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4:Y54"/>
    <mergeCell ref="B55:Y55"/>
    <mergeCell ref="B56:Y56"/>
    <mergeCell ref="B57:Y57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2:DW59"/>
  <sheetViews>
    <sheetView topLeftCell="A23" zoomScaleNormal="100" workbookViewId="0">
      <selection activeCell="B50" sqref="B50:B51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43337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'24'!AE34</f>
        <v>2744549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'24'!DC34</f>
        <v>710370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2</v>
      </c>
      <c r="G11" s="126">
        <v>70</v>
      </c>
      <c r="H11" s="43">
        <f t="shared" ref="H11:H34" si="1">G11/1.42</f>
        <v>49.295774647887328</v>
      </c>
      <c r="I11" s="43">
        <v>69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2748982</v>
      </c>
      <c r="AF11" s="38"/>
      <c r="AG11" s="38"/>
      <c r="AH11" s="38"/>
      <c r="AI11" s="37">
        <f t="shared" ref="AI11:AI34" si="2">IF(ISBLANK(AE11),"-",AE11-AE10)</f>
        <v>4433</v>
      </c>
      <c r="AJ11" s="37">
        <f t="shared" ref="AJ11:AJ34" si="3">AI11/1000</f>
        <v>4.4329999999999998</v>
      </c>
      <c r="AK11" s="37">
        <f t="shared" ref="AK11:AK34" si="4">AJ11*24</f>
        <v>106.392</v>
      </c>
      <c r="AL11" s="37"/>
      <c r="AM11" s="37"/>
      <c r="AN11" s="37"/>
      <c r="AO11" s="37">
        <f t="shared" ref="AO11:AO34" si="5">AK11</f>
        <v>106.392</v>
      </c>
      <c r="AP11" s="36">
        <v>4.8</v>
      </c>
      <c r="AQ11" s="36">
        <f>AP11</f>
        <v>4.8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711491</v>
      </c>
      <c r="DD11" s="31"/>
      <c r="DE11" s="31">
        <f t="shared" ref="DE11:DE34" si="8">IF(ISBLANK(DC11),"-",DC11-DC10)</f>
        <v>1121</v>
      </c>
      <c r="DF11" s="31"/>
      <c r="DG11" s="31">
        <f>DC11-DC10</f>
        <v>1121</v>
      </c>
      <c r="DH11" s="31"/>
      <c r="DI11" s="31"/>
      <c r="DJ11" s="31"/>
      <c r="DK11" s="31"/>
      <c r="DL11" s="31"/>
      <c r="DM11" s="31">
        <f t="shared" ref="DM11:DM35" si="9">DE11</f>
        <v>1121</v>
      </c>
      <c r="DN11" s="31">
        <f>DM11/AJ11</f>
        <v>252.87615610196255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3</v>
      </c>
      <c r="G12" s="126">
        <v>71</v>
      </c>
      <c r="H12" s="43">
        <f t="shared" si="1"/>
        <v>50</v>
      </c>
      <c r="I12" s="43">
        <v>70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2753342</v>
      </c>
      <c r="AF12" s="38"/>
      <c r="AG12" s="38"/>
      <c r="AH12" s="38"/>
      <c r="AI12" s="37">
        <f t="shared" si="2"/>
        <v>4360</v>
      </c>
      <c r="AJ12" s="37">
        <f t="shared" si="3"/>
        <v>4.3600000000000003</v>
      </c>
      <c r="AK12" s="37">
        <f t="shared" si="4"/>
        <v>104.64000000000001</v>
      </c>
      <c r="AL12" s="37"/>
      <c r="AM12" s="37"/>
      <c r="AN12" s="37"/>
      <c r="AO12" s="37">
        <f t="shared" si="5"/>
        <v>104.64000000000001</v>
      </c>
      <c r="AP12" s="36">
        <v>6.4</v>
      </c>
      <c r="AQ12" s="36">
        <f t="shared" ref="AQ12:AQ34" si="10">AP12</f>
        <v>6.4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712606</v>
      </c>
      <c r="DD12" s="31"/>
      <c r="DE12" s="31">
        <f t="shared" si="8"/>
        <v>1115</v>
      </c>
      <c r="DF12" s="31"/>
      <c r="DG12" s="31">
        <f t="shared" ref="DG12:DG34" si="11">DC12-DC11</f>
        <v>1115</v>
      </c>
      <c r="DH12" s="31"/>
      <c r="DI12" s="31"/>
      <c r="DJ12" s="31"/>
      <c r="DK12" s="31"/>
      <c r="DL12" s="31"/>
      <c r="DM12" s="31">
        <f t="shared" si="9"/>
        <v>1115</v>
      </c>
      <c r="DN12" s="31">
        <f t="shared" ref="DN12:DN35" si="12">DM12/AJ12</f>
        <v>255.73394495412842</v>
      </c>
      <c r="DO12" s="127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5</v>
      </c>
      <c r="G13" s="126">
        <v>72</v>
      </c>
      <c r="H13" s="43">
        <f t="shared" si="1"/>
        <v>50.70422535211268</v>
      </c>
      <c r="I13" s="43">
        <v>71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2757707</v>
      </c>
      <c r="AF13" s="38"/>
      <c r="AG13" s="38"/>
      <c r="AH13" s="38"/>
      <c r="AI13" s="37">
        <f t="shared" si="2"/>
        <v>4365</v>
      </c>
      <c r="AJ13" s="37">
        <f t="shared" si="3"/>
        <v>4.3650000000000002</v>
      </c>
      <c r="AK13" s="37">
        <f t="shared" si="4"/>
        <v>104.76</v>
      </c>
      <c r="AL13" s="37"/>
      <c r="AM13" s="37"/>
      <c r="AN13" s="37"/>
      <c r="AO13" s="37">
        <f t="shared" si="5"/>
        <v>104.76</v>
      </c>
      <c r="AP13" s="36">
        <v>7.9</v>
      </c>
      <c r="AQ13" s="36">
        <f t="shared" si="10"/>
        <v>7.9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713713</v>
      </c>
      <c r="DD13" s="31"/>
      <c r="DE13" s="31">
        <f t="shared" si="8"/>
        <v>1107</v>
      </c>
      <c r="DF13" s="31"/>
      <c r="DG13" s="31">
        <f t="shared" si="11"/>
        <v>1107</v>
      </c>
      <c r="DH13" s="31"/>
      <c r="DI13" s="31"/>
      <c r="DJ13" s="31"/>
      <c r="DK13" s="31"/>
      <c r="DL13" s="31"/>
      <c r="DM13" s="31">
        <f t="shared" si="9"/>
        <v>1107</v>
      </c>
      <c r="DN13" s="31">
        <f t="shared" si="12"/>
        <v>253.60824742268039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6</v>
      </c>
      <c r="G14" s="126">
        <v>71</v>
      </c>
      <c r="H14" s="43">
        <f t="shared" si="1"/>
        <v>50</v>
      </c>
      <c r="I14" s="43">
        <v>70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2761845</v>
      </c>
      <c r="AF14" s="38"/>
      <c r="AG14" s="38"/>
      <c r="AH14" s="38"/>
      <c r="AI14" s="37">
        <f t="shared" si="2"/>
        <v>4138</v>
      </c>
      <c r="AJ14" s="37">
        <f t="shared" si="3"/>
        <v>4.1379999999999999</v>
      </c>
      <c r="AK14" s="37">
        <f t="shared" si="4"/>
        <v>99.311999999999998</v>
      </c>
      <c r="AL14" s="37"/>
      <c r="AM14" s="37"/>
      <c r="AN14" s="37"/>
      <c r="AO14" s="37">
        <f t="shared" si="5"/>
        <v>99.311999999999998</v>
      </c>
      <c r="AP14" s="36">
        <v>9.3000000000000007</v>
      </c>
      <c r="AQ14" s="36">
        <f t="shared" si="10"/>
        <v>9.3000000000000007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714801</v>
      </c>
      <c r="DD14" s="31"/>
      <c r="DE14" s="31">
        <f t="shared" si="8"/>
        <v>1088</v>
      </c>
      <c r="DF14" s="31"/>
      <c r="DG14" s="31">
        <f t="shared" si="11"/>
        <v>1088</v>
      </c>
      <c r="DH14" s="31"/>
      <c r="DI14" s="31"/>
      <c r="DJ14" s="31"/>
      <c r="DK14" s="31"/>
      <c r="DL14" s="31"/>
      <c r="DM14" s="31">
        <f t="shared" si="9"/>
        <v>1088</v>
      </c>
      <c r="DN14" s="31">
        <f t="shared" si="12"/>
        <v>262.92895118414691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7</v>
      </c>
      <c r="G15" s="126">
        <v>83</v>
      </c>
      <c r="H15" s="43">
        <f t="shared" si="1"/>
        <v>58.450704225352112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2765944</v>
      </c>
      <c r="AF15" s="38"/>
      <c r="AG15" s="38"/>
      <c r="AH15" s="38"/>
      <c r="AI15" s="37">
        <f t="shared" si="2"/>
        <v>4099</v>
      </c>
      <c r="AJ15" s="37">
        <f t="shared" si="3"/>
        <v>4.0990000000000002</v>
      </c>
      <c r="AK15" s="37">
        <f t="shared" si="4"/>
        <v>98.376000000000005</v>
      </c>
      <c r="AL15" s="37"/>
      <c r="AM15" s="37"/>
      <c r="AN15" s="37"/>
      <c r="AO15" s="37">
        <f t="shared" si="5"/>
        <v>98.376000000000005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715874</v>
      </c>
      <c r="DD15" s="31"/>
      <c r="DE15" s="31">
        <f t="shared" si="8"/>
        <v>1073</v>
      </c>
      <c r="DF15" s="31"/>
      <c r="DG15" s="31">
        <f t="shared" si="11"/>
        <v>1073</v>
      </c>
      <c r="DH15" s="31"/>
      <c r="DI15" s="31"/>
      <c r="DJ15" s="31"/>
      <c r="DK15" s="31"/>
      <c r="DL15" s="31"/>
      <c r="DM15" s="31">
        <f t="shared" si="9"/>
        <v>1073</v>
      </c>
      <c r="DN15" s="31">
        <f t="shared" si="12"/>
        <v>261.771163698463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83</v>
      </c>
      <c r="H16" s="43">
        <f t="shared" si="1"/>
        <v>58.450704225352112</v>
      </c>
      <c r="I16" s="43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2770691</v>
      </c>
      <c r="AF16" s="38"/>
      <c r="AG16" s="38"/>
      <c r="AH16" s="38"/>
      <c r="AI16" s="37">
        <f t="shared" si="2"/>
        <v>4747</v>
      </c>
      <c r="AJ16" s="37">
        <f t="shared" si="3"/>
        <v>4.7469999999999999</v>
      </c>
      <c r="AK16" s="37">
        <f t="shared" si="4"/>
        <v>113.928</v>
      </c>
      <c r="AL16" s="37"/>
      <c r="AM16" s="37"/>
      <c r="AN16" s="37"/>
      <c r="AO16" s="37">
        <f t="shared" si="5"/>
        <v>113.928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717000</v>
      </c>
      <c r="DD16" s="31"/>
      <c r="DE16" s="31">
        <f t="shared" si="8"/>
        <v>1126</v>
      </c>
      <c r="DF16" s="31"/>
      <c r="DG16" s="31">
        <f t="shared" si="11"/>
        <v>1126</v>
      </c>
      <c r="DH16" s="31"/>
      <c r="DI16" s="31"/>
      <c r="DJ16" s="31"/>
      <c r="DK16" s="31"/>
      <c r="DL16" s="31"/>
      <c r="DM16" s="31">
        <f t="shared" si="9"/>
        <v>1126</v>
      </c>
      <c r="DN16" s="31">
        <f t="shared" si="12"/>
        <v>237.20244364862018</v>
      </c>
      <c r="DO16" s="127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8</v>
      </c>
      <c r="G17" s="126">
        <v>76</v>
      </c>
      <c r="H17" s="43">
        <f t="shared" si="1"/>
        <v>53.521126760563384</v>
      </c>
      <c r="I17" s="43">
        <v>74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2775400</v>
      </c>
      <c r="AF17" s="38"/>
      <c r="AG17" s="38"/>
      <c r="AH17" s="38"/>
      <c r="AI17" s="37">
        <f t="shared" si="2"/>
        <v>4709</v>
      </c>
      <c r="AJ17" s="37">
        <f t="shared" si="3"/>
        <v>4.7089999999999996</v>
      </c>
      <c r="AK17" s="37">
        <f t="shared" si="4"/>
        <v>113.01599999999999</v>
      </c>
      <c r="AL17" s="37"/>
      <c r="AM17" s="37"/>
      <c r="AN17" s="37"/>
      <c r="AO17" s="37">
        <f t="shared" si="5"/>
        <v>113.01599999999999</v>
      </c>
      <c r="AP17" s="36">
        <v>9.5</v>
      </c>
      <c r="AQ17" s="36">
        <f t="shared" si="10"/>
        <v>9.5</v>
      </c>
      <c r="AR17" s="35"/>
      <c r="AS17" s="35"/>
      <c r="AT17" s="35"/>
      <c r="AU17" s="34" t="s">
        <v>153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718082</v>
      </c>
      <c r="DD17" s="31"/>
      <c r="DE17" s="31">
        <f t="shared" si="8"/>
        <v>1082</v>
      </c>
      <c r="DF17" s="31"/>
      <c r="DG17" s="31">
        <f t="shared" si="11"/>
        <v>1082</v>
      </c>
      <c r="DH17" s="31"/>
      <c r="DI17" s="31"/>
      <c r="DJ17" s="31"/>
      <c r="DK17" s="31"/>
      <c r="DL17" s="31"/>
      <c r="DM17" s="31">
        <f t="shared" si="9"/>
        <v>1082</v>
      </c>
      <c r="DN17" s="31">
        <f t="shared" si="12"/>
        <v>229.77277553620729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8</v>
      </c>
      <c r="G18" s="126">
        <v>76</v>
      </c>
      <c r="H18" s="43">
        <f t="shared" si="1"/>
        <v>53.521126760563384</v>
      </c>
      <c r="I18" s="43">
        <v>74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2780880</v>
      </c>
      <c r="AF18" s="38"/>
      <c r="AG18" s="38"/>
      <c r="AH18" s="38"/>
      <c r="AI18" s="37">
        <f t="shared" si="2"/>
        <v>5480</v>
      </c>
      <c r="AJ18" s="37">
        <f t="shared" si="3"/>
        <v>5.48</v>
      </c>
      <c r="AK18" s="37">
        <f t="shared" si="4"/>
        <v>131.52000000000001</v>
      </c>
      <c r="AL18" s="37"/>
      <c r="AM18" s="37"/>
      <c r="AN18" s="37"/>
      <c r="AO18" s="37">
        <f t="shared" si="5"/>
        <v>131.52000000000001</v>
      </c>
      <c r="AP18" s="36">
        <v>9.1999999999999993</v>
      </c>
      <c r="AQ18" s="36">
        <f t="shared" si="10"/>
        <v>9.1999999999999993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1006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0.8453781512605042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719233</v>
      </c>
      <c r="DD18" s="31"/>
      <c r="DE18" s="31">
        <f t="shared" si="8"/>
        <v>1151</v>
      </c>
      <c r="DF18" s="31"/>
      <c r="DG18" s="31">
        <f t="shared" si="11"/>
        <v>1151</v>
      </c>
      <c r="DH18" s="31"/>
      <c r="DI18" s="31"/>
      <c r="DJ18" s="31"/>
      <c r="DK18" s="31"/>
      <c r="DL18" s="31"/>
      <c r="DM18" s="31">
        <f t="shared" si="9"/>
        <v>1151</v>
      </c>
      <c r="DN18" s="31">
        <f t="shared" si="12"/>
        <v>210.03649635036496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8</v>
      </c>
      <c r="G19" s="126">
        <v>76</v>
      </c>
      <c r="H19" s="43">
        <f t="shared" si="1"/>
        <v>53.521126760563384</v>
      </c>
      <c r="I19" s="43">
        <v>74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2785970</v>
      </c>
      <c r="AF19" s="38"/>
      <c r="AG19" s="38"/>
      <c r="AH19" s="38"/>
      <c r="AI19" s="37">
        <f t="shared" si="2"/>
        <v>5090</v>
      </c>
      <c r="AJ19" s="37">
        <f t="shared" si="3"/>
        <v>5.09</v>
      </c>
      <c r="AK19" s="37">
        <f t="shared" si="4"/>
        <v>122.16</v>
      </c>
      <c r="AL19" s="37"/>
      <c r="AM19" s="37"/>
      <c r="AN19" s="37"/>
      <c r="AO19" s="37">
        <f t="shared" si="5"/>
        <v>122.16</v>
      </c>
      <c r="AP19" s="36">
        <v>8.6999999999999993</v>
      </c>
      <c r="AQ19" s="36">
        <f t="shared" si="10"/>
        <v>8.6999999999999993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1007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0.84621848739495797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720428</v>
      </c>
      <c r="DD19" s="31"/>
      <c r="DE19" s="31">
        <f t="shared" si="8"/>
        <v>1195</v>
      </c>
      <c r="DF19" s="31"/>
      <c r="DG19" s="31">
        <f t="shared" si="11"/>
        <v>1195</v>
      </c>
      <c r="DH19" s="31"/>
      <c r="DI19" s="31"/>
      <c r="DJ19" s="31"/>
      <c r="DK19" s="31"/>
      <c r="DL19" s="31"/>
      <c r="DM19" s="31">
        <f t="shared" si="9"/>
        <v>1195</v>
      </c>
      <c r="DN19" s="31">
        <f t="shared" si="12"/>
        <v>234.77406679764243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6</v>
      </c>
      <c r="G20" s="126">
        <v>75</v>
      </c>
      <c r="H20" s="43">
        <f t="shared" si="1"/>
        <v>52.816901408450704</v>
      </c>
      <c r="I20" s="43">
        <v>73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2790850</v>
      </c>
      <c r="AF20" s="38"/>
      <c r="AG20" s="38"/>
      <c r="AH20" s="38"/>
      <c r="AI20" s="37">
        <f t="shared" si="2"/>
        <v>4880</v>
      </c>
      <c r="AJ20" s="37">
        <f t="shared" si="3"/>
        <v>4.88</v>
      </c>
      <c r="AK20" s="37">
        <f t="shared" si="4"/>
        <v>117.12</v>
      </c>
      <c r="AL20" s="37"/>
      <c r="AM20" s="37"/>
      <c r="AN20" s="37"/>
      <c r="AO20" s="37">
        <f t="shared" si="5"/>
        <v>117.12</v>
      </c>
      <c r="AP20" s="36">
        <v>8.1</v>
      </c>
      <c r="AQ20" s="36">
        <f t="shared" si="10"/>
        <v>8.1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1006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0.8453781512605042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721612</v>
      </c>
      <c r="DD20" s="31"/>
      <c r="DE20" s="31">
        <f t="shared" si="8"/>
        <v>1184</v>
      </c>
      <c r="DF20" s="31"/>
      <c r="DG20" s="31">
        <f t="shared" si="11"/>
        <v>1184</v>
      </c>
      <c r="DH20" s="31"/>
      <c r="DI20" s="31"/>
      <c r="DJ20" s="31"/>
      <c r="DK20" s="31"/>
      <c r="DL20" s="31"/>
      <c r="DM20" s="31">
        <f t="shared" si="9"/>
        <v>1184</v>
      </c>
      <c r="DN20" s="31">
        <f t="shared" si="12"/>
        <v>242.62295081967213</v>
      </c>
      <c r="DO20" s="127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3</v>
      </c>
      <c r="G21" s="126">
        <v>74</v>
      </c>
      <c r="H21" s="43">
        <f t="shared" si="1"/>
        <v>52.112676056338032</v>
      </c>
      <c r="I21" s="43">
        <v>71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2795750</v>
      </c>
      <c r="AF21" s="38"/>
      <c r="AG21" s="38"/>
      <c r="AH21" s="38"/>
      <c r="AI21" s="37">
        <f t="shared" si="2"/>
        <v>4900</v>
      </c>
      <c r="AJ21" s="37">
        <f t="shared" si="3"/>
        <v>4.9000000000000004</v>
      </c>
      <c r="AK21" s="37">
        <f t="shared" si="4"/>
        <v>117.60000000000001</v>
      </c>
      <c r="AL21" s="37"/>
      <c r="AM21" s="37"/>
      <c r="AN21" s="37"/>
      <c r="AO21" s="37">
        <f t="shared" si="5"/>
        <v>117.60000000000001</v>
      </c>
      <c r="AP21" s="36">
        <v>7.5</v>
      </c>
      <c r="AQ21" s="36">
        <f t="shared" si="10"/>
        <v>7.5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1006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0.8453781512605042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722813</v>
      </c>
      <c r="DD21" s="31"/>
      <c r="DE21" s="31">
        <f t="shared" si="8"/>
        <v>1201</v>
      </c>
      <c r="DF21" s="31"/>
      <c r="DG21" s="31">
        <f t="shared" si="11"/>
        <v>1201</v>
      </c>
      <c r="DH21" s="31"/>
      <c r="DI21" s="31"/>
      <c r="DJ21" s="31"/>
      <c r="DK21" s="31"/>
      <c r="DL21" s="31"/>
      <c r="DM21" s="31">
        <f t="shared" si="9"/>
        <v>1201</v>
      </c>
      <c r="DN21" s="31">
        <f t="shared" si="12"/>
        <v>245.10204081632651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3</v>
      </c>
      <c r="G22" s="126">
        <v>73</v>
      </c>
      <c r="H22" s="43">
        <f t="shared" si="1"/>
        <v>51.408450704225352</v>
      </c>
      <c r="I22" s="43">
        <v>70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2800470</v>
      </c>
      <c r="AF22" s="38"/>
      <c r="AG22" s="38"/>
      <c r="AH22" s="38"/>
      <c r="AI22" s="37">
        <f t="shared" si="2"/>
        <v>4720</v>
      </c>
      <c r="AJ22" s="37">
        <f t="shared" si="3"/>
        <v>4.72</v>
      </c>
      <c r="AK22" s="37">
        <f t="shared" si="4"/>
        <v>113.28</v>
      </c>
      <c r="AL22" s="37"/>
      <c r="AM22" s="37"/>
      <c r="AN22" s="37"/>
      <c r="AO22" s="37">
        <f t="shared" si="5"/>
        <v>113.28</v>
      </c>
      <c r="AP22" s="36">
        <v>6.9</v>
      </c>
      <c r="AQ22" s="36">
        <f t="shared" si="10"/>
        <v>6.9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1007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0.84621848739495797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724010</v>
      </c>
      <c r="DD22" s="31"/>
      <c r="DE22" s="31">
        <f t="shared" si="8"/>
        <v>1197</v>
      </c>
      <c r="DF22" s="31"/>
      <c r="DG22" s="31">
        <f t="shared" si="11"/>
        <v>1197</v>
      </c>
      <c r="DH22" s="31"/>
      <c r="DI22" s="31"/>
      <c r="DJ22" s="31"/>
      <c r="DK22" s="31"/>
      <c r="DL22" s="31"/>
      <c r="DM22" s="31">
        <f t="shared" si="9"/>
        <v>1197</v>
      </c>
      <c r="DN22" s="31">
        <f t="shared" si="12"/>
        <v>253.60169491525426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3</v>
      </c>
      <c r="G23" s="126">
        <v>72</v>
      </c>
      <c r="H23" s="43">
        <f t="shared" si="1"/>
        <v>50.70422535211268</v>
      </c>
      <c r="I23" s="43">
        <v>69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2804991</v>
      </c>
      <c r="AF23" s="38"/>
      <c r="AG23" s="38"/>
      <c r="AH23" s="38"/>
      <c r="AI23" s="37">
        <f t="shared" si="2"/>
        <v>4521</v>
      </c>
      <c r="AJ23" s="37">
        <f t="shared" si="3"/>
        <v>4.5209999999999999</v>
      </c>
      <c r="AK23" s="37">
        <f t="shared" si="4"/>
        <v>108.50399999999999</v>
      </c>
      <c r="AL23" s="37"/>
      <c r="AM23" s="37"/>
      <c r="AN23" s="37"/>
      <c r="AO23" s="37">
        <f t="shared" si="5"/>
        <v>108.50399999999999</v>
      </c>
      <c r="AP23" s="36">
        <v>6.3</v>
      </c>
      <c r="AQ23" s="36">
        <f t="shared" si="10"/>
        <v>6.3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1007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0.84621848739495797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725176</v>
      </c>
      <c r="DD23" s="31"/>
      <c r="DE23" s="31">
        <f t="shared" si="8"/>
        <v>1166</v>
      </c>
      <c r="DF23" s="31"/>
      <c r="DG23" s="31">
        <f t="shared" si="11"/>
        <v>1166</v>
      </c>
      <c r="DH23" s="31"/>
      <c r="DI23" s="31"/>
      <c r="DJ23" s="31"/>
      <c r="DK23" s="31"/>
      <c r="DL23" s="31"/>
      <c r="DM23" s="31">
        <f t="shared" si="9"/>
        <v>1166</v>
      </c>
      <c r="DN23" s="31">
        <f t="shared" si="12"/>
        <v>257.90754257907543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2</v>
      </c>
      <c r="G24" s="126">
        <v>73</v>
      </c>
      <c r="H24" s="43">
        <f t="shared" si="1"/>
        <v>51.408450704225352</v>
      </c>
      <c r="I24" s="43">
        <v>71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2809574</v>
      </c>
      <c r="AF24" s="38"/>
      <c r="AG24" s="38"/>
      <c r="AH24" s="38"/>
      <c r="AI24" s="37">
        <f t="shared" si="2"/>
        <v>4583</v>
      </c>
      <c r="AJ24" s="37">
        <f t="shared" si="3"/>
        <v>4.5830000000000002</v>
      </c>
      <c r="AK24" s="37">
        <f t="shared" si="4"/>
        <v>109.992</v>
      </c>
      <c r="AL24" s="37"/>
      <c r="AM24" s="37"/>
      <c r="AN24" s="37"/>
      <c r="AO24" s="37">
        <f t="shared" si="5"/>
        <v>109.992</v>
      </c>
      <c r="AP24" s="36">
        <v>5.7</v>
      </c>
      <c r="AQ24" s="36">
        <f t="shared" si="10"/>
        <v>5.7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1006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0.8453781512605042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726369</v>
      </c>
      <c r="DD24" s="31"/>
      <c r="DE24" s="31">
        <f t="shared" si="8"/>
        <v>1193</v>
      </c>
      <c r="DF24" s="31"/>
      <c r="DG24" s="31">
        <f t="shared" si="11"/>
        <v>1193</v>
      </c>
      <c r="DH24" s="31"/>
      <c r="DI24" s="31"/>
      <c r="DJ24" s="31"/>
      <c r="DK24" s="31"/>
      <c r="DL24" s="31"/>
      <c r="DM24" s="31">
        <f t="shared" si="9"/>
        <v>1193</v>
      </c>
      <c r="DN24" s="31">
        <f t="shared" si="12"/>
        <v>260.30984071568838</v>
      </c>
      <c r="DO24" s="127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2</v>
      </c>
      <c r="G25" s="126">
        <v>73</v>
      </c>
      <c r="H25" s="43">
        <f t="shared" si="1"/>
        <v>51.408450704225352</v>
      </c>
      <c r="I25" s="43">
        <v>71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2814050</v>
      </c>
      <c r="AF25" s="38"/>
      <c r="AG25" s="38"/>
      <c r="AH25" s="38"/>
      <c r="AI25" s="37">
        <f t="shared" si="2"/>
        <v>4476</v>
      </c>
      <c r="AJ25" s="37">
        <f t="shared" si="3"/>
        <v>4.476</v>
      </c>
      <c r="AK25" s="37">
        <f t="shared" si="4"/>
        <v>107.42400000000001</v>
      </c>
      <c r="AL25" s="37"/>
      <c r="AM25" s="37"/>
      <c r="AN25" s="37"/>
      <c r="AO25" s="37">
        <f t="shared" si="5"/>
        <v>107.42400000000001</v>
      </c>
      <c r="AP25" s="36">
        <v>5.3</v>
      </c>
      <c r="AQ25" s="36">
        <f t="shared" si="10"/>
        <v>5.3</v>
      </c>
      <c r="AR25" s="35"/>
      <c r="AS25" s="35"/>
      <c r="AT25" s="35"/>
      <c r="AU25" s="34" t="s">
        <v>154</v>
      </c>
      <c r="AV25" s="33">
        <v>1186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1006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0.99663865546218489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0.8453781512605042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727508</v>
      </c>
      <c r="DD25" s="31"/>
      <c r="DE25" s="31">
        <f t="shared" si="8"/>
        <v>1139</v>
      </c>
      <c r="DF25" s="31"/>
      <c r="DG25" s="31">
        <f t="shared" si="11"/>
        <v>1139</v>
      </c>
      <c r="DH25" s="31"/>
      <c r="DI25" s="31"/>
      <c r="DJ25" s="31"/>
      <c r="DK25" s="31"/>
      <c r="DL25" s="31"/>
      <c r="DM25" s="31">
        <f t="shared" si="9"/>
        <v>1139</v>
      </c>
      <c r="DN25" s="31">
        <f t="shared" si="12"/>
        <v>254.46827524575514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1</v>
      </c>
      <c r="G26" s="126">
        <v>74</v>
      </c>
      <c r="H26" s="43">
        <f t="shared" si="1"/>
        <v>52.112676056338032</v>
      </c>
      <c r="I26" s="43">
        <v>72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2818651</v>
      </c>
      <c r="AF26" s="38"/>
      <c r="AG26" s="38"/>
      <c r="AH26" s="38"/>
      <c r="AI26" s="37">
        <f t="shared" si="2"/>
        <v>4601</v>
      </c>
      <c r="AJ26" s="37">
        <f t="shared" si="3"/>
        <v>4.601</v>
      </c>
      <c r="AK26" s="37">
        <f t="shared" si="4"/>
        <v>110.42400000000001</v>
      </c>
      <c r="AL26" s="37"/>
      <c r="AM26" s="37"/>
      <c r="AN26" s="37"/>
      <c r="AO26" s="37">
        <f t="shared" si="5"/>
        <v>110.42400000000001</v>
      </c>
      <c r="AP26" s="36">
        <v>4.8</v>
      </c>
      <c r="AQ26" s="36">
        <f t="shared" si="10"/>
        <v>4.8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1006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0.8453781512605042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728672</v>
      </c>
      <c r="DD26" s="31"/>
      <c r="DE26" s="31">
        <f t="shared" si="8"/>
        <v>1164</v>
      </c>
      <c r="DF26" s="31"/>
      <c r="DG26" s="31">
        <f t="shared" si="11"/>
        <v>1164</v>
      </c>
      <c r="DH26" s="31"/>
      <c r="DI26" s="31"/>
      <c r="DJ26" s="31"/>
      <c r="DK26" s="31"/>
      <c r="DL26" s="31"/>
      <c r="DM26" s="31">
        <f t="shared" si="9"/>
        <v>1164</v>
      </c>
      <c r="DN26" s="31">
        <f t="shared" si="12"/>
        <v>252.98848076505107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1</v>
      </c>
      <c r="G27" s="126">
        <v>67</v>
      </c>
      <c r="H27" s="43">
        <f t="shared" si="1"/>
        <v>47.183098591549296</v>
      </c>
      <c r="I27" s="43">
        <v>65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2823372</v>
      </c>
      <c r="AF27" s="38"/>
      <c r="AG27" s="38"/>
      <c r="AH27" s="38"/>
      <c r="AI27" s="37">
        <f t="shared" si="2"/>
        <v>4721</v>
      </c>
      <c r="AJ27" s="37">
        <f t="shared" si="3"/>
        <v>4.7210000000000001</v>
      </c>
      <c r="AK27" s="37">
        <f t="shared" si="4"/>
        <v>113.304</v>
      </c>
      <c r="AL27" s="37"/>
      <c r="AM27" s="37"/>
      <c r="AN27" s="37"/>
      <c r="AO27" s="37">
        <f t="shared" si="5"/>
        <v>113.304</v>
      </c>
      <c r="AP27" s="36">
        <v>4.2</v>
      </c>
      <c r="AQ27" s="36">
        <f t="shared" si="10"/>
        <v>4.2</v>
      </c>
      <c r="AR27" s="35"/>
      <c r="AS27" s="35"/>
      <c r="AT27" s="35"/>
      <c r="AU27" s="34" t="s">
        <v>154</v>
      </c>
      <c r="AV27" s="33">
        <v>1188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1046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0.99831932773109244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0.87899159663865545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729899</v>
      </c>
      <c r="DD27" s="31"/>
      <c r="DE27" s="31">
        <f t="shared" si="8"/>
        <v>1227</v>
      </c>
      <c r="DF27" s="31"/>
      <c r="DG27" s="31">
        <f t="shared" si="11"/>
        <v>1227</v>
      </c>
      <c r="DH27" s="31"/>
      <c r="DI27" s="31"/>
      <c r="DJ27" s="31"/>
      <c r="DK27" s="31"/>
      <c r="DL27" s="31"/>
      <c r="DM27" s="31">
        <f t="shared" si="9"/>
        <v>1227</v>
      </c>
      <c r="DN27" s="31">
        <f t="shared" si="12"/>
        <v>259.90256301631013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0</v>
      </c>
      <c r="G28" s="126">
        <v>68</v>
      </c>
      <c r="H28" s="43">
        <f t="shared" si="1"/>
        <v>47.887323943661976</v>
      </c>
      <c r="I28" s="43">
        <v>66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2828415</v>
      </c>
      <c r="AF28" s="38"/>
      <c r="AG28" s="38"/>
      <c r="AH28" s="38"/>
      <c r="AI28" s="37">
        <f t="shared" si="2"/>
        <v>5043</v>
      </c>
      <c r="AJ28" s="37">
        <f t="shared" si="3"/>
        <v>5.0430000000000001</v>
      </c>
      <c r="AK28" s="37">
        <f t="shared" si="4"/>
        <v>121.03200000000001</v>
      </c>
      <c r="AL28" s="37"/>
      <c r="AM28" s="37"/>
      <c r="AN28" s="37"/>
      <c r="AO28" s="37">
        <f t="shared" si="5"/>
        <v>121.03200000000001</v>
      </c>
      <c r="AP28" s="36">
        <v>3.3</v>
      </c>
      <c r="AQ28" s="36">
        <f t="shared" si="10"/>
        <v>3.3</v>
      </c>
      <c r="AR28" s="35"/>
      <c r="AS28" s="35"/>
      <c r="AT28" s="35"/>
      <c r="AU28" s="34" t="s">
        <v>154</v>
      </c>
      <c r="AV28" s="33">
        <v>1188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1047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0.99831932773109244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0.87983193277310923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731263</v>
      </c>
      <c r="DD28" s="31"/>
      <c r="DE28" s="31">
        <f t="shared" si="8"/>
        <v>1364</v>
      </c>
      <c r="DF28" s="31"/>
      <c r="DG28" s="31">
        <f t="shared" si="11"/>
        <v>1364</v>
      </c>
      <c r="DH28" s="31"/>
      <c r="DI28" s="31"/>
      <c r="DJ28" s="31"/>
      <c r="DK28" s="31"/>
      <c r="DL28" s="31"/>
      <c r="DM28" s="31">
        <f t="shared" si="9"/>
        <v>1364</v>
      </c>
      <c r="DN28" s="31">
        <f t="shared" si="12"/>
        <v>270.47392425143761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-1</v>
      </c>
      <c r="G29" s="126">
        <v>67</v>
      </c>
      <c r="H29" s="43">
        <f t="shared" si="1"/>
        <v>47.183098591549296</v>
      </c>
      <c r="I29" s="43">
        <v>65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2833170</v>
      </c>
      <c r="AF29" s="38"/>
      <c r="AG29" s="38"/>
      <c r="AH29" s="38"/>
      <c r="AI29" s="37">
        <f t="shared" si="2"/>
        <v>4755</v>
      </c>
      <c r="AJ29" s="37">
        <f t="shared" si="3"/>
        <v>4.7549999999999999</v>
      </c>
      <c r="AK29" s="37">
        <f t="shared" si="4"/>
        <v>114.12</v>
      </c>
      <c r="AL29" s="37"/>
      <c r="AM29" s="37"/>
      <c r="AN29" s="37"/>
      <c r="AO29" s="37">
        <f t="shared" si="5"/>
        <v>114.12</v>
      </c>
      <c r="AP29" s="36">
        <v>2.7</v>
      </c>
      <c r="AQ29" s="36">
        <f t="shared" si="10"/>
        <v>2.7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1027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0.86302521008403366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732528</v>
      </c>
      <c r="DD29" s="31"/>
      <c r="DE29" s="31">
        <f t="shared" si="8"/>
        <v>1265</v>
      </c>
      <c r="DF29" s="31"/>
      <c r="DG29" s="31">
        <f t="shared" si="11"/>
        <v>1265</v>
      </c>
      <c r="DH29" s="31"/>
      <c r="DI29" s="31"/>
      <c r="DJ29" s="31"/>
      <c r="DK29" s="31"/>
      <c r="DL29" s="31"/>
      <c r="DM29" s="31">
        <f t="shared" si="9"/>
        <v>1265</v>
      </c>
      <c r="DN29" s="31">
        <f t="shared" si="12"/>
        <v>266.03575184016825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-2</v>
      </c>
      <c r="G30" s="126">
        <v>63</v>
      </c>
      <c r="H30" s="43">
        <f t="shared" si="1"/>
        <v>44.366197183098592</v>
      </c>
      <c r="I30" s="43">
        <v>61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2838435</v>
      </c>
      <c r="AF30" s="38"/>
      <c r="AG30" s="38"/>
      <c r="AH30" s="38"/>
      <c r="AI30" s="37">
        <f t="shared" si="2"/>
        <v>5265</v>
      </c>
      <c r="AJ30" s="37">
        <f t="shared" si="3"/>
        <v>5.2649999999999997</v>
      </c>
      <c r="AK30" s="37">
        <f t="shared" si="4"/>
        <v>126.35999999999999</v>
      </c>
      <c r="AL30" s="37"/>
      <c r="AM30" s="37"/>
      <c r="AN30" s="37"/>
      <c r="AO30" s="37">
        <f t="shared" si="5"/>
        <v>126.35999999999999</v>
      </c>
      <c r="AP30" s="36">
        <v>2</v>
      </c>
      <c r="AQ30" s="36">
        <f t="shared" si="10"/>
        <v>2</v>
      </c>
      <c r="AR30" s="35"/>
      <c r="AS30" s="35"/>
      <c r="AT30" s="35"/>
      <c r="AU30" s="34" t="s">
        <v>153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733982</v>
      </c>
      <c r="DD30" s="31"/>
      <c r="DE30" s="31">
        <f t="shared" si="8"/>
        <v>1454</v>
      </c>
      <c r="DF30" s="31"/>
      <c r="DG30" s="31">
        <f t="shared" si="11"/>
        <v>1454</v>
      </c>
      <c r="DH30" s="31"/>
      <c r="DI30" s="31"/>
      <c r="DJ30" s="31"/>
      <c r="DK30" s="31"/>
      <c r="DL30" s="31"/>
      <c r="DM30" s="31">
        <f t="shared" si="9"/>
        <v>1454</v>
      </c>
      <c r="DN30" s="31">
        <f t="shared" si="12"/>
        <v>276.16334283000953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-3</v>
      </c>
      <c r="G31" s="126">
        <v>64</v>
      </c>
      <c r="H31" s="43">
        <f t="shared" si="1"/>
        <v>45.070422535211272</v>
      </c>
      <c r="I31" s="43">
        <v>62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2842740</v>
      </c>
      <c r="AF31" s="38"/>
      <c r="AG31" s="38"/>
      <c r="AH31" s="38"/>
      <c r="AI31" s="37">
        <f t="shared" si="2"/>
        <v>4305</v>
      </c>
      <c r="AJ31" s="37">
        <f t="shared" si="3"/>
        <v>4.3049999999999997</v>
      </c>
      <c r="AK31" s="37">
        <f t="shared" si="4"/>
        <v>103.32</v>
      </c>
      <c r="AL31" s="37"/>
      <c r="AM31" s="37"/>
      <c r="AN31" s="37"/>
      <c r="AO31" s="37">
        <f t="shared" si="5"/>
        <v>103.32</v>
      </c>
      <c r="AP31" s="36">
        <v>2</v>
      </c>
      <c r="AQ31" s="36">
        <f t="shared" si="10"/>
        <v>2</v>
      </c>
      <c r="AR31" s="35"/>
      <c r="AS31" s="35"/>
      <c r="AT31" s="35"/>
      <c r="AU31" s="34" t="s">
        <v>153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734984</v>
      </c>
      <c r="DD31" s="31"/>
      <c r="DE31" s="31">
        <f t="shared" si="8"/>
        <v>1002</v>
      </c>
      <c r="DF31" s="31"/>
      <c r="DG31" s="31">
        <f t="shared" si="11"/>
        <v>1002</v>
      </c>
      <c r="DH31" s="31"/>
      <c r="DI31" s="31"/>
      <c r="DJ31" s="31"/>
      <c r="DK31" s="31"/>
      <c r="DL31" s="31"/>
      <c r="DM31" s="31">
        <f t="shared" si="9"/>
        <v>1002</v>
      </c>
      <c r="DN31" s="31">
        <f t="shared" si="12"/>
        <v>232.75261324041813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-3</v>
      </c>
      <c r="G32" s="126">
        <v>66</v>
      </c>
      <c r="H32" s="43">
        <f t="shared" si="1"/>
        <v>46.478873239436624</v>
      </c>
      <c r="I32" s="43">
        <v>63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2847153</v>
      </c>
      <c r="AF32" s="38"/>
      <c r="AG32" s="38"/>
      <c r="AH32" s="38"/>
      <c r="AI32" s="37">
        <f t="shared" si="2"/>
        <v>4413</v>
      </c>
      <c r="AJ32" s="37">
        <f t="shared" si="3"/>
        <v>4.4130000000000003</v>
      </c>
      <c r="AK32" s="37">
        <f t="shared" si="4"/>
        <v>105.91200000000001</v>
      </c>
      <c r="AL32" s="37"/>
      <c r="AM32" s="37"/>
      <c r="AN32" s="37"/>
      <c r="AO32" s="37">
        <f t="shared" si="5"/>
        <v>105.91200000000001</v>
      </c>
      <c r="AP32" s="36">
        <v>2</v>
      </c>
      <c r="AQ32" s="36">
        <f t="shared" si="10"/>
        <v>2</v>
      </c>
      <c r="AR32" s="35"/>
      <c r="AS32" s="35"/>
      <c r="AT32" s="35"/>
      <c r="AU32" s="34" t="s">
        <v>153</v>
      </c>
      <c r="AV32" s="33">
        <v>1188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0.99831932773109244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736177</v>
      </c>
      <c r="DD32" s="31"/>
      <c r="DE32" s="31">
        <f t="shared" si="8"/>
        <v>1193</v>
      </c>
      <c r="DF32" s="31"/>
      <c r="DG32" s="31">
        <f t="shared" si="11"/>
        <v>1193</v>
      </c>
      <c r="DH32" s="31"/>
      <c r="DI32" s="31"/>
      <c r="DJ32" s="31"/>
      <c r="DK32" s="31"/>
      <c r="DL32" s="31"/>
      <c r="DM32" s="31">
        <f t="shared" si="9"/>
        <v>1193</v>
      </c>
      <c r="DN32" s="31">
        <f t="shared" si="12"/>
        <v>270.33763879447088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-3</v>
      </c>
      <c r="G33" s="126">
        <v>68</v>
      </c>
      <c r="H33" s="43">
        <f t="shared" si="1"/>
        <v>47.887323943661976</v>
      </c>
      <c r="I33" s="43">
        <v>64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2851349</v>
      </c>
      <c r="AF33" s="38"/>
      <c r="AG33" s="38"/>
      <c r="AH33" s="38"/>
      <c r="AI33" s="37">
        <f t="shared" si="2"/>
        <v>4196</v>
      </c>
      <c r="AJ33" s="37">
        <f t="shared" si="3"/>
        <v>4.1959999999999997</v>
      </c>
      <c r="AK33" s="37">
        <f t="shared" si="4"/>
        <v>100.70399999999999</v>
      </c>
      <c r="AL33" s="37"/>
      <c r="AM33" s="37"/>
      <c r="AN33" s="37"/>
      <c r="AO33" s="37">
        <f t="shared" si="5"/>
        <v>100.70399999999999</v>
      </c>
      <c r="AP33" s="36">
        <v>2</v>
      </c>
      <c r="AQ33" s="36">
        <f t="shared" si="10"/>
        <v>2</v>
      </c>
      <c r="AR33" s="35"/>
      <c r="AS33" s="35"/>
      <c r="AT33" s="35"/>
      <c r="AU33" s="34" t="s">
        <v>153</v>
      </c>
      <c r="AV33" s="33">
        <v>1188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0.99831932773109244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737366</v>
      </c>
      <c r="DD33" s="31"/>
      <c r="DE33" s="31">
        <f t="shared" si="8"/>
        <v>1189</v>
      </c>
      <c r="DF33" s="31"/>
      <c r="DG33" s="31">
        <f t="shared" si="11"/>
        <v>1189</v>
      </c>
      <c r="DH33" s="31"/>
      <c r="DI33" s="31"/>
      <c r="DJ33" s="31"/>
      <c r="DK33" s="31"/>
      <c r="DL33" s="31"/>
      <c r="DM33" s="31">
        <f t="shared" si="9"/>
        <v>1189</v>
      </c>
      <c r="DN33" s="31">
        <f t="shared" si="12"/>
        <v>283.36510962821734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-3</v>
      </c>
      <c r="G34" s="126">
        <v>69</v>
      </c>
      <c r="H34" s="43">
        <f t="shared" si="1"/>
        <v>48.591549295774648</v>
      </c>
      <c r="I34" s="43">
        <v>65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2855412</v>
      </c>
      <c r="AF34" s="38"/>
      <c r="AG34" s="38"/>
      <c r="AH34" s="38"/>
      <c r="AI34" s="37">
        <f t="shared" si="2"/>
        <v>4063</v>
      </c>
      <c r="AJ34" s="37">
        <f t="shared" si="3"/>
        <v>4.0629999999999997</v>
      </c>
      <c r="AK34" s="37">
        <f t="shared" si="4"/>
        <v>97.512</v>
      </c>
      <c r="AL34" s="37"/>
      <c r="AM34" s="37"/>
      <c r="AN34" s="37"/>
      <c r="AO34" s="37">
        <f t="shared" si="5"/>
        <v>97.512</v>
      </c>
      <c r="AP34" s="36">
        <v>2</v>
      </c>
      <c r="AQ34" s="36">
        <f t="shared" si="10"/>
        <v>2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738551</v>
      </c>
      <c r="DD34" s="31"/>
      <c r="DE34" s="31">
        <f t="shared" si="8"/>
        <v>1185</v>
      </c>
      <c r="DF34" s="31"/>
      <c r="DG34" s="31">
        <f t="shared" si="11"/>
        <v>1185</v>
      </c>
      <c r="DH34" s="31"/>
      <c r="DI34" s="31"/>
      <c r="DJ34" s="31"/>
      <c r="DK34" s="31"/>
      <c r="DL34" s="31"/>
      <c r="DM34" s="31">
        <f t="shared" si="9"/>
        <v>1185</v>
      </c>
      <c r="DN34" s="31">
        <f t="shared" si="12"/>
        <v>291.65641151858233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2.5416666666666665</v>
      </c>
      <c r="G35" s="27">
        <f t="shared" si="13"/>
        <v>71.833333333333329</v>
      </c>
      <c r="H35" s="27">
        <f t="shared" si="13"/>
        <v>50.58685446009391</v>
      </c>
      <c r="I35" s="27">
        <f t="shared" si="13"/>
        <v>69.583333333333329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110863</v>
      </c>
      <c r="AJ35" s="27">
        <f>SUM(AJ11:AJ34)</f>
        <v>110.863</v>
      </c>
      <c r="AK35" s="27">
        <f>AVERAGE(AK11:AK34)</f>
        <v>110.863</v>
      </c>
      <c r="AL35" s="27"/>
      <c r="AM35" s="27"/>
      <c r="AN35" s="27"/>
      <c r="AO35" s="27"/>
      <c r="AP35" s="27">
        <f>AVERAGE(AP11:AP34)</f>
        <v>5.8166666666666664</v>
      </c>
      <c r="AQ35" s="27">
        <f>AVERAGE(AQ11:AQ34)</f>
        <v>5.8166666666666664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28181</v>
      </c>
      <c r="DF35" s="27"/>
      <c r="DG35" s="27">
        <f>SUM(DG11:DG34)</f>
        <v>28181</v>
      </c>
      <c r="DH35" s="27"/>
      <c r="DI35" s="27"/>
      <c r="DJ35" s="27"/>
      <c r="DK35" s="27"/>
      <c r="DL35" s="27"/>
      <c r="DM35" s="27">
        <f t="shared" si="9"/>
        <v>28181</v>
      </c>
      <c r="DN35" s="27">
        <f t="shared" si="12"/>
        <v>254.19662105481541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284</v>
      </c>
      <c r="D38" s="270"/>
      <c r="E38" s="270"/>
      <c r="F38" s="271"/>
    </row>
    <row r="39" spans="2:127" x14ac:dyDescent="0.25">
      <c r="B39" s="21" t="s">
        <v>2</v>
      </c>
      <c r="C39" s="306" t="s">
        <v>212</v>
      </c>
      <c r="D39" s="307"/>
      <c r="E39" s="307"/>
      <c r="F39" s="308"/>
    </row>
    <row r="40" spans="2:127" x14ac:dyDescent="0.25">
      <c r="B40" s="21" t="s">
        <v>1</v>
      </c>
      <c r="C40" s="269" t="s">
        <v>287</v>
      </c>
      <c r="D40" s="270"/>
      <c r="E40" s="270"/>
      <c r="F40" s="271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99" t="s">
        <v>158</v>
      </c>
      <c r="C43" s="9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</row>
    <row r="44" spans="2:127" x14ac:dyDescent="0.25">
      <c r="B44" s="100" t="s">
        <v>273</v>
      </c>
      <c r="C44" s="11"/>
      <c r="D44" s="240"/>
      <c r="E44" s="240"/>
      <c r="F44" s="240"/>
      <c r="G44" s="240"/>
      <c r="H44" s="240"/>
      <c r="I44" s="240"/>
      <c r="J44" s="240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274</v>
      </c>
      <c r="C45" s="11"/>
      <c r="D45" s="240"/>
      <c r="E45" s="240"/>
      <c r="F45" s="240"/>
      <c r="G45" s="240"/>
      <c r="H45" s="240"/>
      <c r="I45" s="240"/>
      <c r="J45" s="2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290</v>
      </c>
      <c r="C46" s="16"/>
      <c r="D46" s="241"/>
      <c r="E46" s="241"/>
      <c r="F46" s="241"/>
      <c r="G46" s="241"/>
      <c r="H46" s="241"/>
      <c r="I46" s="241"/>
      <c r="J46" s="241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282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283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285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5" t="s">
        <v>168</v>
      </c>
      <c r="C53" s="171"/>
      <c r="D53" s="112"/>
      <c r="E53" s="112"/>
      <c r="F53" s="112"/>
      <c r="G53" s="112"/>
      <c r="H53" s="112"/>
      <c r="I53" s="112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112"/>
      <c r="X53" s="112"/>
      <c r="Y53" s="112"/>
    </row>
    <row r="54" spans="2:26" ht="15" customHeight="1" x14ac:dyDescent="0.25">
      <c r="B54" s="297" t="s">
        <v>169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</row>
    <row r="55" spans="2:26" x14ac:dyDescent="0.25">
      <c r="B55" s="297" t="s">
        <v>170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spans="2:26" x14ac:dyDescent="0.25">
      <c r="B56" s="300" t="s">
        <v>286</v>
      </c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</row>
    <row r="57" spans="2:26" x14ac:dyDescent="0.25">
      <c r="B57" s="298" t="s">
        <v>171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</row>
    <row r="58" spans="2:26" x14ac:dyDescent="0.25">
      <c r="B58" s="171"/>
      <c r="C58" s="171"/>
      <c r="D58" s="112"/>
      <c r="E58" s="112"/>
      <c r="F58" s="112"/>
      <c r="G58" s="112"/>
      <c r="H58" s="112"/>
      <c r="I58" s="112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112"/>
      <c r="X58" s="112"/>
      <c r="Y58" s="112"/>
    </row>
    <row r="59" spans="2:26" x14ac:dyDescent="0.25">
      <c r="B59" s="171"/>
      <c r="C59" s="171"/>
      <c r="D59" s="112"/>
      <c r="E59" s="112"/>
      <c r="F59" s="112"/>
      <c r="G59" s="112"/>
      <c r="H59" s="112"/>
      <c r="I59" s="112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112"/>
      <c r="X59" s="112"/>
      <c r="Y59" s="112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51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4:Y54"/>
    <mergeCell ref="B55:Y55"/>
    <mergeCell ref="B56:Y56"/>
    <mergeCell ref="B57:Y57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2:DW61"/>
  <sheetViews>
    <sheetView topLeftCell="A32" zoomScaleNormal="100" workbookViewId="0">
      <selection activeCell="B50" sqref="B50:B51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43338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'25'!AE34</f>
        <v>2855412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'25'!DC34</f>
        <v>738551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0</v>
      </c>
      <c r="G11" s="126">
        <v>63</v>
      </c>
      <c r="H11" s="43">
        <f t="shared" ref="H11:H34" si="1">G11/1.42</f>
        <v>44.366197183098592</v>
      </c>
      <c r="I11" s="43">
        <v>65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2859615</v>
      </c>
      <c r="AF11" s="38"/>
      <c r="AG11" s="38"/>
      <c r="AH11" s="38"/>
      <c r="AI11" s="37">
        <f t="shared" ref="AI11:AI34" si="2">IF(ISBLANK(AE11),"-",AE11-AE10)</f>
        <v>4203</v>
      </c>
      <c r="AJ11" s="37">
        <f t="shared" ref="AJ11:AJ34" si="3">AI11/1000</f>
        <v>4.2030000000000003</v>
      </c>
      <c r="AK11" s="37">
        <f t="shared" ref="AK11:AK34" si="4">AJ11*24</f>
        <v>100.87200000000001</v>
      </c>
      <c r="AL11" s="37"/>
      <c r="AM11" s="37"/>
      <c r="AN11" s="37"/>
      <c r="AO11" s="37">
        <f t="shared" ref="AO11:AO34" si="5">AK11</f>
        <v>100.87200000000001</v>
      </c>
      <c r="AP11" s="36">
        <v>2.5</v>
      </c>
      <c r="AQ11" s="36">
        <f>'26'!AP11</f>
        <v>2.5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739752</v>
      </c>
      <c r="DD11" s="31"/>
      <c r="DE11" s="31">
        <f t="shared" ref="DE11:DE34" si="8">IF(ISBLANK(DC11),"-",DC11-DC10)</f>
        <v>1201</v>
      </c>
      <c r="DF11" s="31"/>
      <c r="DG11" s="31">
        <f>DC11-DC10</f>
        <v>1201</v>
      </c>
      <c r="DH11" s="31"/>
      <c r="DI11" s="31"/>
      <c r="DJ11" s="31"/>
      <c r="DK11" s="31"/>
      <c r="DL11" s="31"/>
      <c r="DM11" s="31">
        <f t="shared" ref="DM11:DM35" si="9">DE11</f>
        <v>1201</v>
      </c>
      <c r="DN11" s="31">
        <f>DM11/AJ11</f>
        <v>285.74827504163693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1</v>
      </c>
      <c r="G12" s="126">
        <v>62</v>
      </c>
      <c r="H12" s="43">
        <f t="shared" si="1"/>
        <v>43.661971830985919</v>
      </c>
      <c r="I12" s="43">
        <v>64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2863660</v>
      </c>
      <c r="AF12" s="38"/>
      <c r="AG12" s="38"/>
      <c r="AH12" s="38"/>
      <c r="AI12" s="37">
        <f t="shared" si="2"/>
        <v>4045</v>
      </c>
      <c r="AJ12" s="37">
        <f t="shared" si="3"/>
        <v>4.0449999999999999</v>
      </c>
      <c r="AK12" s="37">
        <f t="shared" si="4"/>
        <v>97.08</v>
      </c>
      <c r="AL12" s="37"/>
      <c r="AM12" s="37"/>
      <c r="AN12" s="37"/>
      <c r="AO12" s="37">
        <f t="shared" si="5"/>
        <v>97.08</v>
      </c>
      <c r="AP12" s="36">
        <v>3.7</v>
      </c>
      <c r="AQ12" s="36">
        <f>'26'!AP12</f>
        <v>3.7</v>
      </c>
      <c r="AR12" s="35"/>
      <c r="AS12" s="35"/>
      <c r="AT12" s="35"/>
      <c r="AU12" s="34" t="s">
        <v>153</v>
      </c>
      <c r="AV12" s="33">
        <v>1188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0.99831932773109244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740961</v>
      </c>
      <c r="DD12" s="31"/>
      <c r="DE12" s="31">
        <f t="shared" si="8"/>
        <v>1209</v>
      </c>
      <c r="DF12" s="31"/>
      <c r="DG12" s="31">
        <f t="shared" ref="DG12:DG34" si="10">DC12-DC11</f>
        <v>1209</v>
      </c>
      <c r="DH12" s="31"/>
      <c r="DI12" s="31"/>
      <c r="DJ12" s="31"/>
      <c r="DK12" s="31"/>
      <c r="DL12" s="31"/>
      <c r="DM12" s="31">
        <f t="shared" si="9"/>
        <v>1209</v>
      </c>
      <c r="DN12" s="31">
        <f t="shared" ref="DN12:DN35" si="11">DM12/AJ12</f>
        <v>298.88751545117429</v>
      </c>
      <c r="DO12" s="127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4</v>
      </c>
      <c r="G13" s="126">
        <v>62</v>
      </c>
      <c r="H13" s="43">
        <f t="shared" si="1"/>
        <v>43.661971830985919</v>
      </c>
      <c r="I13" s="43">
        <v>65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2867451</v>
      </c>
      <c r="AF13" s="38"/>
      <c r="AG13" s="38"/>
      <c r="AH13" s="38"/>
      <c r="AI13" s="37">
        <f t="shared" si="2"/>
        <v>3791</v>
      </c>
      <c r="AJ13" s="37">
        <f t="shared" si="3"/>
        <v>3.7909999999999999</v>
      </c>
      <c r="AK13" s="37">
        <f t="shared" si="4"/>
        <v>90.983999999999995</v>
      </c>
      <c r="AL13" s="37"/>
      <c r="AM13" s="37"/>
      <c r="AN13" s="37"/>
      <c r="AO13" s="37">
        <f t="shared" si="5"/>
        <v>90.983999999999995</v>
      </c>
      <c r="AP13" s="36">
        <v>5.3</v>
      </c>
      <c r="AQ13" s="36">
        <f>'26'!AP13</f>
        <v>5.3</v>
      </c>
      <c r="AR13" s="35"/>
      <c r="AS13" s="35"/>
      <c r="AT13" s="35"/>
      <c r="AU13" s="34" t="s">
        <v>153</v>
      </c>
      <c r="AV13" s="33">
        <v>1188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0.99831932773109244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742188</v>
      </c>
      <c r="DD13" s="31"/>
      <c r="DE13" s="31">
        <f t="shared" si="8"/>
        <v>1227</v>
      </c>
      <c r="DF13" s="31"/>
      <c r="DG13" s="31">
        <f t="shared" si="10"/>
        <v>1227</v>
      </c>
      <c r="DH13" s="31"/>
      <c r="DI13" s="31"/>
      <c r="DJ13" s="31"/>
      <c r="DK13" s="31"/>
      <c r="DL13" s="31"/>
      <c r="DM13" s="31">
        <f t="shared" si="9"/>
        <v>1227</v>
      </c>
      <c r="DN13" s="31">
        <f t="shared" si="11"/>
        <v>323.66130308625691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6</v>
      </c>
      <c r="G14" s="126">
        <v>61</v>
      </c>
      <c r="H14" s="43">
        <f t="shared" si="1"/>
        <v>42.95774647887324</v>
      </c>
      <c r="I14" s="43">
        <v>63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2871374</v>
      </c>
      <c r="AF14" s="38"/>
      <c r="AG14" s="38"/>
      <c r="AH14" s="38"/>
      <c r="AI14" s="37">
        <f t="shared" si="2"/>
        <v>3923</v>
      </c>
      <c r="AJ14" s="37">
        <f t="shared" si="3"/>
        <v>3.923</v>
      </c>
      <c r="AK14" s="37">
        <f t="shared" si="4"/>
        <v>94.152000000000001</v>
      </c>
      <c r="AL14" s="37"/>
      <c r="AM14" s="37"/>
      <c r="AN14" s="37"/>
      <c r="AO14" s="37">
        <f t="shared" si="5"/>
        <v>94.152000000000001</v>
      </c>
      <c r="AP14" s="36">
        <v>7.3</v>
      </c>
      <c r="AQ14" s="36">
        <f>'26'!AP14</f>
        <v>7.3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743398</v>
      </c>
      <c r="DD14" s="31"/>
      <c r="DE14" s="31">
        <f t="shared" si="8"/>
        <v>1210</v>
      </c>
      <c r="DF14" s="31"/>
      <c r="DG14" s="31">
        <f t="shared" si="10"/>
        <v>1210</v>
      </c>
      <c r="DH14" s="31"/>
      <c r="DI14" s="31"/>
      <c r="DJ14" s="31"/>
      <c r="DK14" s="31"/>
      <c r="DL14" s="31"/>
      <c r="DM14" s="31">
        <f t="shared" si="9"/>
        <v>1210</v>
      </c>
      <c r="DN14" s="31">
        <f t="shared" si="11"/>
        <v>308.43742034157532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7</v>
      </c>
      <c r="G15" s="126">
        <v>58</v>
      </c>
      <c r="H15" s="43">
        <f t="shared" si="1"/>
        <v>40.845070422535215</v>
      </c>
      <c r="I15" s="43">
        <v>60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2874864</v>
      </c>
      <c r="AF15" s="38"/>
      <c r="AG15" s="38"/>
      <c r="AH15" s="38"/>
      <c r="AI15" s="37">
        <f t="shared" si="2"/>
        <v>3490</v>
      </c>
      <c r="AJ15" s="37">
        <f t="shared" si="3"/>
        <v>3.49</v>
      </c>
      <c r="AK15" s="37">
        <f t="shared" si="4"/>
        <v>83.76</v>
      </c>
      <c r="AL15" s="37"/>
      <c r="AM15" s="37"/>
      <c r="AN15" s="37"/>
      <c r="AO15" s="37">
        <f t="shared" si="5"/>
        <v>83.76</v>
      </c>
      <c r="AP15" s="36">
        <v>8.8000000000000007</v>
      </c>
      <c r="AQ15" s="36">
        <f>'26'!AP15</f>
        <v>8.8000000000000007</v>
      </c>
      <c r="AR15" s="35"/>
      <c r="AS15" s="35"/>
      <c r="AT15" s="35"/>
      <c r="AU15" s="34" t="s">
        <v>153</v>
      </c>
      <c r="AV15" s="33">
        <v>1188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0.99831932773109244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744607</v>
      </c>
      <c r="DD15" s="31"/>
      <c r="DE15" s="31">
        <f t="shared" si="8"/>
        <v>1209</v>
      </c>
      <c r="DF15" s="31"/>
      <c r="DG15" s="31">
        <f t="shared" si="10"/>
        <v>1209</v>
      </c>
      <c r="DH15" s="31"/>
      <c r="DI15" s="31"/>
      <c r="DJ15" s="31"/>
      <c r="DK15" s="31"/>
      <c r="DL15" s="31"/>
      <c r="DM15" s="31">
        <f t="shared" si="9"/>
        <v>1209</v>
      </c>
      <c r="DN15" s="31">
        <f t="shared" si="11"/>
        <v>346.41833810888249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76</v>
      </c>
      <c r="H16" s="43">
        <f t="shared" si="1"/>
        <v>53.521126760563384</v>
      </c>
      <c r="I16" s="43">
        <v>74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2879023</v>
      </c>
      <c r="AF16" s="38"/>
      <c r="AG16" s="38"/>
      <c r="AH16" s="38"/>
      <c r="AI16" s="37">
        <f t="shared" si="2"/>
        <v>4159</v>
      </c>
      <c r="AJ16" s="37">
        <f t="shared" si="3"/>
        <v>4.1589999999999998</v>
      </c>
      <c r="AK16" s="37">
        <f t="shared" si="4"/>
        <v>99.816000000000003</v>
      </c>
      <c r="AL16" s="37"/>
      <c r="AM16" s="37"/>
      <c r="AN16" s="37"/>
      <c r="AO16" s="37">
        <f t="shared" si="5"/>
        <v>99.816000000000003</v>
      </c>
      <c r="AP16" s="36">
        <v>9.5</v>
      </c>
      <c r="AQ16" s="36">
        <f>'26'!AP16</f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745873</v>
      </c>
      <c r="DD16" s="31"/>
      <c r="DE16" s="31">
        <f t="shared" si="8"/>
        <v>1266</v>
      </c>
      <c r="DF16" s="31"/>
      <c r="DG16" s="31">
        <f t="shared" si="10"/>
        <v>1266</v>
      </c>
      <c r="DH16" s="31"/>
      <c r="DI16" s="31"/>
      <c r="DJ16" s="31"/>
      <c r="DK16" s="31"/>
      <c r="DL16" s="31"/>
      <c r="DM16" s="31">
        <f t="shared" si="9"/>
        <v>1266</v>
      </c>
      <c r="DN16" s="31">
        <f t="shared" si="11"/>
        <v>304.40009617696563</v>
      </c>
      <c r="DO16" s="127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8</v>
      </c>
      <c r="G17" s="126">
        <v>75</v>
      </c>
      <c r="H17" s="43">
        <f t="shared" si="1"/>
        <v>52.816901408450704</v>
      </c>
      <c r="I17" s="43">
        <v>73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2883630</v>
      </c>
      <c r="AF17" s="38"/>
      <c r="AG17" s="38"/>
      <c r="AH17" s="38"/>
      <c r="AI17" s="37">
        <f t="shared" si="2"/>
        <v>4607</v>
      </c>
      <c r="AJ17" s="37">
        <f t="shared" si="3"/>
        <v>4.6070000000000002</v>
      </c>
      <c r="AK17" s="37">
        <f t="shared" si="4"/>
        <v>110.56800000000001</v>
      </c>
      <c r="AL17" s="37"/>
      <c r="AM17" s="37"/>
      <c r="AN17" s="37"/>
      <c r="AO17" s="37">
        <f t="shared" si="5"/>
        <v>110.56800000000001</v>
      </c>
      <c r="AP17" s="36">
        <v>9.1</v>
      </c>
      <c r="AQ17" s="36">
        <f>'26'!AP17</f>
        <v>9.1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1007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0.84621848739495797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747163</v>
      </c>
      <c r="DD17" s="31"/>
      <c r="DE17" s="31">
        <f t="shared" si="8"/>
        <v>1290</v>
      </c>
      <c r="DF17" s="31"/>
      <c r="DG17" s="31">
        <f t="shared" si="10"/>
        <v>1290</v>
      </c>
      <c r="DH17" s="31"/>
      <c r="DI17" s="31"/>
      <c r="DJ17" s="31"/>
      <c r="DK17" s="31"/>
      <c r="DL17" s="31"/>
      <c r="DM17" s="31">
        <f t="shared" si="9"/>
        <v>1290</v>
      </c>
      <c r="DN17" s="31">
        <f t="shared" si="11"/>
        <v>280.00868243976555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6</v>
      </c>
      <c r="G18" s="126">
        <v>70</v>
      </c>
      <c r="H18" s="43">
        <f t="shared" si="1"/>
        <v>49.295774647887328</v>
      </c>
      <c r="I18" s="43">
        <v>68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2888200</v>
      </c>
      <c r="AF18" s="38"/>
      <c r="AG18" s="38"/>
      <c r="AH18" s="38"/>
      <c r="AI18" s="37">
        <f t="shared" si="2"/>
        <v>4570</v>
      </c>
      <c r="AJ18" s="37">
        <f t="shared" si="3"/>
        <v>4.57</v>
      </c>
      <c r="AK18" s="37">
        <f t="shared" si="4"/>
        <v>109.68</v>
      </c>
      <c r="AL18" s="37"/>
      <c r="AM18" s="37"/>
      <c r="AN18" s="37"/>
      <c r="AO18" s="37">
        <f t="shared" si="5"/>
        <v>109.68</v>
      </c>
      <c r="AP18" s="36">
        <v>8.5</v>
      </c>
      <c r="AQ18" s="36">
        <f>'26'!AP18</f>
        <v>8.5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1006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0.8453781512605042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748465</v>
      </c>
      <c r="DD18" s="31"/>
      <c r="DE18" s="31">
        <f t="shared" si="8"/>
        <v>1302</v>
      </c>
      <c r="DF18" s="31"/>
      <c r="DG18" s="31">
        <f t="shared" si="10"/>
        <v>1302</v>
      </c>
      <c r="DH18" s="31"/>
      <c r="DI18" s="31"/>
      <c r="DJ18" s="31"/>
      <c r="DK18" s="31"/>
      <c r="DL18" s="31"/>
      <c r="DM18" s="31">
        <f t="shared" si="9"/>
        <v>1302</v>
      </c>
      <c r="DN18" s="31">
        <f t="shared" si="11"/>
        <v>284.90153172866519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5</v>
      </c>
      <c r="G19" s="126">
        <v>67</v>
      </c>
      <c r="H19" s="43">
        <f t="shared" si="1"/>
        <v>47.183098591549296</v>
      </c>
      <c r="I19" s="43">
        <v>65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2892651</v>
      </c>
      <c r="AF19" s="38"/>
      <c r="AG19" s="38"/>
      <c r="AH19" s="38"/>
      <c r="AI19" s="37">
        <f t="shared" si="2"/>
        <v>4451</v>
      </c>
      <c r="AJ19" s="37">
        <f t="shared" si="3"/>
        <v>4.4509999999999996</v>
      </c>
      <c r="AK19" s="37">
        <f t="shared" si="4"/>
        <v>106.82399999999998</v>
      </c>
      <c r="AL19" s="37"/>
      <c r="AM19" s="37"/>
      <c r="AN19" s="37"/>
      <c r="AO19" s="37">
        <f t="shared" si="5"/>
        <v>106.82399999999998</v>
      </c>
      <c r="AP19" s="36">
        <v>7.6</v>
      </c>
      <c r="AQ19" s="36">
        <f>'26'!AP19</f>
        <v>7.6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1007</v>
      </c>
      <c r="BM19" s="33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0.84621848739495797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749828</v>
      </c>
      <c r="DD19" s="31"/>
      <c r="DE19" s="31">
        <f t="shared" si="8"/>
        <v>1363</v>
      </c>
      <c r="DF19" s="31"/>
      <c r="DG19" s="31">
        <f t="shared" si="10"/>
        <v>1363</v>
      </c>
      <c r="DH19" s="31"/>
      <c r="DI19" s="31"/>
      <c r="DJ19" s="31"/>
      <c r="DK19" s="31"/>
      <c r="DL19" s="31"/>
      <c r="DM19" s="31">
        <f t="shared" si="9"/>
        <v>1363</v>
      </c>
      <c r="DN19" s="31">
        <f t="shared" si="11"/>
        <v>306.22332060211193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4</v>
      </c>
      <c r="G20" s="126">
        <v>68</v>
      </c>
      <c r="H20" s="43">
        <f t="shared" si="1"/>
        <v>47.887323943661976</v>
      </c>
      <c r="I20" s="43">
        <v>65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2897040</v>
      </c>
      <c r="AF20" s="38"/>
      <c r="AG20" s="38"/>
      <c r="AH20" s="38"/>
      <c r="AI20" s="37">
        <f t="shared" si="2"/>
        <v>4389</v>
      </c>
      <c r="AJ20" s="37">
        <f t="shared" si="3"/>
        <v>4.3890000000000002</v>
      </c>
      <c r="AK20" s="37">
        <f t="shared" si="4"/>
        <v>105.33600000000001</v>
      </c>
      <c r="AL20" s="37"/>
      <c r="AM20" s="37"/>
      <c r="AN20" s="37"/>
      <c r="AO20" s="37">
        <f t="shared" si="5"/>
        <v>105.33600000000001</v>
      </c>
      <c r="AP20" s="36">
        <v>6.8</v>
      </c>
      <c r="AQ20" s="36">
        <f>'26'!AP20</f>
        <v>6.8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1048</v>
      </c>
      <c r="BM20" s="33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0.88067226890756301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751114</v>
      </c>
      <c r="DD20" s="31"/>
      <c r="DE20" s="31">
        <f t="shared" si="8"/>
        <v>1286</v>
      </c>
      <c r="DF20" s="31"/>
      <c r="DG20" s="31">
        <f t="shared" si="10"/>
        <v>1286</v>
      </c>
      <c r="DH20" s="31"/>
      <c r="DI20" s="31"/>
      <c r="DJ20" s="31"/>
      <c r="DK20" s="31"/>
      <c r="DL20" s="31"/>
      <c r="DM20" s="31">
        <f t="shared" si="9"/>
        <v>1286</v>
      </c>
      <c r="DN20" s="31">
        <f t="shared" si="11"/>
        <v>293.00524037366142</v>
      </c>
      <c r="DO20" s="127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4</v>
      </c>
      <c r="G21" s="126">
        <v>68</v>
      </c>
      <c r="H21" s="43">
        <f t="shared" si="1"/>
        <v>47.887323943661976</v>
      </c>
      <c r="I21" s="43">
        <v>65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2901397</v>
      </c>
      <c r="AF21" s="38"/>
      <c r="AG21" s="38"/>
      <c r="AH21" s="38"/>
      <c r="AI21" s="37">
        <f t="shared" si="2"/>
        <v>4357</v>
      </c>
      <c r="AJ21" s="37">
        <f t="shared" si="3"/>
        <v>4.3570000000000002</v>
      </c>
      <c r="AK21" s="37">
        <f t="shared" si="4"/>
        <v>104.56800000000001</v>
      </c>
      <c r="AL21" s="37"/>
      <c r="AM21" s="37"/>
      <c r="AN21" s="37"/>
      <c r="AO21" s="37">
        <f t="shared" si="5"/>
        <v>104.56800000000001</v>
      </c>
      <c r="AP21" s="36">
        <v>6</v>
      </c>
      <c r="AQ21" s="36">
        <f>'26'!AP21</f>
        <v>6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1017</v>
      </c>
      <c r="BM21" s="33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0.85462184873949576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752428</v>
      </c>
      <c r="DD21" s="31"/>
      <c r="DE21" s="31">
        <f t="shared" si="8"/>
        <v>1314</v>
      </c>
      <c r="DF21" s="31"/>
      <c r="DG21" s="31">
        <f t="shared" si="10"/>
        <v>1314</v>
      </c>
      <c r="DH21" s="31"/>
      <c r="DI21" s="31"/>
      <c r="DJ21" s="31"/>
      <c r="DK21" s="31"/>
      <c r="DL21" s="31"/>
      <c r="DM21" s="31">
        <f t="shared" si="9"/>
        <v>1314</v>
      </c>
      <c r="DN21" s="31">
        <f t="shared" si="11"/>
        <v>301.58365848060589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2</v>
      </c>
      <c r="G22" s="126">
        <v>74</v>
      </c>
      <c r="H22" s="43">
        <f t="shared" si="1"/>
        <v>52.112676056338032</v>
      </c>
      <c r="I22" s="43">
        <v>71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2905999</v>
      </c>
      <c r="AF22" s="38"/>
      <c r="AG22" s="38"/>
      <c r="AH22" s="38"/>
      <c r="AI22" s="37">
        <f t="shared" si="2"/>
        <v>4602</v>
      </c>
      <c r="AJ22" s="37">
        <f t="shared" si="3"/>
        <v>4.6020000000000003</v>
      </c>
      <c r="AK22" s="37">
        <f t="shared" si="4"/>
        <v>110.44800000000001</v>
      </c>
      <c r="AL22" s="37"/>
      <c r="AM22" s="37"/>
      <c r="AN22" s="37"/>
      <c r="AO22" s="37">
        <f t="shared" si="5"/>
        <v>110.44800000000001</v>
      </c>
      <c r="AP22" s="36">
        <v>5.5</v>
      </c>
      <c r="AQ22" s="36">
        <f>'26'!AP22</f>
        <v>5.5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1007</v>
      </c>
      <c r="BM22" s="33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0.84621848739495797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753637</v>
      </c>
      <c r="DD22" s="31"/>
      <c r="DE22" s="31">
        <f t="shared" si="8"/>
        <v>1209</v>
      </c>
      <c r="DF22" s="31"/>
      <c r="DG22" s="31">
        <f t="shared" si="10"/>
        <v>1209</v>
      </c>
      <c r="DH22" s="31"/>
      <c r="DI22" s="31"/>
      <c r="DJ22" s="31"/>
      <c r="DK22" s="31"/>
      <c r="DL22" s="31"/>
      <c r="DM22" s="31">
        <f t="shared" si="9"/>
        <v>1209</v>
      </c>
      <c r="DN22" s="31">
        <f t="shared" si="11"/>
        <v>262.71186440677963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2</v>
      </c>
      <c r="G23" s="126">
        <v>74</v>
      </c>
      <c r="H23" s="43">
        <f t="shared" si="1"/>
        <v>52.112676056338032</v>
      </c>
      <c r="I23" s="43">
        <v>71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2910715</v>
      </c>
      <c r="AF23" s="38"/>
      <c r="AG23" s="38"/>
      <c r="AH23" s="38"/>
      <c r="AI23" s="37">
        <f t="shared" si="2"/>
        <v>4716</v>
      </c>
      <c r="AJ23" s="37">
        <f t="shared" si="3"/>
        <v>4.7160000000000002</v>
      </c>
      <c r="AK23" s="37">
        <f t="shared" si="4"/>
        <v>113.184</v>
      </c>
      <c r="AL23" s="37"/>
      <c r="AM23" s="37"/>
      <c r="AN23" s="37"/>
      <c r="AO23" s="37">
        <f t="shared" si="5"/>
        <v>113.184</v>
      </c>
      <c r="AP23" s="36">
        <v>5</v>
      </c>
      <c r="AQ23" s="36">
        <f>'26'!AP23</f>
        <v>5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1007</v>
      </c>
      <c r="BM23" s="33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0.84621848739495797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754558</v>
      </c>
      <c r="DD23" s="31"/>
      <c r="DE23" s="31">
        <f t="shared" si="8"/>
        <v>921</v>
      </c>
      <c r="DF23" s="31"/>
      <c r="DG23" s="31">
        <f t="shared" si="10"/>
        <v>921</v>
      </c>
      <c r="DH23" s="31"/>
      <c r="DI23" s="31"/>
      <c r="DJ23" s="31"/>
      <c r="DK23" s="31"/>
      <c r="DL23" s="31"/>
      <c r="DM23" s="31">
        <f t="shared" si="9"/>
        <v>921</v>
      </c>
      <c r="DN23" s="31">
        <f t="shared" si="11"/>
        <v>195.29262086513995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1</v>
      </c>
      <c r="G24" s="126">
        <v>74</v>
      </c>
      <c r="H24" s="43">
        <f t="shared" si="1"/>
        <v>52.112676056338032</v>
      </c>
      <c r="I24" s="43">
        <v>72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2914985</v>
      </c>
      <c r="AF24" s="38"/>
      <c r="AG24" s="38"/>
      <c r="AH24" s="38"/>
      <c r="AI24" s="37">
        <f t="shared" si="2"/>
        <v>4270</v>
      </c>
      <c r="AJ24" s="37">
        <f t="shared" si="3"/>
        <v>4.2699999999999996</v>
      </c>
      <c r="AK24" s="37">
        <f t="shared" si="4"/>
        <v>102.47999999999999</v>
      </c>
      <c r="AL24" s="37"/>
      <c r="AM24" s="37"/>
      <c r="AN24" s="37"/>
      <c r="AO24" s="37">
        <f t="shared" si="5"/>
        <v>102.47999999999999</v>
      </c>
      <c r="AP24" s="36">
        <v>4.5999999999999996</v>
      </c>
      <c r="AQ24" s="36">
        <f>'26'!AP24</f>
        <v>4.5999999999999996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1006</v>
      </c>
      <c r="BM24" s="33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0.8453781512605042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755978</v>
      </c>
      <c r="DD24" s="31"/>
      <c r="DE24" s="31">
        <f t="shared" si="8"/>
        <v>1420</v>
      </c>
      <c r="DF24" s="31"/>
      <c r="DG24" s="31">
        <f t="shared" si="10"/>
        <v>1420</v>
      </c>
      <c r="DH24" s="31"/>
      <c r="DI24" s="31"/>
      <c r="DJ24" s="31"/>
      <c r="DK24" s="31"/>
      <c r="DL24" s="31"/>
      <c r="DM24" s="31">
        <f t="shared" si="9"/>
        <v>1420</v>
      </c>
      <c r="DN24" s="31">
        <f t="shared" si="11"/>
        <v>332.55269320843092</v>
      </c>
      <c r="DO24" s="127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1</v>
      </c>
      <c r="G25" s="126">
        <v>74</v>
      </c>
      <c r="H25" s="43">
        <f t="shared" si="1"/>
        <v>52.112676056338032</v>
      </c>
      <c r="I25" s="43">
        <v>72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2919469</v>
      </c>
      <c r="AF25" s="38"/>
      <c r="AG25" s="38"/>
      <c r="AH25" s="38"/>
      <c r="AI25" s="37">
        <f t="shared" si="2"/>
        <v>4484</v>
      </c>
      <c r="AJ25" s="37">
        <f t="shared" si="3"/>
        <v>4.484</v>
      </c>
      <c r="AK25" s="37">
        <f t="shared" si="4"/>
        <v>107.616</v>
      </c>
      <c r="AL25" s="37"/>
      <c r="AM25" s="37"/>
      <c r="AN25" s="37"/>
      <c r="AO25" s="37">
        <f t="shared" si="5"/>
        <v>107.616</v>
      </c>
      <c r="AP25" s="36">
        <v>4.2</v>
      </c>
      <c r="AQ25" s="36">
        <f>'26'!AP25</f>
        <v>4.2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1006</v>
      </c>
      <c r="BM25" s="33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0.8453781512605042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757137</v>
      </c>
      <c r="DD25" s="31"/>
      <c r="DE25" s="31">
        <f t="shared" si="8"/>
        <v>1159</v>
      </c>
      <c r="DF25" s="31"/>
      <c r="DG25" s="31">
        <f t="shared" si="10"/>
        <v>1159</v>
      </c>
      <c r="DH25" s="31"/>
      <c r="DI25" s="31"/>
      <c r="DJ25" s="31"/>
      <c r="DK25" s="31"/>
      <c r="DL25" s="31"/>
      <c r="DM25" s="31">
        <f t="shared" si="9"/>
        <v>1159</v>
      </c>
      <c r="DN25" s="31">
        <f t="shared" si="11"/>
        <v>258.47457627118644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0</v>
      </c>
      <c r="G26" s="126">
        <v>74</v>
      </c>
      <c r="H26" s="43">
        <f t="shared" si="1"/>
        <v>52.112676056338032</v>
      </c>
      <c r="I26" s="43">
        <v>72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2923981</v>
      </c>
      <c r="AF26" s="38"/>
      <c r="AG26" s="38"/>
      <c r="AH26" s="38"/>
      <c r="AI26" s="37">
        <f t="shared" si="2"/>
        <v>4512</v>
      </c>
      <c r="AJ26" s="37">
        <f t="shared" si="3"/>
        <v>4.5119999999999996</v>
      </c>
      <c r="AK26" s="37">
        <f t="shared" si="4"/>
        <v>108.28799999999998</v>
      </c>
      <c r="AL26" s="37"/>
      <c r="AM26" s="37"/>
      <c r="AN26" s="37"/>
      <c r="AO26" s="37">
        <f t="shared" si="5"/>
        <v>108.28799999999998</v>
      </c>
      <c r="AP26" s="36">
        <v>3.8</v>
      </c>
      <c r="AQ26" s="36">
        <f>'26'!AP26</f>
        <v>3.8</v>
      </c>
      <c r="AR26" s="35"/>
      <c r="AS26" s="35"/>
      <c r="AT26" s="35"/>
      <c r="AU26" s="34" t="s">
        <v>154</v>
      </c>
      <c r="AV26" s="33">
        <v>1186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1005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0.99663865546218489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0.84453781512605042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758287</v>
      </c>
      <c r="DD26" s="31"/>
      <c r="DE26" s="31">
        <f t="shared" si="8"/>
        <v>1150</v>
      </c>
      <c r="DF26" s="31"/>
      <c r="DG26" s="31">
        <f t="shared" si="10"/>
        <v>1150</v>
      </c>
      <c r="DH26" s="31"/>
      <c r="DI26" s="31"/>
      <c r="DJ26" s="31"/>
      <c r="DK26" s="31"/>
      <c r="DL26" s="31"/>
      <c r="DM26" s="31">
        <f t="shared" si="9"/>
        <v>1150</v>
      </c>
      <c r="DN26" s="31">
        <f t="shared" si="11"/>
        <v>254.87588652482273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-1</v>
      </c>
      <c r="G27" s="126">
        <v>73</v>
      </c>
      <c r="H27" s="43">
        <f t="shared" si="1"/>
        <v>51.408450704225352</v>
      </c>
      <c r="I27" s="43">
        <v>71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2928576</v>
      </c>
      <c r="AF27" s="38"/>
      <c r="AG27" s="38"/>
      <c r="AH27" s="38"/>
      <c r="AI27" s="37">
        <f t="shared" si="2"/>
        <v>4595</v>
      </c>
      <c r="AJ27" s="37">
        <f t="shared" si="3"/>
        <v>4.5949999999999998</v>
      </c>
      <c r="AK27" s="37">
        <f t="shared" si="4"/>
        <v>110.28</v>
      </c>
      <c r="AL27" s="37"/>
      <c r="AM27" s="37"/>
      <c r="AN27" s="37"/>
      <c r="AO27" s="37">
        <f t="shared" si="5"/>
        <v>110.28</v>
      </c>
      <c r="AP27" s="36">
        <v>3.4</v>
      </c>
      <c r="AQ27" s="36">
        <f>'26'!AP27</f>
        <v>3.4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1006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0.8453781512605042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759458</v>
      </c>
      <c r="DD27" s="31"/>
      <c r="DE27" s="31">
        <f t="shared" si="8"/>
        <v>1171</v>
      </c>
      <c r="DF27" s="31"/>
      <c r="DG27" s="31">
        <f t="shared" si="10"/>
        <v>1171</v>
      </c>
      <c r="DH27" s="31"/>
      <c r="DI27" s="31"/>
      <c r="DJ27" s="31"/>
      <c r="DK27" s="31"/>
      <c r="DL27" s="31"/>
      <c r="DM27" s="31">
        <f t="shared" si="9"/>
        <v>1171</v>
      </c>
      <c r="DN27" s="31">
        <f t="shared" si="11"/>
        <v>254.84221980413494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-2</v>
      </c>
      <c r="G28" s="126">
        <v>74</v>
      </c>
      <c r="H28" s="43">
        <f t="shared" si="1"/>
        <v>52.112676056338032</v>
      </c>
      <c r="I28" s="43">
        <v>72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2933507</v>
      </c>
      <c r="AF28" s="38"/>
      <c r="AG28" s="38"/>
      <c r="AH28" s="38"/>
      <c r="AI28" s="37">
        <f t="shared" si="2"/>
        <v>4931</v>
      </c>
      <c r="AJ28" s="37">
        <f t="shared" si="3"/>
        <v>4.931</v>
      </c>
      <c r="AK28" s="37">
        <f t="shared" si="4"/>
        <v>118.34399999999999</v>
      </c>
      <c r="AL28" s="37"/>
      <c r="AM28" s="37"/>
      <c r="AN28" s="37"/>
      <c r="AO28" s="37">
        <f t="shared" si="5"/>
        <v>118.34399999999999</v>
      </c>
      <c r="AP28" s="36">
        <v>3</v>
      </c>
      <c r="AQ28" s="36">
        <f>'26'!AP28</f>
        <v>3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1005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0.84453781512605042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760650</v>
      </c>
      <c r="DD28" s="31"/>
      <c r="DE28" s="31">
        <f t="shared" si="8"/>
        <v>1192</v>
      </c>
      <c r="DF28" s="31"/>
      <c r="DG28" s="31">
        <f t="shared" si="10"/>
        <v>1192</v>
      </c>
      <c r="DH28" s="31"/>
      <c r="DI28" s="31"/>
      <c r="DJ28" s="31"/>
      <c r="DK28" s="31"/>
      <c r="DL28" s="31"/>
      <c r="DM28" s="31">
        <f t="shared" si="9"/>
        <v>1192</v>
      </c>
      <c r="DN28" s="31">
        <f t="shared" si="11"/>
        <v>241.73595619549786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-2</v>
      </c>
      <c r="G29" s="126">
        <v>75</v>
      </c>
      <c r="H29" s="43">
        <f t="shared" si="1"/>
        <v>52.816901408450704</v>
      </c>
      <c r="I29" s="43">
        <v>73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2938759</v>
      </c>
      <c r="AF29" s="38"/>
      <c r="AG29" s="38"/>
      <c r="AH29" s="38"/>
      <c r="AI29" s="37">
        <f t="shared" si="2"/>
        <v>5252</v>
      </c>
      <c r="AJ29" s="37">
        <f t="shared" si="3"/>
        <v>5.2519999999999998</v>
      </c>
      <c r="AK29" s="37">
        <f t="shared" si="4"/>
        <v>126.048</v>
      </c>
      <c r="AL29" s="37"/>
      <c r="AM29" s="37"/>
      <c r="AN29" s="37"/>
      <c r="AO29" s="37">
        <f t="shared" si="5"/>
        <v>126.048</v>
      </c>
      <c r="AP29" s="36">
        <v>2.7</v>
      </c>
      <c r="AQ29" s="36">
        <f>'26'!AP29</f>
        <v>2.7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1016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0.85378151260504198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761793</v>
      </c>
      <c r="DD29" s="31"/>
      <c r="DE29" s="31">
        <f t="shared" si="8"/>
        <v>1143</v>
      </c>
      <c r="DF29" s="31"/>
      <c r="DG29" s="31">
        <f t="shared" si="10"/>
        <v>1143</v>
      </c>
      <c r="DH29" s="31"/>
      <c r="DI29" s="31"/>
      <c r="DJ29" s="31"/>
      <c r="DK29" s="31"/>
      <c r="DL29" s="31"/>
      <c r="DM29" s="31">
        <f t="shared" si="9"/>
        <v>1143</v>
      </c>
      <c r="DN29" s="31">
        <f t="shared" si="11"/>
        <v>217.63137852246763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-3</v>
      </c>
      <c r="G30" s="126">
        <v>75</v>
      </c>
      <c r="H30" s="43">
        <f t="shared" si="1"/>
        <v>52.816901408450704</v>
      </c>
      <c r="I30" s="43">
        <v>73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2943836</v>
      </c>
      <c r="AF30" s="38"/>
      <c r="AG30" s="38"/>
      <c r="AH30" s="38"/>
      <c r="AI30" s="37">
        <f t="shared" si="2"/>
        <v>5077</v>
      </c>
      <c r="AJ30" s="37">
        <f t="shared" si="3"/>
        <v>5.077</v>
      </c>
      <c r="AK30" s="37">
        <f t="shared" si="4"/>
        <v>121.848</v>
      </c>
      <c r="AL30" s="37"/>
      <c r="AM30" s="37"/>
      <c r="AN30" s="37"/>
      <c r="AO30" s="37">
        <f t="shared" si="5"/>
        <v>121.848</v>
      </c>
      <c r="AP30" s="36">
        <v>2.4</v>
      </c>
      <c r="AQ30" s="36">
        <f>'26'!AP30</f>
        <v>2.4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1015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0.8529411764705882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762927</v>
      </c>
      <c r="DD30" s="31"/>
      <c r="DE30" s="31">
        <f t="shared" si="8"/>
        <v>1134</v>
      </c>
      <c r="DF30" s="31"/>
      <c r="DG30" s="31">
        <f t="shared" si="10"/>
        <v>1134</v>
      </c>
      <c r="DH30" s="31"/>
      <c r="DI30" s="31"/>
      <c r="DJ30" s="31"/>
      <c r="DK30" s="31"/>
      <c r="DL30" s="31"/>
      <c r="DM30" s="31">
        <f t="shared" si="9"/>
        <v>1134</v>
      </c>
      <c r="DN30" s="31">
        <f t="shared" si="11"/>
        <v>223.36025211739215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-2</v>
      </c>
      <c r="G31" s="126">
        <v>76</v>
      </c>
      <c r="H31" s="43">
        <f t="shared" si="1"/>
        <v>53.521126760563384</v>
      </c>
      <c r="I31" s="43">
        <v>72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2949258</v>
      </c>
      <c r="AF31" s="38"/>
      <c r="AG31" s="38"/>
      <c r="AH31" s="38"/>
      <c r="AI31" s="37">
        <f t="shared" si="2"/>
        <v>5422</v>
      </c>
      <c r="AJ31" s="37">
        <f t="shared" si="3"/>
        <v>5.4219999999999997</v>
      </c>
      <c r="AK31" s="37">
        <f t="shared" si="4"/>
        <v>130.12799999999999</v>
      </c>
      <c r="AL31" s="37"/>
      <c r="AM31" s="37"/>
      <c r="AN31" s="37"/>
      <c r="AO31" s="37">
        <f t="shared" si="5"/>
        <v>130.12799999999999</v>
      </c>
      <c r="AP31" s="36">
        <v>2.2000000000000002</v>
      </c>
      <c r="AQ31" s="36">
        <f>'26'!AP31</f>
        <v>2.2000000000000002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1015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0.8529411764705882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764140</v>
      </c>
      <c r="DD31" s="31"/>
      <c r="DE31" s="31">
        <f t="shared" si="8"/>
        <v>1213</v>
      </c>
      <c r="DF31" s="31"/>
      <c r="DG31" s="31">
        <f t="shared" si="10"/>
        <v>1213</v>
      </c>
      <c r="DH31" s="31"/>
      <c r="DI31" s="31"/>
      <c r="DJ31" s="31"/>
      <c r="DK31" s="31"/>
      <c r="DL31" s="31"/>
      <c r="DM31" s="31">
        <f t="shared" si="9"/>
        <v>1213</v>
      </c>
      <c r="DN31" s="31">
        <f t="shared" si="11"/>
        <v>223.71818517152343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-1</v>
      </c>
      <c r="G32" s="126">
        <v>77</v>
      </c>
      <c r="H32" s="43">
        <f t="shared" si="1"/>
        <v>54.225352112676056</v>
      </c>
      <c r="I32" s="43">
        <v>76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2954480</v>
      </c>
      <c r="AF32" s="38"/>
      <c r="AG32" s="38"/>
      <c r="AH32" s="38"/>
      <c r="AI32" s="37">
        <f t="shared" si="2"/>
        <v>5222</v>
      </c>
      <c r="AJ32" s="37">
        <f t="shared" si="3"/>
        <v>5.2220000000000004</v>
      </c>
      <c r="AK32" s="37">
        <f t="shared" si="4"/>
        <v>125.328</v>
      </c>
      <c r="AL32" s="37"/>
      <c r="AM32" s="37"/>
      <c r="AN32" s="37"/>
      <c r="AO32" s="37">
        <f t="shared" si="5"/>
        <v>125.328</v>
      </c>
      <c r="AP32" s="36">
        <v>2</v>
      </c>
      <c r="AQ32" s="36">
        <f>'26'!AP32</f>
        <v>2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1015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0.8529411764705882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765249</v>
      </c>
      <c r="DD32" s="31"/>
      <c r="DE32" s="31">
        <f t="shared" si="8"/>
        <v>1109</v>
      </c>
      <c r="DF32" s="31"/>
      <c r="DG32" s="31">
        <f t="shared" si="10"/>
        <v>1109</v>
      </c>
      <c r="DH32" s="31"/>
      <c r="DI32" s="31"/>
      <c r="DJ32" s="31"/>
      <c r="DK32" s="31"/>
      <c r="DL32" s="31"/>
      <c r="DM32" s="31">
        <f t="shared" si="9"/>
        <v>1109</v>
      </c>
      <c r="DN32" s="31">
        <f t="shared" si="11"/>
        <v>212.37073918039064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0</v>
      </c>
      <c r="G33" s="126">
        <v>73</v>
      </c>
      <c r="H33" s="43">
        <f t="shared" si="1"/>
        <v>51.408450704225352</v>
      </c>
      <c r="I33" s="43">
        <v>72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2959747</v>
      </c>
      <c r="AF33" s="38"/>
      <c r="AG33" s="38"/>
      <c r="AH33" s="38"/>
      <c r="AI33" s="37">
        <f t="shared" si="2"/>
        <v>5267</v>
      </c>
      <c r="AJ33" s="37">
        <f t="shared" si="3"/>
        <v>5.2670000000000003</v>
      </c>
      <c r="AK33" s="37">
        <f t="shared" si="4"/>
        <v>126.40800000000002</v>
      </c>
      <c r="AL33" s="37"/>
      <c r="AM33" s="37"/>
      <c r="AN33" s="37"/>
      <c r="AO33" s="37">
        <f t="shared" si="5"/>
        <v>126.40800000000002</v>
      </c>
      <c r="AP33" s="36">
        <v>2.2999999999999998</v>
      </c>
      <c r="AQ33" s="36">
        <f>'26'!AP33</f>
        <v>2.2999999999999998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766318</v>
      </c>
      <c r="DD33" s="31"/>
      <c r="DE33" s="31">
        <f t="shared" si="8"/>
        <v>1069</v>
      </c>
      <c r="DF33" s="31"/>
      <c r="DG33" s="31">
        <f t="shared" si="10"/>
        <v>1069</v>
      </c>
      <c r="DH33" s="31"/>
      <c r="DI33" s="31"/>
      <c r="DJ33" s="31"/>
      <c r="DK33" s="31"/>
      <c r="DL33" s="31"/>
      <c r="DM33" s="31">
        <f t="shared" si="9"/>
        <v>1069</v>
      </c>
      <c r="DN33" s="31">
        <f t="shared" si="11"/>
        <v>202.96183785836337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1</v>
      </c>
      <c r="G34" s="126">
        <v>75</v>
      </c>
      <c r="H34" s="43">
        <f t="shared" si="1"/>
        <v>52.816901408450704</v>
      </c>
      <c r="I34" s="43">
        <v>74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2964895</v>
      </c>
      <c r="AF34" s="38"/>
      <c r="AG34" s="38"/>
      <c r="AH34" s="38"/>
      <c r="AI34" s="37">
        <f t="shared" si="2"/>
        <v>5148</v>
      </c>
      <c r="AJ34" s="37">
        <f t="shared" si="3"/>
        <v>5.1479999999999997</v>
      </c>
      <c r="AK34" s="37">
        <f t="shared" si="4"/>
        <v>123.55199999999999</v>
      </c>
      <c r="AL34" s="37"/>
      <c r="AM34" s="37"/>
      <c r="AN34" s="37"/>
      <c r="AO34" s="37">
        <f t="shared" si="5"/>
        <v>123.55199999999999</v>
      </c>
      <c r="AP34" s="36">
        <v>3.2</v>
      </c>
      <c r="AQ34" s="36">
        <f>'26'!AP34</f>
        <v>3.2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767403</v>
      </c>
      <c r="DD34" s="31"/>
      <c r="DE34" s="31">
        <f t="shared" si="8"/>
        <v>1085</v>
      </c>
      <c r="DF34" s="31"/>
      <c r="DG34" s="31">
        <f t="shared" si="10"/>
        <v>1085</v>
      </c>
      <c r="DH34" s="31"/>
      <c r="DI34" s="31"/>
      <c r="DJ34" s="31"/>
      <c r="DK34" s="31"/>
      <c r="DL34" s="31"/>
      <c r="DM34" s="31">
        <f t="shared" si="9"/>
        <v>1085</v>
      </c>
      <c r="DN34" s="31">
        <f t="shared" si="11"/>
        <v>210.76146076146077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2">AVERAGE(D11:D34)</f>
        <v>4</v>
      </c>
      <c r="E35" s="27">
        <f t="shared" si="12"/>
        <v>2.8169014084507045</v>
      </c>
      <c r="F35" s="27">
        <f t="shared" si="12"/>
        <v>2.0416666666666665</v>
      </c>
      <c r="G35" s="27">
        <f t="shared" si="12"/>
        <v>70.75</v>
      </c>
      <c r="H35" s="27">
        <f t="shared" si="12"/>
        <v>49.823943661971839</v>
      </c>
      <c r="I35" s="27">
        <f t="shared" si="12"/>
        <v>69.5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109483</v>
      </c>
      <c r="AJ35" s="27">
        <f>SUM(AJ11:AJ34)</f>
        <v>109.48299999999998</v>
      </c>
      <c r="AK35" s="27">
        <f>AVERAGE(AK11:AK34)</f>
        <v>109.48300000000002</v>
      </c>
      <c r="AL35" s="27"/>
      <c r="AM35" s="27"/>
      <c r="AN35" s="27"/>
      <c r="AO35" s="27"/>
      <c r="AP35" s="27">
        <f>AVERAGE(AP11:AP34)</f>
        <v>4.9750000000000005</v>
      </c>
      <c r="AQ35" s="27">
        <f>AVERAGE(AQ11:AQ34)</f>
        <v>4.9750000000000005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28852</v>
      </c>
      <c r="DF35" s="27"/>
      <c r="DG35" s="27">
        <f>SUM(DG11:DG34)</f>
        <v>28852</v>
      </c>
      <c r="DH35" s="27"/>
      <c r="DI35" s="27"/>
      <c r="DJ35" s="27"/>
      <c r="DK35" s="27"/>
      <c r="DL35" s="27"/>
      <c r="DM35" s="27">
        <f t="shared" si="9"/>
        <v>28852</v>
      </c>
      <c r="DN35" s="27">
        <f t="shared" si="11"/>
        <v>263.5294977302413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309" t="s">
        <v>293</v>
      </c>
      <c r="D38" s="310"/>
      <c r="E38" s="310"/>
      <c r="F38" s="311"/>
    </row>
    <row r="39" spans="2:127" x14ac:dyDescent="0.25">
      <c r="B39" s="21" t="s">
        <v>2</v>
      </c>
      <c r="C39" s="306" t="s">
        <v>212</v>
      </c>
      <c r="D39" s="307"/>
      <c r="E39" s="307"/>
      <c r="F39" s="308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99" t="s">
        <v>291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100" t="s">
        <v>273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13" t="s">
        <v>289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288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17" t="s">
        <v>297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176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242" t="s">
        <v>294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5" t="s">
        <v>295</v>
      </c>
      <c r="C53" s="171"/>
      <c r="D53" s="112"/>
      <c r="E53" s="112"/>
      <c r="F53" s="112"/>
      <c r="G53" s="112"/>
      <c r="H53" s="112"/>
      <c r="I53" s="112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112"/>
      <c r="X53" s="112"/>
      <c r="Y53" s="112"/>
    </row>
    <row r="54" spans="2:26" x14ac:dyDescent="0.25">
      <c r="B54" s="105" t="s">
        <v>168</v>
      </c>
      <c r="C54" s="171"/>
      <c r="D54" s="112"/>
      <c r="E54" s="112"/>
      <c r="F54" s="112"/>
      <c r="G54" s="112"/>
      <c r="H54" s="112"/>
      <c r="I54" s="112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112"/>
      <c r="X54" s="112"/>
      <c r="Y54" s="112"/>
    </row>
    <row r="55" spans="2:26" x14ac:dyDescent="0.25">
      <c r="B55" s="243" t="s">
        <v>296</v>
      </c>
      <c r="C55" s="171"/>
      <c r="D55" s="112"/>
      <c r="E55" s="112"/>
      <c r="F55" s="112"/>
      <c r="G55" s="112"/>
      <c r="H55" s="112"/>
      <c r="I55" s="112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112"/>
      <c r="X55" s="112"/>
      <c r="Y55" s="112"/>
    </row>
    <row r="56" spans="2:26" x14ac:dyDescent="0.25">
      <c r="B56" s="297" t="s">
        <v>169</v>
      </c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</row>
    <row r="57" spans="2:26" x14ac:dyDescent="0.25">
      <c r="B57" s="297" t="s">
        <v>170</v>
      </c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</row>
    <row r="58" spans="2:26" x14ac:dyDescent="0.25">
      <c r="B58" s="298" t="s">
        <v>171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</row>
    <row r="59" spans="2:26" x14ac:dyDescent="0.25">
      <c r="B59" s="300" t="s">
        <v>272</v>
      </c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</row>
    <row r="60" spans="2:26" x14ac:dyDescent="0.25">
      <c r="B60" s="100" t="s">
        <v>173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25">
      <c r="B61" s="113" t="s">
        <v>174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51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6:Y56"/>
    <mergeCell ref="B57:Y57"/>
    <mergeCell ref="B58:Y58"/>
    <mergeCell ref="B59:Y59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2:DW62"/>
  <sheetViews>
    <sheetView topLeftCell="A44" zoomScaleNormal="100" workbookViewId="0">
      <selection activeCell="B59" sqref="B59:Y61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43339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'26'!AE34</f>
        <v>2964895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'26'!DC34</f>
        <v>767403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3</v>
      </c>
      <c r="G11" s="126">
        <v>70</v>
      </c>
      <c r="H11" s="43">
        <f t="shared" ref="H11:H34" si="1">G11/1.42</f>
        <v>49.295774647887328</v>
      </c>
      <c r="I11" s="43">
        <v>69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2969727</v>
      </c>
      <c r="AF11" s="38"/>
      <c r="AG11" s="38"/>
      <c r="AH11" s="38"/>
      <c r="AI11" s="37">
        <f t="shared" ref="AI11:AI34" si="2">IF(ISBLANK(AE11),"-",AE11-AE10)</f>
        <v>4832</v>
      </c>
      <c r="AJ11" s="37">
        <f t="shared" ref="AJ11:AJ34" si="3">AI11/1000</f>
        <v>4.8319999999999999</v>
      </c>
      <c r="AK11" s="37">
        <f t="shared" ref="AK11:AK34" si="4">AJ11*24</f>
        <v>115.96799999999999</v>
      </c>
      <c r="AL11" s="37"/>
      <c r="AM11" s="37"/>
      <c r="AN11" s="37"/>
      <c r="AO11" s="37">
        <f t="shared" ref="AO11:AO34" si="5">AK11</f>
        <v>115.96799999999999</v>
      </c>
      <c r="AP11" s="36">
        <v>4.7</v>
      </c>
      <c r="AQ11" s="36">
        <f>AP11</f>
        <v>4.7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768539</v>
      </c>
      <c r="DD11" s="31"/>
      <c r="DE11" s="31">
        <f t="shared" ref="DE11:DE34" si="8">IF(ISBLANK(DC11),"-",DC11-DC10)</f>
        <v>1136</v>
      </c>
      <c r="DF11" s="31"/>
      <c r="DG11" s="31">
        <f>DC11-DC10</f>
        <v>1136</v>
      </c>
      <c r="DH11" s="31"/>
      <c r="DI11" s="31"/>
      <c r="DJ11" s="31"/>
      <c r="DK11" s="31"/>
      <c r="DL11" s="31"/>
      <c r="DM11" s="31">
        <f t="shared" ref="DM11:DM35" si="9">DE11</f>
        <v>1136</v>
      </c>
      <c r="DN11" s="31">
        <f>DM11/AJ11</f>
        <v>235.09933774834437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4</v>
      </c>
      <c r="G12" s="126">
        <v>71</v>
      </c>
      <c r="H12" s="43">
        <f t="shared" si="1"/>
        <v>50</v>
      </c>
      <c r="I12" s="43">
        <v>70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2974356</v>
      </c>
      <c r="AF12" s="38"/>
      <c r="AG12" s="38"/>
      <c r="AH12" s="38"/>
      <c r="AI12" s="37">
        <f t="shared" si="2"/>
        <v>4629</v>
      </c>
      <c r="AJ12" s="37">
        <f t="shared" si="3"/>
        <v>4.6289999999999996</v>
      </c>
      <c r="AK12" s="37">
        <f t="shared" si="4"/>
        <v>111.09599999999999</v>
      </c>
      <c r="AL12" s="37"/>
      <c r="AM12" s="37"/>
      <c r="AN12" s="37"/>
      <c r="AO12" s="37">
        <f t="shared" si="5"/>
        <v>111.09599999999999</v>
      </c>
      <c r="AP12" s="36">
        <v>6.2</v>
      </c>
      <c r="AQ12" s="36">
        <f t="shared" ref="AQ12:AQ34" si="10">AP12</f>
        <v>6.2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769617</v>
      </c>
      <c r="DD12" s="31"/>
      <c r="DE12" s="31">
        <f t="shared" si="8"/>
        <v>1078</v>
      </c>
      <c r="DF12" s="31"/>
      <c r="DG12" s="31">
        <f t="shared" ref="DG12:DG33" si="11">DC12-DC11</f>
        <v>1078</v>
      </c>
      <c r="DH12" s="31"/>
      <c r="DI12" s="31"/>
      <c r="DJ12" s="31"/>
      <c r="DK12" s="31"/>
      <c r="DL12" s="31"/>
      <c r="DM12" s="31">
        <f t="shared" si="9"/>
        <v>1078</v>
      </c>
      <c r="DN12" s="31">
        <f t="shared" ref="DN12:DN35" si="12">DM12/AJ12</f>
        <v>232.87967163534242</v>
      </c>
      <c r="DO12" s="127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6</v>
      </c>
      <c r="G13" s="126">
        <v>71</v>
      </c>
      <c r="H13" s="43">
        <f t="shared" si="1"/>
        <v>50</v>
      </c>
      <c r="I13" s="43">
        <v>70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2978998</v>
      </c>
      <c r="AF13" s="38"/>
      <c r="AG13" s="38"/>
      <c r="AH13" s="38"/>
      <c r="AI13" s="37">
        <f t="shared" si="2"/>
        <v>4642</v>
      </c>
      <c r="AJ13" s="37">
        <f t="shared" si="3"/>
        <v>4.6420000000000003</v>
      </c>
      <c r="AK13" s="37">
        <f t="shared" si="4"/>
        <v>111.40800000000002</v>
      </c>
      <c r="AL13" s="37"/>
      <c r="AM13" s="37"/>
      <c r="AN13" s="37"/>
      <c r="AO13" s="37">
        <f t="shared" si="5"/>
        <v>111.40800000000002</v>
      </c>
      <c r="AP13" s="36">
        <v>7.9</v>
      </c>
      <c r="AQ13" s="36">
        <f t="shared" si="10"/>
        <v>7.9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770719</v>
      </c>
      <c r="DD13" s="31"/>
      <c r="DE13" s="31">
        <f t="shared" si="8"/>
        <v>1102</v>
      </c>
      <c r="DF13" s="31"/>
      <c r="DG13" s="31">
        <f t="shared" si="11"/>
        <v>1102</v>
      </c>
      <c r="DH13" s="31"/>
      <c r="DI13" s="31"/>
      <c r="DJ13" s="31"/>
      <c r="DK13" s="31"/>
      <c r="DL13" s="31"/>
      <c r="DM13" s="31">
        <f t="shared" si="9"/>
        <v>1102</v>
      </c>
      <c r="DN13" s="31">
        <f t="shared" si="12"/>
        <v>237.39767341663074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7</v>
      </c>
      <c r="G14" s="126">
        <v>72</v>
      </c>
      <c r="H14" s="43">
        <f t="shared" si="1"/>
        <v>50.70422535211268</v>
      </c>
      <c r="I14" s="43">
        <v>71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2983707</v>
      </c>
      <c r="AF14" s="38"/>
      <c r="AG14" s="38"/>
      <c r="AH14" s="38"/>
      <c r="AI14" s="37">
        <f t="shared" si="2"/>
        <v>4709</v>
      </c>
      <c r="AJ14" s="37">
        <f t="shared" si="3"/>
        <v>4.7089999999999996</v>
      </c>
      <c r="AK14" s="37">
        <f t="shared" si="4"/>
        <v>113.01599999999999</v>
      </c>
      <c r="AL14" s="37"/>
      <c r="AM14" s="37"/>
      <c r="AN14" s="37"/>
      <c r="AO14" s="37">
        <f t="shared" si="5"/>
        <v>113.01599999999999</v>
      </c>
      <c r="AP14" s="36">
        <v>9.1999999999999993</v>
      </c>
      <c r="AQ14" s="36">
        <f t="shared" si="10"/>
        <v>9.1999999999999993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771839</v>
      </c>
      <c r="DD14" s="31"/>
      <c r="DE14" s="31">
        <f t="shared" si="8"/>
        <v>1120</v>
      </c>
      <c r="DF14" s="31"/>
      <c r="DG14" s="31">
        <f t="shared" si="11"/>
        <v>1120</v>
      </c>
      <c r="DH14" s="31"/>
      <c r="DI14" s="31"/>
      <c r="DJ14" s="31"/>
      <c r="DK14" s="31"/>
      <c r="DL14" s="31"/>
      <c r="DM14" s="31">
        <f t="shared" si="9"/>
        <v>1120</v>
      </c>
      <c r="DN14" s="31">
        <f t="shared" si="12"/>
        <v>237.84242939052879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83</v>
      </c>
      <c r="H15" s="43">
        <f t="shared" si="1"/>
        <v>58.450704225352112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2987907</v>
      </c>
      <c r="AF15" s="38"/>
      <c r="AG15" s="38"/>
      <c r="AH15" s="38"/>
      <c r="AI15" s="37">
        <f t="shared" si="2"/>
        <v>4200</v>
      </c>
      <c r="AJ15" s="37">
        <f t="shared" si="3"/>
        <v>4.2</v>
      </c>
      <c r="AK15" s="37">
        <f t="shared" si="4"/>
        <v>100.80000000000001</v>
      </c>
      <c r="AL15" s="37"/>
      <c r="AM15" s="37"/>
      <c r="AN15" s="37"/>
      <c r="AO15" s="37">
        <f t="shared" si="5"/>
        <v>100.80000000000001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1147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0.96386554621848741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772903</v>
      </c>
      <c r="DD15" s="31"/>
      <c r="DE15" s="31">
        <f t="shared" si="8"/>
        <v>1064</v>
      </c>
      <c r="DF15" s="31"/>
      <c r="DG15" s="31">
        <f t="shared" si="11"/>
        <v>1064</v>
      </c>
      <c r="DH15" s="31"/>
      <c r="DI15" s="31"/>
      <c r="DJ15" s="31"/>
      <c r="DK15" s="31"/>
      <c r="DL15" s="31"/>
      <c r="DM15" s="31">
        <f t="shared" si="9"/>
        <v>1064</v>
      </c>
      <c r="DN15" s="31">
        <f t="shared" si="12"/>
        <v>253.33333333333331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83</v>
      </c>
      <c r="H16" s="43">
        <f t="shared" si="1"/>
        <v>58.450704225352112</v>
      </c>
      <c r="I16" s="43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2992032</v>
      </c>
      <c r="AF16" s="38"/>
      <c r="AG16" s="38"/>
      <c r="AH16" s="38"/>
      <c r="AI16" s="37">
        <f t="shared" si="2"/>
        <v>4125</v>
      </c>
      <c r="AJ16" s="37">
        <f t="shared" si="3"/>
        <v>4.125</v>
      </c>
      <c r="AK16" s="37">
        <f t="shared" si="4"/>
        <v>99</v>
      </c>
      <c r="AL16" s="37"/>
      <c r="AM16" s="37"/>
      <c r="AN16" s="37"/>
      <c r="AO16" s="37">
        <f t="shared" si="5"/>
        <v>99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1066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0.89579831932773113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773915</v>
      </c>
      <c r="DD16" s="31"/>
      <c r="DE16" s="31">
        <f t="shared" si="8"/>
        <v>1012</v>
      </c>
      <c r="DF16" s="31"/>
      <c r="DG16" s="31">
        <f t="shared" si="11"/>
        <v>1012</v>
      </c>
      <c r="DH16" s="31"/>
      <c r="DI16" s="31"/>
      <c r="DJ16" s="31"/>
      <c r="DK16" s="31"/>
      <c r="DL16" s="31"/>
      <c r="DM16" s="31">
        <f t="shared" si="9"/>
        <v>1012</v>
      </c>
      <c r="DN16" s="31">
        <f t="shared" si="12"/>
        <v>245.33333333333334</v>
      </c>
      <c r="DO16" s="127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8</v>
      </c>
      <c r="G17" s="126">
        <v>78</v>
      </c>
      <c r="H17" s="43">
        <f t="shared" si="1"/>
        <v>54.929577464788736</v>
      </c>
      <c r="I17" s="43">
        <v>76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2996455</v>
      </c>
      <c r="AF17" s="38"/>
      <c r="AG17" s="38"/>
      <c r="AH17" s="38"/>
      <c r="AI17" s="37">
        <f t="shared" si="2"/>
        <v>4423</v>
      </c>
      <c r="AJ17" s="37">
        <f t="shared" si="3"/>
        <v>4.423</v>
      </c>
      <c r="AK17" s="37">
        <f t="shared" si="4"/>
        <v>106.152</v>
      </c>
      <c r="AL17" s="37"/>
      <c r="AM17" s="37"/>
      <c r="AN17" s="37"/>
      <c r="AO17" s="37">
        <f t="shared" si="5"/>
        <v>106.152</v>
      </c>
      <c r="AP17" s="36">
        <v>9.5</v>
      </c>
      <c r="AQ17" s="36">
        <f t="shared" si="10"/>
        <v>9.5</v>
      </c>
      <c r="AR17" s="35"/>
      <c r="AS17" s="35"/>
      <c r="AT17" s="35"/>
      <c r="AU17" s="34" t="s">
        <v>153</v>
      </c>
      <c r="AV17" s="33">
        <v>1096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0.92100840336134449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774925</v>
      </c>
      <c r="DD17" s="31"/>
      <c r="DE17" s="31">
        <f t="shared" si="8"/>
        <v>1010</v>
      </c>
      <c r="DF17" s="31"/>
      <c r="DG17" s="31">
        <f t="shared" si="11"/>
        <v>1010</v>
      </c>
      <c r="DH17" s="31"/>
      <c r="DI17" s="31"/>
      <c r="DJ17" s="31"/>
      <c r="DK17" s="31"/>
      <c r="DL17" s="31"/>
      <c r="DM17" s="31">
        <f t="shared" si="9"/>
        <v>1010</v>
      </c>
      <c r="DN17" s="31">
        <f t="shared" si="12"/>
        <v>228.35179742256386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8</v>
      </c>
      <c r="G18" s="126">
        <v>77</v>
      </c>
      <c r="H18" s="43">
        <f t="shared" si="1"/>
        <v>54.225352112676056</v>
      </c>
      <c r="I18" s="43">
        <v>75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3001160</v>
      </c>
      <c r="AF18" s="38"/>
      <c r="AG18" s="38"/>
      <c r="AH18" s="38"/>
      <c r="AI18" s="37">
        <f t="shared" si="2"/>
        <v>4705</v>
      </c>
      <c r="AJ18" s="37">
        <f t="shared" si="3"/>
        <v>4.7050000000000001</v>
      </c>
      <c r="AK18" s="37">
        <f t="shared" si="4"/>
        <v>112.92</v>
      </c>
      <c r="AL18" s="37"/>
      <c r="AM18" s="37"/>
      <c r="AN18" s="37"/>
      <c r="AO18" s="37">
        <f t="shared" si="5"/>
        <v>112.92</v>
      </c>
      <c r="AP18" s="36">
        <v>9.5</v>
      </c>
      <c r="AQ18" s="36">
        <f t="shared" si="10"/>
        <v>9.5</v>
      </c>
      <c r="AR18" s="35"/>
      <c r="AS18" s="35"/>
      <c r="AT18" s="35"/>
      <c r="AU18" s="34" t="s">
        <v>153</v>
      </c>
      <c r="AV18" s="33">
        <v>1188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0.99831932773109244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776016</v>
      </c>
      <c r="DD18" s="31"/>
      <c r="DE18" s="31">
        <f t="shared" si="8"/>
        <v>1091</v>
      </c>
      <c r="DF18" s="31"/>
      <c r="DG18" s="31">
        <f t="shared" si="11"/>
        <v>1091</v>
      </c>
      <c r="DH18" s="31"/>
      <c r="DI18" s="31"/>
      <c r="DJ18" s="31"/>
      <c r="DK18" s="31"/>
      <c r="DL18" s="31"/>
      <c r="DM18" s="31">
        <f t="shared" si="9"/>
        <v>1091</v>
      </c>
      <c r="DN18" s="31">
        <f t="shared" si="12"/>
        <v>231.88097768331562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6</v>
      </c>
      <c r="G19" s="126">
        <v>76</v>
      </c>
      <c r="H19" s="43">
        <f t="shared" si="1"/>
        <v>53.521126760563384</v>
      </c>
      <c r="I19" s="43">
        <v>74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3006138</v>
      </c>
      <c r="AF19" s="38"/>
      <c r="AG19" s="38"/>
      <c r="AH19" s="38"/>
      <c r="AI19" s="37">
        <f t="shared" si="2"/>
        <v>4978</v>
      </c>
      <c r="AJ19" s="37">
        <f t="shared" si="3"/>
        <v>4.9779999999999998</v>
      </c>
      <c r="AK19" s="37">
        <f t="shared" si="4"/>
        <v>119.47199999999999</v>
      </c>
      <c r="AL19" s="37"/>
      <c r="AM19" s="37"/>
      <c r="AN19" s="37"/>
      <c r="AO19" s="37">
        <f t="shared" si="5"/>
        <v>119.47199999999999</v>
      </c>
      <c r="AP19" s="36">
        <v>9.3000000000000007</v>
      </c>
      <c r="AQ19" s="36">
        <f t="shared" si="10"/>
        <v>9.3000000000000007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1007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0.84621848739495797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777165</v>
      </c>
      <c r="DD19" s="31"/>
      <c r="DE19" s="31">
        <f t="shared" si="8"/>
        <v>1149</v>
      </c>
      <c r="DF19" s="31"/>
      <c r="DG19" s="31">
        <f t="shared" si="11"/>
        <v>1149</v>
      </c>
      <c r="DH19" s="31"/>
      <c r="DI19" s="31"/>
      <c r="DJ19" s="31"/>
      <c r="DK19" s="31"/>
      <c r="DL19" s="31"/>
      <c r="DM19" s="31">
        <f t="shared" si="9"/>
        <v>1149</v>
      </c>
      <c r="DN19" s="31">
        <f t="shared" si="12"/>
        <v>230.81558858979511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6</v>
      </c>
      <c r="G20" s="126">
        <v>75</v>
      </c>
      <c r="H20" s="43">
        <f t="shared" si="1"/>
        <v>52.816901408450704</v>
      </c>
      <c r="I20" s="43">
        <v>73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3010980</v>
      </c>
      <c r="AF20" s="38"/>
      <c r="AG20" s="38"/>
      <c r="AH20" s="38"/>
      <c r="AI20" s="37">
        <f t="shared" si="2"/>
        <v>4842</v>
      </c>
      <c r="AJ20" s="37">
        <f t="shared" si="3"/>
        <v>4.8419999999999996</v>
      </c>
      <c r="AK20" s="37">
        <f t="shared" si="4"/>
        <v>116.208</v>
      </c>
      <c r="AL20" s="37"/>
      <c r="AM20" s="37"/>
      <c r="AN20" s="37"/>
      <c r="AO20" s="37">
        <f t="shared" si="5"/>
        <v>116.208</v>
      </c>
      <c r="AP20" s="36">
        <v>8.8000000000000007</v>
      </c>
      <c r="AQ20" s="36">
        <f t="shared" si="10"/>
        <v>8.8000000000000007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1006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0.8453781512605042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778362</v>
      </c>
      <c r="DD20" s="31"/>
      <c r="DE20" s="31">
        <f t="shared" si="8"/>
        <v>1197</v>
      </c>
      <c r="DF20" s="31"/>
      <c r="DG20" s="31">
        <f t="shared" si="11"/>
        <v>1197</v>
      </c>
      <c r="DH20" s="31"/>
      <c r="DI20" s="31"/>
      <c r="DJ20" s="31"/>
      <c r="DK20" s="31"/>
      <c r="DL20" s="31"/>
      <c r="DM20" s="31">
        <f t="shared" si="9"/>
        <v>1197</v>
      </c>
      <c r="DN20" s="31">
        <f t="shared" si="12"/>
        <v>247.2118959107807</v>
      </c>
      <c r="DO20" s="127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6</v>
      </c>
      <c r="G21" s="126">
        <v>75</v>
      </c>
      <c r="H21" s="43">
        <f t="shared" si="1"/>
        <v>52.816901408450704</v>
      </c>
      <c r="I21" s="43">
        <v>73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3015583</v>
      </c>
      <c r="AF21" s="38"/>
      <c r="AG21" s="38"/>
      <c r="AH21" s="38"/>
      <c r="AI21" s="37">
        <f t="shared" si="2"/>
        <v>4603</v>
      </c>
      <c r="AJ21" s="37">
        <f t="shared" si="3"/>
        <v>4.6029999999999998</v>
      </c>
      <c r="AK21" s="37">
        <f t="shared" si="4"/>
        <v>110.47199999999999</v>
      </c>
      <c r="AL21" s="37"/>
      <c r="AM21" s="37"/>
      <c r="AN21" s="37"/>
      <c r="AO21" s="37">
        <f t="shared" si="5"/>
        <v>110.47199999999999</v>
      </c>
      <c r="AP21" s="36">
        <v>8.1</v>
      </c>
      <c r="AQ21" s="36">
        <f t="shared" si="10"/>
        <v>8.1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1007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0.84621848739495797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779555</v>
      </c>
      <c r="DD21" s="31"/>
      <c r="DE21" s="31">
        <f t="shared" si="8"/>
        <v>1193</v>
      </c>
      <c r="DF21" s="31"/>
      <c r="DG21" s="31">
        <f t="shared" si="11"/>
        <v>1193</v>
      </c>
      <c r="DH21" s="31"/>
      <c r="DI21" s="31"/>
      <c r="DJ21" s="31"/>
      <c r="DK21" s="31"/>
      <c r="DL21" s="31"/>
      <c r="DM21" s="31">
        <f t="shared" si="9"/>
        <v>1193</v>
      </c>
      <c r="DN21" s="31">
        <f t="shared" si="12"/>
        <v>259.17879643710626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6</v>
      </c>
      <c r="G22" s="126">
        <v>74</v>
      </c>
      <c r="H22" s="43">
        <f t="shared" si="1"/>
        <v>52.112676056338032</v>
      </c>
      <c r="I22" s="43">
        <v>71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3020230</v>
      </c>
      <c r="AF22" s="38"/>
      <c r="AG22" s="38"/>
      <c r="AH22" s="38"/>
      <c r="AI22" s="37">
        <f t="shared" si="2"/>
        <v>4647</v>
      </c>
      <c r="AJ22" s="37">
        <f t="shared" si="3"/>
        <v>4.6470000000000002</v>
      </c>
      <c r="AK22" s="37">
        <f t="shared" si="4"/>
        <v>111.52800000000001</v>
      </c>
      <c r="AL22" s="37"/>
      <c r="AM22" s="37"/>
      <c r="AN22" s="37"/>
      <c r="AO22" s="37">
        <f t="shared" si="5"/>
        <v>111.52800000000001</v>
      </c>
      <c r="AP22" s="36">
        <v>7.5</v>
      </c>
      <c r="AQ22" s="36">
        <f t="shared" si="10"/>
        <v>7.5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1006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0.8453781512605042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780757</v>
      </c>
      <c r="DD22" s="31"/>
      <c r="DE22" s="31">
        <f t="shared" si="8"/>
        <v>1202</v>
      </c>
      <c r="DF22" s="31"/>
      <c r="DG22" s="31">
        <f t="shared" si="11"/>
        <v>1202</v>
      </c>
      <c r="DH22" s="31"/>
      <c r="DI22" s="31"/>
      <c r="DJ22" s="31"/>
      <c r="DK22" s="31"/>
      <c r="DL22" s="31"/>
      <c r="DM22" s="31">
        <f t="shared" si="9"/>
        <v>1202</v>
      </c>
      <c r="DN22" s="31">
        <f t="shared" si="12"/>
        <v>258.66150204432967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6</v>
      </c>
      <c r="G23" s="126">
        <v>73</v>
      </c>
      <c r="H23" s="43">
        <f t="shared" si="1"/>
        <v>51.408450704225352</v>
      </c>
      <c r="I23" s="43">
        <v>70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3024639</v>
      </c>
      <c r="AF23" s="38"/>
      <c r="AG23" s="38"/>
      <c r="AH23" s="38"/>
      <c r="AI23" s="37">
        <f t="shared" si="2"/>
        <v>4409</v>
      </c>
      <c r="AJ23" s="37">
        <f t="shared" si="3"/>
        <v>4.4089999999999998</v>
      </c>
      <c r="AK23" s="37">
        <f t="shared" si="4"/>
        <v>105.816</v>
      </c>
      <c r="AL23" s="37"/>
      <c r="AM23" s="37"/>
      <c r="AN23" s="37"/>
      <c r="AO23" s="37">
        <f t="shared" si="5"/>
        <v>105.816</v>
      </c>
      <c r="AP23" s="36">
        <v>6.8</v>
      </c>
      <c r="AQ23" s="36">
        <f t="shared" si="10"/>
        <v>6.8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1006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0.8453781512605042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781927</v>
      </c>
      <c r="DD23" s="31"/>
      <c r="DE23" s="31">
        <f t="shared" si="8"/>
        <v>1170</v>
      </c>
      <c r="DF23" s="31"/>
      <c r="DG23" s="31">
        <f t="shared" si="11"/>
        <v>1170</v>
      </c>
      <c r="DH23" s="31"/>
      <c r="DI23" s="31"/>
      <c r="DJ23" s="31"/>
      <c r="DK23" s="31"/>
      <c r="DL23" s="31"/>
      <c r="DM23" s="31">
        <f t="shared" si="9"/>
        <v>1170</v>
      </c>
      <c r="DN23" s="31">
        <f t="shared" si="12"/>
        <v>265.36629621229304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5</v>
      </c>
      <c r="G24" s="126">
        <v>73</v>
      </c>
      <c r="H24" s="43">
        <f t="shared" si="1"/>
        <v>51.408450704225352</v>
      </c>
      <c r="I24" s="43">
        <v>71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3029145</v>
      </c>
      <c r="AF24" s="38"/>
      <c r="AG24" s="38"/>
      <c r="AH24" s="38"/>
      <c r="AI24" s="37">
        <f t="shared" si="2"/>
        <v>4506</v>
      </c>
      <c r="AJ24" s="37">
        <f t="shared" si="3"/>
        <v>4.5060000000000002</v>
      </c>
      <c r="AK24" s="37">
        <f t="shared" si="4"/>
        <v>108.14400000000001</v>
      </c>
      <c r="AL24" s="37"/>
      <c r="AM24" s="37"/>
      <c r="AN24" s="37"/>
      <c r="AO24" s="37">
        <f t="shared" si="5"/>
        <v>108.14400000000001</v>
      </c>
      <c r="AP24" s="36">
        <v>6.4</v>
      </c>
      <c r="AQ24" s="36">
        <f t="shared" si="10"/>
        <v>6.4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1008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0.84705882352941175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783116</v>
      </c>
      <c r="DD24" s="31"/>
      <c r="DE24" s="31">
        <f t="shared" si="8"/>
        <v>1189</v>
      </c>
      <c r="DF24" s="31"/>
      <c r="DG24" s="31">
        <f t="shared" si="11"/>
        <v>1189</v>
      </c>
      <c r="DH24" s="31"/>
      <c r="DI24" s="31"/>
      <c r="DJ24" s="31"/>
      <c r="DK24" s="31"/>
      <c r="DL24" s="31"/>
      <c r="DM24" s="31">
        <f t="shared" si="9"/>
        <v>1189</v>
      </c>
      <c r="DN24" s="31">
        <f t="shared" si="12"/>
        <v>263.8703950288504</v>
      </c>
      <c r="DO24" s="127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5</v>
      </c>
      <c r="G25" s="126">
        <v>74</v>
      </c>
      <c r="H25" s="43">
        <f t="shared" si="1"/>
        <v>52.112676056338032</v>
      </c>
      <c r="I25" s="43">
        <v>72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3033484</v>
      </c>
      <c r="AF25" s="38"/>
      <c r="AG25" s="38"/>
      <c r="AH25" s="38"/>
      <c r="AI25" s="37">
        <f t="shared" si="2"/>
        <v>4339</v>
      </c>
      <c r="AJ25" s="37">
        <f t="shared" si="3"/>
        <v>4.3390000000000004</v>
      </c>
      <c r="AK25" s="37">
        <f t="shared" si="4"/>
        <v>104.13600000000001</v>
      </c>
      <c r="AL25" s="37"/>
      <c r="AM25" s="37"/>
      <c r="AN25" s="37"/>
      <c r="AO25" s="37">
        <f t="shared" si="5"/>
        <v>104.13600000000001</v>
      </c>
      <c r="AP25" s="36">
        <v>5.9</v>
      </c>
      <c r="AQ25" s="36">
        <f t="shared" si="10"/>
        <v>5.9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1006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0.8453781512605042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784266</v>
      </c>
      <c r="DD25" s="31"/>
      <c r="DE25" s="31">
        <f t="shared" si="8"/>
        <v>1150</v>
      </c>
      <c r="DF25" s="31"/>
      <c r="DG25" s="31">
        <f t="shared" si="11"/>
        <v>1150</v>
      </c>
      <c r="DH25" s="31"/>
      <c r="DI25" s="31"/>
      <c r="DJ25" s="31"/>
      <c r="DK25" s="31"/>
      <c r="DL25" s="31"/>
      <c r="DM25" s="31">
        <f t="shared" si="9"/>
        <v>1150</v>
      </c>
      <c r="DN25" s="31">
        <f t="shared" si="12"/>
        <v>265.03802719520627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3</v>
      </c>
      <c r="G26" s="126">
        <v>74</v>
      </c>
      <c r="H26" s="43">
        <f t="shared" si="1"/>
        <v>52.112676056338032</v>
      </c>
      <c r="I26" s="43">
        <v>72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3037903</v>
      </c>
      <c r="AF26" s="38"/>
      <c r="AG26" s="38"/>
      <c r="AH26" s="38"/>
      <c r="AI26" s="37">
        <f t="shared" si="2"/>
        <v>4419</v>
      </c>
      <c r="AJ26" s="37">
        <f t="shared" si="3"/>
        <v>4.4189999999999996</v>
      </c>
      <c r="AK26" s="37">
        <f t="shared" si="4"/>
        <v>106.05599999999998</v>
      </c>
      <c r="AL26" s="37"/>
      <c r="AM26" s="37"/>
      <c r="AN26" s="37"/>
      <c r="AO26" s="37">
        <f t="shared" si="5"/>
        <v>106.05599999999998</v>
      </c>
      <c r="AP26" s="36">
        <v>5.4</v>
      </c>
      <c r="AQ26" s="36">
        <f t="shared" si="10"/>
        <v>5.4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1007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0.84621848739495797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785419</v>
      </c>
      <c r="DD26" s="31"/>
      <c r="DE26" s="31">
        <f t="shared" si="8"/>
        <v>1153</v>
      </c>
      <c r="DF26" s="31"/>
      <c r="DG26" s="31">
        <f t="shared" si="11"/>
        <v>1153</v>
      </c>
      <c r="DH26" s="31"/>
      <c r="DI26" s="31"/>
      <c r="DJ26" s="31"/>
      <c r="DK26" s="31"/>
      <c r="DL26" s="31"/>
      <c r="DM26" s="31">
        <f t="shared" si="9"/>
        <v>1153</v>
      </c>
      <c r="DN26" s="31">
        <f t="shared" si="12"/>
        <v>260.91875990042996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2</v>
      </c>
      <c r="G27" s="126">
        <v>74</v>
      </c>
      <c r="H27" s="43">
        <f t="shared" si="1"/>
        <v>52.112676056338032</v>
      </c>
      <c r="I27" s="43">
        <v>72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3042349</v>
      </c>
      <c r="AF27" s="38"/>
      <c r="AG27" s="38"/>
      <c r="AH27" s="38"/>
      <c r="AI27" s="37">
        <f t="shared" si="2"/>
        <v>4446</v>
      </c>
      <c r="AJ27" s="37">
        <f t="shared" si="3"/>
        <v>4.4459999999999997</v>
      </c>
      <c r="AK27" s="37">
        <f t="shared" si="4"/>
        <v>106.70399999999999</v>
      </c>
      <c r="AL27" s="37"/>
      <c r="AM27" s="37"/>
      <c r="AN27" s="37"/>
      <c r="AO27" s="37">
        <f t="shared" si="5"/>
        <v>106.70399999999999</v>
      </c>
      <c r="AP27" s="36">
        <v>4.9000000000000004</v>
      </c>
      <c r="AQ27" s="36">
        <f t="shared" si="10"/>
        <v>4.9000000000000004</v>
      </c>
      <c r="AR27" s="35"/>
      <c r="AS27" s="35"/>
      <c r="AT27" s="35"/>
      <c r="AU27" s="34" t="s">
        <v>154</v>
      </c>
      <c r="AV27" s="33">
        <v>1188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1006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0.99831932773109244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0.8453781512605042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786585</v>
      </c>
      <c r="DD27" s="31"/>
      <c r="DE27" s="31">
        <f t="shared" si="8"/>
        <v>1166</v>
      </c>
      <c r="DF27" s="31"/>
      <c r="DG27" s="31">
        <f t="shared" si="11"/>
        <v>1166</v>
      </c>
      <c r="DH27" s="31"/>
      <c r="DI27" s="31"/>
      <c r="DJ27" s="31"/>
      <c r="DK27" s="31"/>
      <c r="DL27" s="31"/>
      <c r="DM27" s="31">
        <f t="shared" si="9"/>
        <v>1166</v>
      </c>
      <c r="DN27" s="31">
        <f t="shared" si="12"/>
        <v>262.25820962663067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1</v>
      </c>
      <c r="G28" s="126">
        <v>73</v>
      </c>
      <c r="H28" s="43">
        <f t="shared" si="1"/>
        <v>51.408450704225352</v>
      </c>
      <c r="I28" s="43">
        <v>71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3046919</v>
      </c>
      <c r="AF28" s="38"/>
      <c r="AG28" s="38"/>
      <c r="AH28" s="38"/>
      <c r="AI28" s="37">
        <f t="shared" si="2"/>
        <v>4570</v>
      </c>
      <c r="AJ28" s="37">
        <f t="shared" si="3"/>
        <v>4.57</v>
      </c>
      <c r="AK28" s="37">
        <f t="shared" si="4"/>
        <v>109.68</v>
      </c>
      <c r="AL28" s="37"/>
      <c r="AM28" s="37"/>
      <c r="AN28" s="37"/>
      <c r="AO28" s="37">
        <f t="shared" si="5"/>
        <v>109.68</v>
      </c>
      <c r="AP28" s="36">
        <v>4.5</v>
      </c>
      <c r="AQ28" s="36">
        <f t="shared" si="10"/>
        <v>4.5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1005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0.84453781512605042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787759</v>
      </c>
      <c r="DD28" s="31"/>
      <c r="DE28" s="31">
        <f t="shared" si="8"/>
        <v>1174</v>
      </c>
      <c r="DF28" s="31"/>
      <c r="DG28" s="31">
        <f t="shared" si="11"/>
        <v>1174</v>
      </c>
      <c r="DH28" s="31"/>
      <c r="DI28" s="31"/>
      <c r="DJ28" s="31"/>
      <c r="DK28" s="31"/>
      <c r="DL28" s="31"/>
      <c r="DM28" s="31">
        <f t="shared" si="9"/>
        <v>1174</v>
      </c>
      <c r="DN28" s="31">
        <f t="shared" si="12"/>
        <v>256.89277899343546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1</v>
      </c>
      <c r="G29" s="126">
        <v>73</v>
      </c>
      <c r="H29" s="43">
        <f t="shared" si="1"/>
        <v>51.408450704225352</v>
      </c>
      <c r="I29" s="43">
        <v>71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3051804</v>
      </c>
      <c r="AF29" s="38"/>
      <c r="AG29" s="38"/>
      <c r="AH29" s="38"/>
      <c r="AI29" s="37">
        <f t="shared" si="2"/>
        <v>4885</v>
      </c>
      <c r="AJ29" s="37">
        <f t="shared" si="3"/>
        <v>4.8849999999999998</v>
      </c>
      <c r="AK29" s="37">
        <f t="shared" si="4"/>
        <v>117.24</v>
      </c>
      <c r="AL29" s="37"/>
      <c r="AM29" s="37"/>
      <c r="AN29" s="37"/>
      <c r="AO29" s="37">
        <f t="shared" si="5"/>
        <v>117.24</v>
      </c>
      <c r="AP29" s="36">
        <v>4</v>
      </c>
      <c r="AQ29" s="36">
        <f t="shared" si="10"/>
        <v>4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1008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0.84705882352941175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788923</v>
      </c>
      <c r="DD29" s="31"/>
      <c r="DE29" s="31">
        <f t="shared" si="8"/>
        <v>1164</v>
      </c>
      <c r="DF29" s="31"/>
      <c r="DG29" s="31">
        <f t="shared" si="11"/>
        <v>1164</v>
      </c>
      <c r="DH29" s="31"/>
      <c r="DI29" s="31"/>
      <c r="DJ29" s="31"/>
      <c r="DK29" s="31"/>
      <c r="DL29" s="31"/>
      <c r="DM29" s="31">
        <f t="shared" si="9"/>
        <v>1164</v>
      </c>
      <c r="DN29" s="31">
        <f t="shared" si="12"/>
        <v>238.28045035823951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0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3056471</v>
      </c>
      <c r="AF30" s="38"/>
      <c r="AG30" s="38"/>
      <c r="AH30" s="38"/>
      <c r="AI30" s="37">
        <f t="shared" si="2"/>
        <v>4667</v>
      </c>
      <c r="AJ30" s="37">
        <f t="shared" si="3"/>
        <v>4.6669999999999998</v>
      </c>
      <c r="AK30" s="37">
        <f t="shared" si="4"/>
        <v>112.008</v>
      </c>
      <c r="AL30" s="37"/>
      <c r="AM30" s="37"/>
      <c r="AN30" s="37"/>
      <c r="AO30" s="37">
        <f t="shared" si="5"/>
        <v>112.008</v>
      </c>
      <c r="AP30" s="36">
        <v>3.4</v>
      </c>
      <c r="AQ30" s="36">
        <f t="shared" si="10"/>
        <v>3.4</v>
      </c>
      <c r="AR30" s="35"/>
      <c r="AS30" s="35"/>
      <c r="AT30" s="35"/>
      <c r="AU30" s="34" t="s">
        <v>154</v>
      </c>
      <c r="AV30" s="33">
        <v>1186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1067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0.99663865546218489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0.89663865546218491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790085</v>
      </c>
      <c r="DD30" s="31"/>
      <c r="DE30" s="31">
        <f t="shared" si="8"/>
        <v>1162</v>
      </c>
      <c r="DF30" s="31"/>
      <c r="DG30" s="31">
        <f t="shared" si="11"/>
        <v>1162</v>
      </c>
      <c r="DH30" s="31"/>
      <c r="DI30" s="31"/>
      <c r="DJ30" s="31"/>
      <c r="DK30" s="31"/>
      <c r="DL30" s="31"/>
      <c r="DM30" s="31">
        <f t="shared" si="9"/>
        <v>1162</v>
      </c>
      <c r="DN30" s="31">
        <f t="shared" si="12"/>
        <v>248.98221555603172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-2</v>
      </c>
      <c r="G31" s="126">
        <v>75</v>
      </c>
      <c r="H31" s="43">
        <f t="shared" si="1"/>
        <v>52.816901408450704</v>
      </c>
      <c r="I31" s="43">
        <v>73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3061115</v>
      </c>
      <c r="AF31" s="38"/>
      <c r="AG31" s="38"/>
      <c r="AH31" s="38"/>
      <c r="AI31" s="37">
        <f t="shared" si="2"/>
        <v>4644</v>
      </c>
      <c r="AJ31" s="37">
        <f t="shared" si="3"/>
        <v>4.6440000000000001</v>
      </c>
      <c r="AK31" s="37">
        <f t="shared" si="4"/>
        <v>111.456</v>
      </c>
      <c r="AL31" s="37"/>
      <c r="AM31" s="37"/>
      <c r="AN31" s="37"/>
      <c r="AO31" s="37">
        <f t="shared" si="5"/>
        <v>111.456</v>
      </c>
      <c r="AP31" s="36">
        <v>2.9</v>
      </c>
      <c r="AQ31" s="36">
        <f t="shared" si="10"/>
        <v>2.9</v>
      </c>
      <c r="AR31" s="35"/>
      <c r="AS31" s="35"/>
      <c r="AT31" s="35"/>
      <c r="AU31" s="34" t="s">
        <v>154</v>
      </c>
      <c r="AV31" s="33">
        <v>1186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1046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0.99663865546218489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0.87899159663865545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791239</v>
      </c>
      <c r="DD31" s="31"/>
      <c r="DE31" s="31">
        <f t="shared" si="8"/>
        <v>1154</v>
      </c>
      <c r="DF31" s="31"/>
      <c r="DG31" s="31">
        <f t="shared" si="11"/>
        <v>1154</v>
      </c>
      <c r="DH31" s="31"/>
      <c r="DI31" s="31"/>
      <c r="DJ31" s="31"/>
      <c r="DK31" s="31"/>
      <c r="DL31" s="31"/>
      <c r="DM31" s="31">
        <f t="shared" si="9"/>
        <v>1154</v>
      </c>
      <c r="DN31" s="31">
        <f t="shared" si="12"/>
        <v>248.49267872523686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-1</v>
      </c>
      <c r="G32" s="126">
        <v>76</v>
      </c>
      <c r="H32" s="43">
        <f t="shared" si="1"/>
        <v>53.521126760563384</v>
      </c>
      <c r="I32" s="43">
        <v>75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3065859</v>
      </c>
      <c r="AF32" s="38"/>
      <c r="AG32" s="38"/>
      <c r="AH32" s="38"/>
      <c r="AI32" s="37">
        <f t="shared" si="2"/>
        <v>4744</v>
      </c>
      <c r="AJ32" s="37">
        <f t="shared" si="3"/>
        <v>4.7439999999999998</v>
      </c>
      <c r="AK32" s="37">
        <f t="shared" si="4"/>
        <v>113.85599999999999</v>
      </c>
      <c r="AL32" s="37"/>
      <c r="AM32" s="37"/>
      <c r="AN32" s="37"/>
      <c r="AO32" s="37">
        <f t="shared" si="5"/>
        <v>113.85599999999999</v>
      </c>
      <c r="AP32" s="36">
        <v>2.5</v>
      </c>
      <c r="AQ32" s="36">
        <f t="shared" si="10"/>
        <v>2.5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1015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0.8529411764705882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792416</v>
      </c>
      <c r="DD32" s="31"/>
      <c r="DE32" s="31">
        <f t="shared" si="8"/>
        <v>1177</v>
      </c>
      <c r="DF32" s="31"/>
      <c r="DG32" s="31">
        <f t="shared" si="11"/>
        <v>1177</v>
      </c>
      <c r="DH32" s="31"/>
      <c r="DI32" s="31"/>
      <c r="DJ32" s="31"/>
      <c r="DK32" s="31"/>
      <c r="DL32" s="31"/>
      <c r="DM32" s="31">
        <f t="shared" si="9"/>
        <v>1177</v>
      </c>
      <c r="DN32" s="31">
        <f t="shared" si="12"/>
        <v>248.1028667790894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0</v>
      </c>
      <c r="G33" s="126">
        <v>74</v>
      </c>
      <c r="H33" s="43">
        <f t="shared" si="1"/>
        <v>52.112676056338032</v>
      </c>
      <c r="I33" s="43">
        <v>72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3070530</v>
      </c>
      <c r="AF33" s="38"/>
      <c r="AG33" s="38"/>
      <c r="AH33" s="38"/>
      <c r="AI33" s="37">
        <f t="shared" si="2"/>
        <v>4671</v>
      </c>
      <c r="AJ33" s="37">
        <f t="shared" si="3"/>
        <v>4.6710000000000003</v>
      </c>
      <c r="AK33" s="37">
        <f t="shared" si="4"/>
        <v>112.10400000000001</v>
      </c>
      <c r="AL33" s="37"/>
      <c r="AM33" s="37"/>
      <c r="AN33" s="37"/>
      <c r="AO33" s="37">
        <f t="shared" si="5"/>
        <v>112.10400000000001</v>
      </c>
      <c r="AP33" s="36">
        <v>2.7</v>
      </c>
      <c r="AQ33" s="36">
        <f t="shared" si="10"/>
        <v>2.7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793505</v>
      </c>
      <c r="DD33" s="31"/>
      <c r="DE33" s="31">
        <f t="shared" si="8"/>
        <v>1089</v>
      </c>
      <c r="DF33" s="31"/>
      <c r="DG33" s="31">
        <f t="shared" si="11"/>
        <v>1089</v>
      </c>
      <c r="DH33" s="31"/>
      <c r="DI33" s="31"/>
      <c r="DJ33" s="31"/>
      <c r="DK33" s="31"/>
      <c r="DL33" s="31"/>
      <c r="DM33" s="31">
        <f t="shared" si="9"/>
        <v>1089</v>
      </c>
      <c r="DN33" s="31">
        <f t="shared" si="12"/>
        <v>233.14065510597302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2</v>
      </c>
      <c r="G34" s="126">
        <v>74</v>
      </c>
      <c r="H34" s="43">
        <f t="shared" si="1"/>
        <v>52.112676056338032</v>
      </c>
      <c r="I34" s="43">
        <v>72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3074972</v>
      </c>
      <c r="AF34" s="38"/>
      <c r="AG34" s="38"/>
      <c r="AH34" s="38"/>
      <c r="AI34" s="37">
        <f t="shared" si="2"/>
        <v>4442</v>
      </c>
      <c r="AJ34" s="37">
        <f t="shared" si="3"/>
        <v>4.4420000000000002</v>
      </c>
      <c r="AK34" s="37">
        <f t="shared" si="4"/>
        <v>106.608</v>
      </c>
      <c r="AL34" s="37"/>
      <c r="AM34" s="37"/>
      <c r="AN34" s="37"/>
      <c r="AO34" s="37">
        <f t="shared" si="5"/>
        <v>106.608</v>
      </c>
      <c r="AP34" s="36">
        <v>3.5</v>
      </c>
      <c r="AQ34" s="36">
        <f t="shared" si="10"/>
        <v>3.5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794595</v>
      </c>
      <c r="DD34" s="31"/>
      <c r="DE34" s="31">
        <f t="shared" si="8"/>
        <v>1090</v>
      </c>
      <c r="DF34" s="31"/>
      <c r="DG34" s="31">
        <f>DC34-DC33</f>
        <v>1090</v>
      </c>
      <c r="DH34" s="31"/>
      <c r="DI34" s="31"/>
      <c r="DJ34" s="31"/>
      <c r="DK34" s="31"/>
      <c r="DL34" s="31"/>
      <c r="DM34" s="31">
        <f t="shared" si="9"/>
        <v>1090</v>
      </c>
      <c r="DN34" s="31">
        <f t="shared" si="12"/>
        <v>245.38496172895091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4.083333333333333</v>
      </c>
      <c r="G35" s="27">
        <f t="shared" si="13"/>
        <v>74.666666666666671</v>
      </c>
      <c r="H35" s="27">
        <f t="shared" si="13"/>
        <v>52.582159624413151</v>
      </c>
      <c r="I35" s="27">
        <f t="shared" si="13"/>
        <v>72.708333333333329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110077</v>
      </c>
      <c r="AJ35" s="27">
        <f>SUM(AJ11:AJ34)</f>
        <v>110.07700000000003</v>
      </c>
      <c r="AK35" s="27">
        <f>AVERAGE(AK11:AK34)</f>
        <v>110.07699999999998</v>
      </c>
      <c r="AL35" s="27"/>
      <c r="AM35" s="27"/>
      <c r="AN35" s="27"/>
      <c r="AO35" s="27"/>
      <c r="AP35" s="27">
        <f>AVERAGE(AP11:AP34)</f>
        <v>6.3583333333333334</v>
      </c>
      <c r="AQ35" s="27">
        <f>AVERAGE(AQ11:AQ34)</f>
        <v>6.3583333333333334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27192</v>
      </c>
      <c r="DF35" s="27"/>
      <c r="DG35" s="27">
        <f>SUM(DG11:DG34)</f>
        <v>27192</v>
      </c>
      <c r="DH35" s="27"/>
      <c r="DI35" s="27"/>
      <c r="DJ35" s="27"/>
      <c r="DK35" s="27"/>
      <c r="DL35" s="27"/>
      <c r="DM35" s="27">
        <f t="shared" si="9"/>
        <v>27192</v>
      </c>
      <c r="DN35" s="27">
        <f t="shared" si="12"/>
        <v>247.02708104326965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299</v>
      </c>
      <c r="D38" s="270"/>
      <c r="E38" s="270"/>
      <c r="F38" s="271"/>
    </row>
    <row r="39" spans="2:127" x14ac:dyDescent="0.25">
      <c r="B39" s="21" t="s">
        <v>2</v>
      </c>
      <c r="C39" s="306" t="s">
        <v>212</v>
      </c>
      <c r="D39" s="307"/>
      <c r="E39" s="307"/>
      <c r="F39" s="308"/>
    </row>
    <row r="40" spans="2:127" x14ac:dyDescent="0.25">
      <c r="B40" s="21" t="s">
        <v>1</v>
      </c>
      <c r="C40" s="303" t="s">
        <v>157</v>
      </c>
      <c r="D40" s="304"/>
      <c r="E40" s="304"/>
      <c r="F40" s="305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99" t="s">
        <v>291</v>
      </c>
      <c r="C43" s="9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</row>
    <row r="44" spans="2:127" x14ac:dyDescent="0.25">
      <c r="B44" s="100" t="s">
        <v>273</v>
      </c>
      <c r="C44" s="11"/>
      <c r="D44" s="240"/>
      <c r="E44" s="240"/>
      <c r="F44" s="240"/>
      <c r="G44" s="240"/>
      <c r="H44" s="240"/>
      <c r="I44" s="240"/>
      <c r="J44" s="240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240"/>
      <c r="E45" s="240"/>
      <c r="F45" s="240"/>
      <c r="G45" s="240"/>
      <c r="H45" s="240"/>
      <c r="I45" s="240"/>
      <c r="J45" s="2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13" t="s">
        <v>289</v>
      </c>
      <c r="C46" s="16"/>
      <c r="D46" s="241"/>
      <c r="E46" s="241"/>
      <c r="F46" s="241"/>
      <c r="G46" s="241"/>
      <c r="H46" s="241"/>
      <c r="I46" s="241"/>
      <c r="J46" s="241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298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300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244" t="s">
        <v>302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5" t="s">
        <v>301</v>
      </c>
      <c r="C53" s="171"/>
      <c r="D53" s="112"/>
      <c r="E53" s="112"/>
      <c r="F53" s="112"/>
      <c r="G53" s="112"/>
      <c r="H53" s="112"/>
      <c r="I53" s="112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112"/>
      <c r="X53" s="112"/>
      <c r="Y53" s="112"/>
    </row>
    <row r="54" spans="2:26" x14ac:dyDescent="0.25">
      <c r="B54" s="105" t="s">
        <v>168</v>
      </c>
      <c r="C54" s="171"/>
      <c r="D54" s="112"/>
      <c r="E54" s="112"/>
      <c r="F54" s="112"/>
      <c r="G54" s="112"/>
      <c r="H54" s="112"/>
      <c r="I54" s="112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112"/>
      <c r="X54" s="112"/>
      <c r="Y54" s="112"/>
    </row>
    <row r="55" spans="2:26" x14ac:dyDescent="0.25">
      <c r="B55" s="246" t="s">
        <v>303</v>
      </c>
      <c r="C55" s="171"/>
      <c r="D55" s="112"/>
      <c r="E55" s="112"/>
      <c r="F55" s="112"/>
      <c r="G55" s="112"/>
      <c r="H55" s="112"/>
      <c r="I55" s="112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112"/>
      <c r="X55" s="112"/>
      <c r="Y55" s="112"/>
    </row>
    <row r="56" spans="2:26" x14ac:dyDescent="0.25">
      <c r="B56" s="297" t="s">
        <v>169</v>
      </c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</row>
    <row r="57" spans="2:26" x14ac:dyDescent="0.25">
      <c r="B57" s="297" t="s">
        <v>170</v>
      </c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</row>
    <row r="58" spans="2:26" x14ac:dyDescent="0.25">
      <c r="B58" s="298" t="s">
        <v>171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</row>
    <row r="59" spans="2:26" x14ac:dyDescent="0.25">
      <c r="B59" s="300" t="s">
        <v>304</v>
      </c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</row>
    <row r="60" spans="2:26" x14ac:dyDescent="0.25">
      <c r="B60" s="100" t="s">
        <v>173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25">
      <c r="B61" s="113" t="s">
        <v>174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  <row r="62" spans="2:26" x14ac:dyDescent="0.25">
      <c r="B62" s="298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52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  <mergeCell ref="B62:Y62"/>
    <mergeCell ref="B56:Y56"/>
    <mergeCell ref="B57:Y57"/>
    <mergeCell ref="B58:Y58"/>
    <mergeCell ref="B59:Y59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2:DW60"/>
  <sheetViews>
    <sheetView topLeftCell="A30" zoomScale="90" zoomScaleNormal="90" workbookViewId="0">
      <selection activeCell="C39" sqref="C39:F39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43340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'27'!AE34</f>
        <v>3074972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'27'!DC34</f>
        <v>794595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3</v>
      </c>
      <c r="G11" s="126">
        <v>70</v>
      </c>
      <c r="H11" s="43">
        <f t="shared" ref="H11:H34" si="1">G11/1.42</f>
        <v>49.295774647887328</v>
      </c>
      <c r="I11" s="43">
        <v>69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3079185</v>
      </c>
      <c r="AF11" s="38"/>
      <c r="AG11" s="38"/>
      <c r="AH11" s="38"/>
      <c r="AI11" s="37">
        <f t="shared" ref="AI11:AI34" si="2">IF(ISBLANK(AE11),"-",AE11-AE10)</f>
        <v>4213</v>
      </c>
      <c r="AJ11" s="37">
        <f t="shared" ref="AJ11:AJ34" si="3">AI11/1000</f>
        <v>4.2130000000000001</v>
      </c>
      <c r="AK11" s="37">
        <f t="shared" ref="AK11:AK34" si="4">AJ11*24</f>
        <v>101.11199999999999</v>
      </c>
      <c r="AL11" s="37"/>
      <c r="AM11" s="37"/>
      <c r="AN11" s="37"/>
      <c r="AO11" s="37">
        <f t="shared" ref="AO11:AO34" si="5">AK11</f>
        <v>101.11199999999999</v>
      </c>
      <c r="AP11" s="36">
        <v>5</v>
      </c>
      <c r="AQ11" s="36">
        <f>AP11</f>
        <v>5</v>
      </c>
      <c r="AR11" s="35"/>
      <c r="AS11" s="35"/>
      <c r="AT11" s="35"/>
      <c r="AU11" s="34" t="s">
        <v>153</v>
      </c>
      <c r="AV11" s="33">
        <v>1188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0.99831932773109244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795709</v>
      </c>
      <c r="DD11" s="31"/>
      <c r="DE11" s="31">
        <f t="shared" ref="DE11:DE34" si="8">IF(ISBLANK(DC11),"-",DC11-DC10)</f>
        <v>1114</v>
      </c>
      <c r="DF11" s="31"/>
      <c r="DG11" s="31">
        <f>DC11-DC10</f>
        <v>1114</v>
      </c>
      <c r="DH11" s="31"/>
      <c r="DI11" s="31"/>
      <c r="DJ11" s="31"/>
      <c r="DK11" s="31"/>
      <c r="DL11" s="31"/>
      <c r="DM11" s="31">
        <f t="shared" ref="DM11:DM35" si="9">DE11</f>
        <v>1114</v>
      </c>
      <c r="DN11" s="31">
        <f>DM11/AJ11</f>
        <v>264.41965345359603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4</v>
      </c>
      <c r="G12" s="126">
        <v>71</v>
      </c>
      <c r="H12" s="43">
        <f t="shared" si="1"/>
        <v>50</v>
      </c>
      <c r="I12" s="43">
        <v>70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3083351</v>
      </c>
      <c r="AF12" s="38"/>
      <c r="AG12" s="38"/>
      <c r="AH12" s="38"/>
      <c r="AI12" s="37">
        <f t="shared" si="2"/>
        <v>4166</v>
      </c>
      <c r="AJ12" s="37">
        <f t="shared" si="3"/>
        <v>4.1660000000000004</v>
      </c>
      <c r="AK12" s="37">
        <f t="shared" si="4"/>
        <v>99.984000000000009</v>
      </c>
      <c r="AL12" s="37"/>
      <c r="AM12" s="37"/>
      <c r="AN12" s="37"/>
      <c r="AO12" s="37">
        <f t="shared" si="5"/>
        <v>99.984000000000009</v>
      </c>
      <c r="AP12" s="36">
        <v>6.2</v>
      </c>
      <c r="AQ12" s="36">
        <f t="shared" ref="AQ12:AQ34" si="10">AP12</f>
        <v>6.2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796824</v>
      </c>
      <c r="DD12" s="31"/>
      <c r="DE12" s="31">
        <f t="shared" si="8"/>
        <v>1115</v>
      </c>
      <c r="DF12" s="31"/>
      <c r="DG12" s="31">
        <f t="shared" ref="DG12:DG34" si="11">DC12-DC11</f>
        <v>1115</v>
      </c>
      <c r="DH12" s="31"/>
      <c r="DI12" s="31"/>
      <c r="DJ12" s="31"/>
      <c r="DK12" s="31"/>
      <c r="DL12" s="31"/>
      <c r="DM12" s="31">
        <f t="shared" si="9"/>
        <v>1115</v>
      </c>
      <c r="DN12" s="31">
        <f t="shared" ref="DN12:DN35" si="12">DM12/AJ12</f>
        <v>267.64282285165626</v>
      </c>
      <c r="DO12" s="127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5</v>
      </c>
      <c r="G13" s="126">
        <v>73</v>
      </c>
      <c r="H13" s="43">
        <f t="shared" si="1"/>
        <v>51.408450704225352</v>
      </c>
      <c r="I13" s="43">
        <v>72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3087620</v>
      </c>
      <c r="AF13" s="38"/>
      <c r="AG13" s="38"/>
      <c r="AH13" s="38"/>
      <c r="AI13" s="37">
        <f t="shared" si="2"/>
        <v>4269</v>
      </c>
      <c r="AJ13" s="37">
        <f t="shared" si="3"/>
        <v>4.2690000000000001</v>
      </c>
      <c r="AK13" s="37">
        <f t="shared" si="4"/>
        <v>102.456</v>
      </c>
      <c r="AL13" s="37"/>
      <c r="AM13" s="37"/>
      <c r="AN13" s="37"/>
      <c r="AO13" s="37">
        <f t="shared" si="5"/>
        <v>102.456</v>
      </c>
      <c r="AP13" s="36">
        <v>7.8</v>
      </c>
      <c r="AQ13" s="36">
        <f t="shared" si="10"/>
        <v>7.8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797918</v>
      </c>
      <c r="DD13" s="31"/>
      <c r="DE13" s="31">
        <f t="shared" si="8"/>
        <v>1094</v>
      </c>
      <c r="DF13" s="31"/>
      <c r="DG13" s="31">
        <f t="shared" si="11"/>
        <v>1094</v>
      </c>
      <c r="DH13" s="31"/>
      <c r="DI13" s="31"/>
      <c r="DJ13" s="31"/>
      <c r="DK13" s="31"/>
      <c r="DL13" s="31"/>
      <c r="DM13" s="31">
        <f t="shared" si="9"/>
        <v>1094</v>
      </c>
      <c r="DN13" s="31">
        <f t="shared" si="12"/>
        <v>256.26610447411571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7</v>
      </c>
      <c r="G14" s="126">
        <v>70</v>
      </c>
      <c r="H14" s="43">
        <f t="shared" si="1"/>
        <v>49.295774647887328</v>
      </c>
      <c r="I14" s="43">
        <v>69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3091580</v>
      </c>
      <c r="AF14" s="38"/>
      <c r="AG14" s="38"/>
      <c r="AH14" s="38"/>
      <c r="AI14" s="37">
        <f t="shared" si="2"/>
        <v>3960</v>
      </c>
      <c r="AJ14" s="37">
        <f t="shared" si="3"/>
        <v>3.96</v>
      </c>
      <c r="AK14" s="37">
        <f t="shared" si="4"/>
        <v>95.039999999999992</v>
      </c>
      <c r="AL14" s="37"/>
      <c r="AM14" s="37"/>
      <c r="AN14" s="37"/>
      <c r="AO14" s="37">
        <f t="shared" si="5"/>
        <v>95.039999999999992</v>
      </c>
      <c r="AP14" s="36">
        <v>9.1999999999999993</v>
      </c>
      <c r="AQ14" s="36">
        <f t="shared" si="10"/>
        <v>9.1999999999999993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799021</v>
      </c>
      <c r="DD14" s="31"/>
      <c r="DE14" s="31">
        <f t="shared" si="8"/>
        <v>1103</v>
      </c>
      <c r="DF14" s="31"/>
      <c r="DG14" s="31">
        <f t="shared" si="11"/>
        <v>1103</v>
      </c>
      <c r="DH14" s="31"/>
      <c r="DI14" s="31"/>
      <c r="DJ14" s="31"/>
      <c r="DK14" s="31"/>
      <c r="DL14" s="31"/>
      <c r="DM14" s="31">
        <f t="shared" si="9"/>
        <v>1103</v>
      </c>
      <c r="DN14" s="31">
        <f t="shared" si="12"/>
        <v>278.53535353535352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78</v>
      </c>
      <c r="H15" s="43">
        <f t="shared" si="1"/>
        <v>54.929577464788736</v>
      </c>
      <c r="I15" s="43">
        <v>77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3096244</v>
      </c>
      <c r="AF15" s="38"/>
      <c r="AG15" s="38"/>
      <c r="AH15" s="38"/>
      <c r="AI15" s="37">
        <f t="shared" si="2"/>
        <v>4664</v>
      </c>
      <c r="AJ15" s="37">
        <f t="shared" si="3"/>
        <v>4.6639999999999997</v>
      </c>
      <c r="AK15" s="37">
        <f t="shared" si="4"/>
        <v>111.93599999999999</v>
      </c>
      <c r="AL15" s="37"/>
      <c r="AM15" s="37"/>
      <c r="AN15" s="37"/>
      <c r="AO15" s="37">
        <f t="shared" si="5"/>
        <v>111.93599999999999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800113</v>
      </c>
      <c r="DD15" s="31"/>
      <c r="DE15" s="31">
        <f t="shared" si="8"/>
        <v>1092</v>
      </c>
      <c r="DF15" s="31"/>
      <c r="DG15" s="31">
        <f t="shared" si="11"/>
        <v>1092</v>
      </c>
      <c r="DH15" s="31"/>
      <c r="DI15" s="31"/>
      <c r="DJ15" s="31"/>
      <c r="DK15" s="31"/>
      <c r="DL15" s="31"/>
      <c r="DM15" s="31">
        <f t="shared" si="9"/>
        <v>1092</v>
      </c>
      <c r="DN15" s="31">
        <f t="shared" si="12"/>
        <v>234.13379073756434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77</v>
      </c>
      <c r="H16" s="43">
        <f t="shared" si="1"/>
        <v>54.225352112676056</v>
      </c>
      <c r="I16" s="43">
        <v>75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3100946</v>
      </c>
      <c r="AF16" s="38"/>
      <c r="AG16" s="38"/>
      <c r="AH16" s="38"/>
      <c r="AI16" s="37">
        <f t="shared" si="2"/>
        <v>4702</v>
      </c>
      <c r="AJ16" s="37">
        <f t="shared" si="3"/>
        <v>4.702</v>
      </c>
      <c r="AK16" s="37">
        <f t="shared" si="4"/>
        <v>112.848</v>
      </c>
      <c r="AL16" s="37"/>
      <c r="AM16" s="37"/>
      <c r="AN16" s="37"/>
      <c r="AO16" s="37">
        <f t="shared" si="5"/>
        <v>112.848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801187</v>
      </c>
      <c r="DD16" s="31"/>
      <c r="DE16" s="31">
        <f t="shared" si="8"/>
        <v>1074</v>
      </c>
      <c r="DF16" s="31"/>
      <c r="DG16" s="31">
        <f t="shared" si="11"/>
        <v>1074</v>
      </c>
      <c r="DH16" s="31"/>
      <c r="DI16" s="31"/>
      <c r="DJ16" s="31"/>
      <c r="DK16" s="31"/>
      <c r="DL16" s="31"/>
      <c r="DM16" s="31">
        <f t="shared" si="9"/>
        <v>1074</v>
      </c>
      <c r="DN16" s="31">
        <f t="shared" si="12"/>
        <v>228.41344108889834</v>
      </c>
      <c r="DO16" s="127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7</v>
      </c>
      <c r="G17" s="126">
        <v>77</v>
      </c>
      <c r="H17" s="43">
        <f t="shared" si="1"/>
        <v>54.225352112676056</v>
      </c>
      <c r="I17" s="43">
        <v>76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3106166</v>
      </c>
      <c r="AF17" s="38"/>
      <c r="AG17" s="38"/>
      <c r="AH17" s="38"/>
      <c r="AI17" s="37">
        <f t="shared" si="2"/>
        <v>5220</v>
      </c>
      <c r="AJ17" s="37">
        <f t="shared" si="3"/>
        <v>5.22</v>
      </c>
      <c r="AK17" s="37">
        <f t="shared" si="4"/>
        <v>125.28</v>
      </c>
      <c r="AL17" s="37"/>
      <c r="AM17" s="37"/>
      <c r="AN17" s="37"/>
      <c r="AO17" s="37">
        <f t="shared" si="5"/>
        <v>125.28</v>
      </c>
      <c r="AP17" s="36">
        <v>9</v>
      </c>
      <c r="AQ17" s="36">
        <f t="shared" si="10"/>
        <v>9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1017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0.85462184873949576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802381</v>
      </c>
      <c r="DD17" s="31"/>
      <c r="DE17" s="31">
        <f t="shared" si="8"/>
        <v>1194</v>
      </c>
      <c r="DF17" s="31"/>
      <c r="DG17" s="31">
        <f t="shared" si="11"/>
        <v>1194</v>
      </c>
      <c r="DH17" s="31"/>
      <c r="DI17" s="31"/>
      <c r="DJ17" s="31"/>
      <c r="DK17" s="31"/>
      <c r="DL17" s="31"/>
      <c r="DM17" s="31">
        <f t="shared" si="9"/>
        <v>1194</v>
      </c>
      <c r="DN17" s="31">
        <f t="shared" si="12"/>
        <v>228.73563218390805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7</v>
      </c>
      <c r="G18" s="126">
        <v>77</v>
      </c>
      <c r="H18" s="43">
        <f t="shared" si="1"/>
        <v>54.225352112676056</v>
      </c>
      <c r="I18" s="43">
        <v>76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3110935</v>
      </c>
      <c r="AF18" s="38"/>
      <c r="AG18" s="38"/>
      <c r="AH18" s="38"/>
      <c r="AI18" s="37">
        <f t="shared" si="2"/>
        <v>4769</v>
      </c>
      <c r="AJ18" s="37">
        <f t="shared" si="3"/>
        <v>4.7690000000000001</v>
      </c>
      <c r="AK18" s="37">
        <f t="shared" si="4"/>
        <v>114.456</v>
      </c>
      <c r="AL18" s="37"/>
      <c r="AM18" s="37"/>
      <c r="AN18" s="37"/>
      <c r="AO18" s="37">
        <f t="shared" si="5"/>
        <v>114.456</v>
      </c>
      <c r="AP18" s="36">
        <v>8.4</v>
      </c>
      <c r="AQ18" s="36">
        <f t="shared" si="10"/>
        <v>8.4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1026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0.86218487394957988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803544</v>
      </c>
      <c r="DD18" s="31"/>
      <c r="DE18" s="31">
        <f t="shared" si="8"/>
        <v>1163</v>
      </c>
      <c r="DF18" s="31"/>
      <c r="DG18" s="31">
        <f t="shared" si="11"/>
        <v>1163</v>
      </c>
      <c r="DH18" s="31"/>
      <c r="DI18" s="31"/>
      <c r="DJ18" s="31"/>
      <c r="DK18" s="31"/>
      <c r="DL18" s="31"/>
      <c r="DM18" s="31">
        <f t="shared" si="9"/>
        <v>1163</v>
      </c>
      <c r="DN18" s="31">
        <f t="shared" si="12"/>
        <v>243.86663870832459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6</v>
      </c>
      <c r="G19" s="126">
        <v>75</v>
      </c>
      <c r="H19" s="43">
        <f t="shared" si="1"/>
        <v>52.816901408450704</v>
      </c>
      <c r="I19" s="43">
        <v>74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3115467</v>
      </c>
      <c r="AF19" s="38"/>
      <c r="AG19" s="38"/>
      <c r="AH19" s="38"/>
      <c r="AI19" s="37">
        <f t="shared" si="2"/>
        <v>4532</v>
      </c>
      <c r="AJ19" s="37">
        <f t="shared" si="3"/>
        <v>4.532</v>
      </c>
      <c r="AK19" s="37">
        <f t="shared" si="4"/>
        <v>108.768</v>
      </c>
      <c r="AL19" s="37"/>
      <c r="AM19" s="37"/>
      <c r="AN19" s="37"/>
      <c r="AO19" s="37">
        <f t="shared" si="5"/>
        <v>108.768</v>
      </c>
      <c r="AP19" s="36">
        <v>7.7</v>
      </c>
      <c r="AQ19" s="36">
        <f t="shared" si="10"/>
        <v>7.7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1047</v>
      </c>
      <c r="BM19" s="33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0.87983193277310923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804730</v>
      </c>
      <c r="DD19" s="31"/>
      <c r="DE19" s="31">
        <f t="shared" si="8"/>
        <v>1186</v>
      </c>
      <c r="DF19" s="31"/>
      <c r="DG19" s="31">
        <f t="shared" si="11"/>
        <v>1186</v>
      </c>
      <c r="DH19" s="31"/>
      <c r="DI19" s="31"/>
      <c r="DJ19" s="31"/>
      <c r="DK19" s="31"/>
      <c r="DL19" s="31"/>
      <c r="DM19" s="31">
        <f t="shared" si="9"/>
        <v>1186</v>
      </c>
      <c r="DN19" s="31">
        <f t="shared" si="12"/>
        <v>261.6946160635481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5</v>
      </c>
      <c r="G20" s="126">
        <v>75</v>
      </c>
      <c r="H20" s="43">
        <f t="shared" si="1"/>
        <v>52.816901408450704</v>
      </c>
      <c r="I20" s="43">
        <v>74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3119977</v>
      </c>
      <c r="AF20" s="38"/>
      <c r="AG20" s="38"/>
      <c r="AH20" s="38"/>
      <c r="AI20" s="37">
        <f t="shared" si="2"/>
        <v>4510</v>
      </c>
      <c r="AJ20" s="37">
        <f t="shared" si="3"/>
        <v>4.51</v>
      </c>
      <c r="AK20" s="37">
        <f t="shared" si="4"/>
        <v>108.24</v>
      </c>
      <c r="AL20" s="37"/>
      <c r="AM20" s="37"/>
      <c r="AN20" s="37"/>
      <c r="AO20" s="37">
        <f t="shared" si="5"/>
        <v>108.24</v>
      </c>
      <c r="AP20" s="36">
        <v>7</v>
      </c>
      <c r="AQ20" s="36">
        <f t="shared" si="10"/>
        <v>7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1047</v>
      </c>
      <c r="BM20" s="33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0.87983193277310923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805934</v>
      </c>
      <c r="DD20" s="31"/>
      <c r="DE20" s="31">
        <f t="shared" si="8"/>
        <v>1204</v>
      </c>
      <c r="DF20" s="31"/>
      <c r="DG20" s="31">
        <f t="shared" si="11"/>
        <v>1204</v>
      </c>
      <c r="DH20" s="31"/>
      <c r="DI20" s="31"/>
      <c r="DJ20" s="31"/>
      <c r="DK20" s="31"/>
      <c r="DL20" s="31"/>
      <c r="DM20" s="31">
        <f t="shared" si="9"/>
        <v>1204</v>
      </c>
      <c r="DN20" s="31">
        <f t="shared" si="12"/>
        <v>266.96230598669626</v>
      </c>
      <c r="DO20" s="127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4</v>
      </c>
      <c r="G21" s="126">
        <v>75</v>
      </c>
      <c r="H21" s="43">
        <f t="shared" si="1"/>
        <v>52.816901408450704</v>
      </c>
      <c r="I21" s="43">
        <v>75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3124525</v>
      </c>
      <c r="AF21" s="38"/>
      <c r="AG21" s="38"/>
      <c r="AH21" s="38"/>
      <c r="AI21" s="37">
        <f t="shared" si="2"/>
        <v>4548</v>
      </c>
      <c r="AJ21" s="37">
        <f t="shared" si="3"/>
        <v>4.548</v>
      </c>
      <c r="AK21" s="37">
        <f t="shared" si="4"/>
        <v>109.152</v>
      </c>
      <c r="AL21" s="37"/>
      <c r="AM21" s="37"/>
      <c r="AN21" s="37"/>
      <c r="AO21" s="37">
        <f t="shared" si="5"/>
        <v>109.152</v>
      </c>
      <c r="AP21" s="36">
        <v>6.4</v>
      </c>
      <c r="AQ21" s="36">
        <f t="shared" si="10"/>
        <v>6.4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1047</v>
      </c>
      <c r="BM21" s="33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0.87983193277310923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807140</v>
      </c>
      <c r="DD21" s="31"/>
      <c r="DE21" s="31">
        <f t="shared" si="8"/>
        <v>1206</v>
      </c>
      <c r="DF21" s="31"/>
      <c r="DG21" s="31">
        <f t="shared" si="11"/>
        <v>1206</v>
      </c>
      <c r="DH21" s="31"/>
      <c r="DI21" s="31"/>
      <c r="DJ21" s="31"/>
      <c r="DK21" s="31"/>
      <c r="DL21" s="31"/>
      <c r="DM21" s="31">
        <f t="shared" si="9"/>
        <v>1206</v>
      </c>
      <c r="DN21" s="31">
        <f t="shared" si="12"/>
        <v>265.17150395778361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3</v>
      </c>
      <c r="G22" s="126">
        <v>75</v>
      </c>
      <c r="H22" s="43">
        <f t="shared" si="1"/>
        <v>52.816901408450704</v>
      </c>
      <c r="I22" s="43">
        <v>74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3128885</v>
      </c>
      <c r="AF22" s="38"/>
      <c r="AG22" s="38"/>
      <c r="AH22" s="38"/>
      <c r="AI22" s="37">
        <f t="shared" si="2"/>
        <v>4360</v>
      </c>
      <c r="AJ22" s="37">
        <f t="shared" si="3"/>
        <v>4.3600000000000003</v>
      </c>
      <c r="AK22" s="37">
        <f t="shared" si="4"/>
        <v>104.64000000000001</v>
      </c>
      <c r="AL22" s="37"/>
      <c r="AM22" s="37"/>
      <c r="AN22" s="37"/>
      <c r="AO22" s="37">
        <f t="shared" si="5"/>
        <v>104.64000000000001</v>
      </c>
      <c r="AP22" s="36">
        <v>5.7</v>
      </c>
      <c r="AQ22" s="36">
        <f t="shared" si="10"/>
        <v>5.7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1047</v>
      </c>
      <c r="BM22" s="33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0.87983193277310923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808328</v>
      </c>
      <c r="DD22" s="31"/>
      <c r="DE22" s="31">
        <f t="shared" si="8"/>
        <v>1188</v>
      </c>
      <c r="DF22" s="31"/>
      <c r="DG22" s="31">
        <f t="shared" si="11"/>
        <v>1188</v>
      </c>
      <c r="DH22" s="31"/>
      <c r="DI22" s="31"/>
      <c r="DJ22" s="31"/>
      <c r="DK22" s="31"/>
      <c r="DL22" s="31"/>
      <c r="DM22" s="31">
        <f t="shared" si="9"/>
        <v>1188</v>
      </c>
      <c r="DN22" s="31">
        <f t="shared" si="12"/>
        <v>272.47706422018348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2</v>
      </c>
      <c r="G23" s="126">
        <v>75</v>
      </c>
      <c r="H23" s="43">
        <f t="shared" si="1"/>
        <v>52.816901408450704</v>
      </c>
      <c r="I23" s="43">
        <v>75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3133215</v>
      </c>
      <c r="AF23" s="38"/>
      <c r="AG23" s="38"/>
      <c r="AH23" s="38"/>
      <c r="AI23" s="37">
        <f t="shared" si="2"/>
        <v>4330</v>
      </c>
      <c r="AJ23" s="37">
        <f t="shared" si="3"/>
        <v>4.33</v>
      </c>
      <c r="AK23" s="37">
        <f t="shared" si="4"/>
        <v>103.92</v>
      </c>
      <c r="AL23" s="37"/>
      <c r="AM23" s="37"/>
      <c r="AN23" s="37"/>
      <c r="AO23" s="37">
        <f t="shared" si="5"/>
        <v>103.92</v>
      </c>
      <c r="AP23" s="36">
        <v>5.0999999999999996</v>
      </c>
      <c r="AQ23" s="36">
        <f t="shared" si="10"/>
        <v>5.0999999999999996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1047</v>
      </c>
      <c r="BM23" s="33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0.87983193277310923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809507</v>
      </c>
      <c r="DD23" s="31"/>
      <c r="DE23" s="31">
        <f t="shared" si="8"/>
        <v>1179</v>
      </c>
      <c r="DF23" s="31"/>
      <c r="DG23" s="31">
        <f t="shared" si="11"/>
        <v>1179</v>
      </c>
      <c r="DH23" s="31"/>
      <c r="DI23" s="31"/>
      <c r="DJ23" s="31"/>
      <c r="DK23" s="31"/>
      <c r="DL23" s="31"/>
      <c r="DM23" s="31">
        <f t="shared" si="9"/>
        <v>1179</v>
      </c>
      <c r="DN23" s="31">
        <f t="shared" si="12"/>
        <v>272.28637413394921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1</v>
      </c>
      <c r="G24" s="126">
        <v>76</v>
      </c>
      <c r="H24" s="43">
        <f t="shared" si="1"/>
        <v>53.521126760563384</v>
      </c>
      <c r="I24" s="43">
        <v>74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3137618</v>
      </c>
      <c r="AF24" s="38"/>
      <c r="AG24" s="38"/>
      <c r="AH24" s="38"/>
      <c r="AI24" s="37">
        <f t="shared" si="2"/>
        <v>4403</v>
      </c>
      <c r="AJ24" s="37">
        <f t="shared" si="3"/>
        <v>4.4029999999999996</v>
      </c>
      <c r="AK24" s="37">
        <f t="shared" si="4"/>
        <v>105.672</v>
      </c>
      <c r="AL24" s="37"/>
      <c r="AM24" s="37"/>
      <c r="AN24" s="37"/>
      <c r="AO24" s="37">
        <f t="shared" si="5"/>
        <v>105.672</v>
      </c>
      <c r="AP24" s="36">
        <v>4.5</v>
      </c>
      <c r="AQ24" s="36">
        <f t="shared" si="10"/>
        <v>4.5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1028</v>
      </c>
      <c r="BM24" s="33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0.86386554621848743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810710</v>
      </c>
      <c r="DD24" s="31"/>
      <c r="DE24" s="31">
        <f t="shared" si="8"/>
        <v>1203</v>
      </c>
      <c r="DF24" s="31"/>
      <c r="DG24" s="31">
        <f t="shared" si="11"/>
        <v>1203</v>
      </c>
      <c r="DH24" s="31"/>
      <c r="DI24" s="31"/>
      <c r="DJ24" s="31"/>
      <c r="DK24" s="31"/>
      <c r="DL24" s="31"/>
      <c r="DM24" s="31">
        <f t="shared" si="9"/>
        <v>1203</v>
      </c>
      <c r="DN24" s="31">
        <f t="shared" si="12"/>
        <v>273.22280263456736</v>
      </c>
      <c r="DO24" s="127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0</v>
      </c>
      <c r="G25" s="126">
        <v>76</v>
      </c>
      <c r="H25" s="43">
        <f t="shared" si="1"/>
        <v>53.521126760563384</v>
      </c>
      <c r="I25" s="43">
        <v>74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3141930</v>
      </c>
      <c r="AF25" s="38"/>
      <c r="AG25" s="38"/>
      <c r="AH25" s="38"/>
      <c r="AI25" s="37">
        <f t="shared" si="2"/>
        <v>4312</v>
      </c>
      <c r="AJ25" s="37">
        <f t="shared" si="3"/>
        <v>4.3120000000000003</v>
      </c>
      <c r="AK25" s="37">
        <f t="shared" si="4"/>
        <v>103.488</v>
      </c>
      <c r="AL25" s="37"/>
      <c r="AM25" s="37"/>
      <c r="AN25" s="37"/>
      <c r="AO25" s="37">
        <f t="shared" si="5"/>
        <v>103.488</v>
      </c>
      <c r="AP25" s="36">
        <v>4.0999999999999996</v>
      </c>
      <c r="AQ25" s="36">
        <f t="shared" si="10"/>
        <v>4.0999999999999996</v>
      </c>
      <c r="AR25" s="35"/>
      <c r="AS25" s="35"/>
      <c r="AT25" s="35"/>
      <c r="AU25" s="34" t="s">
        <v>154</v>
      </c>
      <c r="AV25" s="33">
        <v>1186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1015</v>
      </c>
      <c r="BM25" s="33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0.99663865546218489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0.8529411764705882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811857</v>
      </c>
      <c r="DD25" s="31"/>
      <c r="DE25" s="31">
        <f t="shared" si="8"/>
        <v>1147</v>
      </c>
      <c r="DF25" s="31"/>
      <c r="DG25" s="31">
        <f t="shared" si="11"/>
        <v>1147</v>
      </c>
      <c r="DH25" s="31"/>
      <c r="DI25" s="31"/>
      <c r="DJ25" s="31"/>
      <c r="DK25" s="31"/>
      <c r="DL25" s="31"/>
      <c r="DM25" s="31">
        <f t="shared" si="9"/>
        <v>1147</v>
      </c>
      <c r="DN25" s="31">
        <f t="shared" si="12"/>
        <v>266.00185528756958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-1</v>
      </c>
      <c r="G26" s="126">
        <v>76</v>
      </c>
      <c r="H26" s="43">
        <f t="shared" si="1"/>
        <v>53.521126760563384</v>
      </c>
      <c r="I26" s="43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3146334</v>
      </c>
      <c r="AF26" s="38"/>
      <c r="AG26" s="38"/>
      <c r="AH26" s="38"/>
      <c r="AI26" s="37">
        <f t="shared" si="2"/>
        <v>4404</v>
      </c>
      <c r="AJ26" s="37">
        <f t="shared" si="3"/>
        <v>4.4039999999999999</v>
      </c>
      <c r="AK26" s="37">
        <f t="shared" si="4"/>
        <v>105.696</v>
      </c>
      <c r="AL26" s="37"/>
      <c r="AM26" s="37"/>
      <c r="AN26" s="37"/>
      <c r="AO26" s="37">
        <f t="shared" si="5"/>
        <v>105.696</v>
      </c>
      <c r="AP26" s="36">
        <v>3.7</v>
      </c>
      <c r="AQ26" s="36">
        <f t="shared" si="10"/>
        <v>3.7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1015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0.8529411764705882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813020</v>
      </c>
      <c r="DD26" s="31"/>
      <c r="DE26" s="31">
        <f t="shared" si="8"/>
        <v>1163</v>
      </c>
      <c r="DF26" s="31"/>
      <c r="DG26" s="31">
        <f t="shared" si="11"/>
        <v>1163</v>
      </c>
      <c r="DH26" s="31"/>
      <c r="DI26" s="31"/>
      <c r="DJ26" s="31"/>
      <c r="DK26" s="31"/>
      <c r="DL26" s="31"/>
      <c r="DM26" s="31">
        <f t="shared" si="9"/>
        <v>1163</v>
      </c>
      <c r="DN26" s="31">
        <f t="shared" si="12"/>
        <v>264.07811080835603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-1</v>
      </c>
      <c r="G27" s="126">
        <v>75</v>
      </c>
      <c r="H27" s="43">
        <f t="shared" si="1"/>
        <v>52.816901408450704</v>
      </c>
      <c r="I27" s="43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3150670</v>
      </c>
      <c r="AF27" s="38"/>
      <c r="AG27" s="38"/>
      <c r="AH27" s="38"/>
      <c r="AI27" s="37">
        <f t="shared" si="2"/>
        <v>4336</v>
      </c>
      <c r="AJ27" s="37">
        <f t="shared" si="3"/>
        <v>4.3360000000000003</v>
      </c>
      <c r="AK27" s="37">
        <f t="shared" si="4"/>
        <v>104.06400000000001</v>
      </c>
      <c r="AL27" s="37"/>
      <c r="AM27" s="37"/>
      <c r="AN27" s="37"/>
      <c r="AO27" s="37">
        <f t="shared" si="5"/>
        <v>104.06400000000001</v>
      </c>
      <c r="AP27" s="36">
        <v>3.4</v>
      </c>
      <c r="AQ27" s="36">
        <f t="shared" si="10"/>
        <v>3.4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1015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0.8529411764705882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814174</v>
      </c>
      <c r="DD27" s="31"/>
      <c r="DE27" s="31">
        <f t="shared" si="8"/>
        <v>1154</v>
      </c>
      <c r="DF27" s="31"/>
      <c r="DG27" s="31">
        <f t="shared" si="11"/>
        <v>1154</v>
      </c>
      <c r="DH27" s="31"/>
      <c r="DI27" s="31"/>
      <c r="DJ27" s="31"/>
      <c r="DK27" s="31"/>
      <c r="DL27" s="31"/>
      <c r="DM27" s="31">
        <f t="shared" si="9"/>
        <v>1154</v>
      </c>
      <c r="DN27" s="31">
        <f t="shared" si="12"/>
        <v>266.14391143911439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-2</v>
      </c>
      <c r="G28" s="126">
        <v>73</v>
      </c>
      <c r="H28" s="43">
        <f t="shared" si="1"/>
        <v>51.408450704225352</v>
      </c>
      <c r="I28" s="43">
        <v>71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3154985</v>
      </c>
      <c r="AF28" s="38"/>
      <c r="AG28" s="38"/>
      <c r="AH28" s="38"/>
      <c r="AI28" s="37">
        <f t="shared" si="2"/>
        <v>4315</v>
      </c>
      <c r="AJ28" s="37">
        <f t="shared" si="3"/>
        <v>4.3150000000000004</v>
      </c>
      <c r="AK28" s="37">
        <f t="shared" si="4"/>
        <v>103.56</v>
      </c>
      <c r="AL28" s="37"/>
      <c r="AM28" s="37"/>
      <c r="AN28" s="37"/>
      <c r="AO28" s="37">
        <f t="shared" si="5"/>
        <v>103.56</v>
      </c>
      <c r="AP28" s="36">
        <v>3</v>
      </c>
      <c r="AQ28" s="36">
        <f t="shared" si="10"/>
        <v>3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1016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0.85378151260504198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815327</v>
      </c>
      <c r="DD28" s="31"/>
      <c r="DE28" s="31">
        <f t="shared" si="8"/>
        <v>1153</v>
      </c>
      <c r="DF28" s="31"/>
      <c r="DG28" s="31">
        <f t="shared" si="11"/>
        <v>1153</v>
      </c>
      <c r="DH28" s="31"/>
      <c r="DI28" s="31"/>
      <c r="DJ28" s="31"/>
      <c r="DK28" s="31"/>
      <c r="DL28" s="31"/>
      <c r="DM28" s="31">
        <f t="shared" si="9"/>
        <v>1153</v>
      </c>
      <c r="DN28" s="31">
        <f t="shared" si="12"/>
        <v>267.20741599073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-2</v>
      </c>
      <c r="G29" s="126">
        <v>73</v>
      </c>
      <c r="H29" s="43">
        <f t="shared" si="1"/>
        <v>51.408450704225352</v>
      </c>
      <c r="I29" s="43">
        <v>71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3159430</v>
      </c>
      <c r="AF29" s="38"/>
      <c r="AG29" s="38"/>
      <c r="AH29" s="38"/>
      <c r="AI29" s="37">
        <f t="shared" si="2"/>
        <v>4445</v>
      </c>
      <c r="AJ29" s="37">
        <f t="shared" si="3"/>
        <v>4.4450000000000003</v>
      </c>
      <c r="AK29" s="37">
        <f t="shared" si="4"/>
        <v>106.68</v>
      </c>
      <c r="AL29" s="37"/>
      <c r="AM29" s="37"/>
      <c r="AN29" s="37"/>
      <c r="AO29" s="37">
        <f t="shared" si="5"/>
        <v>106.68</v>
      </c>
      <c r="AP29" s="36">
        <v>2.7</v>
      </c>
      <c r="AQ29" s="36">
        <f t="shared" si="10"/>
        <v>2.7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1005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0.84453781512605042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816469</v>
      </c>
      <c r="DD29" s="31"/>
      <c r="DE29" s="31">
        <f t="shared" si="8"/>
        <v>1142</v>
      </c>
      <c r="DF29" s="31"/>
      <c r="DG29" s="31">
        <f t="shared" si="11"/>
        <v>1142</v>
      </c>
      <c r="DH29" s="31"/>
      <c r="DI29" s="31"/>
      <c r="DJ29" s="31"/>
      <c r="DK29" s="31"/>
      <c r="DL29" s="31"/>
      <c r="DM29" s="31">
        <f t="shared" si="9"/>
        <v>1142</v>
      </c>
      <c r="DN29" s="31">
        <f t="shared" si="12"/>
        <v>256.91788526434192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-3</v>
      </c>
      <c r="G30" s="126">
        <v>73</v>
      </c>
      <c r="H30" s="43">
        <f t="shared" si="1"/>
        <v>51.408450704225352</v>
      </c>
      <c r="I30" s="43">
        <v>71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3163970</v>
      </c>
      <c r="AF30" s="38"/>
      <c r="AG30" s="38"/>
      <c r="AH30" s="38"/>
      <c r="AI30" s="37">
        <f t="shared" si="2"/>
        <v>4540</v>
      </c>
      <c r="AJ30" s="37">
        <f t="shared" si="3"/>
        <v>4.54</v>
      </c>
      <c r="AK30" s="37">
        <f t="shared" si="4"/>
        <v>108.96000000000001</v>
      </c>
      <c r="AL30" s="37"/>
      <c r="AM30" s="37"/>
      <c r="AN30" s="37"/>
      <c r="AO30" s="37">
        <f t="shared" si="5"/>
        <v>108.96000000000001</v>
      </c>
      <c r="AP30" s="36">
        <v>2.4</v>
      </c>
      <c r="AQ30" s="36">
        <f t="shared" si="10"/>
        <v>2.4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1015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0.8529411764705882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817660</v>
      </c>
      <c r="DD30" s="31"/>
      <c r="DE30" s="31">
        <f t="shared" si="8"/>
        <v>1191</v>
      </c>
      <c r="DF30" s="31"/>
      <c r="DG30" s="31">
        <f t="shared" si="11"/>
        <v>1191</v>
      </c>
      <c r="DH30" s="31"/>
      <c r="DI30" s="31"/>
      <c r="DJ30" s="31"/>
      <c r="DK30" s="31"/>
      <c r="DL30" s="31"/>
      <c r="DM30" s="31">
        <f t="shared" si="9"/>
        <v>1191</v>
      </c>
      <c r="DN30" s="31">
        <f t="shared" si="12"/>
        <v>262.33480176211452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-3</v>
      </c>
      <c r="G31" s="126">
        <v>75</v>
      </c>
      <c r="H31" s="43">
        <f t="shared" si="1"/>
        <v>52.816901408450704</v>
      </c>
      <c r="I31" s="43">
        <v>73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3168615</v>
      </c>
      <c r="AF31" s="38"/>
      <c r="AG31" s="38"/>
      <c r="AH31" s="38"/>
      <c r="AI31" s="37">
        <f t="shared" si="2"/>
        <v>4645</v>
      </c>
      <c r="AJ31" s="37">
        <f t="shared" si="3"/>
        <v>4.6449999999999996</v>
      </c>
      <c r="AK31" s="37">
        <f t="shared" si="4"/>
        <v>111.47999999999999</v>
      </c>
      <c r="AL31" s="37"/>
      <c r="AM31" s="37"/>
      <c r="AN31" s="37"/>
      <c r="AO31" s="37">
        <f t="shared" si="5"/>
        <v>111.47999999999999</v>
      </c>
      <c r="AP31" s="36">
        <v>2.1</v>
      </c>
      <c r="AQ31" s="36">
        <f t="shared" si="10"/>
        <v>2.1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1016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0.85378151260504198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818798</v>
      </c>
      <c r="DD31" s="31"/>
      <c r="DE31" s="31">
        <f t="shared" si="8"/>
        <v>1138</v>
      </c>
      <c r="DF31" s="31"/>
      <c r="DG31" s="31">
        <f t="shared" si="11"/>
        <v>1138</v>
      </c>
      <c r="DH31" s="31"/>
      <c r="DI31" s="31"/>
      <c r="DJ31" s="31"/>
      <c r="DK31" s="31"/>
      <c r="DL31" s="31"/>
      <c r="DM31" s="31">
        <f t="shared" si="9"/>
        <v>1138</v>
      </c>
      <c r="DN31" s="31">
        <f t="shared" si="12"/>
        <v>244.99461786867602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-1</v>
      </c>
      <c r="G32" s="126">
        <v>75</v>
      </c>
      <c r="H32" s="43">
        <f t="shared" si="1"/>
        <v>52.816901408450704</v>
      </c>
      <c r="I32" s="43">
        <v>73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3173117</v>
      </c>
      <c r="AF32" s="38"/>
      <c r="AG32" s="38"/>
      <c r="AH32" s="38"/>
      <c r="AI32" s="37">
        <f t="shared" si="2"/>
        <v>4502</v>
      </c>
      <c r="AJ32" s="37">
        <f t="shared" si="3"/>
        <v>4.5019999999999998</v>
      </c>
      <c r="AK32" s="37">
        <f t="shared" si="4"/>
        <v>108.048</v>
      </c>
      <c r="AL32" s="37"/>
      <c r="AM32" s="37"/>
      <c r="AN32" s="37"/>
      <c r="AO32" s="37">
        <f t="shared" si="5"/>
        <v>108.048</v>
      </c>
      <c r="AP32" s="36">
        <v>2</v>
      </c>
      <c r="AQ32" s="36">
        <f t="shared" si="10"/>
        <v>2</v>
      </c>
      <c r="AR32" s="35"/>
      <c r="AS32" s="35"/>
      <c r="AT32" s="35"/>
      <c r="AU32" s="34" t="s">
        <v>153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819899</v>
      </c>
      <c r="DD32" s="31"/>
      <c r="DE32" s="31">
        <f t="shared" si="8"/>
        <v>1101</v>
      </c>
      <c r="DF32" s="31"/>
      <c r="DG32" s="31">
        <f t="shared" si="11"/>
        <v>1101</v>
      </c>
      <c r="DH32" s="31"/>
      <c r="DI32" s="31"/>
      <c r="DJ32" s="31"/>
      <c r="DK32" s="31"/>
      <c r="DL32" s="31"/>
      <c r="DM32" s="31">
        <f t="shared" si="9"/>
        <v>1101</v>
      </c>
      <c r="DN32" s="31">
        <f t="shared" si="12"/>
        <v>244.55797423367395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0</v>
      </c>
      <c r="G33" s="126">
        <v>71</v>
      </c>
      <c r="H33" s="43">
        <f t="shared" si="1"/>
        <v>50</v>
      </c>
      <c r="I33" s="43">
        <v>70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3177603</v>
      </c>
      <c r="AF33" s="38"/>
      <c r="AG33" s="38"/>
      <c r="AH33" s="38"/>
      <c r="AI33" s="37">
        <f t="shared" si="2"/>
        <v>4486</v>
      </c>
      <c r="AJ33" s="37">
        <f t="shared" si="3"/>
        <v>4.4859999999999998</v>
      </c>
      <c r="AK33" s="37">
        <f t="shared" si="4"/>
        <v>107.66399999999999</v>
      </c>
      <c r="AL33" s="37"/>
      <c r="AM33" s="37"/>
      <c r="AN33" s="37"/>
      <c r="AO33" s="37">
        <f t="shared" si="5"/>
        <v>107.66399999999999</v>
      </c>
      <c r="AP33" s="36">
        <v>2.4</v>
      </c>
      <c r="AQ33" s="36">
        <f t="shared" si="10"/>
        <v>2.4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820992</v>
      </c>
      <c r="DD33" s="31"/>
      <c r="DE33" s="31">
        <f t="shared" si="8"/>
        <v>1093</v>
      </c>
      <c r="DF33" s="31"/>
      <c r="DG33" s="31">
        <f t="shared" si="11"/>
        <v>1093</v>
      </c>
      <c r="DH33" s="31"/>
      <c r="DI33" s="31"/>
      <c r="DJ33" s="31"/>
      <c r="DK33" s="31"/>
      <c r="DL33" s="31"/>
      <c r="DM33" s="31">
        <f t="shared" si="9"/>
        <v>1093</v>
      </c>
      <c r="DN33" s="31">
        <f t="shared" si="12"/>
        <v>243.64690147124389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1</v>
      </c>
      <c r="G34" s="126">
        <v>75</v>
      </c>
      <c r="H34" s="43">
        <f t="shared" si="1"/>
        <v>52.816901408450704</v>
      </c>
      <c r="I34" s="43">
        <v>74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3182157</v>
      </c>
      <c r="AF34" s="38"/>
      <c r="AG34" s="38"/>
      <c r="AH34" s="38"/>
      <c r="AI34" s="37">
        <f t="shared" si="2"/>
        <v>4554</v>
      </c>
      <c r="AJ34" s="37">
        <f t="shared" si="3"/>
        <v>4.5540000000000003</v>
      </c>
      <c r="AK34" s="37">
        <f t="shared" si="4"/>
        <v>109.29600000000001</v>
      </c>
      <c r="AL34" s="37"/>
      <c r="AM34" s="37"/>
      <c r="AN34" s="37"/>
      <c r="AO34" s="37">
        <f t="shared" si="5"/>
        <v>109.29600000000001</v>
      </c>
      <c r="AP34" s="36">
        <v>3.2</v>
      </c>
      <c r="AQ34" s="36">
        <f t="shared" si="10"/>
        <v>3.2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822095</v>
      </c>
      <c r="DD34" s="31"/>
      <c r="DE34" s="31">
        <f t="shared" si="8"/>
        <v>1103</v>
      </c>
      <c r="DF34" s="31"/>
      <c r="DG34" s="31">
        <f t="shared" si="11"/>
        <v>1103</v>
      </c>
      <c r="DH34" s="31"/>
      <c r="DI34" s="31"/>
      <c r="DJ34" s="31"/>
      <c r="DK34" s="31"/>
      <c r="DL34" s="31"/>
      <c r="DM34" s="31">
        <f t="shared" si="9"/>
        <v>1103</v>
      </c>
      <c r="DN34" s="31">
        <f t="shared" si="12"/>
        <v>242.20465524813349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2.4166666666666665</v>
      </c>
      <c r="G35" s="27">
        <f t="shared" si="13"/>
        <v>74.416666666666671</v>
      </c>
      <c r="H35" s="27">
        <f t="shared" si="13"/>
        <v>52.406103286384983</v>
      </c>
      <c r="I35" s="27">
        <f t="shared" si="13"/>
        <v>73.083333333333329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107185</v>
      </c>
      <c r="AJ35" s="27">
        <f>SUM(AJ11:AJ34)</f>
        <v>107.18499999999997</v>
      </c>
      <c r="AK35" s="27">
        <f>AVERAGE(AK11:AK34)</f>
        <v>107.185</v>
      </c>
      <c r="AL35" s="27"/>
      <c r="AM35" s="27"/>
      <c r="AN35" s="27"/>
      <c r="AO35" s="27"/>
      <c r="AP35" s="27">
        <f>AVERAGE(AP11:AP34)</f>
        <v>5.4166666666666679</v>
      </c>
      <c r="AQ35" s="27">
        <f>AVERAGE(AQ11:AQ34)</f>
        <v>5.4166666666666679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27500</v>
      </c>
      <c r="DF35" s="27"/>
      <c r="DG35" s="27">
        <f>SUM(DG11:DG34)</f>
        <v>27500</v>
      </c>
      <c r="DH35" s="27"/>
      <c r="DI35" s="27"/>
      <c r="DJ35" s="27"/>
      <c r="DK35" s="27"/>
      <c r="DL35" s="27"/>
      <c r="DM35" s="27">
        <f t="shared" si="9"/>
        <v>27500</v>
      </c>
      <c r="DN35" s="27">
        <f t="shared" si="12"/>
        <v>256.56575080468355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69" t="s">
        <v>183</v>
      </c>
      <c r="D38" s="270"/>
      <c r="E38" s="270"/>
      <c r="F38" s="271"/>
    </row>
    <row r="39" spans="2:127" x14ac:dyDescent="0.25">
      <c r="B39" s="21" t="s">
        <v>2</v>
      </c>
      <c r="C39" s="306" t="s">
        <v>212</v>
      </c>
      <c r="D39" s="307"/>
      <c r="E39" s="307"/>
      <c r="F39" s="308"/>
    </row>
    <row r="40" spans="2:127" x14ac:dyDescent="0.25">
      <c r="B40" s="21" t="s">
        <v>1</v>
      </c>
      <c r="C40" s="303" t="s">
        <v>157</v>
      </c>
      <c r="D40" s="304"/>
      <c r="E40" s="304"/>
      <c r="F40" s="305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99" t="s">
        <v>291</v>
      </c>
      <c r="C43" s="9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</row>
    <row r="44" spans="2:127" x14ac:dyDescent="0.25">
      <c r="B44" s="100" t="s">
        <v>273</v>
      </c>
      <c r="C44" s="11"/>
      <c r="D44" s="240"/>
      <c r="E44" s="240"/>
      <c r="F44" s="240"/>
      <c r="G44" s="240"/>
      <c r="H44" s="240"/>
      <c r="I44" s="240"/>
      <c r="J44" s="240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240"/>
      <c r="E45" s="240"/>
      <c r="F45" s="240"/>
      <c r="G45" s="240"/>
      <c r="H45" s="240"/>
      <c r="I45" s="240"/>
      <c r="J45" s="2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13" t="s">
        <v>289</v>
      </c>
      <c r="C46" s="16"/>
      <c r="D46" s="241"/>
      <c r="E46" s="241"/>
      <c r="F46" s="241"/>
      <c r="G46" s="241"/>
      <c r="H46" s="241"/>
      <c r="I46" s="241"/>
      <c r="J46" s="241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305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176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306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5" t="s">
        <v>168</v>
      </c>
      <c r="C53" s="171"/>
      <c r="D53" s="112"/>
      <c r="E53" s="112"/>
      <c r="F53" s="112"/>
      <c r="G53" s="112"/>
      <c r="H53" s="112"/>
      <c r="I53" s="112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112"/>
      <c r="X53" s="112"/>
      <c r="Y53" s="112"/>
    </row>
    <row r="54" spans="2:26" x14ac:dyDescent="0.25">
      <c r="B54" s="245" t="s">
        <v>307</v>
      </c>
      <c r="C54" s="171"/>
      <c r="D54" s="112"/>
      <c r="E54" s="112"/>
      <c r="F54" s="112"/>
      <c r="G54" s="112"/>
      <c r="H54" s="112"/>
      <c r="I54" s="112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112"/>
      <c r="X54" s="112"/>
      <c r="Y54" s="112"/>
    </row>
    <row r="55" spans="2:26" x14ac:dyDescent="0.25">
      <c r="B55" s="297" t="s">
        <v>169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spans="2:26" x14ac:dyDescent="0.25">
      <c r="B56" s="297" t="s">
        <v>170</v>
      </c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</row>
    <row r="57" spans="2:26" x14ac:dyDescent="0.25">
      <c r="B57" s="298" t="s">
        <v>171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</row>
    <row r="58" spans="2:26" x14ac:dyDescent="0.25">
      <c r="B58" s="300" t="s">
        <v>308</v>
      </c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</row>
    <row r="59" spans="2:26" x14ac:dyDescent="0.25">
      <c r="B59" s="100" t="s">
        <v>173</v>
      </c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</row>
    <row r="60" spans="2:26" x14ac:dyDescent="0.25">
      <c r="B60" s="113" t="s">
        <v>174</v>
      </c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51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5:Y55"/>
    <mergeCell ref="B56:Y56"/>
    <mergeCell ref="B57:Y57"/>
    <mergeCell ref="B58:Y58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2:DW62"/>
  <sheetViews>
    <sheetView topLeftCell="A43" zoomScaleNormal="100" workbookViewId="0">
      <selection activeCell="B60" sqref="B60:Y62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43341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'28'!AE34</f>
        <v>3182157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'28'!DC34</f>
        <v>822095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3</v>
      </c>
      <c r="G11" s="126">
        <v>72</v>
      </c>
      <c r="H11" s="43">
        <f t="shared" ref="H11:H34" si="1">G11/1.42</f>
        <v>50.70422535211268</v>
      </c>
      <c r="I11" s="43">
        <v>71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3186442</v>
      </c>
      <c r="AF11" s="38"/>
      <c r="AG11" s="38"/>
      <c r="AH11" s="38"/>
      <c r="AI11" s="37">
        <f t="shared" ref="AI11:AI34" si="2">IF(ISBLANK(AE11),"-",AE11-AE10)</f>
        <v>4285</v>
      </c>
      <c r="AJ11" s="37">
        <f t="shared" ref="AJ11:AJ34" si="3">AI11/1000</f>
        <v>4.2850000000000001</v>
      </c>
      <c r="AK11" s="37">
        <f t="shared" ref="AK11:AK34" si="4">AJ11*24</f>
        <v>102.84</v>
      </c>
      <c r="AL11" s="37"/>
      <c r="AM11" s="37"/>
      <c r="AN11" s="37"/>
      <c r="AO11" s="37">
        <f t="shared" ref="AO11:AO34" si="5">AK11</f>
        <v>102.84</v>
      </c>
      <c r="AP11" s="248">
        <v>4.7</v>
      </c>
      <c r="AQ11" s="248">
        <f>AP11</f>
        <v>4.7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823202</v>
      </c>
      <c r="DD11" s="31"/>
      <c r="DE11" s="31">
        <f t="shared" ref="DE11:DE34" si="8">IF(ISBLANK(DC11),"-",DC11-DC10)</f>
        <v>1107</v>
      </c>
      <c r="DF11" s="31"/>
      <c r="DG11" s="31">
        <f>DC11-DC10</f>
        <v>1107</v>
      </c>
      <c r="DH11" s="31"/>
      <c r="DI11" s="31"/>
      <c r="DJ11" s="31"/>
      <c r="DK11" s="31"/>
      <c r="DL11" s="31"/>
      <c r="DM11" s="31">
        <f t="shared" ref="DM11:DM35" si="9">DE11</f>
        <v>1107</v>
      </c>
      <c r="DN11" s="31">
        <f>DM11/AJ11</f>
        <v>258.343057176196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4</v>
      </c>
      <c r="G12" s="126">
        <v>72</v>
      </c>
      <c r="H12" s="43">
        <f t="shared" si="1"/>
        <v>50.70422535211268</v>
      </c>
      <c r="I12" s="43">
        <v>71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3190693</v>
      </c>
      <c r="AF12" s="38"/>
      <c r="AG12" s="38"/>
      <c r="AH12" s="38"/>
      <c r="AI12" s="37">
        <f t="shared" si="2"/>
        <v>4251</v>
      </c>
      <c r="AJ12" s="37">
        <f t="shared" si="3"/>
        <v>4.2510000000000003</v>
      </c>
      <c r="AK12" s="37">
        <f t="shared" si="4"/>
        <v>102.024</v>
      </c>
      <c r="AL12" s="37"/>
      <c r="AM12" s="37"/>
      <c r="AN12" s="37"/>
      <c r="AO12" s="37">
        <f t="shared" si="5"/>
        <v>102.024</v>
      </c>
      <c r="AP12" s="248">
        <v>6.1</v>
      </c>
      <c r="AQ12" s="248">
        <f t="shared" ref="AQ12:AQ34" si="10">AP12</f>
        <v>6.1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824298</v>
      </c>
      <c r="DD12" s="31"/>
      <c r="DE12" s="31">
        <f t="shared" si="8"/>
        <v>1096</v>
      </c>
      <c r="DF12" s="31"/>
      <c r="DG12" s="31">
        <f t="shared" ref="DG12:DG34" si="11">DC12-DC11</f>
        <v>1096</v>
      </c>
      <c r="DH12" s="31"/>
      <c r="DI12" s="31"/>
      <c r="DJ12" s="31"/>
      <c r="DK12" s="31"/>
      <c r="DL12" s="31"/>
      <c r="DM12" s="31">
        <f t="shared" si="9"/>
        <v>1096</v>
      </c>
      <c r="DN12" s="31">
        <f t="shared" ref="DN12:DN35" si="12">DM12/AJ12</f>
        <v>257.82168901434954</v>
      </c>
      <c r="DO12" s="127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5</v>
      </c>
      <c r="G13" s="126">
        <v>73</v>
      </c>
      <c r="H13" s="43">
        <f t="shared" si="1"/>
        <v>51.408450704225352</v>
      </c>
      <c r="I13" s="43">
        <v>71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3194975</v>
      </c>
      <c r="AF13" s="38"/>
      <c r="AG13" s="38"/>
      <c r="AH13" s="38"/>
      <c r="AI13" s="37">
        <f t="shared" si="2"/>
        <v>4282</v>
      </c>
      <c r="AJ13" s="37">
        <f t="shared" si="3"/>
        <v>4.282</v>
      </c>
      <c r="AK13" s="37">
        <f t="shared" si="4"/>
        <v>102.768</v>
      </c>
      <c r="AL13" s="37"/>
      <c r="AM13" s="37"/>
      <c r="AN13" s="37"/>
      <c r="AO13" s="37">
        <f t="shared" si="5"/>
        <v>102.768</v>
      </c>
      <c r="AP13" s="248">
        <v>7.7</v>
      </c>
      <c r="AQ13" s="248">
        <f t="shared" si="10"/>
        <v>7.7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825401</v>
      </c>
      <c r="DD13" s="31"/>
      <c r="DE13" s="31">
        <f t="shared" si="8"/>
        <v>1103</v>
      </c>
      <c r="DF13" s="31"/>
      <c r="DG13" s="31">
        <f t="shared" si="11"/>
        <v>1103</v>
      </c>
      <c r="DH13" s="31"/>
      <c r="DI13" s="31"/>
      <c r="DJ13" s="31"/>
      <c r="DK13" s="31"/>
      <c r="DL13" s="31"/>
      <c r="DM13" s="31">
        <f t="shared" si="9"/>
        <v>1103</v>
      </c>
      <c r="DN13" s="31">
        <f t="shared" si="12"/>
        <v>257.58991125642223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6</v>
      </c>
      <c r="G14" s="126">
        <v>72</v>
      </c>
      <c r="H14" s="43">
        <f t="shared" si="1"/>
        <v>50.70422535211268</v>
      </c>
      <c r="I14" s="43">
        <v>72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3199254</v>
      </c>
      <c r="AF14" s="38"/>
      <c r="AG14" s="38"/>
      <c r="AH14" s="38"/>
      <c r="AI14" s="37">
        <f t="shared" si="2"/>
        <v>4279</v>
      </c>
      <c r="AJ14" s="37">
        <f t="shared" si="3"/>
        <v>4.2789999999999999</v>
      </c>
      <c r="AK14" s="37">
        <f t="shared" si="4"/>
        <v>102.696</v>
      </c>
      <c r="AL14" s="37"/>
      <c r="AM14" s="37"/>
      <c r="AN14" s="37"/>
      <c r="AO14" s="37">
        <f t="shared" si="5"/>
        <v>102.696</v>
      </c>
      <c r="AP14" s="248">
        <v>8.9</v>
      </c>
      <c r="AQ14" s="248">
        <f t="shared" si="10"/>
        <v>8.9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826481</v>
      </c>
      <c r="DD14" s="31"/>
      <c r="DE14" s="31">
        <f t="shared" si="8"/>
        <v>1080</v>
      </c>
      <c r="DF14" s="31"/>
      <c r="DG14" s="31">
        <f t="shared" si="11"/>
        <v>1080</v>
      </c>
      <c r="DH14" s="31"/>
      <c r="DI14" s="31"/>
      <c r="DJ14" s="31"/>
      <c r="DK14" s="31"/>
      <c r="DL14" s="31"/>
      <c r="DM14" s="31">
        <f t="shared" si="9"/>
        <v>1080</v>
      </c>
      <c r="DN14" s="31">
        <f t="shared" si="12"/>
        <v>252.39541949053518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78</v>
      </c>
      <c r="H15" s="43">
        <f t="shared" si="1"/>
        <v>54.929577464788736</v>
      </c>
      <c r="I15" s="43">
        <v>77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3203928</v>
      </c>
      <c r="AF15" s="38"/>
      <c r="AG15" s="38"/>
      <c r="AH15" s="38"/>
      <c r="AI15" s="37">
        <f t="shared" si="2"/>
        <v>4674</v>
      </c>
      <c r="AJ15" s="37">
        <f t="shared" si="3"/>
        <v>4.6740000000000004</v>
      </c>
      <c r="AK15" s="37">
        <f t="shared" si="4"/>
        <v>112.17600000000002</v>
      </c>
      <c r="AL15" s="37"/>
      <c r="AM15" s="37"/>
      <c r="AN15" s="37"/>
      <c r="AO15" s="37">
        <f t="shared" si="5"/>
        <v>112.17600000000002</v>
      </c>
      <c r="AP15" s="248">
        <v>9.5</v>
      </c>
      <c r="AQ15" s="248">
        <f t="shared" si="10"/>
        <v>9.5</v>
      </c>
      <c r="AR15" s="35"/>
      <c r="AS15" s="35"/>
      <c r="AT15" s="35"/>
      <c r="AU15" s="34" t="s">
        <v>153</v>
      </c>
      <c r="AV15" s="33">
        <v>1188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0.99831932773109244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827560</v>
      </c>
      <c r="DD15" s="31"/>
      <c r="DE15" s="31">
        <f t="shared" si="8"/>
        <v>1079</v>
      </c>
      <c r="DF15" s="31"/>
      <c r="DG15" s="31">
        <f t="shared" si="11"/>
        <v>1079</v>
      </c>
      <c r="DH15" s="31"/>
      <c r="DI15" s="31"/>
      <c r="DJ15" s="31"/>
      <c r="DK15" s="31"/>
      <c r="DL15" s="31"/>
      <c r="DM15" s="31">
        <f t="shared" si="9"/>
        <v>1079</v>
      </c>
      <c r="DN15" s="31">
        <f t="shared" si="12"/>
        <v>230.85151904150618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73</v>
      </c>
      <c r="H16" s="43">
        <f t="shared" si="1"/>
        <v>51.408450704225352</v>
      </c>
      <c r="I16" s="43">
        <v>70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3209183</v>
      </c>
      <c r="AF16" s="38"/>
      <c r="AG16" s="38"/>
      <c r="AH16" s="38"/>
      <c r="AI16" s="37">
        <f t="shared" si="2"/>
        <v>5255</v>
      </c>
      <c r="AJ16" s="37">
        <f t="shared" si="3"/>
        <v>5.2549999999999999</v>
      </c>
      <c r="AK16" s="37">
        <f t="shared" si="4"/>
        <v>126.12</v>
      </c>
      <c r="AL16" s="37"/>
      <c r="AM16" s="37"/>
      <c r="AN16" s="37"/>
      <c r="AO16" s="37">
        <f t="shared" si="5"/>
        <v>126.12</v>
      </c>
      <c r="AP16" s="248">
        <v>9.5</v>
      </c>
      <c r="AQ16" s="248">
        <f t="shared" si="10"/>
        <v>9.5</v>
      </c>
      <c r="AR16" s="35"/>
      <c r="AS16" s="35"/>
      <c r="AT16" s="35"/>
      <c r="AU16" s="34" t="s">
        <v>153</v>
      </c>
      <c r="AV16" s="33">
        <v>1188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0.99831932773109244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828644</v>
      </c>
      <c r="DD16" s="31"/>
      <c r="DE16" s="31">
        <f t="shared" si="8"/>
        <v>1084</v>
      </c>
      <c r="DF16" s="31"/>
      <c r="DG16" s="31">
        <f t="shared" si="11"/>
        <v>1084</v>
      </c>
      <c r="DH16" s="31"/>
      <c r="DI16" s="31"/>
      <c r="DJ16" s="31"/>
      <c r="DK16" s="31"/>
      <c r="DL16" s="31"/>
      <c r="DM16" s="31">
        <f t="shared" si="9"/>
        <v>1084</v>
      </c>
      <c r="DN16" s="31">
        <f t="shared" si="12"/>
        <v>206.27973358705995</v>
      </c>
      <c r="DO16" s="127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8</v>
      </c>
      <c r="G17" s="126">
        <v>77</v>
      </c>
      <c r="H17" s="43">
        <f t="shared" si="1"/>
        <v>54.225352112676056</v>
      </c>
      <c r="I17" s="43">
        <v>75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3214974</v>
      </c>
      <c r="AF17" s="38"/>
      <c r="AG17" s="38"/>
      <c r="AH17" s="38"/>
      <c r="AI17" s="37">
        <f t="shared" si="2"/>
        <v>5791</v>
      </c>
      <c r="AJ17" s="37">
        <f t="shared" si="3"/>
        <v>5.7910000000000004</v>
      </c>
      <c r="AK17" s="37">
        <f t="shared" si="4"/>
        <v>138.98400000000001</v>
      </c>
      <c r="AL17" s="37"/>
      <c r="AM17" s="37"/>
      <c r="AN17" s="37"/>
      <c r="AO17" s="37">
        <f t="shared" si="5"/>
        <v>138.98400000000001</v>
      </c>
      <c r="AP17" s="248">
        <v>9.1</v>
      </c>
      <c r="AQ17" s="248">
        <f t="shared" si="10"/>
        <v>9.1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1006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0.8453781512605042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829825</v>
      </c>
      <c r="DD17" s="31"/>
      <c r="DE17" s="31">
        <f t="shared" si="8"/>
        <v>1181</v>
      </c>
      <c r="DF17" s="31"/>
      <c r="DG17" s="31">
        <f t="shared" si="11"/>
        <v>1181</v>
      </c>
      <c r="DH17" s="31"/>
      <c r="DI17" s="31"/>
      <c r="DJ17" s="31"/>
      <c r="DK17" s="31"/>
      <c r="DL17" s="31"/>
      <c r="DM17" s="31">
        <f t="shared" si="9"/>
        <v>1181</v>
      </c>
      <c r="DN17" s="31">
        <f t="shared" si="12"/>
        <v>203.93714384389568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7</v>
      </c>
      <c r="G18" s="126">
        <v>75</v>
      </c>
      <c r="H18" s="43">
        <f t="shared" si="1"/>
        <v>52.816901408450704</v>
      </c>
      <c r="I18" s="43">
        <v>73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3220495</v>
      </c>
      <c r="AF18" s="38"/>
      <c r="AG18" s="38"/>
      <c r="AH18" s="38"/>
      <c r="AI18" s="37">
        <f t="shared" si="2"/>
        <v>5521</v>
      </c>
      <c r="AJ18" s="37">
        <f t="shared" si="3"/>
        <v>5.5209999999999999</v>
      </c>
      <c r="AK18" s="37">
        <f t="shared" si="4"/>
        <v>132.50399999999999</v>
      </c>
      <c r="AL18" s="37"/>
      <c r="AM18" s="37"/>
      <c r="AN18" s="37"/>
      <c r="AO18" s="37">
        <f t="shared" si="5"/>
        <v>132.50399999999999</v>
      </c>
      <c r="AP18" s="248">
        <v>8.5</v>
      </c>
      <c r="AQ18" s="248">
        <f t="shared" si="10"/>
        <v>8.5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1006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0.8453781512605042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831045</v>
      </c>
      <c r="DD18" s="31"/>
      <c r="DE18" s="31">
        <f t="shared" si="8"/>
        <v>1220</v>
      </c>
      <c r="DF18" s="31"/>
      <c r="DG18" s="31">
        <f t="shared" si="11"/>
        <v>1220</v>
      </c>
      <c r="DH18" s="31"/>
      <c r="DI18" s="31"/>
      <c r="DJ18" s="31"/>
      <c r="DK18" s="31"/>
      <c r="DL18" s="31"/>
      <c r="DM18" s="31">
        <f t="shared" si="9"/>
        <v>1220</v>
      </c>
      <c r="DN18" s="31">
        <f t="shared" si="12"/>
        <v>220.9744611483427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7</v>
      </c>
      <c r="G19" s="126">
        <v>75</v>
      </c>
      <c r="H19" s="43">
        <f t="shared" si="1"/>
        <v>52.816901408450704</v>
      </c>
      <c r="I19" s="43">
        <v>73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3225174</v>
      </c>
      <c r="AF19" s="38"/>
      <c r="AG19" s="38"/>
      <c r="AH19" s="38"/>
      <c r="AI19" s="37">
        <f t="shared" si="2"/>
        <v>4679</v>
      </c>
      <c r="AJ19" s="37">
        <f t="shared" si="3"/>
        <v>4.6790000000000003</v>
      </c>
      <c r="AK19" s="37">
        <f t="shared" si="4"/>
        <v>112.29600000000001</v>
      </c>
      <c r="AL19" s="37"/>
      <c r="AM19" s="37"/>
      <c r="AN19" s="37"/>
      <c r="AO19" s="37">
        <f t="shared" si="5"/>
        <v>112.29600000000001</v>
      </c>
      <c r="AP19" s="248">
        <v>7.8</v>
      </c>
      <c r="AQ19" s="248">
        <f t="shared" si="10"/>
        <v>7.8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1006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0.8453781512605042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832218</v>
      </c>
      <c r="DD19" s="31"/>
      <c r="DE19" s="31">
        <f t="shared" si="8"/>
        <v>1173</v>
      </c>
      <c r="DF19" s="31"/>
      <c r="DG19" s="31">
        <f t="shared" si="11"/>
        <v>1173</v>
      </c>
      <c r="DH19" s="31"/>
      <c r="DI19" s="31"/>
      <c r="DJ19" s="31"/>
      <c r="DK19" s="31"/>
      <c r="DL19" s="31"/>
      <c r="DM19" s="31">
        <f t="shared" si="9"/>
        <v>1173</v>
      </c>
      <c r="DN19" s="31">
        <f t="shared" si="12"/>
        <v>250.69459286172258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4</v>
      </c>
      <c r="G20" s="126">
        <v>75</v>
      </c>
      <c r="H20" s="43">
        <f t="shared" si="1"/>
        <v>52.816901408450704</v>
      </c>
      <c r="I20" s="43">
        <v>73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3229568</v>
      </c>
      <c r="AF20" s="38"/>
      <c r="AG20" s="38"/>
      <c r="AH20" s="38"/>
      <c r="AI20" s="37">
        <f t="shared" si="2"/>
        <v>4394</v>
      </c>
      <c r="AJ20" s="37">
        <f t="shared" si="3"/>
        <v>4.3940000000000001</v>
      </c>
      <c r="AK20" s="37">
        <f t="shared" si="4"/>
        <v>105.456</v>
      </c>
      <c r="AL20" s="37"/>
      <c r="AM20" s="37"/>
      <c r="AN20" s="37"/>
      <c r="AO20" s="37">
        <f t="shared" si="5"/>
        <v>105.456</v>
      </c>
      <c r="AP20" s="248">
        <v>7.3</v>
      </c>
      <c r="AQ20" s="248">
        <f t="shared" si="10"/>
        <v>7.3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1007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0.84621848739495797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833385</v>
      </c>
      <c r="DD20" s="31"/>
      <c r="DE20" s="31">
        <f t="shared" si="8"/>
        <v>1167</v>
      </c>
      <c r="DF20" s="31"/>
      <c r="DG20" s="31">
        <f t="shared" si="11"/>
        <v>1167</v>
      </c>
      <c r="DH20" s="31"/>
      <c r="DI20" s="31"/>
      <c r="DJ20" s="31"/>
      <c r="DK20" s="31"/>
      <c r="DL20" s="31"/>
      <c r="DM20" s="31">
        <f t="shared" si="9"/>
        <v>1167</v>
      </c>
      <c r="DN20" s="31">
        <f t="shared" si="12"/>
        <v>265.58944014565316</v>
      </c>
      <c r="DO20" s="127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2</v>
      </c>
      <c r="G21" s="126">
        <v>75</v>
      </c>
      <c r="H21" s="43">
        <f t="shared" si="1"/>
        <v>52.816901408450704</v>
      </c>
      <c r="I21" s="43">
        <v>73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3233985</v>
      </c>
      <c r="AF21" s="38"/>
      <c r="AG21" s="38"/>
      <c r="AH21" s="38"/>
      <c r="AI21" s="37">
        <f t="shared" si="2"/>
        <v>4417</v>
      </c>
      <c r="AJ21" s="37">
        <f t="shared" si="3"/>
        <v>4.4169999999999998</v>
      </c>
      <c r="AK21" s="37">
        <f t="shared" si="4"/>
        <v>106.008</v>
      </c>
      <c r="AL21" s="37"/>
      <c r="AM21" s="37"/>
      <c r="AN21" s="37"/>
      <c r="AO21" s="37">
        <f t="shared" si="5"/>
        <v>106.008</v>
      </c>
      <c r="AP21" s="248">
        <v>6.8</v>
      </c>
      <c r="AQ21" s="248">
        <f t="shared" si="10"/>
        <v>6.8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1006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0.8453781512605042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834573</v>
      </c>
      <c r="DD21" s="31"/>
      <c r="DE21" s="31">
        <f t="shared" si="8"/>
        <v>1188</v>
      </c>
      <c r="DF21" s="31"/>
      <c r="DG21" s="31">
        <f t="shared" si="11"/>
        <v>1188</v>
      </c>
      <c r="DH21" s="31"/>
      <c r="DI21" s="31"/>
      <c r="DJ21" s="31"/>
      <c r="DK21" s="31"/>
      <c r="DL21" s="31"/>
      <c r="DM21" s="31">
        <f t="shared" si="9"/>
        <v>1188</v>
      </c>
      <c r="DN21" s="31">
        <f t="shared" si="12"/>
        <v>268.96083314466836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2</v>
      </c>
      <c r="G22" s="126">
        <v>75</v>
      </c>
      <c r="H22" s="43">
        <f t="shared" si="1"/>
        <v>52.816901408450704</v>
      </c>
      <c r="I22" s="43">
        <v>73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3238814</v>
      </c>
      <c r="AF22" s="38"/>
      <c r="AG22" s="38"/>
      <c r="AH22" s="38"/>
      <c r="AI22" s="37">
        <f t="shared" si="2"/>
        <v>4829</v>
      </c>
      <c r="AJ22" s="37">
        <f t="shared" si="3"/>
        <v>4.8289999999999997</v>
      </c>
      <c r="AK22" s="37">
        <f t="shared" si="4"/>
        <v>115.89599999999999</v>
      </c>
      <c r="AL22" s="37"/>
      <c r="AM22" s="37"/>
      <c r="AN22" s="37"/>
      <c r="AO22" s="37">
        <f t="shared" si="5"/>
        <v>115.89599999999999</v>
      </c>
      <c r="AP22" s="248">
        <v>6.3</v>
      </c>
      <c r="AQ22" s="248">
        <f t="shared" si="10"/>
        <v>6.3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1007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0.84621848739495797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835844</v>
      </c>
      <c r="DD22" s="31"/>
      <c r="DE22" s="31">
        <f t="shared" si="8"/>
        <v>1271</v>
      </c>
      <c r="DF22" s="31"/>
      <c r="DG22" s="31">
        <f t="shared" si="11"/>
        <v>1271</v>
      </c>
      <c r="DH22" s="31"/>
      <c r="DI22" s="31"/>
      <c r="DJ22" s="31"/>
      <c r="DK22" s="31"/>
      <c r="DL22" s="31"/>
      <c r="DM22" s="31">
        <f t="shared" si="9"/>
        <v>1271</v>
      </c>
      <c r="DN22" s="31">
        <f t="shared" si="12"/>
        <v>263.20149099192383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2</v>
      </c>
      <c r="G23" s="126">
        <v>75</v>
      </c>
      <c r="H23" s="43">
        <f t="shared" si="1"/>
        <v>52.816901408450704</v>
      </c>
      <c r="I23" s="43">
        <v>73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3242710</v>
      </c>
      <c r="AF23" s="38"/>
      <c r="AG23" s="38"/>
      <c r="AH23" s="38"/>
      <c r="AI23" s="37">
        <f t="shared" si="2"/>
        <v>3896</v>
      </c>
      <c r="AJ23" s="37">
        <f t="shared" si="3"/>
        <v>3.8959999999999999</v>
      </c>
      <c r="AK23" s="37">
        <f t="shared" si="4"/>
        <v>93.503999999999991</v>
      </c>
      <c r="AL23" s="37"/>
      <c r="AM23" s="37"/>
      <c r="AN23" s="37"/>
      <c r="AO23" s="37">
        <f t="shared" si="5"/>
        <v>93.503999999999991</v>
      </c>
      <c r="AP23" s="248">
        <v>5.7</v>
      </c>
      <c r="AQ23" s="248">
        <f t="shared" si="10"/>
        <v>5.7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1007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0.84621848739495797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836904</v>
      </c>
      <c r="DD23" s="31"/>
      <c r="DE23" s="31">
        <f t="shared" si="8"/>
        <v>1060</v>
      </c>
      <c r="DF23" s="31"/>
      <c r="DG23" s="31">
        <f t="shared" si="11"/>
        <v>1060</v>
      </c>
      <c r="DH23" s="31"/>
      <c r="DI23" s="31"/>
      <c r="DJ23" s="31"/>
      <c r="DK23" s="31"/>
      <c r="DL23" s="31"/>
      <c r="DM23" s="31">
        <f t="shared" si="9"/>
        <v>1060</v>
      </c>
      <c r="DN23" s="31">
        <f t="shared" si="12"/>
        <v>272.07392197125256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2</v>
      </c>
      <c r="G24" s="126">
        <v>75</v>
      </c>
      <c r="H24" s="43">
        <f t="shared" si="1"/>
        <v>52.816901408450704</v>
      </c>
      <c r="I24" s="43">
        <v>73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3246993</v>
      </c>
      <c r="AF24" s="38"/>
      <c r="AG24" s="38"/>
      <c r="AH24" s="38"/>
      <c r="AI24" s="37">
        <f t="shared" si="2"/>
        <v>4283</v>
      </c>
      <c r="AJ24" s="37">
        <f t="shared" si="3"/>
        <v>4.2830000000000004</v>
      </c>
      <c r="AK24" s="37">
        <f t="shared" si="4"/>
        <v>102.792</v>
      </c>
      <c r="AL24" s="37"/>
      <c r="AM24" s="37"/>
      <c r="AN24" s="37"/>
      <c r="AO24" s="37">
        <f t="shared" si="5"/>
        <v>102.792</v>
      </c>
      <c r="AP24" s="248">
        <v>5.4</v>
      </c>
      <c r="AQ24" s="248">
        <f t="shared" si="10"/>
        <v>5.4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1006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0.8453781512605042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838039</v>
      </c>
      <c r="DD24" s="31"/>
      <c r="DE24" s="31">
        <f t="shared" si="8"/>
        <v>1135</v>
      </c>
      <c r="DF24" s="31"/>
      <c r="DG24" s="31">
        <f t="shared" si="11"/>
        <v>1135</v>
      </c>
      <c r="DH24" s="31"/>
      <c r="DI24" s="31"/>
      <c r="DJ24" s="31"/>
      <c r="DK24" s="31"/>
      <c r="DL24" s="31"/>
      <c r="DM24" s="31">
        <f t="shared" si="9"/>
        <v>1135</v>
      </c>
      <c r="DN24" s="31">
        <f t="shared" si="12"/>
        <v>265.0011674060238</v>
      </c>
      <c r="DO24" s="127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1</v>
      </c>
      <c r="G25" s="126">
        <v>75</v>
      </c>
      <c r="H25" s="43">
        <f t="shared" si="1"/>
        <v>52.816901408450704</v>
      </c>
      <c r="I25" s="43">
        <v>73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3251482</v>
      </c>
      <c r="AF25" s="38"/>
      <c r="AG25" s="38"/>
      <c r="AH25" s="38"/>
      <c r="AI25" s="37">
        <f t="shared" si="2"/>
        <v>4489</v>
      </c>
      <c r="AJ25" s="37">
        <f t="shared" si="3"/>
        <v>4.4889999999999999</v>
      </c>
      <c r="AK25" s="37">
        <f t="shared" si="4"/>
        <v>107.73599999999999</v>
      </c>
      <c r="AL25" s="37"/>
      <c r="AM25" s="37"/>
      <c r="AN25" s="37"/>
      <c r="AO25" s="37">
        <f t="shared" si="5"/>
        <v>107.73599999999999</v>
      </c>
      <c r="AP25" s="248">
        <v>5</v>
      </c>
      <c r="AQ25" s="248">
        <f t="shared" si="10"/>
        <v>5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1005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0.84453781512605042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839231</v>
      </c>
      <c r="DD25" s="31"/>
      <c r="DE25" s="31">
        <f t="shared" si="8"/>
        <v>1192</v>
      </c>
      <c r="DF25" s="31"/>
      <c r="DG25" s="31">
        <f t="shared" si="11"/>
        <v>1192</v>
      </c>
      <c r="DH25" s="31"/>
      <c r="DI25" s="31"/>
      <c r="DJ25" s="31"/>
      <c r="DK25" s="31"/>
      <c r="DL25" s="31"/>
      <c r="DM25" s="31">
        <f t="shared" si="9"/>
        <v>1192</v>
      </c>
      <c r="DN25" s="31">
        <f t="shared" si="12"/>
        <v>265.53798173312543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1</v>
      </c>
      <c r="G26" s="126">
        <v>76</v>
      </c>
      <c r="H26" s="43">
        <f t="shared" si="1"/>
        <v>53.521126760563384</v>
      </c>
      <c r="I26" s="43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3255891</v>
      </c>
      <c r="AF26" s="38"/>
      <c r="AG26" s="38"/>
      <c r="AH26" s="38"/>
      <c r="AI26" s="37">
        <f t="shared" si="2"/>
        <v>4409</v>
      </c>
      <c r="AJ26" s="37">
        <f t="shared" si="3"/>
        <v>4.4089999999999998</v>
      </c>
      <c r="AK26" s="37">
        <f t="shared" si="4"/>
        <v>105.816</v>
      </c>
      <c r="AL26" s="37"/>
      <c r="AM26" s="37"/>
      <c r="AN26" s="37"/>
      <c r="AO26" s="37">
        <f t="shared" si="5"/>
        <v>105.816</v>
      </c>
      <c r="AP26" s="248">
        <v>4.7</v>
      </c>
      <c r="AQ26" s="248">
        <f t="shared" si="10"/>
        <v>4.7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1005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0.84453781512605042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840381</v>
      </c>
      <c r="DD26" s="31"/>
      <c r="DE26" s="31">
        <f t="shared" si="8"/>
        <v>1150</v>
      </c>
      <c r="DF26" s="31"/>
      <c r="DG26" s="31">
        <f t="shared" si="11"/>
        <v>1150</v>
      </c>
      <c r="DH26" s="31"/>
      <c r="DI26" s="31"/>
      <c r="DJ26" s="31"/>
      <c r="DK26" s="31"/>
      <c r="DL26" s="31"/>
      <c r="DM26" s="31">
        <f t="shared" si="9"/>
        <v>1150</v>
      </c>
      <c r="DN26" s="31">
        <f t="shared" si="12"/>
        <v>260.83012020866408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0</v>
      </c>
      <c r="G27" s="126">
        <v>75</v>
      </c>
      <c r="H27" s="43">
        <f t="shared" si="1"/>
        <v>52.816901408450704</v>
      </c>
      <c r="I27" s="43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3260143</v>
      </c>
      <c r="AF27" s="38"/>
      <c r="AG27" s="38"/>
      <c r="AH27" s="38"/>
      <c r="AI27" s="37">
        <f t="shared" si="2"/>
        <v>4252</v>
      </c>
      <c r="AJ27" s="37">
        <f t="shared" si="3"/>
        <v>4.2519999999999998</v>
      </c>
      <c r="AK27" s="37">
        <f t="shared" si="4"/>
        <v>102.048</v>
      </c>
      <c r="AL27" s="37"/>
      <c r="AM27" s="37"/>
      <c r="AN27" s="37"/>
      <c r="AO27" s="37">
        <f t="shared" si="5"/>
        <v>102.048</v>
      </c>
      <c r="AP27" s="248">
        <v>4.3</v>
      </c>
      <c r="AQ27" s="248">
        <f t="shared" si="10"/>
        <v>4.3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1005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0.84453781512605042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841501</v>
      </c>
      <c r="DD27" s="31"/>
      <c r="DE27" s="31">
        <f t="shared" si="8"/>
        <v>1120</v>
      </c>
      <c r="DF27" s="31"/>
      <c r="DG27" s="31">
        <f t="shared" si="11"/>
        <v>1120</v>
      </c>
      <c r="DH27" s="31"/>
      <c r="DI27" s="31"/>
      <c r="DJ27" s="31"/>
      <c r="DK27" s="31"/>
      <c r="DL27" s="31"/>
      <c r="DM27" s="31">
        <f t="shared" si="9"/>
        <v>1120</v>
      </c>
      <c r="DN27" s="31">
        <f t="shared" si="12"/>
        <v>263.40545625587959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-1</v>
      </c>
      <c r="G28" s="126">
        <v>74</v>
      </c>
      <c r="H28" s="43">
        <f t="shared" si="1"/>
        <v>52.112676056338032</v>
      </c>
      <c r="I28" s="43">
        <v>72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3264889</v>
      </c>
      <c r="AF28" s="38"/>
      <c r="AG28" s="38"/>
      <c r="AH28" s="38"/>
      <c r="AI28" s="37">
        <f t="shared" si="2"/>
        <v>4746</v>
      </c>
      <c r="AJ28" s="37">
        <f t="shared" si="3"/>
        <v>4.7460000000000004</v>
      </c>
      <c r="AK28" s="37">
        <f t="shared" si="4"/>
        <v>113.90400000000001</v>
      </c>
      <c r="AL28" s="37"/>
      <c r="AM28" s="37"/>
      <c r="AN28" s="37"/>
      <c r="AO28" s="37">
        <f t="shared" si="5"/>
        <v>113.90400000000001</v>
      </c>
      <c r="AP28" s="248">
        <v>3.8</v>
      </c>
      <c r="AQ28" s="248">
        <f t="shared" si="10"/>
        <v>3.8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1006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0.8453781512605042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842735</v>
      </c>
      <c r="DD28" s="31"/>
      <c r="DE28" s="31">
        <f t="shared" si="8"/>
        <v>1234</v>
      </c>
      <c r="DF28" s="31"/>
      <c r="DG28" s="31">
        <f t="shared" si="11"/>
        <v>1234</v>
      </c>
      <c r="DH28" s="31"/>
      <c r="DI28" s="31"/>
      <c r="DJ28" s="31"/>
      <c r="DK28" s="31"/>
      <c r="DL28" s="31"/>
      <c r="DM28" s="31">
        <f t="shared" si="9"/>
        <v>1234</v>
      </c>
      <c r="DN28" s="31">
        <f t="shared" si="12"/>
        <v>260.00842815002102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-1</v>
      </c>
      <c r="G29" s="126">
        <v>74</v>
      </c>
      <c r="H29" s="43">
        <f t="shared" si="1"/>
        <v>52.112676056338032</v>
      </c>
      <c r="I29" s="43">
        <v>72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3269175</v>
      </c>
      <c r="AF29" s="38"/>
      <c r="AG29" s="38"/>
      <c r="AH29" s="38"/>
      <c r="AI29" s="37">
        <f t="shared" si="2"/>
        <v>4286</v>
      </c>
      <c r="AJ29" s="37">
        <f t="shared" si="3"/>
        <v>4.2859999999999996</v>
      </c>
      <c r="AK29" s="37">
        <f t="shared" si="4"/>
        <v>102.86399999999999</v>
      </c>
      <c r="AL29" s="37"/>
      <c r="AM29" s="37"/>
      <c r="AN29" s="37"/>
      <c r="AO29" s="37">
        <f t="shared" si="5"/>
        <v>102.86399999999999</v>
      </c>
      <c r="AP29" s="248">
        <v>3.4</v>
      </c>
      <c r="AQ29" s="248">
        <f t="shared" si="10"/>
        <v>3.4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1006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0.8453781512605042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843863</v>
      </c>
      <c r="DD29" s="31"/>
      <c r="DE29" s="31">
        <f t="shared" si="8"/>
        <v>1128</v>
      </c>
      <c r="DF29" s="31"/>
      <c r="DG29" s="31">
        <f t="shared" si="11"/>
        <v>1128</v>
      </c>
      <c r="DH29" s="31"/>
      <c r="DI29" s="31"/>
      <c r="DJ29" s="31"/>
      <c r="DK29" s="31"/>
      <c r="DL29" s="31"/>
      <c r="DM29" s="31">
        <f t="shared" si="9"/>
        <v>1128</v>
      </c>
      <c r="DN29" s="31">
        <f t="shared" si="12"/>
        <v>263.18245450303317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-2</v>
      </c>
      <c r="G30" s="126">
        <v>73</v>
      </c>
      <c r="H30" s="43">
        <f t="shared" si="1"/>
        <v>51.408450704225352</v>
      </c>
      <c r="I30" s="43">
        <v>71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3273625</v>
      </c>
      <c r="AF30" s="38"/>
      <c r="AG30" s="38"/>
      <c r="AH30" s="38"/>
      <c r="AI30" s="37">
        <f t="shared" si="2"/>
        <v>4450</v>
      </c>
      <c r="AJ30" s="37">
        <f t="shared" si="3"/>
        <v>4.45</v>
      </c>
      <c r="AK30" s="37">
        <f t="shared" si="4"/>
        <v>106.80000000000001</v>
      </c>
      <c r="AL30" s="37"/>
      <c r="AM30" s="37"/>
      <c r="AN30" s="37"/>
      <c r="AO30" s="37">
        <f t="shared" si="5"/>
        <v>106.80000000000001</v>
      </c>
      <c r="AP30" s="248">
        <v>3</v>
      </c>
      <c r="AQ30" s="248">
        <f t="shared" si="10"/>
        <v>3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1005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0.84453781512605042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845006</v>
      </c>
      <c r="DD30" s="31"/>
      <c r="DE30" s="31">
        <f t="shared" si="8"/>
        <v>1143</v>
      </c>
      <c r="DF30" s="31"/>
      <c r="DG30" s="31">
        <f t="shared" si="11"/>
        <v>1143</v>
      </c>
      <c r="DH30" s="31"/>
      <c r="DI30" s="31"/>
      <c r="DJ30" s="31"/>
      <c r="DK30" s="31"/>
      <c r="DL30" s="31"/>
      <c r="DM30" s="31">
        <f t="shared" si="9"/>
        <v>1143</v>
      </c>
      <c r="DN30" s="31">
        <f t="shared" si="12"/>
        <v>256.85393258426967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-2</v>
      </c>
      <c r="G31" s="126">
        <v>73</v>
      </c>
      <c r="H31" s="43">
        <f t="shared" si="1"/>
        <v>51.408450704225352</v>
      </c>
      <c r="I31" s="43">
        <v>71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3277840</v>
      </c>
      <c r="AF31" s="38"/>
      <c r="AG31" s="38"/>
      <c r="AH31" s="38"/>
      <c r="AI31" s="37">
        <f t="shared" si="2"/>
        <v>4215</v>
      </c>
      <c r="AJ31" s="37">
        <f t="shared" si="3"/>
        <v>4.2149999999999999</v>
      </c>
      <c r="AK31" s="37">
        <f t="shared" si="4"/>
        <v>101.16</v>
      </c>
      <c r="AL31" s="37"/>
      <c r="AM31" s="37"/>
      <c r="AN31" s="37"/>
      <c r="AO31" s="37">
        <f t="shared" si="5"/>
        <v>101.16</v>
      </c>
      <c r="AP31" s="248">
        <v>2.7</v>
      </c>
      <c r="AQ31" s="248">
        <f t="shared" si="10"/>
        <v>2.7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1005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0.84453781512605042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846127</v>
      </c>
      <c r="DD31" s="31"/>
      <c r="DE31" s="31">
        <f t="shared" si="8"/>
        <v>1121</v>
      </c>
      <c r="DF31" s="31"/>
      <c r="DG31" s="31">
        <f t="shared" si="11"/>
        <v>1121</v>
      </c>
      <c r="DH31" s="31"/>
      <c r="DI31" s="31"/>
      <c r="DJ31" s="31"/>
      <c r="DK31" s="31"/>
      <c r="DL31" s="31"/>
      <c r="DM31" s="31">
        <f t="shared" si="9"/>
        <v>1121</v>
      </c>
      <c r="DN31" s="31">
        <f t="shared" si="12"/>
        <v>265.95492289442467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-1</v>
      </c>
      <c r="G32" s="126">
        <v>75</v>
      </c>
      <c r="H32" s="43">
        <f t="shared" si="1"/>
        <v>52.816901408450704</v>
      </c>
      <c r="I32" s="43">
        <v>74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3282444</v>
      </c>
      <c r="AF32" s="38"/>
      <c r="AG32" s="38"/>
      <c r="AH32" s="38"/>
      <c r="AI32" s="37">
        <f t="shared" si="2"/>
        <v>4604</v>
      </c>
      <c r="AJ32" s="37">
        <f t="shared" si="3"/>
        <v>4.6040000000000001</v>
      </c>
      <c r="AK32" s="37">
        <f t="shared" si="4"/>
        <v>110.49600000000001</v>
      </c>
      <c r="AL32" s="37"/>
      <c r="AM32" s="37"/>
      <c r="AN32" s="37"/>
      <c r="AO32" s="37">
        <f t="shared" si="5"/>
        <v>110.49600000000001</v>
      </c>
      <c r="AP32" s="248">
        <v>2.4</v>
      </c>
      <c r="AQ32" s="248">
        <f t="shared" si="10"/>
        <v>2.4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1004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0.84369747899159664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847313</v>
      </c>
      <c r="DD32" s="31"/>
      <c r="DE32" s="31">
        <f t="shared" si="8"/>
        <v>1186</v>
      </c>
      <c r="DF32" s="31"/>
      <c r="DG32" s="31">
        <f t="shared" si="11"/>
        <v>1186</v>
      </c>
      <c r="DH32" s="31"/>
      <c r="DI32" s="31"/>
      <c r="DJ32" s="31"/>
      <c r="DK32" s="31"/>
      <c r="DL32" s="31"/>
      <c r="DM32" s="31">
        <f t="shared" si="9"/>
        <v>1186</v>
      </c>
      <c r="DN32" s="31">
        <f t="shared" si="12"/>
        <v>257.60208514335358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1</v>
      </c>
      <c r="G33" s="126">
        <v>71</v>
      </c>
      <c r="H33" s="43">
        <f t="shared" si="1"/>
        <v>50</v>
      </c>
      <c r="I33" s="43">
        <v>70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3286814</v>
      </c>
      <c r="AF33" s="38"/>
      <c r="AG33" s="38"/>
      <c r="AH33" s="38"/>
      <c r="AI33" s="37">
        <f t="shared" si="2"/>
        <v>4370</v>
      </c>
      <c r="AJ33" s="37">
        <f t="shared" si="3"/>
        <v>4.37</v>
      </c>
      <c r="AK33" s="37">
        <f t="shared" si="4"/>
        <v>104.88</v>
      </c>
      <c r="AL33" s="37"/>
      <c r="AM33" s="37"/>
      <c r="AN33" s="37"/>
      <c r="AO33" s="37">
        <f t="shared" si="5"/>
        <v>104.88</v>
      </c>
      <c r="AP33" s="248">
        <v>2.7</v>
      </c>
      <c r="AQ33" s="248">
        <f t="shared" si="10"/>
        <v>2.7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848391</v>
      </c>
      <c r="DD33" s="31"/>
      <c r="DE33" s="31">
        <f t="shared" si="8"/>
        <v>1078</v>
      </c>
      <c r="DF33" s="31"/>
      <c r="DG33" s="31">
        <f t="shared" si="11"/>
        <v>1078</v>
      </c>
      <c r="DH33" s="31"/>
      <c r="DI33" s="31"/>
      <c r="DJ33" s="31"/>
      <c r="DK33" s="31"/>
      <c r="DL33" s="31"/>
      <c r="DM33" s="31">
        <f t="shared" si="9"/>
        <v>1078</v>
      </c>
      <c r="DN33" s="31">
        <f t="shared" si="12"/>
        <v>246.68192219679634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2</v>
      </c>
      <c r="G34" s="126">
        <v>74</v>
      </c>
      <c r="H34" s="43">
        <f t="shared" si="1"/>
        <v>52.112676056338032</v>
      </c>
      <c r="I34" s="43">
        <v>73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3291138</v>
      </c>
      <c r="AF34" s="38"/>
      <c r="AG34" s="38"/>
      <c r="AH34" s="38"/>
      <c r="AI34" s="37">
        <f t="shared" si="2"/>
        <v>4324</v>
      </c>
      <c r="AJ34" s="37">
        <f t="shared" si="3"/>
        <v>4.3239999999999998</v>
      </c>
      <c r="AK34" s="37">
        <f t="shared" si="4"/>
        <v>103.776</v>
      </c>
      <c r="AL34" s="37"/>
      <c r="AM34" s="37"/>
      <c r="AN34" s="37"/>
      <c r="AO34" s="37">
        <f t="shared" si="5"/>
        <v>103.776</v>
      </c>
      <c r="AP34" s="248">
        <v>3.5</v>
      </c>
      <c r="AQ34" s="248">
        <f t="shared" si="10"/>
        <v>3.5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849480</v>
      </c>
      <c r="DD34" s="31"/>
      <c r="DE34" s="31">
        <f t="shared" si="8"/>
        <v>1089</v>
      </c>
      <c r="DF34" s="31"/>
      <c r="DG34" s="31">
        <f t="shared" si="11"/>
        <v>1089</v>
      </c>
      <c r="DH34" s="31"/>
      <c r="DI34" s="31"/>
      <c r="DJ34" s="31"/>
      <c r="DK34" s="31"/>
      <c r="DL34" s="31"/>
      <c r="DM34" s="31">
        <f t="shared" si="9"/>
        <v>1089</v>
      </c>
      <c r="DN34" s="31">
        <f t="shared" si="12"/>
        <v>251.85013876040705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2.75</v>
      </c>
      <c r="G35" s="27">
        <f t="shared" si="13"/>
        <v>74.25</v>
      </c>
      <c r="H35" s="27">
        <f t="shared" si="13"/>
        <v>52.288732394366185</v>
      </c>
      <c r="I35" s="27">
        <f t="shared" si="13"/>
        <v>72.541666666666671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108981</v>
      </c>
      <c r="AJ35" s="27">
        <f>SUM(AJ11:AJ34)</f>
        <v>108.98100000000001</v>
      </c>
      <c r="AK35" s="27">
        <f>AVERAGE(AK11:AK34)</f>
        <v>108.98099999999999</v>
      </c>
      <c r="AL35" s="27"/>
      <c r="AM35" s="27"/>
      <c r="AN35" s="27"/>
      <c r="AO35" s="27"/>
      <c r="AP35" s="249">
        <f>AVERAGE(AP11:AP34)</f>
        <v>5.7833333333333323</v>
      </c>
      <c r="AQ35" s="249">
        <f>AVERAGE(AQ11:AQ34)</f>
        <v>5.7833333333333323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27385</v>
      </c>
      <c r="DF35" s="27"/>
      <c r="DG35" s="27">
        <f>SUM(DG11:DG34)</f>
        <v>27385</v>
      </c>
      <c r="DH35" s="27"/>
      <c r="DI35" s="27"/>
      <c r="DJ35" s="27"/>
      <c r="DK35" s="27"/>
      <c r="DL35" s="27"/>
      <c r="DM35" s="27">
        <f t="shared" si="9"/>
        <v>27385</v>
      </c>
      <c r="DN35" s="27">
        <f t="shared" si="12"/>
        <v>251.28233361778658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303" t="s">
        <v>311</v>
      </c>
      <c r="D38" s="312"/>
      <c r="E38" s="312"/>
      <c r="F38" s="313"/>
    </row>
    <row r="39" spans="2:127" x14ac:dyDescent="0.25">
      <c r="B39" s="21" t="s">
        <v>2</v>
      </c>
      <c r="C39" s="269" t="s">
        <v>248</v>
      </c>
      <c r="D39" s="270"/>
      <c r="E39" s="270"/>
      <c r="F39" s="271"/>
    </row>
    <row r="40" spans="2:127" x14ac:dyDescent="0.25">
      <c r="B40" s="21" t="s">
        <v>1</v>
      </c>
      <c r="C40" s="303" t="s">
        <v>157</v>
      </c>
      <c r="D40" s="304"/>
      <c r="E40" s="304"/>
      <c r="F40" s="305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99" t="s">
        <v>291</v>
      </c>
      <c r="C43" s="9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</row>
    <row r="44" spans="2:127" x14ac:dyDescent="0.25">
      <c r="B44" s="100" t="s">
        <v>273</v>
      </c>
      <c r="C44" s="11"/>
      <c r="D44" s="240"/>
      <c r="E44" s="240"/>
      <c r="F44" s="240"/>
      <c r="G44" s="240"/>
      <c r="H44" s="240"/>
      <c r="I44" s="240"/>
      <c r="J44" s="240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240"/>
      <c r="E45" s="240"/>
      <c r="F45" s="240"/>
      <c r="G45" s="240"/>
      <c r="H45" s="240"/>
      <c r="I45" s="240"/>
      <c r="J45" s="2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13" t="s">
        <v>289</v>
      </c>
      <c r="C46" s="16"/>
      <c r="D46" s="241"/>
      <c r="E46" s="241"/>
      <c r="F46" s="241"/>
      <c r="G46" s="241"/>
      <c r="H46" s="241"/>
      <c r="I46" s="241"/>
      <c r="J46" s="241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309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165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234" t="s">
        <v>310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245" t="s">
        <v>313</v>
      </c>
      <c r="C53" s="171"/>
      <c r="D53" s="112"/>
      <c r="E53" s="112"/>
      <c r="F53" s="112"/>
      <c r="G53" s="112"/>
      <c r="H53" s="112"/>
      <c r="I53" s="112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112"/>
      <c r="X53" s="112"/>
      <c r="Y53" s="112"/>
    </row>
    <row r="54" spans="2:26" x14ac:dyDescent="0.25">
      <c r="B54" s="105" t="s">
        <v>312</v>
      </c>
      <c r="C54" s="171"/>
      <c r="D54" s="112"/>
      <c r="E54" s="112"/>
      <c r="F54" s="112"/>
      <c r="G54" s="112"/>
      <c r="H54" s="112"/>
      <c r="I54" s="112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112"/>
      <c r="X54" s="112"/>
      <c r="Y54" s="112"/>
    </row>
    <row r="55" spans="2:26" x14ac:dyDescent="0.25">
      <c r="B55" s="105" t="s">
        <v>168</v>
      </c>
      <c r="C55" s="171"/>
      <c r="D55" s="112"/>
      <c r="E55" s="112"/>
      <c r="F55" s="112"/>
      <c r="G55" s="112"/>
      <c r="H55" s="112"/>
      <c r="I55" s="112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112"/>
      <c r="X55" s="112"/>
      <c r="Y55" s="112"/>
    </row>
    <row r="56" spans="2:26" x14ac:dyDescent="0.25">
      <c r="B56" s="245" t="s">
        <v>314</v>
      </c>
      <c r="C56" s="171"/>
      <c r="D56" s="112"/>
      <c r="E56" s="112"/>
      <c r="F56" s="112"/>
      <c r="G56" s="112"/>
      <c r="H56" s="112"/>
      <c r="I56" s="112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112"/>
      <c r="X56" s="112"/>
      <c r="Y56" s="112"/>
    </row>
    <row r="57" spans="2:26" x14ac:dyDescent="0.25">
      <c r="B57" s="297" t="s">
        <v>169</v>
      </c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</row>
    <row r="58" spans="2:26" x14ac:dyDescent="0.25">
      <c r="B58" s="297" t="s">
        <v>170</v>
      </c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7"/>
      <c r="P58" s="297"/>
      <c r="Q58" s="297"/>
      <c r="R58" s="297"/>
      <c r="S58" s="297"/>
      <c r="T58" s="297"/>
      <c r="U58" s="297"/>
      <c r="V58" s="297"/>
      <c r="W58" s="297"/>
      <c r="X58" s="297"/>
      <c r="Y58" s="297"/>
    </row>
    <row r="59" spans="2:26" x14ac:dyDescent="0.25">
      <c r="B59" s="298" t="s">
        <v>171</v>
      </c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</row>
    <row r="60" spans="2:26" x14ac:dyDescent="0.25">
      <c r="B60" s="300" t="s">
        <v>315</v>
      </c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</row>
    <row r="61" spans="2:26" x14ac:dyDescent="0.25">
      <c r="B61" s="100" t="s">
        <v>173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  <row r="62" spans="2:26" x14ac:dyDescent="0.25">
      <c r="B62" s="113" t="s">
        <v>174</v>
      </c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51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7:Y57"/>
    <mergeCell ref="B58:Y58"/>
    <mergeCell ref="B59:Y59"/>
    <mergeCell ref="B60:Y60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DW67"/>
  <sheetViews>
    <sheetView topLeftCell="A34" zoomScale="90" zoomScaleNormal="90" workbookViewId="0">
      <selection activeCell="B50" sqref="B50:B51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43315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'2'!AE34</f>
        <v>295529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'2'!DC34</f>
        <v>123540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3</v>
      </c>
      <c r="G11" s="126">
        <v>69</v>
      </c>
      <c r="H11" s="43">
        <f t="shared" ref="H11:H34" si="1">G11/1.42</f>
        <v>48.591549295774648</v>
      </c>
      <c r="I11" s="43">
        <v>74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300236</v>
      </c>
      <c r="AF11" s="38"/>
      <c r="AG11" s="38"/>
      <c r="AH11" s="38"/>
      <c r="AI11" s="37">
        <f t="shared" ref="AI11:AI34" si="2">IF(ISBLANK(AE11),"-",AE11-AE10)</f>
        <v>4707</v>
      </c>
      <c r="AJ11" s="37">
        <f t="shared" ref="AJ11:AJ34" si="3">AI11/1000</f>
        <v>4.7069999999999999</v>
      </c>
      <c r="AK11" s="37">
        <f t="shared" ref="AK11:AK34" si="4">AJ11*24</f>
        <v>112.96799999999999</v>
      </c>
      <c r="AL11" s="37"/>
      <c r="AM11" s="37"/>
      <c r="AN11" s="37"/>
      <c r="AO11" s="37">
        <f t="shared" ref="AO11:AO34" si="5">AK11</f>
        <v>112.96799999999999</v>
      </c>
      <c r="AP11" s="36">
        <v>4.9000000000000004</v>
      </c>
      <c r="AQ11" s="36">
        <f>AP11</f>
        <v>4.9000000000000004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96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124654</v>
      </c>
      <c r="DD11" s="31"/>
      <c r="DE11" s="31">
        <f t="shared" ref="DE11:DE34" si="8">IF(ISBLANK(DC11),"-",DC11-DC10)</f>
        <v>1114</v>
      </c>
      <c r="DF11" s="31"/>
      <c r="DG11" s="31">
        <f>DC11-DC10</f>
        <v>1114</v>
      </c>
      <c r="DH11" s="31"/>
      <c r="DI11" s="31"/>
      <c r="DJ11" s="31"/>
      <c r="DK11" s="31"/>
      <c r="DL11" s="31"/>
      <c r="DM11" s="31">
        <f t="shared" ref="DM11:DM35" si="9">DE11</f>
        <v>1114</v>
      </c>
      <c r="DN11" s="31">
        <f>DM11/AJ11</f>
        <v>236.66879116209901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70</v>
      </c>
      <c r="H12" s="43">
        <f t="shared" si="1"/>
        <v>49.295774647887328</v>
      </c>
      <c r="I12" s="43">
        <v>75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304614</v>
      </c>
      <c r="AF12" s="38"/>
      <c r="AG12" s="38"/>
      <c r="AH12" s="38"/>
      <c r="AI12" s="37">
        <f t="shared" si="2"/>
        <v>4378</v>
      </c>
      <c r="AJ12" s="37">
        <f t="shared" si="3"/>
        <v>4.3780000000000001</v>
      </c>
      <c r="AK12" s="37">
        <f t="shared" si="4"/>
        <v>105.072</v>
      </c>
      <c r="AL12" s="37"/>
      <c r="AM12" s="37"/>
      <c r="AN12" s="37"/>
      <c r="AO12" s="37">
        <f t="shared" si="5"/>
        <v>105.072</v>
      </c>
      <c r="AP12" s="36">
        <v>6.4</v>
      </c>
      <c r="AQ12" s="36">
        <f t="shared" ref="AQ12:AQ34" si="10">AP12</f>
        <v>6.4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125751</v>
      </c>
      <c r="DD12" s="31"/>
      <c r="DE12" s="31">
        <f t="shared" si="8"/>
        <v>1097</v>
      </c>
      <c r="DF12" s="31"/>
      <c r="DG12" s="31">
        <f t="shared" ref="DG12:DG34" si="11">DC12-DC11</f>
        <v>1097</v>
      </c>
      <c r="DH12" s="31"/>
      <c r="DI12" s="31"/>
      <c r="DJ12" s="31"/>
      <c r="DK12" s="31"/>
      <c r="DL12" s="31"/>
      <c r="DM12" s="31">
        <f t="shared" si="9"/>
        <v>1097</v>
      </c>
      <c r="DN12" s="31">
        <f t="shared" ref="DN12:DN35" si="12">DM12/AJ12</f>
        <v>250.5710370031978</v>
      </c>
      <c r="DO12" s="98">
        <v>1.05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5</v>
      </c>
      <c r="G13" s="126">
        <v>71</v>
      </c>
      <c r="H13" s="43">
        <f t="shared" si="1"/>
        <v>50</v>
      </c>
      <c r="I13" s="43">
        <v>76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309285</v>
      </c>
      <c r="AF13" s="38"/>
      <c r="AG13" s="38"/>
      <c r="AH13" s="38"/>
      <c r="AI13" s="37">
        <f t="shared" si="2"/>
        <v>4671</v>
      </c>
      <c r="AJ13" s="37">
        <f t="shared" si="3"/>
        <v>4.6710000000000003</v>
      </c>
      <c r="AK13" s="37">
        <f t="shared" si="4"/>
        <v>112.10400000000001</v>
      </c>
      <c r="AL13" s="37"/>
      <c r="AM13" s="37"/>
      <c r="AN13" s="37"/>
      <c r="AO13" s="37">
        <f t="shared" si="5"/>
        <v>112.10400000000001</v>
      </c>
      <c r="AP13" s="36">
        <v>7.9</v>
      </c>
      <c r="AQ13" s="36">
        <f t="shared" si="10"/>
        <v>7.9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126854</v>
      </c>
      <c r="DD13" s="31"/>
      <c r="DE13" s="31">
        <f t="shared" si="8"/>
        <v>1103</v>
      </c>
      <c r="DF13" s="31"/>
      <c r="DG13" s="31">
        <f t="shared" si="11"/>
        <v>1103</v>
      </c>
      <c r="DH13" s="31"/>
      <c r="DI13" s="31"/>
      <c r="DJ13" s="31"/>
      <c r="DK13" s="31"/>
      <c r="DL13" s="31"/>
      <c r="DM13" s="31">
        <f t="shared" si="9"/>
        <v>1103</v>
      </c>
      <c r="DN13" s="31">
        <f t="shared" si="12"/>
        <v>236.13787197602224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6</v>
      </c>
      <c r="G14" s="126">
        <v>69</v>
      </c>
      <c r="H14" s="43">
        <f t="shared" si="1"/>
        <v>48.591549295774648</v>
      </c>
      <c r="I14" s="43">
        <v>78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313563</v>
      </c>
      <c r="AF14" s="38"/>
      <c r="AG14" s="38"/>
      <c r="AH14" s="38"/>
      <c r="AI14" s="37">
        <f t="shared" si="2"/>
        <v>4278</v>
      </c>
      <c r="AJ14" s="37">
        <f t="shared" si="3"/>
        <v>4.2779999999999996</v>
      </c>
      <c r="AK14" s="37">
        <f t="shared" si="4"/>
        <v>102.672</v>
      </c>
      <c r="AL14" s="37"/>
      <c r="AM14" s="37"/>
      <c r="AN14" s="37"/>
      <c r="AO14" s="37">
        <f t="shared" si="5"/>
        <v>102.672</v>
      </c>
      <c r="AP14" s="36">
        <v>9.4</v>
      </c>
      <c r="AQ14" s="36">
        <f t="shared" si="10"/>
        <v>9.4</v>
      </c>
      <c r="AR14" s="35"/>
      <c r="AS14" s="35"/>
      <c r="AT14" s="35"/>
      <c r="AU14" s="34" t="s">
        <v>153</v>
      </c>
      <c r="AV14" s="96">
        <v>1187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127966</v>
      </c>
      <c r="DD14" s="31"/>
      <c r="DE14" s="31">
        <f t="shared" si="8"/>
        <v>1112</v>
      </c>
      <c r="DF14" s="31"/>
      <c r="DG14" s="31">
        <f t="shared" si="11"/>
        <v>1112</v>
      </c>
      <c r="DH14" s="31"/>
      <c r="DI14" s="31"/>
      <c r="DJ14" s="31"/>
      <c r="DK14" s="31"/>
      <c r="DL14" s="31"/>
      <c r="DM14" s="31">
        <f t="shared" si="9"/>
        <v>1112</v>
      </c>
      <c r="DN14" s="31">
        <f t="shared" si="12"/>
        <v>259.934548854605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8</v>
      </c>
      <c r="G15" s="126">
        <v>78</v>
      </c>
      <c r="H15" s="43">
        <f t="shared" si="1"/>
        <v>54.929577464788736</v>
      </c>
      <c r="I15" s="43">
        <v>79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318775</v>
      </c>
      <c r="AF15" s="38"/>
      <c r="AG15" s="38"/>
      <c r="AH15" s="38"/>
      <c r="AI15" s="37">
        <f t="shared" si="2"/>
        <v>5212</v>
      </c>
      <c r="AJ15" s="37">
        <f t="shared" si="3"/>
        <v>5.2119999999999997</v>
      </c>
      <c r="AK15" s="37">
        <f t="shared" si="4"/>
        <v>125.08799999999999</v>
      </c>
      <c r="AL15" s="37"/>
      <c r="AM15" s="37"/>
      <c r="AN15" s="37"/>
      <c r="AO15" s="37">
        <f t="shared" si="5"/>
        <v>125.08799999999999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129018</v>
      </c>
      <c r="DD15" s="31"/>
      <c r="DE15" s="31">
        <f t="shared" si="8"/>
        <v>1052</v>
      </c>
      <c r="DF15" s="31"/>
      <c r="DG15" s="31">
        <f t="shared" si="11"/>
        <v>1052</v>
      </c>
      <c r="DH15" s="31"/>
      <c r="DI15" s="31"/>
      <c r="DJ15" s="31"/>
      <c r="DK15" s="31"/>
      <c r="DL15" s="31"/>
      <c r="DM15" s="31">
        <f t="shared" si="9"/>
        <v>1052</v>
      </c>
      <c r="DN15" s="31">
        <f t="shared" si="12"/>
        <v>201.84190330007675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8</v>
      </c>
      <c r="G16" s="126">
        <v>73</v>
      </c>
      <c r="H16" s="43">
        <f t="shared" si="1"/>
        <v>51.408450704225352</v>
      </c>
      <c r="I16" s="43">
        <v>79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323764</v>
      </c>
      <c r="AF16" s="38"/>
      <c r="AG16" s="38"/>
      <c r="AH16" s="38"/>
      <c r="AI16" s="37">
        <f t="shared" si="2"/>
        <v>4989</v>
      </c>
      <c r="AJ16" s="37">
        <f t="shared" si="3"/>
        <v>4.9889999999999999</v>
      </c>
      <c r="AK16" s="37">
        <f t="shared" si="4"/>
        <v>119.73599999999999</v>
      </c>
      <c r="AL16" s="37"/>
      <c r="AM16" s="37"/>
      <c r="AN16" s="37"/>
      <c r="AO16" s="37">
        <f t="shared" si="5"/>
        <v>119.73599999999999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96">
        <v>1187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130062</v>
      </c>
      <c r="DD16" s="31"/>
      <c r="DE16" s="31">
        <f t="shared" si="8"/>
        <v>1044</v>
      </c>
      <c r="DF16" s="31"/>
      <c r="DG16" s="31">
        <f t="shared" si="11"/>
        <v>1044</v>
      </c>
      <c r="DH16" s="31"/>
      <c r="DI16" s="31"/>
      <c r="DJ16" s="31"/>
      <c r="DK16" s="31"/>
      <c r="DL16" s="31"/>
      <c r="DM16" s="31">
        <f t="shared" si="9"/>
        <v>1044</v>
      </c>
      <c r="DN16" s="31">
        <f t="shared" si="12"/>
        <v>209.26037282020445</v>
      </c>
      <c r="DO16" s="98">
        <v>1.04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6</v>
      </c>
      <c r="G17" s="126">
        <v>78</v>
      </c>
      <c r="H17" s="43">
        <f t="shared" si="1"/>
        <v>54.929577464788736</v>
      </c>
      <c r="I17" s="43">
        <v>76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329126</v>
      </c>
      <c r="AF17" s="38"/>
      <c r="AG17" s="38"/>
      <c r="AH17" s="38"/>
      <c r="AI17" s="37">
        <f t="shared" si="2"/>
        <v>5362</v>
      </c>
      <c r="AJ17" s="37">
        <f t="shared" si="3"/>
        <v>5.3620000000000001</v>
      </c>
      <c r="AK17" s="37">
        <f t="shared" si="4"/>
        <v>128.68799999999999</v>
      </c>
      <c r="AL17" s="37"/>
      <c r="AM17" s="37"/>
      <c r="AN17" s="37"/>
      <c r="AO17" s="37">
        <f t="shared" si="5"/>
        <v>128.68799999999999</v>
      </c>
      <c r="AP17" s="36">
        <v>9.1</v>
      </c>
      <c r="AQ17" s="36">
        <f t="shared" si="10"/>
        <v>9.1</v>
      </c>
      <c r="AR17" s="35"/>
      <c r="AS17" s="35"/>
      <c r="AT17" s="35"/>
      <c r="AU17" s="34" t="s">
        <v>154</v>
      </c>
      <c r="AV17" s="96">
        <v>1187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0</v>
      </c>
      <c r="BM17" s="96">
        <v>1016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0.85378151260504198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131230</v>
      </c>
      <c r="DD17" s="31"/>
      <c r="DE17" s="31">
        <f t="shared" si="8"/>
        <v>1168</v>
      </c>
      <c r="DF17" s="31"/>
      <c r="DG17" s="31">
        <f t="shared" si="11"/>
        <v>1168</v>
      </c>
      <c r="DH17" s="31"/>
      <c r="DI17" s="31"/>
      <c r="DJ17" s="31"/>
      <c r="DK17" s="31"/>
      <c r="DL17" s="31"/>
      <c r="DM17" s="31">
        <f t="shared" si="9"/>
        <v>1168</v>
      </c>
      <c r="DN17" s="31">
        <f t="shared" si="12"/>
        <v>217.82916822081313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6</v>
      </c>
      <c r="G18" s="126">
        <v>75</v>
      </c>
      <c r="H18" s="43">
        <f t="shared" si="1"/>
        <v>52.816901408450704</v>
      </c>
      <c r="I18" s="43">
        <v>72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334318</v>
      </c>
      <c r="AF18" s="38"/>
      <c r="AG18" s="38"/>
      <c r="AH18" s="38"/>
      <c r="AI18" s="37">
        <f t="shared" si="2"/>
        <v>5192</v>
      </c>
      <c r="AJ18" s="37">
        <f t="shared" si="3"/>
        <v>5.1920000000000002</v>
      </c>
      <c r="AK18" s="37">
        <f t="shared" si="4"/>
        <v>124.608</v>
      </c>
      <c r="AL18" s="37"/>
      <c r="AM18" s="37"/>
      <c r="AN18" s="37"/>
      <c r="AO18" s="37">
        <f t="shared" si="5"/>
        <v>124.608</v>
      </c>
      <c r="AP18" s="36">
        <v>8.5</v>
      </c>
      <c r="AQ18" s="36">
        <f t="shared" si="10"/>
        <v>8.5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0</v>
      </c>
      <c r="BM18" s="96">
        <v>1016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0.85378151260504198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132404</v>
      </c>
      <c r="DD18" s="31"/>
      <c r="DE18" s="31">
        <f t="shared" si="8"/>
        <v>1174</v>
      </c>
      <c r="DF18" s="31"/>
      <c r="DG18" s="31">
        <f t="shared" si="11"/>
        <v>1174</v>
      </c>
      <c r="DH18" s="31"/>
      <c r="DI18" s="31"/>
      <c r="DJ18" s="31"/>
      <c r="DK18" s="31"/>
      <c r="DL18" s="31"/>
      <c r="DM18" s="31">
        <f t="shared" si="9"/>
        <v>1174</v>
      </c>
      <c r="DN18" s="31">
        <f t="shared" si="12"/>
        <v>226.11710323574729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5</v>
      </c>
      <c r="G19" s="126">
        <v>76</v>
      </c>
      <c r="H19" s="43">
        <f t="shared" si="1"/>
        <v>53.521126760563384</v>
      </c>
      <c r="I19" s="43">
        <v>72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339226</v>
      </c>
      <c r="AF19" s="38"/>
      <c r="AG19" s="38"/>
      <c r="AH19" s="38"/>
      <c r="AI19" s="37">
        <f t="shared" si="2"/>
        <v>4908</v>
      </c>
      <c r="AJ19" s="37">
        <f t="shared" si="3"/>
        <v>4.9080000000000004</v>
      </c>
      <c r="AK19" s="37">
        <f t="shared" si="4"/>
        <v>117.792</v>
      </c>
      <c r="AL19" s="37"/>
      <c r="AM19" s="37"/>
      <c r="AN19" s="37"/>
      <c r="AO19" s="37">
        <f t="shared" si="5"/>
        <v>117.792</v>
      </c>
      <c r="AP19" s="36">
        <v>7.9</v>
      </c>
      <c r="AQ19" s="36">
        <f t="shared" si="10"/>
        <v>7.9</v>
      </c>
      <c r="AR19" s="35"/>
      <c r="AS19" s="35"/>
      <c r="AT19" s="35"/>
      <c r="AU19" s="34" t="s">
        <v>154</v>
      </c>
      <c r="AV19" s="96">
        <v>1186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0</v>
      </c>
      <c r="BM19" s="96">
        <v>1017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0.99663865546218489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0.85462184873949576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133586</v>
      </c>
      <c r="DD19" s="31"/>
      <c r="DE19" s="31">
        <f t="shared" si="8"/>
        <v>1182</v>
      </c>
      <c r="DF19" s="31"/>
      <c r="DG19" s="31">
        <f t="shared" si="11"/>
        <v>1182</v>
      </c>
      <c r="DH19" s="31"/>
      <c r="DI19" s="31"/>
      <c r="DJ19" s="31"/>
      <c r="DK19" s="31"/>
      <c r="DL19" s="31"/>
      <c r="DM19" s="31">
        <f t="shared" si="9"/>
        <v>1182</v>
      </c>
      <c r="DN19" s="31">
        <f t="shared" si="12"/>
        <v>240.83129584352076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5</v>
      </c>
      <c r="G20" s="126">
        <v>76</v>
      </c>
      <c r="H20" s="43">
        <f t="shared" si="1"/>
        <v>53.521126760563384</v>
      </c>
      <c r="I20" s="43">
        <v>70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343888</v>
      </c>
      <c r="AF20" s="38"/>
      <c r="AG20" s="38"/>
      <c r="AH20" s="38"/>
      <c r="AI20" s="37">
        <f t="shared" si="2"/>
        <v>4662</v>
      </c>
      <c r="AJ20" s="37">
        <f t="shared" si="3"/>
        <v>4.6619999999999999</v>
      </c>
      <c r="AK20" s="37">
        <f t="shared" si="4"/>
        <v>111.88800000000001</v>
      </c>
      <c r="AL20" s="37"/>
      <c r="AM20" s="37"/>
      <c r="AN20" s="37"/>
      <c r="AO20" s="37">
        <f t="shared" si="5"/>
        <v>111.88800000000001</v>
      </c>
      <c r="AP20" s="36">
        <v>7.3</v>
      </c>
      <c r="AQ20" s="36">
        <f t="shared" si="10"/>
        <v>7.3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0</v>
      </c>
      <c r="BM20" s="96">
        <v>1016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0.85378151260504198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134784</v>
      </c>
      <c r="DD20" s="31"/>
      <c r="DE20" s="31">
        <f t="shared" si="8"/>
        <v>1198</v>
      </c>
      <c r="DF20" s="31"/>
      <c r="DG20" s="31">
        <f t="shared" si="11"/>
        <v>1198</v>
      </c>
      <c r="DH20" s="31"/>
      <c r="DI20" s="31"/>
      <c r="DJ20" s="31"/>
      <c r="DK20" s="31"/>
      <c r="DL20" s="31"/>
      <c r="DM20" s="31">
        <f t="shared" si="9"/>
        <v>1198</v>
      </c>
      <c r="DN20" s="31">
        <f t="shared" si="12"/>
        <v>256.97125697125699</v>
      </c>
      <c r="DO20" s="98">
        <v>1.1000000000000001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75</v>
      </c>
      <c r="H21" s="43">
        <f t="shared" si="1"/>
        <v>52.816901408450704</v>
      </c>
      <c r="I21" s="43">
        <v>70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348238</v>
      </c>
      <c r="AF21" s="38"/>
      <c r="AG21" s="38"/>
      <c r="AH21" s="38"/>
      <c r="AI21" s="37">
        <f t="shared" si="2"/>
        <v>4350</v>
      </c>
      <c r="AJ21" s="37">
        <f t="shared" si="3"/>
        <v>4.3499999999999996</v>
      </c>
      <c r="AK21" s="37">
        <f t="shared" si="4"/>
        <v>104.39999999999999</v>
      </c>
      <c r="AL21" s="37"/>
      <c r="AM21" s="37"/>
      <c r="AN21" s="37"/>
      <c r="AO21" s="37">
        <f t="shared" si="5"/>
        <v>104.39999999999999</v>
      </c>
      <c r="AP21" s="36">
        <v>6.7</v>
      </c>
      <c r="AQ21" s="36">
        <f t="shared" si="10"/>
        <v>6.7</v>
      </c>
      <c r="AR21" s="35"/>
      <c r="AS21" s="35"/>
      <c r="AT21" s="35"/>
      <c r="AU21" s="34" t="s">
        <v>154</v>
      </c>
      <c r="AV21" s="96">
        <v>1187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0</v>
      </c>
      <c r="BM21" s="96">
        <v>1017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0.85462184873949576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135936</v>
      </c>
      <c r="DD21" s="31"/>
      <c r="DE21" s="31">
        <f t="shared" si="8"/>
        <v>1152</v>
      </c>
      <c r="DF21" s="31"/>
      <c r="DG21" s="31">
        <f t="shared" si="11"/>
        <v>1152</v>
      </c>
      <c r="DH21" s="31"/>
      <c r="DI21" s="31"/>
      <c r="DJ21" s="31"/>
      <c r="DK21" s="31"/>
      <c r="DL21" s="31"/>
      <c r="DM21" s="31">
        <f t="shared" si="9"/>
        <v>1152</v>
      </c>
      <c r="DN21" s="31">
        <f t="shared" si="12"/>
        <v>264.82758620689657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4</v>
      </c>
      <c r="G22" s="126">
        <v>75</v>
      </c>
      <c r="H22" s="43">
        <f t="shared" si="1"/>
        <v>52.816901408450704</v>
      </c>
      <c r="I22" s="43">
        <v>70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352774</v>
      </c>
      <c r="AF22" s="38"/>
      <c r="AG22" s="38"/>
      <c r="AH22" s="38"/>
      <c r="AI22" s="37">
        <f t="shared" si="2"/>
        <v>4536</v>
      </c>
      <c r="AJ22" s="37">
        <f t="shared" si="3"/>
        <v>4.5359999999999996</v>
      </c>
      <c r="AK22" s="37">
        <f t="shared" si="4"/>
        <v>108.86399999999999</v>
      </c>
      <c r="AL22" s="37"/>
      <c r="AM22" s="37"/>
      <c r="AN22" s="37"/>
      <c r="AO22" s="37">
        <f t="shared" si="5"/>
        <v>108.86399999999999</v>
      </c>
      <c r="AP22" s="36">
        <v>6.1</v>
      </c>
      <c r="AQ22" s="36">
        <f t="shared" si="10"/>
        <v>6.1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0</v>
      </c>
      <c r="BM22" s="96">
        <v>1017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0.85462184873949576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137134</v>
      </c>
      <c r="DD22" s="31"/>
      <c r="DE22" s="31">
        <f t="shared" si="8"/>
        <v>1198</v>
      </c>
      <c r="DF22" s="31"/>
      <c r="DG22" s="31">
        <f t="shared" si="11"/>
        <v>1198</v>
      </c>
      <c r="DH22" s="31"/>
      <c r="DI22" s="31"/>
      <c r="DJ22" s="31"/>
      <c r="DK22" s="31"/>
      <c r="DL22" s="31"/>
      <c r="DM22" s="31">
        <f t="shared" si="9"/>
        <v>1198</v>
      </c>
      <c r="DN22" s="31">
        <f t="shared" si="12"/>
        <v>264.10934744268081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4</v>
      </c>
      <c r="G23" s="126">
        <v>75</v>
      </c>
      <c r="H23" s="43">
        <f t="shared" si="1"/>
        <v>52.816901408450704</v>
      </c>
      <c r="I23" s="43">
        <v>70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357088</v>
      </c>
      <c r="AF23" s="38"/>
      <c r="AG23" s="38"/>
      <c r="AH23" s="38"/>
      <c r="AI23" s="37">
        <f t="shared" si="2"/>
        <v>4314</v>
      </c>
      <c r="AJ23" s="37">
        <f t="shared" si="3"/>
        <v>4.3140000000000001</v>
      </c>
      <c r="AK23" s="37">
        <f t="shared" si="4"/>
        <v>103.536</v>
      </c>
      <c r="AL23" s="37"/>
      <c r="AM23" s="37"/>
      <c r="AN23" s="37"/>
      <c r="AO23" s="37">
        <f t="shared" si="5"/>
        <v>103.536</v>
      </c>
      <c r="AP23" s="36">
        <v>5.6</v>
      </c>
      <c r="AQ23" s="36">
        <f t="shared" si="10"/>
        <v>5.6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0</v>
      </c>
      <c r="BM23" s="96">
        <v>1016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0.85378151260504198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138280</v>
      </c>
      <c r="DD23" s="31"/>
      <c r="DE23" s="31">
        <f t="shared" si="8"/>
        <v>1146</v>
      </c>
      <c r="DF23" s="31"/>
      <c r="DG23" s="31">
        <f t="shared" si="11"/>
        <v>1146</v>
      </c>
      <c r="DH23" s="31"/>
      <c r="DI23" s="31"/>
      <c r="DJ23" s="31"/>
      <c r="DK23" s="31"/>
      <c r="DL23" s="31"/>
      <c r="DM23" s="31">
        <f t="shared" si="9"/>
        <v>1146</v>
      </c>
      <c r="DN23" s="31">
        <f t="shared" si="12"/>
        <v>265.64673157162724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3</v>
      </c>
      <c r="G24" s="126">
        <v>76</v>
      </c>
      <c r="H24" s="43">
        <f t="shared" si="1"/>
        <v>53.521126760563384</v>
      </c>
      <c r="I24" s="43">
        <v>73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361751</v>
      </c>
      <c r="AF24" s="38"/>
      <c r="AG24" s="38"/>
      <c r="AH24" s="38"/>
      <c r="AI24" s="37">
        <f t="shared" si="2"/>
        <v>4663</v>
      </c>
      <c r="AJ24" s="37">
        <f t="shared" si="3"/>
        <v>4.6630000000000003</v>
      </c>
      <c r="AK24" s="37">
        <f t="shared" si="4"/>
        <v>111.91200000000001</v>
      </c>
      <c r="AL24" s="37"/>
      <c r="AM24" s="37"/>
      <c r="AN24" s="37"/>
      <c r="AO24" s="37">
        <f t="shared" si="5"/>
        <v>111.91200000000001</v>
      </c>
      <c r="AP24" s="36">
        <v>5.2</v>
      </c>
      <c r="AQ24" s="36">
        <f t="shared" si="10"/>
        <v>5.2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0</v>
      </c>
      <c r="BM24" s="96">
        <v>1016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0.85378151260504198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139475</v>
      </c>
      <c r="DD24" s="31"/>
      <c r="DE24" s="31">
        <f t="shared" si="8"/>
        <v>1195</v>
      </c>
      <c r="DF24" s="31"/>
      <c r="DG24" s="31">
        <f t="shared" si="11"/>
        <v>1195</v>
      </c>
      <c r="DH24" s="31"/>
      <c r="DI24" s="31"/>
      <c r="DJ24" s="31"/>
      <c r="DK24" s="31"/>
      <c r="DL24" s="31"/>
      <c r="DM24" s="31">
        <f t="shared" si="9"/>
        <v>1195</v>
      </c>
      <c r="DN24" s="31">
        <f t="shared" si="12"/>
        <v>256.2727857602402</v>
      </c>
      <c r="DO24" s="98">
        <v>0.96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3</v>
      </c>
      <c r="G25" s="126">
        <v>76</v>
      </c>
      <c r="H25" s="43">
        <f t="shared" si="1"/>
        <v>53.521126760563384</v>
      </c>
      <c r="I25" s="43">
        <v>73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366161</v>
      </c>
      <c r="AF25" s="38"/>
      <c r="AG25" s="38"/>
      <c r="AH25" s="38"/>
      <c r="AI25" s="37">
        <f t="shared" si="2"/>
        <v>4410</v>
      </c>
      <c r="AJ25" s="37">
        <f t="shared" si="3"/>
        <v>4.41</v>
      </c>
      <c r="AK25" s="37">
        <f t="shared" si="4"/>
        <v>105.84</v>
      </c>
      <c r="AL25" s="37"/>
      <c r="AM25" s="37"/>
      <c r="AN25" s="37"/>
      <c r="AO25" s="37">
        <f t="shared" si="5"/>
        <v>105.84</v>
      </c>
      <c r="AP25" s="36">
        <v>4.8</v>
      </c>
      <c r="AQ25" s="36">
        <f t="shared" si="10"/>
        <v>4.8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0</v>
      </c>
      <c r="BM25" s="96">
        <v>1016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0.85378151260504198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140619</v>
      </c>
      <c r="DD25" s="31"/>
      <c r="DE25" s="31">
        <f t="shared" si="8"/>
        <v>1144</v>
      </c>
      <c r="DF25" s="31"/>
      <c r="DG25" s="31">
        <f t="shared" si="11"/>
        <v>1144</v>
      </c>
      <c r="DH25" s="31"/>
      <c r="DI25" s="31"/>
      <c r="DJ25" s="31"/>
      <c r="DK25" s="31"/>
      <c r="DL25" s="31"/>
      <c r="DM25" s="31">
        <f t="shared" si="9"/>
        <v>1144</v>
      </c>
      <c r="DN25" s="31">
        <f t="shared" si="12"/>
        <v>259.41043083900223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2</v>
      </c>
      <c r="G26" s="126">
        <v>76</v>
      </c>
      <c r="H26" s="43">
        <f t="shared" si="1"/>
        <v>53.521126760563384</v>
      </c>
      <c r="I26" s="43">
        <v>73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370630</v>
      </c>
      <c r="AF26" s="38"/>
      <c r="AG26" s="38"/>
      <c r="AH26" s="38"/>
      <c r="AI26" s="37">
        <f t="shared" si="2"/>
        <v>4469</v>
      </c>
      <c r="AJ26" s="37">
        <f t="shared" si="3"/>
        <v>4.4690000000000003</v>
      </c>
      <c r="AK26" s="37">
        <f t="shared" si="4"/>
        <v>107.256</v>
      </c>
      <c r="AL26" s="37"/>
      <c r="AM26" s="37"/>
      <c r="AN26" s="37"/>
      <c r="AO26" s="37">
        <f t="shared" si="5"/>
        <v>107.256</v>
      </c>
      <c r="AP26" s="36">
        <v>4.4000000000000004</v>
      </c>
      <c r="AQ26" s="36">
        <f t="shared" si="10"/>
        <v>4.4000000000000004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0</v>
      </c>
      <c r="BM26" s="96">
        <v>1016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0.85378151260504198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141774</v>
      </c>
      <c r="DD26" s="31"/>
      <c r="DE26" s="31">
        <f t="shared" si="8"/>
        <v>1155</v>
      </c>
      <c r="DF26" s="31"/>
      <c r="DG26" s="31">
        <f t="shared" si="11"/>
        <v>1155</v>
      </c>
      <c r="DH26" s="31"/>
      <c r="DI26" s="31"/>
      <c r="DJ26" s="31"/>
      <c r="DK26" s="31"/>
      <c r="DL26" s="31"/>
      <c r="DM26" s="31">
        <f t="shared" si="9"/>
        <v>1155</v>
      </c>
      <c r="DN26" s="31">
        <f t="shared" si="12"/>
        <v>258.44707988364286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2</v>
      </c>
      <c r="G27" s="126">
        <v>74</v>
      </c>
      <c r="H27" s="43">
        <f t="shared" si="1"/>
        <v>52.112676056338032</v>
      </c>
      <c r="I27" s="43">
        <v>70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375260</v>
      </c>
      <c r="AF27" s="38"/>
      <c r="AG27" s="38"/>
      <c r="AH27" s="38"/>
      <c r="AI27" s="37">
        <f t="shared" si="2"/>
        <v>4630</v>
      </c>
      <c r="AJ27" s="37">
        <f t="shared" si="3"/>
        <v>4.63</v>
      </c>
      <c r="AK27" s="37">
        <f t="shared" si="4"/>
        <v>111.12</v>
      </c>
      <c r="AL27" s="37"/>
      <c r="AM27" s="37"/>
      <c r="AN27" s="37"/>
      <c r="AO27" s="37">
        <f t="shared" si="5"/>
        <v>111.12</v>
      </c>
      <c r="AP27" s="36">
        <v>3.9</v>
      </c>
      <c r="AQ27" s="36">
        <f t="shared" si="10"/>
        <v>3.9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0</v>
      </c>
      <c r="BM27" s="96">
        <v>1016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0.85378151260504198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142938</v>
      </c>
      <c r="DD27" s="31"/>
      <c r="DE27" s="31">
        <f t="shared" si="8"/>
        <v>1164</v>
      </c>
      <c r="DF27" s="31"/>
      <c r="DG27" s="31">
        <f t="shared" si="11"/>
        <v>1164</v>
      </c>
      <c r="DH27" s="31"/>
      <c r="DI27" s="31"/>
      <c r="DJ27" s="31"/>
      <c r="DK27" s="31"/>
      <c r="DL27" s="31"/>
      <c r="DM27" s="31">
        <f t="shared" si="9"/>
        <v>1164</v>
      </c>
      <c r="DN27" s="31">
        <f t="shared" si="12"/>
        <v>251.4038876889849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2</v>
      </c>
      <c r="G28" s="126">
        <v>74</v>
      </c>
      <c r="H28" s="43">
        <f t="shared" si="1"/>
        <v>52.112676056338032</v>
      </c>
      <c r="I28" s="43">
        <v>70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379708</v>
      </c>
      <c r="AF28" s="38"/>
      <c r="AG28" s="38"/>
      <c r="AH28" s="38"/>
      <c r="AI28" s="37">
        <f t="shared" si="2"/>
        <v>4448</v>
      </c>
      <c r="AJ28" s="37">
        <f t="shared" si="3"/>
        <v>4.4480000000000004</v>
      </c>
      <c r="AK28" s="37">
        <f t="shared" si="4"/>
        <v>106.75200000000001</v>
      </c>
      <c r="AL28" s="37"/>
      <c r="AM28" s="37"/>
      <c r="AN28" s="37"/>
      <c r="AO28" s="37">
        <f t="shared" si="5"/>
        <v>106.75200000000001</v>
      </c>
      <c r="AP28" s="36">
        <v>3.5</v>
      </c>
      <c r="AQ28" s="36">
        <f t="shared" si="10"/>
        <v>3.5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0</v>
      </c>
      <c r="BM28" s="96">
        <v>1016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0.85378151260504198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144084</v>
      </c>
      <c r="DD28" s="31"/>
      <c r="DE28" s="31">
        <f t="shared" si="8"/>
        <v>1146</v>
      </c>
      <c r="DF28" s="31"/>
      <c r="DG28" s="31">
        <f t="shared" si="11"/>
        <v>1146</v>
      </c>
      <c r="DH28" s="31"/>
      <c r="DI28" s="31"/>
      <c r="DJ28" s="31"/>
      <c r="DK28" s="31"/>
      <c r="DL28" s="31"/>
      <c r="DM28" s="31">
        <f t="shared" si="9"/>
        <v>1146</v>
      </c>
      <c r="DN28" s="31">
        <f t="shared" si="12"/>
        <v>257.64388489208631</v>
      </c>
      <c r="DO28" s="98">
        <v>1.08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1</v>
      </c>
      <c r="G29" s="126">
        <v>74</v>
      </c>
      <c r="H29" s="43">
        <f t="shared" si="1"/>
        <v>52.112676056338032</v>
      </c>
      <c r="I29" s="43">
        <v>71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384269</v>
      </c>
      <c r="AF29" s="38"/>
      <c r="AG29" s="38"/>
      <c r="AH29" s="38"/>
      <c r="AI29" s="37">
        <f t="shared" si="2"/>
        <v>4561</v>
      </c>
      <c r="AJ29" s="37">
        <f t="shared" si="3"/>
        <v>4.5609999999999999</v>
      </c>
      <c r="AK29" s="37">
        <f t="shared" si="4"/>
        <v>109.464</v>
      </c>
      <c r="AL29" s="37"/>
      <c r="AM29" s="37"/>
      <c r="AN29" s="37"/>
      <c r="AO29" s="37">
        <f t="shared" si="5"/>
        <v>109.464</v>
      </c>
      <c r="AP29" s="36">
        <v>3.1</v>
      </c>
      <c r="AQ29" s="36">
        <f t="shared" si="10"/>
        <v>3.1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0</v>
      </c>
      <c r="BM29" s="96">
        <v>1016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0.85378151260504198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145233</v>
      </c>
      <c r="DD29" s="31"/>
      <c r="DE29" s="31">
        <f t="shared" si="8"/>
        <v>1149</v>
      </c>
      <c r="DF29" s="31"/>
      <c r="DG29" s="31">
        <f t="shared" si="11"/>
        <v>1149</v>
      </c>
      <c r="DH29" s="31"/>
      <c r="DI29" s="31"/>
      <c r="DJ29" s="31"/>
      <c r="DK29" s="31"/>
      <c r="DL29" s="31"/>
      <c r="DM29" s="31">
        <f t="shared" si="9"/>
        <v>1149</v>
      </c>
      <c r="DN29" s="31">
        <f t="shared" si="12"/>
        <v>251.91843893882921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1</v>
      </c>
      <c r="G30" s="126">
        <v>74</v>
      </c>
      <c r="H30" s="43">
        <f t="shared" si="1"/>
        <v>52.112676056338032</v>
      </c>
      <c r="I30" s="43">
        <v>71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388927</v>
      </c>
      <c r="AF30" s="38"/>
      <c r="AG30" s="38"/>
      <c r="AH30" s="38"/>
      <c r="AI30" s="37">
        <f t="shared" si="2"/>
        <v>4658</v>
      </c>
      <c r="AJ30" s="37">
        <f t="shared" si="3"/>
        <v>4.6580000000000004</v>
      </c>
      <c r="AK30" s="37">
        <f t="shared" si="4"/>
        <v>111.792</v>
      </c>
      <c r="AL30" s="37"/>
      <c r="AM30" s="37"/>
      <c r="AN30" s="37"/>
      <c r="AO30" s="37">
        <f t="shared" si="5"/>
        <v>111.792</v>
      </c>
      <c r="AP30" s="36">
        <v>2.7</v>
      </c>
      <c r="AQ30" s="36">
        <f t="shared" si="10"/>
        <v>2.7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0</v>
      </c>
      <c r="BM30" s="96">
        <v>1016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0.85378151260504198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146377</v>
      </c>
      <c r="DD30" s="31"/>
      <c r="DE30" s="31">
        <f t="shared" si="8"/>
        <v>1144</v>
      </c>
      <c r="DF30" s="31"/>
      <c r="DG30" s="31">
        <f t="shared" si="11"/>
        <v>1144</v>
      </c>
      <c r="DH30" s="31"/>
      <c r="DI30" s="31"/>
      <c r="DJ30" s="31"/>
      <c r="DK30" s="31"/>
      <c r="DL30" s="31"/>
      <c r="DM30" s="31">
        <f t="shared" si="9"/>
        <v>1144</v>
      </c>
      <c r="DN30" s="31">
        <f t="shared" si="12"/>
        <v>245.59896951481321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0</v>
      </c>
      <c r="G31" s="126">
        <v>74</v>
      </c>
      <c r="H31" s="43">
        <f t="shared" si="1"/>
        <v>52.112676056338032</v>
      </c>
      <c r="I31" s="43">
        <v>72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393520</v>
      </c>
      <c r="AF31" s="38"/>
      <c r="AG31" s="38"/>
      <c r="AH31" s="38"/>
      <c r="AI31" s="37">
        <f t="shared" si="2"/>
        <v>4593</v>
      </c>
      <c r="AJ31" s="37">
        <f t="shared" si="3"/>
        <v>4.593</v>
      </c>
      <c r="AK31" s="37">
        <f t="shared" si="4"/>
        <v>110.232</v>
      </c>
      <c r="AL31" s="37"/>
      <c r="AM31" s="37"/>
      <c r="AN31" s="37"/>
      <c r="AO31" s="37">
        <f t="shared" si="5"/>
        <v>110.232</v>
      </c>
      <c r="AP31" s="36">
        <v>2.2999999999999998</v>
      </c>
      <c r="AQ31" s="36">
        <f t="shared" si="10"/>
        <v>2.2999999999999998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0</v>
      </c>
      <c r="BM31" s="96">
        <v>1016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0.85378151260504198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147523</v>
      </c>
      <c r="DD31" s="31"/>
      <c r="DE31" s="31">
        <f t="shared" si="8"/>
        <v>1146</v>
      </c>
      <c r="DF31" s="31"/>
      <c r="DG31" s="31">
        <f t="shared" si="11"/>
        <v>1146</v>
      </c>
      <c r="DH31" s="31"/>
      <c r="DI31" s="31"/>
      <c r="DJ31" s="31"/>
      <c r="DK31" s="31"/>
      <c r="DL31" s="31"/>
      <c r="DM31" s="31">
        <f t="shared" si="9"/>
        <v>1146</v>
      </c>
      <c r="DN31" s="31">
        <f t="shared" si="12"/>
        <v>249.51012410189418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0</v>
      </c>
      <c r="G32" s="126">
        <v>75</v>
      </c>
      <c r="H32" s="43">
        <f t="shared" si="1"/>
        <v>52.816901408450704</v>
      </c>
      <c r="I32" s="43">
        <v>74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397987</v>
      </c>
      <c r="AF32" s="38"/>
      <c r="AG32" s="38"/>
      <c r="AH32" s="38"/>
      <c r="AI32" s="37">
        <f t="shared" si="2"/>
        <v>4467</v>
      </c>
      <c r="AJ32" s="37">
        <f t="shared" si="3"/>
        <v>4.4669999999999996</v>
      </c>
      <c r="AK32" s="37">
        <f t="shared" si="4"/>
        <v>107.208</v>
      </c>
      <c r="AL32" s="37"/>
      <c r="AM32" s="37"/>
      <c r="AN32" s="37"/>
      <c r="AO32" s="37">
        <f t="shared" si="5"/>
        <v>107.208</v>
      </c>
      <c r="AP32" s="36">
        <v>2.0099999999999998</v>
      </c>
      <c r="AQ32" s="36">
        <f t="shared" si="10"/>
        <v>2.0099999999999998</v>
      </c>
      <c r="AR32" s="35"/>
      <c r="AS32" s="35"/>
      <c r="AT32" s="35"/>
      <c r="AU32" s="34" t="s">
        <v>154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0</v>
      </c>
      <c r="BM32" s="96">
        <v>1014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0.85210084033613442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148646</v>
      </c>
      <c r="DD32" s="31"/>
      <c r="DE32" s="31">
        <f t="shared" si="8"/>
        <v>1123</v>
      </c>
      <c r="DF32" s="31"/>
      <c r="DG32" s="31">
        <f t="shared" si="11"/>
        <v>1123</v>
      </c>
      <c r="DH32" s="31"/>
      <c r="DI32" s="31"/>
      <c r="DJ32" s="31"/>
      <c r="DK32" s="31"/>
      <c r="DL32" s="31"/>
      <c r="DM32" s="31">
        <f t="shared" si="9"/>
        <v>1123</v>
      </c>
      <c r="DN32" s="31">
        <f t="shared" si="12"/>
        <v>251.39914931721515</v>
      </c>
      <c r="DO32" s="98">
        <v>1.03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1</v>
      </c>
      <c r="G33" s="126">
        <v>72</v>
      </c>
      <c r="H33" s="43">
        <f t="shared" si="1"/>
        <v>50.70422535211268</v>
      </c>
      <c r="I33" s="43">
        <v>72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402602</v>
      </c>
      <c r="AF33" s="38"/>
      <c r="AG33" s="38"/>
      <c r="AH33" s="38"/>
      <c r="AI33" s="37">
        <f t="shared" si="2"/>
        <v>4615</v>
      </c>
      <c r="AJ33" s="37">
        <f t="shared" si="3"/>
        <v>4.6150000000000002</v>
      </c>
      <c r="AK33" s="37">
        <f t="shared" si="4"/>
        <v>110.76</v>
      </c>
      <c r="AL33" s="37"/>
      <c r="AM33" s="37"/>
      <c r="AN33" s="37"/>
      <c r="AO33" s="37">
        <f t="shared" si="5"/>
        <v>110.76</v>
      </c>
      <c r="AP33" s="36">
        <v>2.5</v>
      </c>
      <c r="AQ33" s="36">
        <f t="shared" si="10"/>
        <v>2.5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>
        <v>0</v>
      </c>
      <c r="BM33" s="96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149730</v>
      </c>
      <c r="DD33" s="31"/>
      <c r="DE33" s="31">
        <f t="shared" si="8"/>
        <v>1084</v>
      </c>
      <c r="DF33" s="31"/>
      <c r="DG33" s="31">
        <f t="shared" si="11"/>
        <v>1084</v>
      </c>
      <c r="DH33" s="31"/>
      <c r="DI33" s="31"/>
      <c r="DJ33" s="31"/>
      <c r="DK33" s="31"/>
      <c r="DL33" s="31"/>
      <c r="DM33" s="31">
        <f t="shared" si="9"/>
        <v>1084</v>
      </c>
      <c r="DN33" s="31">
        <f t="shared" si="12"/>
        <v>234.88624052004332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73</v>
      </c>
      <c r="H34" s="43">
        <f t="shared" si="1"/>
        <v>51.408450704225352</v>
      </c>
      <c r="I34" s="43">
        <v>74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406925</v>
      </c>
      <c r="AF34" s="38"/>
      <c r="AG34" s="38"/>
      <c r="AH34" s="38"/>
      <c r="AI34" s="37">
        <f t="shared" si="2"/>
        <v>4323</v>
      </c>
      <c r="AJ34" s="37">
        <f t="shared" si="3"/>
        <v>4.3230000000000004</v>
      </c>
      <c r="AK34" s="37">
        <f t="shared" si="4"/>
        <v>103.75200000000001</v>
      </c>
      <c r="AL34" s="37"/>
      <c r="AM34" s="37"/>
      <c r="AN34" s="37"/>
      <c r="AO34" s="37">
        <f t="shared" si="5"/>
        <v>103.75200000000001</v>
      </c>
      <c r="AP34" s="36">
        <v>3.6</v>
      </c>
      <c r="AQ34" s="36">
        <f t="shared" si="10"/>
        <v>3.6</v>
      </c>
      <c r="AR34" s="35"/>
      <c r="AS34" s="35"/>
      <c r="AT34" s="35"/>
      <c r="AU34" s="34" t="s">
        <v>153</v>
      </c>
      <c r="AV34" s="96">
        <v>1188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>
        <v>0</v>
      </c>
      <c r="BM34" s="96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0.99831932773109244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150836</v>
      </c>
      <c r="DD34" s="31"/>
      <c r="DE34" s="31">
        <f t="shared" si="8"/>
        <v>1106</v>
      </c>
      <c r="DF34" s="31"/>
      <c r="DG34" s="31">
        <f t="shared" si="11"/>
        <v>1106</v>
      </c>
      <c r="DH34" s="31"/>
      <c r="DI34" s="31"/>
      <c r="DJ34" s="31"/>
      <c r="DK34" s="31"/>
      <c r="DL34" s="31"/>
      <c r="DM34" s="31">
        <f t="shared" si="9"/>
        <v>1106</v>
      </c>
      <c r="DN34" s="31">
        <f t="shared" si="12"/>
        <v>255.84085126069857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3.5833333333333335</v>
      </c>
      <c r="G35" s="27">
        <f t="shared" si="13"/>
        <v>74.083333333333329</v>
      </c>
      <c r="H35" s="27">
        <f t="shared" si="13"/>
        <v>52.171361502347402</v>
      </c>
      <c r="I35" s="27">
        <f t="shared" si="13"/>
        <v>73.083333333333329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111396</v>
      </c>
      <c r="AJ35" s="27">
        <f>SUM(AJ11:AJ34)</f>
        <v>111.39600000000002</v>
      </c>
      <c r="AK35" s="27">
        <f>AVERAGE(AK11:AK34)</f>
        <v>111.396</v>
      </c>
      <c r="AL35" s="27"/>
      <c r="AM35" s="27"/>
      <c r="AN35" s="27"/>
      <c r="AO35" s="27"/>
      <c r="AP35" s="27">
        <f>AVERAGE(AP11:AP34)</f>
        <v>5.7004166666666665</v>
      </c>
      <c r="AQ35" s="27">
        <f>AVERAGE(AQ11:AQ34)</f>
        <v>5.7004166666666665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27296</v>
      </c>
      <c r="DF35" s="27"/>
      <c r="DG35" s="27">
        <f>SUM(DG11:DG34)</f>
        <v>27296</v>
      </c>
      <c r="DH35" s="27"/>
      <c r="DI35" s="27"/>
      <c r="DJ35" s="27"/>
      <c r="DK35" s="27"/>
      <c r="DL35" s="27"/>
      <c r="DM35" s="27">
        <f t="shared" si="9"/>
        <v>27296</v>
      </c>
      <c r="DN35" s="27">
        <f t="shared" si="12"/>
        <v>245.03572839240184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155</v>
      </c>
      <c r="D38" s="288"/>
      <c r="E38" s="288"/>
      <c r="F38" s="289"/>
    </row>
    <row r="39" spans="2:127" x14ac:dyDescent="0.25">
      <c r="B39" s="21" t="s">
        <v>2</v>
      </c>
      <c r="C39" s="287" t="s">
        <v>182</v>
      </c>
      <c r="D39" s="288"/>
      <c r="E39" s="288"/>
      <c r="F39" s="289"/>
    </row>
    <row r="40" spans="2:127" x14ac:dyDescent="0.25">
      <c r="B40" s="21" t="s">
        <v>1</v>
      </c>
      <c r="C40" s="287" t="s">
        <v>183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00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100" t="s">
        <v>159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16" t="s">
        <v>162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"/>
    </row>
    <row r="48" spans="2:127" x14ac:dyDescent="0.25">
      <c r="B48" s="117" t="s">
        <v>180</v>
      </c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4"/>
    </row>
    <row r="49" spans="2:26" x14ac:dyDescent="0.25">
      <c r="B49" s="116" t="s">
        <v>164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4"/>
    </row>
    <row r="50" spans="2:26" x14ac:dyDescent="0.25">
      <c r="B50" s="118" t="s">
        <v>165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181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4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25">
      <c r="B54" s="105" t="s">
        <v>169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25">
      <c r="B55" s="100" t="s">
        <v>170</v>
      </c>
      <c r="C55" s="9"/>
      <c r="D55" s="8"/>
      <c r="E55" s="8"/>
      <c r="F55" s="8"/>
      <c r="G55" s="8"/>
      <c r="H55" s="8"/>
      <c r="I55" s="8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  <c r="X55" s="4"/>
      <c r="Y55" s="4"/>
      <c r="Z55" s="4"/>
    </row>
    <row r="56" spans="2:26" x14ac:dyDescent="0.25">
      <c r="B56" s="100" t="s">
        <v>171</v>
      </c>
      <c r="C56" s="9"/>
      <c r="D56" s="8"/>
      <c r="E56" s="8"/>
      <c r="F56" s="8"/>
      <c r="G56" s="8"/>
      <c r="H56" s="8"/>
      <c r="I56" s="8"/>
      <c r="J56" s="7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5"/>
      <c r="X56" s="4"/>
      <c r="Y56" s="4"/>
      <c r="Z56" s="4"/>
    </row>
    <row r="57" spans="2:26" x14ac:dyDescent="0.25">
      <c r="B57" s="11" t="s">
        <v>184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  <c r="Z57" s="4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  <c r="Z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25">
      <c r="B60" s="104"/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25">
      <c r="B61" s="104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  <row r="62" spans="2:26" x14ac:dyDescent="0.25">
      <c r="B62" s="104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  <c r="Z62" s="4"/>
    </row>
    <row r="63" spans="2:26" x14ac:dyDescent="0.25">
      <c r="B63" s="104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  <c r="Z63" s="4"/>
    </row>
    <row r="64" spans="2:26" x14ac:dyDescent="0.25">
      <c r="B64" s="104"/>
      <c r="C64" s="9"/>
      <c r="D64" s="8"/>
      <c r="E64" s="8"/>
      <c r="F64" s="8"/>
      <c r="G64" s="8"/>
      <c r="H64" s="8"/>
      <c r="I64" s="8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4"/>
      <c r="Y64" s="4"/>
      <c r="Z64" s="4"/>
    </row>
    <row r="65" spans="2:26" x14ac:dyDescent="0.25">
      <c r="B65" s="104"/>
      <c r="C65" s="9"/>
      <c r="D65" s="8"/>
      <c r="E65" s="8"/>
      <c r="F65" s="8"/>
      <c r="G65" s="8"/>
      <c r="H65" s="8"/>
      <c r="I65" s="8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4"/>
      <c r="Y65" s="4"/>
      <c r="Z65" s="4"/>
    </row>
    <row r="66" spans="2:26" x14ac:dyDescent="0.25">
      <c r="B66" s="104"/>
      <c r="C66" s="9"/>
      <c r="D66" s="8"/>
      <c r="E66" s="8"/>
      <c r="F66" s="8"/>
      <c r="G66" s="8"/>
      <c r="H66" s="8"/>
      <c r="I66" s="8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  <c r="X66" s="4"/>
      <c r="Y66" s="4"/>
      <c r="Z66" s="4"/>
    </row>
    <row r="67" spans="2:26" x14ac:dyDescent="0.25">
      <c r="B67" s="10"/>
      <c r="C67" s="9"/>
      <c r="D67" s="8"/>
      <c r="E67" s="8"/>
      <c r="F67" s="8"/>
      <c r="G67" s="8"/>
      <c r="H67" s="8"/>
      <c r="I67" s="8"/>
      <c r="J67" s="7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5"/>
      <c r="X67" s="4"/>
      <c r="Y67" s="4"/>
      <c r="Z67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DO12" name="Range1_16_3_1_1_5_6_1"/>
    <protectedRange sqref="DO16" name="Range1_16_3_1_1_5_7_1"/>
    <protectedRange sqref="DO20" name="Range1_16_3_1_1_5_8_1"/>
    <protectedRange sqref="DO24" name="Range1_16_3_1_1_5_9_1"/>
    <protectedRange sqref="DO28" name="Range1_16_3_1_1_5_10_1"/>
    <protectedRange sqref="DO32" name="Range1_16_3_1_1_5_11_1"/>
    <protectedRange sqref="BL11:BL34 AV11:AY34 BM17:BM34" name="Range1_16_3_1_1_3_1"/>
  </protectedRanges>
  <mergeCells count="47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conditionalFormatting sqref="AV11:AV34">
    <cfRule type="containsText" dxfId="99" priority="21" operator="containsText" text="N/A">
      <formula>NOT(ISERROR(SEARCH("N/A",AV11)))</formula>
    </cfRule>
    <cfRule type="cellIs" dxfId="98" priority="24" operator="equal">
      <formula>0</formula>
    </cfRule>
  </conditionalFormatting>
  <conditionalFormatting sqref="AV11:AV34">
    <cfRule type="cellIs" dxfId="97" priority="23" operator="greaterThanOrEqual">
      <formula>1185</formula>
    </cfRule>
  </conditionalFormatting>
  <conditionalFormatting sqref="AV11:AV34">
    <cfRule type="cellIs" dxfId="96" priority="22" operator="between">
      <formula>0.1</formula>
      <formula>1184</formula>
    </cfRule>
  </conditionalFormatting>
  <conditionalFormatting sqref="AW11:AW34">
    <cfRule type="containsText" dxfId="95" priority="17" operator="containsText" text="N/A">
      <formula>NOT(ISERROR(SEARCH("N/A",AW11)))</formula>
    </cfRule>
    <cfRule type="cellIs" dxfId="94" priority="20" operator="equal">
      <formula>0</formula>
    </cfRule>
  </conditionalFormatting>
  <conditionalFormatting sqref="AW11:AW34">
    <cfRule type="cellIs" dxfId="93" priority="19" operator="greaterThanOrEqual">
      <formula>1185</formula>
    </cfRule>
  </conditionalFormatting>
  <conditionalFormatting sqref="AW11:AW34">
    <cfRule type="cellIs" dxfId="92" priority="18" operator="between">
      <formula>0.1</formula>
      <formula>1184</formula>
    </cfRule>
  </conditionalFormatting>
  <conditionalFormatting sqref="AY11:AY34">
    <cfRule type="containsText" dxfId="91" priority="13" operator="containsText" text="N/A">
      <formula>NOT(ISERROR(SEARCH("N/A",AY11)))</formula>
    </cfRule>
    <cfRule type="cellIs" dxfId="90" priority="16" operator="equal">
      <formula>0</formula>
    </cfRule>
  </conditionalFormatting>
  <conditionalFormatting sqref="AY11:AY34">
    <cfRule type="cellIs" dxfId="89" priority="15" operator="greaterThanOrEqual">
      <formula>1185</formula>
    </cfRule>
  </conditionalFormatting>
  <conditionalFormatting sqref="AY11:AY34">
    <cfRule type="cellIs" dxfId="88" priority="14" operator="between">
      <formula>0.1</formula>
      <formula>1184</formula>
    </cfRule>
  </conditionalFormatting>
  <conditionalFormatting sqref="BM17:BM34">
    <cfRule type="containsText" dxfId="87" priority="9" operator="containsText" text="N/A">
      <formula>NOT(ISERROR(SEARCH("N/A",BM17)))</formula>
    </cfRule>
    <cfRule type="cellIs" dxfId="86" priority="12" operator="equal">
      <formula>0</formula>
    </cfRule>
  </conditionalFormatting>
  <conditionalFormatting sqref="BM17:BM34">
    <cfRule type="cellIs" dxfId="85" priority="11" operator="greaterThanOrEqual">
      <formula>1185</formula>
    </cfRule>
  </conditionalFormatting>
  <conditionalFormatting sqref="BM17:BM34">
    <cfRule type="cellIs" dxfId="84" priority="10" operator="between">
      <formula>0.1</formula>
      <formula>1184</formula>
    </cfRule>
  </conditionalFormatting>
  <conditionalFormatting sqref="AX11:AX34">
    <cfRule type="containsText" dxfId="83" priority="5" operator="containsText" text="N/A">
      <formula>NOT(ISERROR(SEARCH("N/A",AX11)))</formula>
    </cfRule>
    <cfRule type="cellIs" dxfId="82" priority="8" operator="equal">
      <formula>0</formula>
    </cfRule>
  </conditionalFormatting>
  <conditionalFormatting sqref="AX11:AX34">
    <cfRule type="cellIs" dxfId="81" priority="7" operator="greaterThanOrEqual">
      <formula>1185</formula>
    </cfRule>
  </conditionalFormatting>
  <conditionalFormatting sqref="AX11:AX34">
    <cfRule type="cellIs" dxfId="80" priority="6" operator="between">
      <formula>0.1</formula>
      <formula>1184</formula>
    </cfRule>
  </conditionalFormatting>
  <conditionalFormatting sqref="BL11:BL34">
    <cfRule type="containsText" dxfId="79" priority="1" operator="containsText" text="N/A">
      <formula>NOT(ISERROR(SEARCH("N/A",BL11)))</formula>
    </cfRule>
    <cfRule type="cellIs" dxfId="78" priority="4" operator="equal">
      <formula>0</formula>
    </cfRule>
  </conditionalFormatting>
  <conditionalFormatting sqref="BL11:BL34">
    <cfRule type="cellIs" dxfId="77" priority="3" operator="greaterThanOrEqual">
      <formula>1185</formula>
    </cfRule>
  </conditionalFormatting>
  <conditionalFormatting sqref="BL11:BL34">
    <cfRule type="cellIs" dxfId="76" priority="2" operator="between">
      <formula>0.1</formula>
      <formula>1184</formula>
    </cfRule>
  </conditionalFormatting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2:DW61"/>
  <sheetViews>
    <sheetView topLeftCell="A43" zoomScaleNormal="100" workbookViewId="0">
      <selection activeCell="B58" sqref="B58:Y58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43342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'29'!AE34</f>
        <v>3291138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'29'!DC34</f>
        <v>849480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3</v>
      </c>
      <c r="G11" s="126">
        <v>71</v>
      </c>
      <c r="H11" s="43">
        <f t="shared" ref="H11:H34" si="1">G11/1.42</f>
        <v>50</v>
      </c>
      <c r="I11" s="43">
        <v>70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3295086</v>
      </c>
      <c r="AF11" s="38"/>
      <c r="AG11" s="38"/>
      <c r="AH11" s="38"/>
      <c r="AI11" s="37">
        <f t="shared" ref="AI11:AI34" si="2">IF(ISBLANK(AE11),"-",AE11-AE10)</f>
        <v>3948</v>
      </c>
      <c r="AJ11" s="37">
        <f t="shared" ref="AJ11:AJ34" si="3">AI11/1000</f>
        <v>3.948</v>
      </c>
      <c r="AK11" s="37">
        <f t="shared" ref="AK11:AK34" si="4">AJ11*24</f>
        <v>94.751999999999995</v>
      </c>
      <c r="AL11" s="37"/>
      <c r="AM11" s="37"/>
      <c r="AN11" s="37"/>
      <c r="AO11" s="37">
        <f t="shared" ref="AO11:AO34" si="5">AK11</f>
        <v>94.751999999999995</v>
      </c>
      <c r="AP11" s="248">
        <v>4.8</v>
      </c>
      <c r="AQ11" s="248">
        <f>AP11</f>
        <v>4.8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850577</v>
      </c>
      <c r="DD11" s="31"/>
      <c r="DE11" s="31">
        <f t="shared" ref="DE11:DE34" si="8">IF(ISBLANK(DC11),"-",DC11-DC10)</f>
        <v>1097</v>
      </c>
      <c r="DF11" s="31"/>
      <c r="DG11" s="31">
        <f>DC11-DC10</f>
        <v>1097</v>
      </c>
      <c r="DH11" s="31"/>
      <c r="DI11" s="31"/>
      <c r="DJ11" s="31"/>
      <c r="DK11" s="31"/>
      <c r="DL11" s="31"/>
      <c r="DM11" s="31">
        <f t="shared" ref="DM11:DM35" si="9">DE11</f>
        <v>1097</v>
      </c>
      <c r="DN11" s="31">
        <f>DM11/AJ11</f>
        <v>277.86220871327254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4</v>
      </c>
      <c r="G12" s="126">
        <v>71</v>
      </c>
      <c r="H12" s="43">
        <f t="shared" si="1"/>
        <v>50</v>
      </c>
      <c r="I12" s="43">
        <v>70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3299117</v>
      </c>
      <c r="AF12" s="38"/>
      <c r="AG12" s="38"/>
      <c r="AH12" s="38"/>
      <c r="AI12" s="37">
        <f t="shared" si="2"/>
        <v>4031</v>
      </c>
      <c r="AJ12" s="37">
        <f t="shared" si="3"/>
        <v>4.0309999999999997</v>
      </c>
      <c r="AK12" s="37">
        <f t="shared" si="4"/>
        <v>96.744</v>
      </c>
      <c r="AL12" s="37"/>
      <c r="AM12" s="37"/>
      <c r="AN12" s="37"/>
      <c r="AO12" s="37">
        <f t="shared" si="5"/>
        <v>96.744</v>
      </c>
      <c r="AP12" s="248">
        <v>6.3</v>
      </c>
      <c r="AQ12" s="248">
        <f t="shared" ref="AQ12:AQ34" si="10">AP12</f>
        <v>6.3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851688</v>
      </c>
      <c r="DD12" s="31"/>
      <c r="DE12" s="31">
        <f t="shared" si="8"/>
        <v>1111</v>
      </c>
      <c r="DF12" s="31"/>
      <c r="DG12" s="31">
        <f t="shared" ref="DG12:DG34" si="11">DC12-DC11</f>
        <v>1111</v>
      </c>
      <c r="DH12" s="31"/>
      <c r="DI12" s="31"/>
      <c r="DJ12" s="31"/>
      <c r="DK12" s="31"/>
      <c r="DL12" s="31"/>
      <c r="DM12" s="31">
        <f t="shared" si="9"/>
        <v>1111</v>
      </c>
      <c r="DN12" s="31">
        <f t="shared" ref="DN12:DN35" si="12">DM12/AJ12</f>
        <v>275.61399156536839</v>
      </c>
      <c r="DO12" s="127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5</v>
      </c>
      <c r="G13" s="126">
        <v>73</v>
      </c>
      <c r="H13" s="43">
        <f t="shared" si="1"/>
        <v>51.408450704225352</v>
      </c>
      <c r="I13" s="43">
        <v>72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3303493</v>
      </c>
      <c r="AF13" s="38"/>
      <c r="AG13" s="38"/>
      <c r="AH13" s="38"/>
      <c r="AI13" s="37">
        <f t="shared" si="2"/>
        <v>4376</v>
      </c>
      <c r="AJ13" s="37">
        <f t="shared" si="3"/>
        <v>4.3760000000000003</v>
      </c>
      <c r="AK13" s="37">
        <f t="shared" si="4"/>
        <v>105.024</v>
      </c>
      <c r="AL13" s="37"/>
      <c r="AM13" s="37"/>
      <c r="AN13" s="37"/>
      <c r="AO13" s="37">
        <f t="shared" si="5"/>
        <v>105.024</v>
      </c>
      <c r="AP13" s="248">
        <v>7.7</v>
      </c>
      <c r="AQ13" s="248">
        <f t="shared" si="10"/>
        <v>7.7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852822</v>
      </c>
      <c r="DD13" s="31"/>
      <c r="DE13" s="31">
        <f t="shared" si="8"/>
        <v>1134</v>
      </c>
      <c r="DF13" s="31"/>
      <c r="DG13" s="31">
        <f t="shared" si="11"/>
        <v>1134</v>
      </c>
      <c r="DH13" s="31"/>
      <c r="DI13" s="31"/>
      <c r="DJ13" s="31"/>
      <c r="DK13" s="31"/>
      <c r="DL13" s="31"/>
      <c r="DM13" s="31">
        <f t="shared" si="9"/>
        <v>1134</v>
      </c>
      <c r="DN13" s="31">
        <f t="shared" si="12"/>
        <v>259.14076782449723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7</v>
      </c>
      <c r="G14" s="126">
        <v>71</v>
      </c>
      <c r="H14" s="43">
        <f t="shared" si="1"/>
        <v>50</v>
      </c>
      <c r="I14" s="43">
        <v>70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3307940</v>
      </c>
      <c r="AF14" s="38"/>
      <c r="AG14" s="38"/>
      <c r="AH14" s="38"/>
      <c r="AI14" s="37">
        <f t="shared" si="2"/>
        <v>4447</v>
      </c>
      <c r="AJ14" s="37">
        <f t="shared" si="3"/>
        <v>4.4470000000000001</v>
      </c>
      <c r="AK14" s="37">
        <f t="shared" si="4"/>
        <v>106.72800000000001</v>
      </c>
      <c r="AL14" s="37"/>
      <c r="AM14" s="37"/>
      <c r="AN14" s="37"/>
      <c r="AO14" s="37">
        <f t="shared" si="5"/>
        <v>106.72800000000001</v>
      </c>
      <c r="AP14" s="248">
        <v>9.1</v>
      </c>
      <c r="AQ14" s="248">
        <f t="shared" si="10"/>
        <v>9.1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853916</v>
      </c>
      <c r="DD14" s="31"/>
      <c r="DE14" s="31">
        <f t="shared" si="8"/>
        <v>1094</v>
      </c>
      <c r="DF14" s="31"/>
      <c r="DG14" s="31">
        <f t="shared" si="11"/>
        <v>1094</v>
      </c>
      <c r="DH14" s="31"/>
      <c r="DI14" s="31"/>
      <c r="DJ14" s="31"/>
      <c r="DK14" s="31"/>
      <c r="DL14" s="31"/>
      <c r="DM14" s="31">
        <f t="shared" si="9"/>
        <v>1094</v>
      </c>
      <c r="DN14" s="31">
        <f t="shared" si="12"/>
        <v>246.00854508657523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78</v>
      </c>
      <c r="H15" s="43">
        <f t="shared" si="1"/>
        <v>54.929577464788736</v>
      </c>
      <c r="I15" s="43">
        <v>77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3312390</v>
      </c>
      <c r="AF15" s="38"/>
      <c r="AG15" s="38"/>
      <c r="AH15" s="38"/>
      <c r="AI15" s="37">
        <f t="shared" si="2"/>
        <v>4450</v>
      </c>
      <c r="AJ15" s="37">
        <f t="shared" si="3"/>
        <v>4.45</v>
      </c>
      <c r="AK15" s="37">
        <f t="shared" si="4"/>
        <v>106.80000000000001</v>
      </c>
      <c r="AL15" s="37"/>
      <c r="AM15" s="37"/>
      <c r="AN15" s="37"/>
      <c r="AO15" s="37">
        <f t="shared" si="5"/>
        <v>106.80000000000001</v>
      </c>
      <c r="AP15" s="248">
        <v>9.5</v>
      </c>
      <c r="AQ15" s="248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854969</v>
      </c>
      <c r="DD15" s="31"/>
      <c r="DE15" s="31">
        <f t="shared" si="8"/>
        <v>1053</v>
      </c>
      <c r="DF15" s="31"/>
      <c r="DG15" s="31">
        <f t="shared" si="11"/>
        <v>1053</v>
      </c>
      <c r="DH15" s="31"/>
      <c r="DI15" s="31"/>
      <c r="DJ15" s="31"/>
      <c r="DK15" s="31"/>
      <c r="DL15" s="31"/>
      <c r="DM15" s="31">
        <f t="shared" si="9"/>
        <v>1053</v>
      </c>
      <c r="DN15" s="31">
        <f t="shared" si="12"/>
        <v>236.62921348314606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75</v>
      </c>
      <c r="H16" s="43">
        <f t="shared" si="1"/>
        <v>52.816901408450704</v>
      </c>
      <c r="I16" s="43">
        <v>73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3317600</v>
      </c>
      <c r="AF16" s="38"/>
      <c r="AG16" s="38"/>
      <c r="AH16" s="38"/>
      <c r="AI16" s="37">
        <f t="shared" si="2"/>
        <v>5210</v>
      </c>
      <c r="AJ16" s="37">
        <f t="shared" si="3"/>
        <v>5.21</v>
      </c>
      <c r="AK16" s="37">
        <f t="shared" si="4"/>
        <v>125.03999999999999</v>
      </c>
      <c r="AL16" s="37"/>
      <c r="AM16" s="37"/>
      <c r="AN16" s="37"/>
      <c r="AO16" s="37">
        <f t="shared" si="5"/>
        <v>125.03999999999999</v>
      </c>
      <c r="AP16" s="248">
        <v>9.5</v>
      </c>
      <c r="AQ16" s="248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856065</v>
      </c>
      <c r="DD16" s="31"/>
      <c r="DE16" s="31">
        <f t="shared" si="8"/>
        <v>1096</v>
      </c>
      <c r="DF16" s="31"/>
      <c r="DG16" s="31">
        <f t="shared" si="11"/>
        <v>1096</v>
      </c>
      <c r="DH16" s="31"/>
      <c r="DI16" s="31"/>
      <c r="DJ16" s="31"/>
      <c r="DK16" s="31"/>
      <c r="DL16" s="31"/>
      <c r="DM16" s="31">
        <f t="shared" si="9"/>
        <v>1096</v>
      </c>
      <c r="DN16" s="31">
        <f t="shared" si="12"/>
        <v>210.36468330134358</v>
      </c>
      <c r="DO16" s="127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8</v>
      </c>
      <c r="G17" s="126">
        <v>76</v>
      </c>
      <c r="H17" s="43">
        <f t="shared" si="1"/>
        <v>53.521126760563384</v>
      </c>
      <c r="I17" s="43">
        <v>74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3322672</v>
      </c>
      <c r="AF17" s="38"/>
      <c r="AG17" s="38"/>
      <c r="AH17" s="38"/>
      <c r="AI17" s="37">
        <f t="shared" si="2"/>
        <v>5072</v>
      </c>
      <c r="AJ17" s="37">
        <f t="shared" si="3"/>
        <v>5.0720000000000001</v>
      </c>
      <c r="AK17" s="37">
        <f t="shared" si="4"/>
        <v>121.72800000000001</v>
      </c>
      <c r="AL17" s="37"/>
      <c r="AM17" s="37"/>
      <c r="AN17" s="37"/>
      <c r="AO17" s="37">
        <f t="shared" si="5"/>
        <v>121.72800000000001</v>
      </c>
      <c r="AP17" s="248">
        <v>9.5</v>
      </c>
      <c r="AQ17" s="248">
        <f t="shared" si="10"/>
        <v>9.5</v>
      </c>
      <c r="AR17" s="35"/>
      <c r="AS17" s="35"/>
      <c r="AT17" s="35"/>
      <c r="AU17" s="34" t="s">
        <v>153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1007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0.84621848739495797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857180</v>
      </c>
      <c r="DD17" s="31"/>
      <c r="DE17" s="31">
        <f t="shared" si="8"/>
        <v>1115</v>
      </c>
      <c r="DF17" s="31"/>
      <c r="DG17" s="31">
        <f t="shared" si="11"/>
        <v>1115</v>
      </c>
      <c r="DH17" s="31"/>
      <c r="DI17" s="31"/>
      <c r="DJ17" s="31"/>
      <c r="DK17" s="31"/>
      <c r="DL17" s="31"/>
      <c r="DM17" s="31">
        <f t="shared" si="9"/>
        <v>1115</v>
      </c>
      <c r="DN17" s="31">
        <f t="shared" si="12"/>
        <v>219.83438485804416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8</v>
      </c>
      <c r="G18" s="126">
        <v>75</v>
      </c>
      <c r="H18" s="43">
        <f t="shared" si="1"/>
        <v>52.816901408450704</v>
      </c>
      <c r="I18" s="43">
        <v>73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3327730</v>
      </c>
      <c r="AF18" s="38"/>
      <c r="AG18" s="38"/>
      <c r="AH18" s="38"/>
      <c r="AI18" s="37">
        <f t="shared" si="2"/>
        <v>5058</v>
      </c>
      <c r="AJ18" s="37">
        <f t="shared" si="3"/>
        <v>5.0579999999999998</v>
      </c>
      <c r="AK18" s="37">
        <f t="shared" si="4"/>
        <v>121.392</v>
      </c>
      <c r="AL18" s="37"/>
      <c r="AM18" s="37"/>
      <c r="AN18" s="37"/>
      <c r="AO18" s="37">
        <f t="shared" si="5"/>
        <v>121.392</v>
      </c>
      <c r="AP18" s="248">
        <v>8.8000000000000007</v>
      </c>
      <c r="AQ18" s="248">
        <f t="shared" si="10"/>
        <v>8.8000000000000007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1007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0.84621848739495797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858375</v>
      </c>
      <c r="DD18" s="31"/>
      <c r="DE18" s="31">
        <f t="shared" si="8"/>
        <v>1195</v>
      </c>
      <c r="DF18" s="31"/>
      <c r="DG18" s="31">
        <f t="shared" si="11"/>
        <v>1195</v>
      </c>
      <c r="DH18" s="31"/>
      <c r="DI18" s="31"/>
      <c r="DJ18" s="31"/>
      <c r="DK18" s="31"/>
      <c r="DL18" s="31"/>
      <c r="DM18" s="31">
        <f t="shared" si="9"/>
        <v>1195</v>
      </c>
      <c r="DN18" s="31">
        <f t="shared" si="12"/>
        <v>236.25939106366152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6</v>
      </c>
      <c r="G19" s="126">
        <v>74</v>
      </c>
      <c r="H19" s="43">
        <f t="shared" si="1"/>
        <v>52.112676056338032</v>
      </c>
      <c r="I19" s="43">
        <v>72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3332292</v>
      </c>
      <c r="AF19" s="38"/>
      <c r="AG19" s="38"/>
      <c r="AH19" s="38"/>
      <c r="AI19" s="37">
        <f t="shared" si="2"/>
        <v>4562</v>
      </c>
      <c r="AJ19" s="37">
        <f t="shared" si="3"/>
        <v>4.5620000000000003</v>
      </c>
      <c r="AK19" s="37">
        <f t="shared" si="4"/>
        <v>109.488</v>
      </c>
      <c r="AL19" s="37"/>
      <c r="AM19" s="37"/>
      <c r="AN19" s="37"/>
      <c r="AO19" s="37">
        <f t="shared" si="5"/>
        <v>109.488</v>
      </c>
      <c r="AP19" s="248">
        <v>8.1999999999999993</v>
      </c>
      <c r="AQ19" s="248">
        <f t="shared" si="10"/>
        <v>8.1999999999999993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1007</v>
      </c>
      <c r="BM19" s="33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0.84621848739495797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859545</v>
      </c>
      <c r="DD19" s="31"/>
      <c r="DE19" s="31">
        <f t="shared" si="8"/>
        <v>1170</v>
      </c>
      <c r="DF19" s="31"/>
      <c r="DG19" s="31">
        <f t="shared" si="11"/>
        <v>1170</v>
      </c>
      <c r="DH19" s="31"/>
      <c r="DI19" s="31"/>
      <c r="DJ19" s="31"/>
      <c r="DK19" s="31"/>
      <c r="DL19" s="31"/>
      <c r="DM19" s="31">
        <f t="shared" si="9"/>
        <v>1170</v>
      </c>
      <c r="DN19" s="31">
        <f t="shared" si="12"/>
        <v>256.46646207803593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6</v>
      </c>
      <c r="G20" s="126">
        <v>74</v>
      </c>
      <c r="H20" s="43">
        <f t="shared" si="1"/>
        <v>52.112676056338032</v>
      </c>
      <c r="I20" s="43">
        <v>72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3336885</v>
      </c>
      <c r="AF20" s="38"/>
      <c r="AG20" s="38"/>
      <c r="AH20" s="38"/>
      <c r="AI20" s="37">
        <f t="shared" si="2"/>
        <v>4593</v>
      </c>
      <c r="AJ20" s="37">
        <f t="shared" si="3"/>
        <v>4.593</v>
      </c>
      <c r="AK20" s="37">
        <f t="shared" si="4"/>
        <v>110.232</v>
      </c>
      <c r="AL20" s="37"/>
      <c r="AM20" s="37"/>
      <c r="AN20" s="37"/>
      <c r="AO20" s="37">
        <f t="shared" si="5"/>
        <v>110.232</v>
      </c>
      <c r="AP20" s="248">
        <v>7.7</v>
      </c>
      <c r="AQ20" s="248">
        <f t="shared" si="10"/>
        <v>7.7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1007</v>
      </c>
      <c r="BM20" s="33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0.84621848739495797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860741</v>
      </c>
      <c r="DD20" s="31"/>
      <c r="DE20" s="31">
        <f t="shared" si="8"/>
        <v>1196</v>
      </c>
      <c r="DF20" s="31"/>
      <c r="DG20" s="31">
        <f t="shared" si="11"/>
        <v>1196</v>
      </c>
      <c r="DH20" s="31"/>
      <c r="DI20" s="31"/>
      <c r="DJ20" s="31"/>
      <c r="DK20" s="31"/>
      <c r="DL20" s="31"/>
      <c r="DM20" s="31">
        <f t="shared" si="9"/>
        <v>1196</v>
      </c>
      <c r="DN20" s="31">
        <f t="shared" si="12"/>
        <v>260.39625517091224</v>
      </c>
      <c r="DO20" s="127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4</v>
      </c>
      <c r="G21" s="126">
        <v>74</v>
      </c>
      <c r="H21" s="43">
        <f t="shared" si="1"/>
        <v>52.112676056338032</v>
      </c>
      <c r="I21" s="43">
        <v>72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3341463</v>
      </c>
      <c r="AF21" s="38"/>
      <c r="AG21" s="38"/>
      <c r="AH21" s="38"/>
      <c r="AI21" s="37">
        <f t="shared" si="2"/>
        <v>4578</v>
      </c>
      <c r="AJ21" s="37">
        <f t="shared" si="3"/>
        <v>4.5780000000000003</v>
      </c>
      <c r="AK21" s="37">
        <f t="shared" si="4"/>
        <v>109.87200000000001</v>
      </c>
      <c r="AL21" s="37"/>
      <c r="AM21" s="37"/>
      <c r="AN21" s="37"/>
      <c r="AO21" s="37">
        <f t="shared" si="5"/>
        <v>109.87200000000001</v>
      </c>
      <c r="AP21" s="248">
        <v>7.1</v>
      </c>
      <c r="AQ21" s="248">
        <f t="shared" si="10"/>
        <v>7.1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1007</v>
      </c>
      <c r="BM21" s="33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0.84621848739495797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861943</v>
      </c>
      <c r="DD21" s="31"/>
      <c r="DE21" s="31">
        <f t="shared" si="8"/>
        <v>1202</v>
      </c>
      <c r="DF21" s="31"/>
      <c r="DG21" s="31">
        <f t="shared" si="11"/>
        <v>1202</v>
      </c>
      <c r="DH21" s="31"/>
      <c r="DI21" s="31"/>
      <c r="DJ21" s="31"/>
      <c r="DK21" s="31"/>
      <c r="DL21" s="31"/>
      <c r="DM21" s="31">
        <f t="shared" si="9"/>
        <v>1202</v>
      </c>
      <c r="DN21" s="31">
        <f t="shared" si="12"/>
        <v>262.56006989951942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4</v>
      </c>
      <c r="G22" s="126">
        <v>74</v>
      </c>
      <c r="H22" s="43">
        <f t="shared" si="1"/>
        <v>52.112676056338032</v>
      </c>
      <c r="I22" s="43">
        <v>72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3345900</v>
      </c>
      <c r="AF22" s="38"/>
      <c r="AG22" s="38"/>
      <c r="AH22" s="38"/>
      <c r="AI22" s="37">
        <f t="shared" si="2"/>
        <v>4437</v>
      </c>
      <c r="AJ22" s="37">
        <f t="shared" si="3"/>
        <v>4.4370000000000003</v>
      </c>
      <c r="AK22" s="37">
        <f t="shared" si="4"/>
        <v>106.488</v>
      </c>
      <c r="AL22" s="37"/>
      <c r="AM22" s="37"/>
      <c r="AN22" s="37"/>
      <c r="AO22" s="37">
        <f t="shared" si="5"/>
        <v>106.488</v>
      </c>
      <c r="AP22" s="248">
        <v>6.5</v>
      </c>
      <c r="AQ22" s="248">
        <f t="shared" si="10"/>
        <v>6.5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1006</v>
      </c>
      <c r="BM22" s="33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0.8453781512605042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863118</v>
      </c>
      <c r="DD22" s="31"/>
      <c r="DE22" s="31">
        <f t="shared" si="8"/>
        <v>1175</v>
      </c>
      <c r="DF22" s="31"/>
      <c r="DG22" s="31">
        <f t="shared" si="11"/>
        <v>1175</v>
      </c>
      <c r="DH22" s="31"/>
      <c r="DI22" s="31"/>
      <c r="DJ22" s="31"/>
      <c r="DK22" s="31"/>
      <c r="DL22" s="31"/>
      <c r="DM22" s="31">
        <f t="shared" si="9"/>
        <v>1175</v>
      </c>
      <c r="DN22" s="31">
        <f t="shared" si="12"/>
        <v>264.81857110660354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4</v>
      </c>
      <c r="G23" s="126">
        <v>74</v>
      </c>
      <c r="H23" s="43">
        <f t="shared" si="1"/>
        <v>52.112676056338032</v>
      </c>
      <c r="I23" s="43">
        <v>72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3350395</v>
      </c>
      <c r="AF23" s="38"/>
      <c r="AG23" s="38"/>
      <c r="AH23" s="38"/>
      <c r="AI23" s="37">
        <f t="shared" si="2"/>
        <v>4495</v>
      </c>
      <c r="AJ23" s="37">
        <f t="shared" si="3"/>
        <v>4.4950000000000001</v>
      </c>
      <c r="AK23" s="37">
        <f t="shared" si="4"/>
        <v>107.88</v>
      </c>
      <c r="AL23" s="37"/>
      <c r="AM23" s="37"/>
      <c r="AN23" s="37"/>
      <c r="AO23" s="37">
        <f t="shared" si="5"/>
        <v>107.88</v>
      </c>
      <c r="AP23" s="248">
        <v>6.1</v>
      </c>
      <c r="AQ23" s="248">
        <f t="shared" si="10"/>
        <v>6.1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1006</v>
      </c>
      <c r="BM23" s="33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0.8453781512605042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864292</v>
      </c>
      <c r="DD23" s="31"/>
      <c r="DE23" s="31">
        <f t="shared" si="8"/>
        <v>1174</v>
      </c>
      <c r="DF23" s="31"/>
      <c r="DG23" s="31">
        <f t="shared" si="11"/>
        <v>1174</v>
      </c>
      <c r="DH23" s="31"/>
      <c r="DI23" s="31"/>
      <c r="DJ23" s="31"/>
      <c r="DK23" s="31"/>
      <c r="DL23" s="31"/>
      <c r="DM23" s="31">
        <f t="shared" si="9"/>
        <v>1174</v>
      </c>
      <c r="DN23" s="31">
        <f t="shared" si="12"/>
        <v>261.17908787541711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3</v>
      </c>
      <c r="G24" s="126">
        <v>75</v>
      </c>
      <c r="H24" s="43">
        <f t="shared" si="1"/>
        <v>52.816901408450704</v>
      </c>
      <c r="I24" s="43">
        <v>73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3354515</v>
      </c>
      <c r="AF24" s="38"/>
      <c r="AG24" s="38"/>
      <c r="AH24" s="38"/>
      <c r="AI24" s="37">
        <f t="shared" si="2"/>
        <v>4120</v>
      </c>
      <c r="AJ24" s="37">
        <f t="shared" si="3"/>
        <v>4.12</v>
      </c>
      <c r="AK24" s="37">
        <f t="shared" si="4"/>
        <v>98.88</v>
      </c>
      <c r="AL24" s="37"/>
      <c r="AM24" s="37"/>
      <c r="AN24" s="37"/>
      <c r="AO24" s="37">
        <f t="shared" si="5"/>
        <v>98.88</v>
      </c>
      <c r="AP24" s="248">
        <v>5.6</v>
      </c>
      <c r="AQ24" s="248">
        <f t="shared" si="10"/>
        <v>5.6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1006</v>
      </c>
      <c r="BM24" s="33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0.8453781512605042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865416</v>
      </c>
      <c r="DD24" s="31"/>
      <c r="DE24" s="31">
        <f t="shared" si="8"/>
        <v>1124</v>
      </c>
      <c r="DF24" s="31"/>
      <c r="DG24" s="31">
        <f t="shared" si="11"/>
        <v>1124</v>
      </c>
      <c r="DH24" s="31"/>
      <c r="DI24" s="31"/>
      <c r="DJ24" s="31"/>
      <c r="DK24" s="31"/>
      <c r="DL24" s="31"/>
      <c r="DM24" s="31">
        <f t="shared" si="9"/>
        <v>1124</v>
      </c>
      <c r="DN24" s="31">
        <f t="shared" si="12"/>
        <v>272.81553398058253</v>
      </c>
      <c r="DO24" s="127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3</v>
      </c>
      <c r="G25" s="126">
        <v>76</v>
      </c>
      <c r="H25" s="43">
        <f t="shared" si="1"/>
        <v>53.521126760563384</v>
      </c>
      <c r="I25" s="43">
        <v>74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3358902</v>
      </c>
      <c r="AF25" s="38"/>
      <c r="AG25" s="38"/>
      <c r="AH25" s="38"/>
      <c r="AI25" s="37">
        <f t="shared" si="2"/>
        <v>4387</v>
      </c>
      <c r="AJ25" s="37">
        <f t="shared" si="3"/>
        <v>4.3869999999999996</v>
      </c>
      <c r="AK25" s="37">
        <f t="shared" si="4"/>
        <v>105.28799999999998</v>
      </c>
      <c r="AL25" s="37"/>
      <c r="AM25" s="37"/>
      <c r="AN25" s="37"/>
      <c r="AO25" s="37">
        <f t="shared" si="5"/>
        <v>105.28799999999998</v>
      </c>
      <c r="AP25" s="248">
        <v>5.3</v>
      </c>
      <c r="AQ25" s="248">
        <f t="shared" si="10"/>
        <v>5.3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1006</v>
      </c>
      <c r="BM25" s="33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0.8453781512605042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866573</v>
      </c>
      <c r="DD25" s="31"/>
      <c r="DE25" s="31">
        <f t="shared" si="8"/>
        <v>1157</v>
      </c>
      <c r="DF25" s="31"/>
      <c r="DG25" s="31">
        <f t="shared" si="11"/>
        <v>1157</v>
      </c>
      <c r="DH25" s="31"/>
      <c r="DI25" s="31"/>
      <c r="DJ25" s="31"/>
      <c r="DK25" s="31"/>
      <c r="DL25" s="31"/>
      <c r="DM25" s="31">
        <f t="shared" si="9"/>
        <v>1157</v>
      </c>
      <c r="DN25" s="31">
        <f t="shared" si="12"/>
        <v>263.73375883291544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3</v>
      </c>
      <c r="G26" s="126">
        <v>75</v>
      </c>
      <c r="H26" s="43">
        <f t="shared" si="1"/>
        <v>52.816901408450704</v>
      </c>
      <c r="I26" s="43">
        <v>74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3363305</v>
      </c>
      <c r="AF26" s="38"/>
      <c r="AG26" s="38"/>
      <c r="AH26" s="38"/>
      <c r="AI26" s="37">
        <f t="shared" si="2"/>
        <v>4403</v>
      </c>
      <c r="AJ26" s="37">
        <f t="shared" si="3"/>
        <v>4.4029999999999996</v>
      </c>
      <c r="AK26" s="37">
        <f t="shared" si="4"/>
        <v>105.672</v>
      </c>
      <c r="AL26" s="37"/>
      <c r="AM26" s="37"/>
      <c r="AN26" s="37"/>
      <c r="AO26" s="37">
        <f t="shared" si="5"/>
        <v>105.672</v>
      </c>
      <c r="AP26" s="248">
        <v>4.9000000000000004</v>
      </c>
      <c r="AQ26" s="248">
        <f t="shared" si="10"/>
        <v>4.9000000000000004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1005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0.84453781512605042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867742</v>
      </c>
      <c r="DD26" s="31"/>
      <c r="DE26" s="31">
        <f t="shared" si="8"/>
        <v>1169</v>
      </c>
      <c r="DF26" s="31"/>
      <c r="DG26" s="31">
        <f t="shared" si="11"/>
        <v>1169</v>
      </c>
      <c r="DH26" s="31"/>
      <c r="DI26" s="31"/>
      <c r="DJ26" s="31"/>
      <c r="DK26" s="31"/>
      <c r="DL26" s="31"/>
      <c r="DM26" s="31">
        <f t="shared" si="9"/>
        <v>1169</v>
      </c>
      <c r="DN26" s="31">
        <f t="shared" si="12"/>
        <v>265.50079491255963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2</v>
      </c>
      <c r="G27" s="126">
        <v>75</v>
      </c>
      <c r="H27" s="43">
        <f t="shared" si="1"/>
        <v>52.816901408450704</v>
      </c>
      <c r="I27" s="43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3367672</v>
      </c>
      <c r="AF27" s="38"/>
      <c r="AG27" s="38"/>
      <c r="AH27" s="38"/>
      <c r="AI27" s="37">
        <f t="shared" si="2"/>
        <v>4367</v>
      </c>
      <c r="AJ27" s="37">
        <f t="shared" si="3"/>
        <v>4.367</v>
      </c>
      <c r="AK27" s="37">
        <f t="shared" si="4"/>
        <v>104.80799999999999</v>
      </c>
      <c r="AL27" s="37"/>
      <c r="AM27" s="37"/>
      <c r="AN27" s="37"/>
      <c r="AO27" s="37">
        <f t="shared" si="5"/>
        <v>104.80799999999999</v>
      </c>
      <c r="AP27" s="248">
        <v>4.5</v>
      </c>
      <c r="AQ27" s="248">
        <f t="shared" si="10"/>
        <v>4.5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1007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0.84621848739495797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868899</v>
      </c>
      <c r="DD27" s="31"/>
      <c r="DE27" s="31">
        <f t="shared" si="8"/>
        <v>1157</v>
      </c>
      <c r="DF27" s="31"/>
      <c r="DG27" s="31">
        <f t="shared" si="11"/>
        <v>1157</v>
      </c>
      <c r="DH27" s="31"/>
      <c r="DI27" s="31"/>
      <c r="DJ27" s="31"/>
      <c r="DK27" s="31"/>
      <c r="DL27" s="31"/>
      <c r="DM27" s="31">
        <f t="shared" si="9"/>
        <v>1157</v>
      </c>
      <c r="DN27" s="31">
        <f t="shared" si="12"/>
        <v>264.94160751087702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1</v>
      </c>
      <c r="G28" s="126">
        <v>74</v>
      </c>
      <c r="H28" s="43">
        <f t="shared" si="1"/>
        <v>52.112676056338032</v>
      </c>
      <c r="I28" s="43">
        <v>71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3372030</v>
      </c>
      <c r="AF28" s="38"/>
      <c r="AG28" s="38"/>
      <c r="AH28" s="38"/>
      <c r="AI28" s="37">
        <f t="shared" si="2"/>
        <v>4358</v>
      </c>
      <c r="AJ28" s="37">
        <f t="shared" si="3"/>
        <v>4.3579999999999997</v>
      </c>
      <c r="AK28" s="37">
        <f t="shared" si="4"/>
        <v>104.59199999999998</v>
      </c>
      <c r="AL28" s="37"/>
      <c r="AM28" s="37"/>
      <c r="AN28" s="37"/>
      <c r="AO28" s="37">
        <f t="shared" si="5"/>
        <v>104.59199999999998</v>
      </c>
      <c r="AP28" s="248">
        <v>4</v>
      </c>
      <c r="AQ28" s="248">
        <f t="shared" si="10"/>
        <v>4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1036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0.87058823529411766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870072</v>
      </c>
      <c r="DD28" s="31"/>
      <c r="DE28" s="31">
        <f t="shared" si="8"/>
        <v>1173</v>
      </c>
      <c r="DF28" s="31"/>
      <c r="DG28" s="31">
        <f t="shared" si="11"/>
        <v>1173</v>
      </c>
      <c r="DH28" s="31"/>
      <c r="DI28" s="31"/>
      <c r="DJ28" s="31"/>
      <c r="DK28" s="31"/>
      <c r="DL28" s="31"/>
      <c r="DM28" s="31">
        <f t="shared" si="9"/>
        <v>1173</v>
      </c>
      <c r="DN28" s="31">
        <f t="shared" si="12"/>
        <v>269.16016521340066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1</v>
      </c>
      <c r="G29" s="126">
        <v>75</v>
      </c>
      <c r="H29" s="43">
        <f t="shared" si="1"/>
        <v>52.816901408450704</v>
      </c>
      <c r="I29" s="43">
        <v>72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3376628</v>
      </c>
      <c r="AF29" s="38"/>
      <c r="AG29" s="38"/>
      <c r="AH29" s="38"/>
      <c r="AI29" s="37">
        <f t="shared" si="2"/>
        <v>4598</v>
      </c>
      <c r="AJ29" s="37">
        <f t="shared" si="3"/>
        <v>4.5979999999999999</v>
      </c>
      <c r="AK29" s="37">
        <f t="shared" si="4"/>
        <v>110.352</v>
      </c>
      <c r="AL29" s="37"/>
      <c r="AM29" s="37"/>
      <c r="AN29" s="37"/>
      <c r="AO29" s="37">
        <f t="shared" si="5"/>
        <v>110.352</v>
      </c>
      <c r="AP29" s="248">
        <v>3.4</v>
      </c>
      <c r="AQ29" s="248">
        <f t="shared" si="10"/>
        <v>3.4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1036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0.87058823529411766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871252</v>
      </c>
      <c r="DD29" s="31"/>
      <c r="DE29" s="31">
        <f t="shared" si="8"/>
        <v>1180</v>
      </c>
      <c r="DF29" s="31"/>
      <c r="DG29" s="31">
        <f t="shared" si="11"/>
        <v>1180</v>
      </c>
      <c r="DH29" s="31"/>
      <c r="DI29" s="31"/>
      <c r="DJ29" s="31"/>
      <c r="DK29" s="31"/>
      <c r="DL29" s="31"/>
      <c r="DM29" s="31">
        <f t="shared" si="9"/>
        <v>1180</v>
      </c>
      <c r="DN29" s="31">
        <f t="shared" si="12"/>
        <v>256.63331883427577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0</v>
      </c>
      <c r="G30" s="126">
        <v>73</v>
      </c>
      <c r="H30" s="43">
        <f t="shared" si="1"/>
        <v>51.408450704225352</v>
      </c>
      <c r="I30" s="43">
        <v>70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3381327</v>
      </c>
      <c r="AF30" s="38"/>
      <c r="AG30" s="38"/>
      <c r="AH30" s="38"/>
      <c r="AI30" s="37">
        <f t="shared" si="2"/>
        <v>4699</v>
      </c>
      <c r="AJ30" s="37">
        <f t="shared" si="3"/>
        <v>4.6989999999999998</v>
      </c>
      <c r="AK30" s="37">
        <f t="shared" si="4"/>
        <v>112.776</v>
      </c>
      <c r="AL30" s="37"/>
      <c r="AM30" s="37"/>
      <c r="AN30" s="37"/>
      <c r="AO30" s="37">
        <f t="shared" si="5"/>
        <v>112.776</v>
      </c>
      <c r="AP30" s="248">
        <v>2.9</v>
      </c>
      <c r="AQ30" s="248">
        <f t="shared" si="10"/>
        <v>2.9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1036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0.87058823529411766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872433</v>
      </c>
      <c r="DD30" s="31"/>
      <c r="DE30" s="31">
        <f t="shared" si="8"/>
        <v>1181</v>
      </c>
      <c r="DF30" s="31"/>
      <c r="DG30" s="31">
        <f t="shared" si="11"/>
        <v>1181</v>
      </c>
      <c r="DH30" s="31"/>
      <c r="DI30" s="31"/>
      <c r="DJ30" s="31"/>
      <c r="DK30" s="31"/>
      <c r="DL30" s="31"/>
      <c r="DM30" s="31">
        <f t="shared" si="9"/>
        <v>1181</v>
      </c>
      <c r="DN30" s="31">
        <f t="shared" si="12"/>
        <v>251.33007022770803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-1</v>
      </c>
      <c r="G31" s="126">
        <v>74</v>
      </c>
      <c r="H31" s="43">
        <f t="shared" si="1"/>
        <v>52.112676056338032</v>
      </c>
      <c r="I31" s="43">
        <v>70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3385953</v>
      </c>
      <c r="AF31" s="38"/>
      <c r="AG31" s="38"/>
      <c r="AH31" s="38"/>
      <c r="AI31" s="37">
        <f t="shared" si="2"/>
        <v>4626</v>
      </c>
      <c r="AJ31" s="37">
        <f t="shared" si="3"/>
        <v>4.6260000000000003</v>
      </c>
      <c r="AK31" s="37">
        <f t="shared" si="4"/>
        <v>111.024</v>
      </c>
      <c r="AL31" s="37"/>
      <c r="AM31" s="37"/>
      <c r="AN31" s="37"/>
      <c r="AO31" s="37">
        <f t="shared" si="5"/>
        <v>111.024</v>
      </c>
      <c r="AP31" s="248">
        <v>2.5</v>
      </c>
      <c r="AQ31" s="248">
        <f t="shared" si="10"/>
        <v>2.5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1036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0.87058823529411766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873599</v>
      </c>
      <c r="DD31" s="31"/>
      <c r="DE31" s="31">
        <f t="shared" si="8"/>
        <v>1166</v>
      </c>
      <c r="DF31" s="31"/>
      <c r="DG31" s="31">
        <f t="shared" si="11"/>
        <v>1166</v>
      </c>
      <c r="DH31" s="31"/>
      <c r="DI31" s="31"/>
      <c r="DJ31" s="31"/>
      <c r="DK31" s="31"/>
      <c r="DL31" s="31"/>
      <c r="DM31" s="31">
        <f t="shared" si="9"/>
        <v>1166</v>
      </c>
      <c r="DN31" s="31">
        <f t="shared" si="12"/>
        <v>252.05361003026371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0</v>
      </c>
      <c r="G32" s="126">
        <v>76</v>
      </c>
      <c r="H32" s="43">
        <f t="shared" si="1"/>
        <v>53.521126760563384</v>
      </c>
      <c r="I32" s="43">
        <v>74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3390953</v>
      </c>
      <c r="AF32" s="38"/>
      <c r="AG32" s="38"/>
      <c r="AH32" s="38"/>
      <c r="AI32" s="37">
        <f t="shared" si="2"/>
        <v>5000</v>
      </c>
      <c r="AJ32" s="37">
        <f t="shared" si="3"/>
        <v>5</v>
      </c>
      <c r="AK32" s="37">
        <f t="shared" si="4"/>
        <v>120</v>
      </c>
      <c r="AL32" s="37"/>
      <c r="AM32" s="37"/>
      <c r="AN32" s="37"/>
      <c r="AO32" s="37">
        <f t="shared" si="5"/>
        <v>120</v>
      </c>
      <c r="AP32" s="248">
        <v>2.1</v>
      </c>
      <c r="AQ32" s="248">
        <f t="shared" si="10"/>
        <v>2.1</v>
      </c>
      <c r="AR32" s="35"/>
      <c r="AS32" s="35"/>
      <c r="AT32" s="35"/>
      <c r="AU32" s="34" t="s">
        <v>154</v>
      </c>
      <c r="AV32" s="33">
        <v>1186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1035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0.99663865546218489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0.86974789915966388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874808</v>
      </c>
      <c r="DD32" s="31"/>
      <c r="DE32" s="31">
        <f t="shared" si="8"/>
        <v>1209</v>
      </c>
      <c r="DF32" s="31"/>
      <c r="DG32" s="31">
        <f t="shared" si="11"/>
        <v>1209</v>
      </c>
      <c r="DH32" s="31"/>
      <c r="DI32" s="31"/>
      <c r="DJ32" s="31"/>
      <c r="DK32" s="31"/>
      <c r="DL32" s="31"/>
      <c r="DM32" s="31">
        <f t="shared" si="9"/>
        <v>1209</v>
      </c>
      <c r="DN32" s="31">
        <f t="shared" si="12"/>
        <v>241.8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1</v>
      </c>
      <c r="G33" s="126">
        <v>73</v>
      </c>
      <c r="H33" s="43">
        <f t="shared" si="1"/>
        <v>51.408450704225352</v>
      </c>
      <c r="I33" s="43">
        <v>71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3395282</v>
      </c>
      <c r="AF33" s="38"/>
      <c r="AG33" s="38"/>
      <c r="AH33" s="38"/>
      <c r="AI33" s="37">
        <f t="shared" si="2"/>
        <v>4329</v>
      </c>
      <c r="AJ33" s="37">
        <f t="shared" si="3"/>
        <v>4.3289999999999997</v>
      </c>
      <c r="AK33" s="37">
        <f t="shared" si="4"/>
        <v>103.89599999999999</v>
      </c>
      <c r="AL33" s="37"/>
      <c r="AM33" s="37"/>
      <c r="AN33" s="37"/>
      <c r="AO33" s="37">
        <f t="shared" si="5"/>
        <v>103.89599999999999</v>
      </c>
      <c r="AP33" s="248">
        <v>2.4</v>
      </c>
      <c r="AQ33" s="248">
        <f t="shared" si="10"/>
        <v>2.4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875909</v>
      </c>
      <c r="DD33" s="31"/>
      <c r="DE33" s="31">
        <f t="shared" si="8"/>
        <v>1101</v>
      </c>
      <c r="DF33" s="31"/>
      <c r="DG33" s="31">
        <f t="shared" si="11"/>
        <v>1101</v>
      </c>
      <c r="DH33" s="31"/>
      <c r="DI33" s="31"/>
      <c r="DJ33" s="31"/>
      <c r="DK33" s="31"/>
      <c r="DL33" s="31"/>
      <c r="DM33" s="31">
        <f t="shared" si="9"/>
        <v>1101</v>
      </c>
      <c r="DN33" s="31">
        <f t="shared" si="12"/>
        <v>254.33125433125434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2</v>
      </c>
      <c r="G34" s="126">
        <v>77</v>
      </c>
      <c r="H34" s="43">
        <f t="shared" si="1"/>
        <v>54.225352112676056</v>
      </c>
      <c r="I34" s="43">
        <v>75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3399641</v>
      </c>
      <c r="AF34" s="38"/>
      <c r="AG34" s="38"/>
      <c r="AH34" s="38"/>
      <c r="AI34" s="37">
        <f t="shared" si="2"/>
        <v>4359</v>
      </c>
      <c r="AJ34" s="37">
        <f t="shared" si="3"/>
        <v>4.359</v>
      </c>
      <c r="AK34" s="37">
        <f t="shared" si="4"/>
        <v>104.616</v>
      </c>
      <c r="AL34" s="37"/>
      <c r="AM34" s="37"/>
      <c r="AN34" s="37"/>
      <c r="AO34" s="37">
        <f t="shared" si="5"/>
        <v>104.616</v>
      </c>
      <c r="AP34" s="248">
        <v>3.3</v>
      </c>
      <c r="AQ34" s="248">
        <f t="shared" si="10"/>
        <v>3.3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876994</v>
      </c>
      <c r="DD34" s="31"/>
      <c r="DE34" s="31">
        <f t="shared" si="8"/>
        <v>1085</v>
      </c>
      <c r="DF34" s="31"/>
      <c r="DG34" s="31">
        <f t="shared" si="11"/>
        <v>1085</v>
      </c>
      <c r="DH34" s="31"/>
      <c r="DI34" s="31"/>
      <c r="DJ34" s="31"/>
      <c r="DK34" s="31"/>
      <c r="DL34" s="31"/>
      <c r="DM34" s="31">
        <f t="shared" si="9"/>
        <v>1085</v>
      </c>
      <c r="DN34" s="31">
        <f t="shared" si="12"/>
        <v>248.91030052764395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3.75</v>
      </c>
      <c r="G35" s="27">
        <f t="shared" si="13"/>
        <v>74.291666666666671</v>
      </c>
      <c r="H35" s="27">
        <f t="shared" si="13"/>
        <v>52.318075117370888</v>
      </c>
      <c r="I35" s="27">
        <f t="shared" si="13"/>
        <v>72.333333333333329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108503</v>
      </c>
      <c r="AJ35" s="27">
        <f>SUM(AJ11:AJ34)</f>
        <v>108.503</v>
      </c>
      <c r="AK35" s="27">
        <f>AVERAGE(AK11:AK34)</f>
        <v>108.503</v>
      </c>
      <c r="AL35" s="27"/>
      <c r="AM35" s="27"/>
      <c r="AN35" s="27"/>
      <c r="AO35" s="27"/>
      <c r="AP35" s="249">
        <f>AVERAGE(AP11:AP34)</f>
        <v>5.9041666666666677</v>
      </c>
      <c r="AQ35" s="249">
        <f>AVERAGE(AQ11:AQ34)</f>
        <v>5.9041666666666677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27514</v>
      </c>
      <c r="DF35" s="27"/>
      <c r="DG35" s="27">
        <f>SUM(DG11:DG34)</f>
        <v>27514</v>
      </c>
      <c r="DH35" s="27"/>
      <c r="DI35" s="27"/>
      <c r="DJ35" s="27"/>
      <c r="DK35" s="27"/>
      <c r="DL35" s="27"/>
      <c r="DM35" s="27">
        <f t="shared" si="9"/>
        <v>27514</v>
      </c>
      <c r="DN35" s="27">
        <f t="shared" si="12"/>
        <v>253.57824207625595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50" t="s">
        <v>292</v>
      </c>
      <c r="D38" s="251"/>
      <c r="E38" s="251"/>
      <c r="F38" s="252"/>
    </row>
    <row r="39" spans="2:127" x14ac:dyDescent="0.25">
      <c r="B39" s="21" t="s">
        <v>2</v>
      </c>
      <c r="C39" s="287" t="s">
        <v>208</v>
      </c>
      <c r="D39" s="288"/>
      <c r="E39" s="288"/>
      <c r="F39" s="289"/>
    </row>
    <row r="40" spans="2:127" x14ac:dyDescent="0.25">
      <c r="B40" s="21" t="s">
        <v>1</v>
      </c>
      <c r="C40" s="303" t="s">
        <v>157</v>
      </c>
      <c r="D40" s="304"/>
      <c r="E40" s="304"/>
      <c r="F40" s="305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254" t="s">
        <v>291</v>
      </c>
      <c r="C43" s="9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</row>
    <row r="44" spans="2:127" x14ac:dyDescent="0.25">
      <c r="B44" s="178" t="s">
        <v>317</v>
      </c>
      <c r="C44" s="11"/>
      <c r="D44" s="240"/>
      <c r="E44" s="240"/>
      <c r="F44" s="240"/>
      <c r="G44" s="240"/>
      <c r="H44" s="240"/>
      <c r="I44" s="240"/>
      <c r="J44" s="240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78" t="s">
        <v>160</v>
      </c>
      <c r="C45" s="11"/>
      <c r="D45" s="240"/>
      <c r="E45" s="240"/>
      <c r="F45" s="240"/>
      <c r="G45" s="240"/>
      <c r="H45" s="240"/>
      <c r="I45" s="240"/>
      <c r="J45" s="2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255" t="s">
        <v>289</v>
      </c>
      <c r="C46" s="16"/>
      <c r="D46" s="241"/>
      <c r="E46" s="241"/>
      <c r="F46" s="241"/>
      <c r="G46" s="241"/>
      <c r="H46" s="241"/>
      <c r="I46" s="241"/>
      <c r="J46" s="241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316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256" t="s">
        <v>166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231" t="s">
        <v>176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253" t="s">
        <v>319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256" t="s">
        <v>318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</row>
    <row r="54" spans="2:26" x14ac:dyDescent="0.25">
      <c r="B54" s="256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25">
      <c r="B55" s="253" t="s">
        <v>320</v>
      </c>
      <c r="C55" s="9"/>
      <c r="D55" s="8"/>
      <c r="E55" s="8"/>
      <c r="F55" s="8"/>
      <c r="G55" s="8"/>
      <c r="H55" s="8"/>
      <c r="I55" s="8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  <c r="X55" s="4"/>
      <c r="Y55" s="4"/>
    </row>
    <row r="56" spans="2:26" x14ac:dyDescent="0.25">
      <c r="B56" s="297" t="s">
        <v>169</v>
      </c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</row>
    <row r="57" spans="2:26" x14ac:dyDescent="0.25">
      <c r="B57" s="297" t="s">
        <v>170</v>
      </c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</row>
    <row r="58" spans="2:26" x14ac:dyDescent="0.25">
      <c r="B58" s="298" t="s">
        <v>171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</row>
    <row r="59" spans="2:26" x14ac:dyDescent="0.25">
      <c r="B59" s="300" t="s">
        <v>321</v>
      </c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</row>
    <row r="60" spans="2:26" x14ac:dyDescent="0.25">
      <c r="B60" s="100" t="s">
        <v>173</v>
      </c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</row>
    <row r="61" spans="2:26" x14ac:dyDescent="0.25">
      <c r="B61" s="113" t="s">
        <v>174</v>
      </c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50">
    <mergeCell ref="Z8:AA9"/>
    <mergeCell ref="B37:F37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6:Y56"/>
    <mergeCell ref="B57:Y57"/>
    <mergeCell ref="B58:Y58"/>
    <mergeCell ref="B59:Y59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2:DW61"/>
  <sheetViews>
    <sheetView tabSelected="1" topLeftCell="AV19" zoomScale="90" zoomScaleNormal="90" workbookViewId="0">
      <selection activeCell="DP34" sqref="DP34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43343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'30'!AE34</f>
        <v>3399641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'30'!DC34</f>
        <v>876994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4</v>
      </c>
      <c r="E11" s="43">
        <f t="shared" ref="E11:E34" si="0">D11/1.42</f>
        <v>2.8169014084507045</v>
      </c>
      <c r="F11" s="43">
        <v>3</v>
      </c>
      <c r="G11" s="126">
        <v>71</v>
      </c>
      <c r="H11" s="43">
        <f t="shared" ref="H11:H34" si="1">G11/1.42</f>
        <v>50</v>
      </c>
      <c r="I11" s="43">
        <v>70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3403632</v>
      </c>
      <c r="AF11" s="38"/>
      <c r="AG11" s="38"/>
      <c r="AH11" s="38"/>
      <c r="AI11" s="37">
        <f t="shared" ref="AI11:AI34" si="2">IF(ISBLANK(AE11),"-",AE11-AE10)</f>
        <v>3991</v>
      </c>
      <c r="AJ11" s="37">
        <f t="shared" ref="AJ11:AJ34" si="3">AI11/1000</f>
        <v>3.9910000000000001</v>
      </c>
      <c r="AK11" s="37">
        <f t="shared" ref="AK11:AK34" si="4">AJ11*24</f>
        <v>95.784000000000006</v>
      </c>
      <c r="AL11" s="37"/>
      <c r="AM11" s="37"/>
      <c r="AN11" s="37"/>
      <c r="AO11" s="37">
        <f t="shared" ref="AO11:AO34" si="5">AK11</f>
        <v>95.784000000000006</v>
      </c>
      <c r="AP11" s="248">
        <v>4.7</v>
      </c>
      <c r="AQ11" s="248">
        <f>AP11</f>
        <v>4.7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878087</v>
      </c>
      <c r="DD11" s="31"/>
      <c r="DE11" s="31">
        <f t="shared" ref="DE11:DE34" si="8">IF(ISBLANK(DC11),"-",DC11-DC10)</f>
        <v>1093</v>
      </c>
      <c r="DF11" s="31"/>
      <c r="DG11" s="31">
        <f>DC11-DC10</f>
        <v>1093</v>
      </c>
      <c r="DH11" s="31"/>
      <c r="DI11" s="31"/>
      <c r="DJ11" s="31"/>
      <c r="DK11" s="31"/>
      <c r="DL11" s="31"/>
      <c r="DM11" s="31">
        <f t="shared" ref="DM11:DM35" si="9">DE11</f>
        <v>1093</v>
      </c>
      <c r="DN11" s="31">
        <f>DM11/AJ11</f>
        <v>273.86619894763214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4</v>
      </c>
      <c r="E12" s="43">
        <f t="shared" si="0"/>
        <v>2.8169014084507045</v>
      </c>
      <c r="F12" s="43">
        <v>4</v>
      </c>
      <c r="G12" s="126">
        <v>73</v>
      </c>
      <c r="H12" s="43">
        <f t="shared" si="1"/>
        <v>51.408450704225352</v>
      </c>
      <c r="I12" s="43">
        <v>72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3407775</v>
      </c>
      <c r="AF12" s="38"/>
      <c r="AG12" s="38"/>
      <c r="AH12" s="38"/>
      <c r="AI12" s="37">
        <f t="shared" si="2"/>
        <v>4143</v>
      </c>
      <c r="AJ12" s="37">
        <f t="shared" si="3"/>
        <v>4.1429999999999998</v>
      </c>
      <c r="AK12" s="37">
        <f t="shared" si="4"/>
        <v>99.431999999999988</v>
      </c>
      <c r="AL12" s="37"/>
      <c r="AM12" s="37"/>
      <c r="AN12" s="37"/>
      <c r="AO12" s="37">
        <f t="shared" si="5"/>
        <v>99.431999999999988</v>
      </c>
      <c r="AP12" s="248">
        <v>6.3</v>
      </c>
      <c r="AQ12" s="248">
        <f t="shared" ref="AQ12:AQ34" si="10">AP12</f>
        <v>6.3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879192</v>
      </c>
      <c r="DD12" s="31"/>
      <c r="DE12" s="31">
        <f t="shared" si="8"/>
        <v>1105</v>
      </c>
      <c r="DF12" s="31"/>
      <c r="DG12" s="31">
        <f t="shared" ref="DG12:DG34" si="11">DC12-DC11</f>
        <v>1105</v>
      </c>
      <c r="DH12" s="31"/>
      <c r="DI12" s="31"/>
      <c r="DJ12" s="31"/>
      <c r="DK12" s="31"/>
      <c r="DL12" s="31"/>
      <c r="DM12" s="31">
        <f t="shared" si="9"/>
        <v>1105</v>
      </c>
      <c r="DN12" s="31">
        <f t="shared" ref="DN12:DN35" si="12">DM12/AJ12</f>
        <v>266.71494086410814</v>
      </c>
      <c r="DO12" s="127"/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4</v>
      </c>
      <c r="E13" s="43">
        <f t="shared" si="0"/>
        <v>2.8169014084507045</v>
      </c>
      <c r="F13" s="43">
        <v>5</v>
      </c>
      <c r="G13" s="126">
        <v>74</v>
      </c>
      <c r="H13" s="43">
        <f t="shared" si="1"/>
        <v>52.112676056338032</v>
      </c>
      <c r="I13" s="43">
        <v>73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3411883</v>
      </c>
      <c r="AF13" s="38"/>
      <c r="AG13" s="38"/>
      <c r="AH13" s="38"/>
      <c r="AI13" s="37">
        <f t="shared" si="2"/>
        <v>4108</v>
      </c>
      <c r="AJ13" s="37">
        <f t="shared" si="3"/>
        <v>4.1079999999999997</v>
      </c>
      <c r="AK13" s="37">
        <f t="shared" si="4"/>
        <v>98.591999999999985</v>
      </c>
      <c r="AL13" s="37"/>
      <c r="AM13" s="37"/>
      <c r="AN13" s="37"/>
      <c r="AO13" s="37">
        <f t="shared" si="5"/>
        <v>98.591999999999985</v>
      </c>
      <c r="AP13" s="248">
        <v>7.8</v>
      </c>
      <c r="AQ13" s="248">
        <f t="shared" si="10"/>
        <v>7.8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880316</v>
      </c>
      <c r="DD13" s="31"/>
      <c r="DE13" s="31">
        <f t="shared" si="8"/>
        <v>1124</v>
      </c>
      <c r="DF13" s="31"/>
      <c r="DG13" s="31">
        <f t="shared" si="11"/>
        <v>1124</v>
      </c>
      <c r="DH13" s="31"/>
      <c r="DI13" s="31"/>
      <c r="DJ13" s="31"/>
      <c r="DK13" s="31"/>
      <c r="DL13" s="31"/>
      <c r="DM13" s="31">
        <f t="shared" si="9"/>
        <v>1124</v>
      </c>
      <c r="DN13" s="31">
        <f t="shared" si="12"/>
        <v>273.61246348588122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4</v>
      </c>
      <c r="E14" s="43">
        <f t="shared" si="0"/>
        <v>2.8169014084507045</v>
      </c>
      <c r="F14" s="43">
        <v>7</v>
      </c>
      <c r="G14" s="126">
        <v>71</v>
      </c>
      <c r="H14" s="43">
        <f t="shared" si="1"/>
        <v>50</v>
      </c>
      <c r="I14" s="43">
        <v>70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3415924</v>
      </c>
      <c r="AF14" s="38"/>
      <c r="AG14" s="38"/>
      <c r="AH14" s="38"/>
      <c r="AI14" s="37">
        <f t="shared" si="2"/>
        <v>4041</v>
      </c>
      <c r="AJ14" s="37">
        <f t="shared" si="3"/>
        <v>4.0410000000000004</v>
      </c>
      <c r="AK14" s="37">
        <f t="shared" si="4"/>
        <v>96.984000000000009</v>
      </c>
      <c r="AL14" s="37"/>
      <c r="AM14" s="37"/>
      <c r="AN14" s="37"/>
      <c r="AO14" s="37">
        <f t="shared" si="5"/>
        <v>96.984000000000009</v>
      </c>
      <c r="AP14" s="248">
        <v>9.3000000000000007</v>
      </c>
      <c r="AQ14" s="248">
        <f t="shared" si="10"/>
        <v>9.3000000000000007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881415</v>
      </c>
      <c r="DD14" s="31"/>
      <c r="DE14" s="31">
        <f t="shared" si="8"/>
        <v>1099</v>
      </c>
      <c r="DF14" s="31"/>
      <c r="DG14" s="31">
        <f t="shared" si="11"/>
        <v>1099</v>
      </c>
      <c r="DH14" s="31"/>
      <c r="DI14" s="31"/>
      <c r="DJ14" s="31"/>
      <c r="DK14" s="31"/>
      <c r="DL14" s="31"/>
      <c r="DM14" s="31">
        <f t="shared" si="9"/>
        <v>1099</v>
      </c>
      <c r="DN14" s="31">
        <f t="shared" si="12"/>
        <v>271.96238554813164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4</v>
      </c>
      <c r="E15" s="43">
        <f t="shared" si="0"/>
        <v>2.8169014084507045</v>
      </c>
      <c r="F15" s="43">
        <v>8</v>
      </c>
      <c r="G15" s="126">
        <v>80</v>
      </c>
      <c r="H15" s="43">
        <f t="shared" si="1"/>
        <v>56.338028169014088</v>
      </c>
      <c r="I15" s="43">
        <v>79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3420311</v>
      </c>
      <c r="AF15" s="38"/>
      <c r="AG15" s="38"/>
      <c r="AH15" s="38"/>
      <c r="AI15" s="37">
        <f t="shared" si="2"/>
        <v>4387</v>
      </c>
      <c r="AJ15" s="37">
        <f t="shared" si="3"/>
        <v>4.3869999999999996</v>
      </c>
      <c r="AK15" s="37">
        <f t="shared" si="4"/>
        <v>105.28799999999998</v>
      </c>
      <c r="AL15" s="37"/>
      <c r="AM15" s="37"/>
      <c r="AN15" s="37"/>
      <c r="AO15" s="37">
        <f t="shared" si="5"/>
        <v>105.28799999999998</v>
      </c>
      <c r="AP15" s="248">
        <v>9.5</v>
      </c>
      <c r="AQ15" s="248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882510</v>
      </c>
      <c r="DD15" s="31"/>
      <c r="DE15" s="31">
        <f t="shared" si="8"/>
        <v>1095</v>
      </c>
      <c r="DF15" s="31"/>
      <c r="DG15" s="31">
        <f t="shared" si="11"/>
        <v>1095</v>
      </c>
      <c r="DH15" s="31"/>
      <c r="DI15" s="31"/>
      <c r="DJ15" s="31"/>
      <c r="DK15" s="31"/>
      <c r="DL15" s="31"/>
      <c r="DM15" s="31">
        <f t="shared" si="9"/>
        <v>1095</v>
      </c>
      <c r="DN15" s="31">
        <f t="shared" si="12"/>
        <v>249.60109414178257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4</v>
      </c>
      <c r="E16" s="43">
        <f t="shared" si="0"/>
        <v>2.8169014084507045</v>
      </c>
      <c r="F16" s="43">
        <v>8</v>
      </c>
      <c r="G16" s="126">
        <v>74</v>
      </c>
      <c r="H16" s="43">
        <f t="shared" si="1"/>
        <v>52.112676056338032</v>
      </c>
      <c r="I16" s="43">
        <v>70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3425165</v>
      </c>
      <c r="AF16" s="38"/>
      <c r="AG16" s="38"/>
      <c r="AH16" s="38"/>
      <c r="AI16" s="37">
        <f t="shared" si="2"/>
        <v>4854</v>
      </c>
      <c r="AJ16" s="37">
        <f t="shared" si="3"/>
        <v>4.8540000000000001</v>
      </c>
      <c r="AK16" s="37">
        <f t="shared" si="4"/>
        <v>116.49600000000001</v>
      </c>
      <c r="AL16" s="37"/>
      <c r="AM16" s="37"/>
      <c r="AN16" s="37"/>
      <c r="AO16" s="37">
        <f t="shared" si="5"/>
        <v>116.49600000000001</v>
      </c>
      <c r="AP16" s="248">
        <v>9.5</v>
      </c>
      <c r="AQ16" s="248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883561</v>
      </c>
      <c r="DD16" s="31"/>
      <c r="DE16" s="31">
        <f t="shared" si="8"/>
        <v>1051</v>
      </c>
      <c r="DF16" s="31"/>
      <c r="DG16" s="31">
        <f t="shared" si="11"/>
        <v>1051</v>
      </c>
      <c r="DH16" s="31"/>
      <c r="DI16" s="31"/>
      <c r="DJ16" s="31"/>
      <c r="DK16" s="31"/>
      <c r="DL16" s="31"/>
      <c r="DM16" s="31">
        <f t="shared" si="9"/>
        <v>1051</v>
      </c>
      <c r="DN16" s="31">
        <f t="shared" si="12"/>
        <v>216.52245570663371</v>
      </c>
      <c r="DO16" s="127"/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4</v>
      </c>
      <c r="E17" s="43">
        <f t="shared" si="0"/>
        <v>2.8169014084507045</v>
      </c>
      <c r="F17" s="43">
        <v>8</v>
      </c>
      <c r="G17" s="126">
        <v>76</v>
      </c>
      <c r="H17" s="43">
        <f t="shared" si="1"/>
        <v>53.521126760563384</v>
      </c>
      <c r="I17" s="43">
        <v>74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3430115</v>
      </c>
      <c r="AF17" s="38"/>
      <c r="AG17" s="38"/>
      <c r="AH17" s="38"/>
      <c r="AI17" s="37">
        <f t="shared" si="2"/>
        <v>4950</v>
      </c>
      <c r="AJ17" s="37">
        <f t="shared" si="3"/>
        <v>4.95</v>
      </c>
      <c r="AK17" s="37">
        <f t="shared" si="4"/>
        <v>118.80000000000001</v>
      </c>
      <c r="AL17" s="37"/>
      <c r="AM17" s="37"/>
      <c r="AN17" s="37"/>
      <c r="AO17" s="37">
        <f t="shared" si="5"/>
        <v>118.80000000000001</v>
      </c>
      <c r="AP17" s="248">
        <v>9.1999999999999993</v>
      </c>
      <c r="AQ17" s="248">
        <f t="shared" si="10"/>
        <v>9.1999999999999993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1007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0.84621848739495797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884630</v>
      </c>
      <c r="DD17" s="31"/>
      <c r="DE17" s="31">
        <f t="shared" si="8"/>
        <v>1069</v>
      </c>
      <c r="DF17" s="31"/>
      <c r="DG17" s="31">
        <f t="shared" si="11"/>
        <v>1069</v>
      </c>
      <c r="DH17" s="31"/>
      <c r="DI17" s="31"/>
      <c r="DJ17" s="31"/>
      <c r="DK17" s="31"/>
      <c r="DL17" s="31"/>
      <c r="DM17" s="31">
        <f t="shared" si="9"/>
        <v>1069</v>
      </c>
      <c r="DN17" s="31">
        <f t="shared" si="12"/>
        <v>215.95959595959596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4</v>
      </c>
      <c r="E18" s="43">
        <f t="shared" si="0"/>
        <v>2.8169014084507045</v>
      </c>
      <c r="F18" s="43">
        <v>6</v>
      </c>
      <c r="G18" s="126">
        <v>75</v>
      </c>
      <c r="H18" s="43">
        <f t="shared" si="1"/>
        <v>52.816901408450704</v>
      </c>
      <c r="I18" s="43">
        <v>73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3435444</v>
      </c>
      <c r="AF18" s="38"/>
      <c r="AG18" s="38"/>
      <c r="AH18" s="38"/>
      <c r="AI18" s="37">
        <f t="shared" si="2"/>
        <v>5329</v>
      </c>
      <c r="AJ18" s="37">
        <f t="shared" si="3"/>
        <v>5.3289999999999997</v>
      </c>
      <c r="AK18" s="37">
        <f t="shared" si="4"/>
        <v>127.89599999999999</v>
      </c>
      <c r="AL18" s="37"/>
      <c r="AM18" s="37"/>
      <c r="AN18" s="37"/>
      <c r="AO18" s="37">
        <f t="shared" si="5"/>
        <v>127.89599999999999</v>
      </c>
      <c r="AP18" s="248">
        <v>8.6</v>
      </c>
      <c r="AQ18" s="248">
        <f t="shared" si="10"/>
        <v>8.6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1007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0.84621848739495797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885971</v>
      </c>
      <c r="DD18" s="31"/>
      <c r="DE18" s="31">
        <f t="shared" si="8"/>
        <v>1341</v>
      </c>
      <c r="DF18" s="31"/>
      <c r="DG18" s="31">
        <f t="shared" si="11"/>
        <v>1341</v>
      </c>
      <c r="DH18" s="31"/>
      <c r="DI18" s="31"/>
      <c r="DJ18" s="31"/>
      <c r="DK18" s="31"/>
      <c r="DL18" s="31"/>
      <c r="DM18" s="31">
        <f t="shared" si="9"/>
        <v>1341</v>
      </c>
      <c r="DN18" s="31">
        <f t="shared" si="12"/>
        <v>251.64195909176206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4</v>
      </c>
      <c r="E19" s="43">
        <f t="shared" si="0"/>
        <v>2.8169014084507045</v>
      </c>
      <c r="F19" s="43">
        <v>6</v>
      </c>
      <c r="G19" s="126">
        <v>75</v>
      </c>
      <c r="H19" s="43">
        <f t="shared" si="1"/>
        <v>52.816901408450704</v>
      </c>
      <c r="I19" s="43">
        <v>73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3440090</v>
      </c>
      <c r="AF19" s="38"/>
      <c r="AG19" s="38"/>
      <c r="AH19" s="38"/>
      <c r="AI19" s="37">
        <f t="shared" si="2"/>
        <v>4646</v>
      </c>
      <c r="AJ19" s="37">
        <f t="shared" si="3"/>
        <v>4.6459999999999999</v>
      </c>
      <c r="AK19" s="37">
        <f t="shared" si="4"/>
        <v>111.50399999999999</v>
      </c>
      <c r="AL19" s="37"/>
      <c r="AM19" s="37"/>
      <c r="AN19" s="37"/>
      <c r="AO19" s="37">
        <f t="shared" si="5"/>
        <v>111.50399999999999</v>
      </c>
      <c r="AP19" s="248">
        <v>7.9</v>
      </c>
      <c r="AQ19" s="248">
        <f t="shared" si="10"/>
        <v>7.9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1007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0.84621848739495797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887104</v>
      </c>
      <c r="DD19" s="31"/>
      <c r="DE19" s="31">
        <f t="shared" si="8"/>
        <v>1133</v>
      </c>
      <c r="DF19" s="31"/>
      <c r="DG19" s="31">
        <f t="shared" si="11"/>
        <v>1133</v>
      </c>
      <c r="DH19" s="31"/>
      <c r="DI19" s="31"/>
      <c r="DJ19" s="31"/>
      <c r="DK19" s="31"/>
      <c r="DL19" s="31"/>
      <c r="DM19" s="31">
        <f t="shared" si="9"/>
        <v>1133</v>
      </c>
      <c r="DN19" s="31">
        <f t="shared" si="12"/>
        <v>243.86569091691777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4</v>
      </c>
      <c r="E20" s="43">
        <f t="shared" si="0"/>
        <v>2.8169014084507045</v>
      </c>
      <c r="F20" s="43">
        <v>5</v>
      </c>
      <c r="G20" s="126">
        <v>74</v>
      </c>
      <c r="H20" s="43">
        <f t="shared" si="1"/>
        <v>52.112676056338032</v>
      </c>
      <c r="I20" s="43">
        <v>71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3444715</v>
      </c>
      <c r="AF20" s="38"/>
      <c r="AG20" s="38"/>
      <c r="AH20" s="38"/>
      <c r="AI20" s="37">
        <f t="shared" si="2"/>
        <v>4625</v>
      </c>
      <c r="AJ20" s="37">
        <f t="shared" si="3"/>
        <v>4.625</v>
      </c>
      <c r="AK20" s="37">
        <f t="shared" si="4"/>
        <v>111</v>
      </c>
      <c r="AL20" s="37"/>
      <c r="AM20" s="37"/>
      <c r="AN20" s="37"/>
      <c r="AO20" s="37">
        <f t="shared" si="5"/>
        <v>111</v>
      </c>
      <c r="AP20" s="248">
        <v>7.4</v>
      </c>
      <c r="AQ20" s="248">
        <f t="shared" si="10"/>
        <v>7.4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1006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0.8453781512605042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888290</v>
      </c>
      <c r="DD20" s="31"/>
      <c r="DE20" s="31">
        <f t="shared" si="8"/>
        <v>1186</v>
      </c>
      <c r="DF20" s="31"/>
      <c r="DG20" s="31">
        <f t="shared" si="11"/>
        <v>1186</v>
      </c>
      <c r="DH20" s="31"/>
      <c r="DI20" s="31"/>
      <c r="DJ20" s="31"/>
      <c r="DK20" s="31"/>
      <c r="DL20" s="31"/>
      <c r="DM20" s="31">
        <f t="shared" si="9"/>
        <v>1186</v>
      </c>
      <c r="DN20" s="31">
        <f t="shared" si="12"/>
        <v>256.43243243243245</v>
      </c>
      <c r="DO20" s="127"/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4</v>
      </c>
      <c r="E21" s="43">
        <f t="shared" si="0"/>
        <v>2.8169014084507045</v>
      </c>
      <c r="F21" s="43">
        <v>4</v>
      </c>
      <c r="G21" s="126">
        <v>74</v>
      </c>
      <c r="H21" s="43">
        <f t="shared" si="1"/>
        <v>52.112676056338032</v>
      </c>
      <c r="I21" s="43">
        <v>71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3449312</v>
      </c>
      <c r="AF21" s="38"/>
      <c r="AG21" s="38"/>
      <c r="AH21" s="38"/>
      <c r="AI21" s="37">
        <f t="shared" si="2"/>
        <v>4597</v>
      </c>
      <c r="AJ21" s="37">
        <f t="shared" si="3"/>
        <v>4.5970000000000004</v>
      </c>
      <c r="AK21" s="37">
        <f t="shared" si="4"/>
        <v>110.328</v>
      </c>
      <c r="AL21" s="37"/>
      <c r="AM21" s="37"/>
      <c r="AN21" s="37"/>
      <c r="AO21" s="37">
        <f t="shared" si="5"/>
        <v>110.328</v>
      </c>
      <c r="AP21" s="248">
        <v>6.8</v>
      </c>
      <c r="AQ21" s="248">
        <f t="shared" si="10"/>
        <v>6.8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1006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0.8453781512605042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889482</v>
      </c>
      <c r="DD21" s="31"/>
      <c r="DE21" s="31">
        <f t="shared" si="8"/>
        <v>1192</v>
      </c>
      <c r="DF21" s="31"/>
      <c r="DG21" s="31">
        <f t="shared" si="11"/>
        <v>1192</v>
      </c>
      <c r="DH21" s="31"/>
      <c r="DI21" s="31"/>
      <c r="DJ21" s="31"/>
      <c r="DK21" s="31"/>
      <c r="DL21" s="31"/>
      <c r="DM21" s="31">
        <f t="shared" si="9"/>
        <v>1192</v>
      </c>
      <c r="DN21" s="31">
        <f t="shared" si="12"/>
        <v>259.29954318033498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4</v>
      </c>
      <c r="E22" s="43">
        <f t="shared" si="0"/>
        <v>2.8169014084507045</v>
      </c>
      <c r="F22" s="43">
        <v>2</v>
      </c>
      <c r="G22" s="126">
        <v>74</v>
      </c>
      <c r="H22" s="43">
        <f t="shared" si="1"/>
        <v>52.112676056338032</v>
      </c>
      <c r="I22" s="43">
        <v>71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3453833</v>
      </c>
      <c r="AF22" s="38"/>
      <c r="AG22" s="38"/>
      <c r="AH22" s="38"/>
      <c r="AI22" s="37">
        <f t="shared" si="2"/>
        <v>4521</v>
      </c>
      <c r="AJ22" s="37">
        <f t="shared" si="3"/>
        <v>4.5209999999999999</v>
      </c>
      <c r="AK22" s="37">
        <f t="shared" si="4"/>
        <v>108.50399999999999</v>
      </c>
      <c r="AL22" s="37"/>
      <c r="AM22" s="37"/>
      <c r="AN22" s="37"/>
      <c r="AO22" s="37">
        <f t="shared" si="5"/>
        <v>108.50399999999999</v>
      </c>
      <c r="AP22" s="248">
        <v>6.3</v>
      </c>
      <c r="AQ22" s="248">
        <f t="shared" si="10"/>
        <v>6.3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1007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0.84621848739495797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890664</v>
      </c>
      <c r="DD22" s="31"/>
      <c r="DE22" s="31">
        <f t="shared" si="8"/>
        <v>1182</v>
      </c>
      <c r="DF22" s="31"/>
      <c r="DG22" s="31">
        <f t="shared" si="11"/>
        <v>1182</v>
      </c>
      <c r="DH22" s="31"/>
      <c r="DI22" s="31"/>
      <c r="DJ22" s="31"/>
      <c r="DK22" s="31"/>
      <c r="DL22" s="31"/>
      <c r="DM22" s="31">
        <f t="shared" si="9"/>
        <v>1182</v>
      </c>
      <c r="DN22" s="31">
        <f t="shared" si="12"/>
        <v>261.44658261446585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4</v>
      </c>
      <c r="E23" s="43">
        <f t="shared" si="0"/>
        <v>2.8169014084507045</v>
      </c>
      <c r="F23" s="43">
        <v>2</v>
      </c>
      <c r="G23" s="126">
        <v>73</v>
      </c>
      <c r="H23" s="43">
        <f t="shared" si="1"/>
        <v>51.408450704225352</v>
      </c>
      <c r="I23" s="43">
        <v>70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3458271</v>
      </c>
      <c r="AF23" s="38"/>
      <c r="AG23" s="38"/>
      <c r="AH23" s="38"/>
      <c r="AI23" s="37">
        <f t="shared" si="2"/>
        <v>4438</v>
      </c>
      <c r="AJ23" s="37">
        <f t="shared" si="3"/>
        <v>4.4379999999999997</v>
      </c>
      <c r="AK23" s="37">
        <f t="shared" si="4"/>
        <v>106.512</v>
      </c>
      <c r="AL23" s="37"/>
      <c r="AM23" s="37"/>
      <c r="AN23" s="37"/>
      <c r="AO23" s="37">
        <f t="shared" si="5"/>
        <v>106.512</v>
      </c>
      <c r="AP23" s="248">
        <v>5.8</v>
      </c>
      <c r="AQ23" s="248">
        <f t="shared" si="10"/>
        <v>5.8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1006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0.8453781512605042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891840</v>
      </c>
      <c r="DD23" s="31"/>
      <c r="DE23" s="31">
        <f t="shared" si="8"/>
        <v>1176</v>
      </c>
      <c r="DF23" s="31"/>
      <c r="DG23" s="31">
        <f t="shared" si="11"/>
        <v>1176</v>
      </c>
      <c r="DH23" s="31"/>
      <c r="DI23" s="31"/>
      <c r="DJ23" s="31"/>
      <c r="DK23" s="31"/>
      <c r="DL23" s="31"/>
      <c r="DM23" s="31">
        <f t="shared" si="9"/>
        <v>1176</v>
      </c>
      <c r="DN23" s="31">
        <f t="shared" si="12"/>
        <v>264.98422712933757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4</v>
      </c>
      <c r="E24" s="43">
        <f t="shared" si="0"/>
        <v>2.8169014084507045</v>
      </c>
      <c r="F24" s="43">
        <v>1</v>
      </c>
      <c r="G24" s="126">
        <v>75</v>
      </c>
      <c r="H24" s="43">
        <f t="shared" si="1"/>
        <v>52.816901408450704</v>
      </c>
      <c r="I24" s="43">
        <v>73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3462706</v>
      </c>
      <c r="AF24" s="38"/>
      <c r="AG24" s="38"/>
      <c r="AH24" s="38"/>
      <c r="AI24" s="37">
        <f t="shared" si="2"/>
        <v>4435</v>
      </c>
      <c r="AJ24" s="37">
        <f t="shared" si="3"/>
        <v>4.4349999999999996</v>
      </c>
      <c r="AK24" s="37">
        <f t="shared" si="4"/>
        <v>106.44</v>
      </c>
      <c r="AL24" s="37"/>
      <c r="AM24" s="37"/>
      <c r="AN24" s="37"/>
      <c r="AO24" s="37">
        <f t="shared" si="5"/>
        <v>106.44</v>
      </c>
      <c r="AP24" s="248">
        <v>5.4</v>
      </c>
      <c r="AQ24" s="248">
        <f t="shared" si="10"/>
        <v>5.4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1006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0.8453781512605042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893007</v>
      </c>
      <c r="DD24" s="31"/>
      <c r="DE24" s="31">
        <f t="shared" si="8"/>
        <v>1167</v>
      </c>
      <c r="DF24" s="31"/>
      <c r="DG24" s="31">
        <f t="shared" si="11"/>
        <v>1167</v>
      </c>
      <c r="DH24" s="31"/>
      <c r="DI24" s="31"/>
      <c r="DJ24" s="31"/>
      <c r="DK24" s="31"/>
      <c r="DL24" s="31"/>
      <c r="DM24" s="31">
        <f t="shared" si="9"/>
        <v>1167</v>
      </c>
      <c r="DN24" s="31">
        <f t="shared" si="12"/>
        <v>263.1341600901917</v>
      </c>
      <c r="DO24" s="127"/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4</v>
      </c>
      <c r="E25" s="43">
        <f t="shared" si="0"/>
        <v>2.8169014084507045</v>
      </c>
      <c r="F25" s="43">
        <v>1</v>
      </c>
      <c r="G25" s="126">
        <v>76</v>
      </c>
      <c r="H25" s="43">
        <f t="shared" si="1"/>
        <v>53.521126760563384</v>
      </c>
      <c r="I25" s="43">
        <v>74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3467666</v>
      </c>
      <c r="AF25" s="38"/>
      <c r="AG25" s="38"/>
      <c r="AH25" s="38"/>
      <c r="AI25" s="37">
        <f t="shared" si="2"/>
        <v>4960</v>
      </c>
      <c r="AJ25" s="37">
        <f t="shared" si="3"/>
        <v>4.96</v>
      </c>
      <c r="AK25" s="37">
        <f t="shared" si="4"/>
        <v>119.03999999999999</v>
      </c>
      <c r="AL25" s="37"/>
      <c r="AM25" s="37"/>
      <c r="AN25" s="37"/>
      <c r="AO25" s="37">
        <f t="shared" si="5"/>
        <v>119.03999999999999</v>
      </c>
      <c r="AP25" s="248">
        <v>5</v>
      </c>
      <c r="AQ25" s="248">
        <f t="shared" si="10"/>
        <v>5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1006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0.8453781512605042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894151</v>
      </c>
      <c r="DD25" s="31"/>
      <c r="DE25" s="31">
        <f t="shared" si="8"/>
        <v>1144</v>
      </c>
      <c r="DF25" s="31"/>
      <c r="DG25" s="31">
        <f t="shared" si="11"/>
        <v>1144</v>
      </c>
      <c r="DH25" s="31"/>
      <c r="DI25" s="31"/>
      <c r="DJ25" s="31"/>
      <c r="DK25" s="31"/>
      <c r="DL25" s="31"/>
      <c r="DM25" s="31">
        <f t="shared" si="9"/>
        <v>1144</v>
      </c>
      <c r="DN25" s="31">
        <f t="shared" si="12"/>
        <v>230.64516129032259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4</v>
      </c>
      <c r="E26" s="43">
        <f t="shared" si="0"/>
        <v>2.8169014084507045</v>
      </c>
      <c r="F26" s="43">
        <v>1</v>
      </c>
      <c r="G26" s="126">
        <v>75</v>
      </c>
      <c r="H26" s="43">
        <f t="shared" si="1"/>
        <v>52.816901408450704</v>
      </c>
      <c r="I26" s="43">
        <v>73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3473538</v>
      </c>
      <c r="AF26" s="38"/>
      <c r="AG26" s="38"/>
      <c r="AH26" s="38"/>
      <c r="AI26" s="37">
        <f t="shared" si="2"/>
        <v>5872</v>
      </c>
      <c r="AJ26" s="37">
        <f t="shared" si="3"/>
        <v>5.8719999999999999</v>
      </c>
      <c r="AK26" s="37">
        <f t="shared" si="4"/>
        <v>140.928</v>
      </c>
      <c r="AL26" s="37"/>
      <c r="AM26" s="37"/>
      <c r="AN26" s="37"/>
      <c r="AO26" s="37">
        <f t="shared" si="5"/>
        <v>140.928</v>
      </c>
      <c r="AP26" s="248">
        <v>4.7</v>
      </c>
      <c r="AQ26" s="248">
        <f t="shared" si="10"/>
        <v>4.7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1005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0.84453781512605042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895315</v>
      </c>
      <c r="DD26" s="31"/>
      <c r="DE26" s="31">
        <f t="shared" si="8"/>
        <v>1164</v>
      </c>
      <c r="DF26" s="31"/>
      <c r="DG26" s="31">
        <f t="shared" si="11"/>
        <v>1164</v>
      </c>
      <c r="DH26" s="31"/>
      <c r="DI26" s="31"/>
      <c r="DJ26" s="31"/>
      <c r="DK26" s="31"/>
      <c r="DL26" s="31"/>
      <c r="DM26" s="31">
        <f t="shared" si="9"/>
        <v>1164</v>
      </c>
      <c r="DN26" s="31">
        <f t="shared" si="12"/>
        <v>198.22888283378748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4</v>
      </c>
      <c r="E27" s="43">
        <f t="shared" si="0"/>
        <v>2.8169014084507045</v>
      </c>
      <c r="F27" s="43">
        <v>0</v>
      </c>
      <c r="G27" s="126">
        <v>74</v>
      </c>
      <c r="H27" s="43">
        <f t="shared" si="1"/>
        <v>52.112676056338032</v>
      </c>
      <c r="I27" s="43">
        <v>72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3478561</v>
      </c>
      <c r="AF27" s="38"/>
      <c r="AG27" s="38"/>
      <c r="AH27" s="38"/>
      <c r="AI27" s="37">
        <f t="shared" si="2"/>
        <v>5023</v>
      </c>
      <c r="AJ27" s="37">
        <f t="shared" si="3"/>
        <v>5.0229999999999997</v>
      </c>
      <c r="AK27" s="37">
        <f t="shared" si="4"/>
        <v>120.55199999999999</v>
      </c>
      <c r="AL27" s="37"/>
      <c r="AM27" s="37"/>
      <c r="AN27" s="37"/>
      <c r="AO27" s="37">
        <f t="shared" si="5"/>
        <v>120.55199999999999</v>
      </c>
      <c r="AP27" s="248">
        <v>4.2</v>
      </c>
      <c r="AQ27" s="248">
        <f t="shared" si="10"/>
        <v>4.2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1006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0.8453781512605042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896469</v>
      </c>
      <c r="DD27" s="31"/>
      <c r="DE27" s="31">
        <f t="shared" si="8"/>
        <v>1154</v>
      </c>
      <c r="DF27" s="31"/>
      <c r="DG27" s="31">
        <f t="shared" si="11"/>
        <v>1154</v>
      </c>
      <c r="DH27" s="31"/>
      <c r="DI27" s="31"/>
      <c r="DJ27" s="31"/>
      <c r="DK27" s="31"/>
      <c r="DL27" s="31"/>
      <c r="DM27" s="31">
        <f t="shared" si="9"/>
        <v>1154</v>
      </c>
      <c r="DN27" s="31">
        <f t="shared" si="12"/>
        <v>229.7431813657177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4</v>
      </c>
      <c r="E28" s="43">
        <f t="shared" si="0"/>
        <v>2.8169014084507045</v>
      </c>
      <c r="F28" s="43">
        <v>0</v>
      </c>
      <c r="G28" s="126">
        <v>74</v>
      </c>
      <c r="H28" s="43">
        <f t="shared" si="1"/>
        <v>52.112676056338032</v>
      </c>
      <c r="I28" s="43">
        <v>72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3484062</v>
      </c>
      <c r="AF28" s="38"/>
      <c r="AG28" s="38"/>
      <c r="AH28" s="38"/>
      <c r="AI28" s="37">
        <f t="shared" si="2"/>
        <v>5501</v>
      </c>
      <c r="AJ28" s="37">
        <f t="shared" si="3"/>
        <v>5.5010000000000003</v>
      </c>
      <c r="AK28" s="37">
        <f t="shared" si="4"/>
        <v>132.024</v>
      </c>
      <c r="AL28" s="37"/>
      <c r="AM28" s="37"/>
      <c r="AN28" s="37"/>
      <c r="AO28" s="37">
        <f t="shared" si="5"/>
        <v>132.024</v>
      </c>
      <c r="AP28" s="248">
        <v>3.8</v>
      </c>
      <c r="AQ28" s="248">
        <f t="shared" si="10"/>
        <v>3.8</v>
      </c>
      <c r="AR28" s="35"/>
      <c r="AS28" s="35"/>
      <c r="AT28" s="35"/>
      <c r="AU28" s="34" t="s">
        <v>154</v>
      </c>
      <c r="AV28" s="33">
        <v>1186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1006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0.99663865546218489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0.8453781512605042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897653</v>
      </c>
      <c r="DD28" s="31"/>
      <c r="DE28" s="31">
        <f t="shared" si="8"/>
        <v>1184</v>
      </c>
      <c r="DF28" s="31"/>
      <c r="DG28" s="31">
        <f t="shared" si="11"/>
        <v>1184</v>
      </c>
      <c r="DH28" s="31"/>
      <c r="DI28" s="31"/>
      <c r="DJ28" s="31"/>
      <c r="DK28" s="31"/>
      <c r="DL28" s="31"/>
      <c r="DM28" s="31">
        <f t="shared" si="9"/>
        <v>1184</v>
      </c>
      <c r="DN28" s="31">
        <f t="shared" si="12"/>
        <v>215.23359389201963</v>
      </c>
      <c r="DO28" s="127"/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4</v>
      </c>
      <c r="E29" s="43">
        <f t="shared" si="0"/>
        <v>2.8169014084507045</v>
      </c>
      <c r="F29" s="43">
        <v>-1</v>
      </c>
      <c r="G29" s="126">
        <v>74</v>
      </c>
      <c r="H29" s="43">
        <f t="shared" si="1"/>
        <v>52.112676056338032</v>
      </c>
      <c r="I29" s="43">
        <v>72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3489441</v>
      </c>
      <c r="AF29" s="38"/>
      <c r="AG29" s="38"/>
      <c r="AH29" s="38"/>
      <c r="AI29" s="37">
        <f t="shared" si="2"/>
        <v>5379</v>
      </c>
      <c r="AJ29" s="37">
        <f t="shared" si="3"/>
        <v>5.3789999999999996</v>
      </c>
      <c r="AK29" s="37">
        <f t="shared" si="4"/>
        <v>129.096</v>
      </c>
      <c r="AL29" s="37"/>
      <c r="AM29" s="37"/>
      <c r="AN29" s="37"/>
      <c r="AO29" s="37">
        <f t="shared" si="5"/>
        <v>129.096</v>
      </c>
      <c r="AP29" s="248">
        <v>3.4</v>
      </c>
      <c r="AQ29" s="248">
        <f t="shared" si="10"/>
        <v>3.4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1006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0.8453781512605042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898835</v>
      </c>
      <c r="DD29" s="31"/>
      <c r="DE29" s="31">
        <f t="shared" si="8"/>
        <v>1182</v>
      </c>
      <c r="DF29" s="31"/>
      <c r="DG29" s="31">
        <f t="shared" si="11"/>
        <v>1182</v>
      </c>
      <c r="DH29" s="31"/>
      <c r="DI29" s="31"/>
      <c r="DJ29" s="31"/>
      <c r="DK29" s="31"/>
      <c r="DL29" s="31"/>
      <c r="DM29" s="31">
        <f t="shared" si="9"/>
        <v>1182</v>
      </c>
      <c r="DN29" s="31">
        <f t="shared" si="12"/>
        <v>219.74344673731179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4</v>
      </c>
      <c r="E30" s="43">
        <f t="shared" si="0"/>
        <v>2.8169014084507045</v>
      </c>
      <c r="F30" s="43">
        <v>-1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3494728</v>
      </c>
      <c r="AF30" s="38"/>
      <c r="AG30" s="38"/>
      <c r="AH30" s="38"/>
      <c r="AI30" s="37">
        <f t="shared" si="2"/>
        <v>5287</v>
      </c>
      <c r="AJ30" s="37">
        <f t="shared" si="3"/>
        <v>5.2869999999999999</v>
      </c>
      <c r="AK30" s="37">
        <f t="shared" si="4"/>
        <v>126.88800000000001</v>
      </c>
      <c r="AL30" s="37"/>
      <c r="AM30" s="37"/>
      <c r="AN30" s="37"/>
      <c r="AO30" s="37">
        <f t="shared" si="5"/>
        <v>126.88800000000001</v>
      </c>
      <c r="AP30" s="248">
        <v>3.1</v>
      </c>
      <c r="AQ30" s="248">
        <f t="shared" si="10"/>
        <v>3.1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1006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0.8453781512605042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899957</v>
      </c>
      <c r="DD30" s="31"/>
      <c r="DE30" s="31">
        <f t="shared" si="8"/>
        <v>1122</v>
      </c>
      <c r="DF30" s="31"/>
      <c r="DG30" s="31">
        <f t="shared" si="11"/>
        <v>1122</v>
      </c>
      <c r="DH30" s="31"/>
      <c r="DI30" s="31"/>
      <c r="DJ30" s="31"/>
      <c r="DK30" s="31"/>
      <c r="DL30" s="31"/>
      <c r="DM30" s="31">
        <f t="shared" si="9"/>
        <v>1122</v>
      </c>
      <c r="DN30" s="31">
        <f t="shared" si="12"/>
        <v>212.2186495176849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4</v>
      </c>
      <c r="E31" s="43">
        <f t="shared" si="0"/>
        <v>2.8169014084507045</v>
      </c>
      <c r="F31" s="43">
        <v>-1</v>
      </c>
      <c r="G31" s="126">
        <v>74</v>
      </c>
      <c r="H31" s="43">
        <f t="shared" si="1"/>
        <v>52.112676056338032</v>
      </c>
      <c r="I31" s="43">
        <v>72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3500173</v>
      </c>
      <c r="AF31" s="38"/>
      <c r="AG31" s="38"/>
      <c r="AH31" s="38"/>
      <c r="AI31" s="37">
        <f t="shared" si="2"/>
        <v>5445</v>
      </c>
      <c r="AJ31" s="37">
        <f t="shared" si="3"/>
        <v>5.4450000000000003</v>
      </c>
      <c r="AK31" s="37">
        <f t="shared" si="4"/>
        <v>130.68</v>
      </c>
      <c r="AL31" s="37"/>
      <c r="AM31" s="37"/>
      <c r="AN31" s="37"/>
      <c r="AO31" s="37">
        <f t="shared" si="5"/>
        <v>130.68</v>
      </c>
      <c r="AP31" s="248">
        <v>2.8</v>
      </c>
      <c r="AQ31" s="248">
        <f t="shared" si="10"/>
        <v>2.8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1006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0.8453781512605042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901120</v>
      </c>
      <c r="DD31" s="31"/>
      <c r="DE31" s="31">
        <f t="shared" si="8"/>
        <v>1163</v>
      </c>
      <c r="DF31" s="31"/>
      <c r="DG31" s="31">
        <f t="shared" si="11"/>
        <v>1163</v>
      </c>
      <c r="DH31" s="31"/>
      <c r="DI31" s="31"/>
      <c r="DJ31" s="31"/>
      <c r="DK31" s="31"/>
      <c r="DL31" s="31"/>
      <c r="DM31" s="31">
        <f t="shared" si="9"/>
        <v>1163</v>
      </c>
      <c r="DN31" s="31">
        <f t="shared" si="12"/>
        <v>213.5904499540863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4</v>
      </c>
      <c r="E32" s="43">
        <f t="shared" si="0"/>
        <v>2.8169014084507045</v>
      </c>
      <c r="F32" s="43">
        <v>0</v>
      </c>
      <c r="G32" s="126">
        <v>76</v>
      </c>
      <c r="H32" s="43">
        <f t="shared" si="1"/>
        <v>53.521126760563384</v>
      </c>
      <c r="I32" s="43">
        <v>75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3505571</v>
      </c>
      <c r="AF32" s="38"/>
      <c r="AG32" s="38"/>
      <c r="AH32" s="38"/>
      <c r="AI32" s="37">
        <f t="shared" si="2"/>
        <v>5398</v>
      </c>
      <c r="AJ32" s="37">
        <f t="shared" si="3"/>
        <v>5.3979999999999997</v>
      </c>
      <c r="AK32" s="37">
        <f t="shared" si="4"/>
        <v>129.55199999999999</v>
      </c>
      <c r="AL32" s="37"/>
      <c r="AM32" s="37"/>
      <c r="AN32" s="37"/>
      <c r="AO32" s="37">
        <f t="shared" si="5"/>
        <v>129.55199999999999</v>
      </c>
      <c r="AP32" s="248">
        <v>2.6</v>
      </c>
      <c r="AQ32" s="248">
        <f t="shared" si="10"/>
        <v>2.6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1005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0.84453781512605042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902279</v>
      </c>
      <c r="DD32" s="31"/>
      <c r="DE32" s="31">
        <f t="shared" si="8"/>
        <v>1159</v>
      </c>
      <c r="DF32" s="31"/>
      <c r="DG32" s="31">
        <f t="shared" si="11"/>
        <v>1159</v>
      </c>
      <c r="DH32" s="31"/>
      <c r="DI32" s="31"/>
      <c r="DJ32" s="31"/>
      <c r="DK32" s="31"/>
      <c r="DL32" s="31"/>
      <c r="DM32" s="31">
        <f t="shared" si="9"/>
        <v>1159</v>
      </c>
      <c r="DN32" s="31">
        <f t="shared" si="12"/>
        <v>214.70915153760654</v>
      </c>
      <c r="DO32" s="127"/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4</v>
      </c>
      <c r="E33" s="43">
        <f t="shared" si="0"/>
        <v>2.8169014084507045</v>
      </c>
      <c r="F33" s="43">
        <v>1</v>
      </c>
      <c r="G33" s="126">
        <v>74</v>
      </c>
      <c r="H33" s="43">
        <f t="shared" si="1"/>
        <v>52.112676056338032</v>
      </c>
      <c r="I33" s="43">
        <v>72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3510510</v>
      </c>
      <c r="AF33" s="38"/>
      <c r="AG33" s="38"/>
      <c r="AH33" s="38"/>
      <c r="AI33" s="37">
        <f t="shared" si="2"/>
        <v>4939</v>
      </c>
      <c r="AJ33" s="37">
        <f t="shared" si="3"/>
        <v>4.9390000000000001</v>
      </c>
      <c r="AK33" s="37">
        <f t="shared" si="4"/>
        <v>118.536</v>
      </c>
      <c r="AL33" s="37"/>
      <c r="AM33" s="37"/>
      <c r="AN33" s="37"/>
      <c r="AO33" s="37">
        <f t="shared" si="5"/>
        <v>118.536</v>
      </c>
      <c r="AP33" s="248">
        <v>2.9</v>
      </c>
      <c r="AQ33" s="248">
        <f t="shared" si="10"/>
        <v>2.9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903365</v>
      </c>
      <c r="DD33" s="31"/>
      <c r="DE33" s="31">
        <f t="shared" si="8"/>
        <v>1086</v>
      </c>
      <c r="DF33" s="31"/>
      <c r="DG33" s="31">
        <f t="shared" si="11"/>
        <v>1086</v>
      </c>
      <c r="DH33" s="31"/>
      <c r="DI33" s="31"/>
      <c r="DJ33" s="31"/>
      <c r="DK33" s="31"/>
      <c r="DL33" s="31"/>
      <c r="DM33" s="31">
        <f t="shared" si="9"/>
        <v>1086</v>
      </c>
      <c r="DN33" s="31">
        <f t="shared" si="12"/>
        <v>219.8825673213201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4</v>
      </c>
      <c r="E34" s="43">
        <f t="shared" si="0"/>
        <v>2.8169014084507045</v>
      </c>
      <c r="F34" s="43">
        <v>2</v>
      </c>
      <c r="G34" s="126">
        <v>77</v>
      </c>
      <c r="H34" s="43">
        <f t="shared" si="1"/>
        <v>54.225352112676056</v>
      </c>
      <c r="I34" s="43">
        <v>75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3515651</v>
      </c>
      <c r="AF34" s="38"/>
      <c r="AG34" s="38"/>
      <c r="AH34" s="38"/>
      <c r="AI34" s="37">
        <f t="shared" si="2"/>
        <v>5141</v>
      </c>
      <c r="AJ34" s="37">
        <f t="shared" si="3"/>
        <v>5.141</v>
      </c>
      <c r="AK34" s="37">
        <f t="shared" si="4"/>
        <v>123.384</v>
      </c>
      <c r="AL34" s="37"/>
      <c r="AM34" s="37"/>
      <c r="AN34" s="37"/>
      <c r="AO34" s="37">
        <f t="shared" si="5"/>
        <v>123.384</v>
      </c>
      <c r="AP34" s="248">
        <v>3.7</v>
      </c>
      <c r="AQ34" s="248">
        <f t="shared" si="10"/>
        <v>3.7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904456</v>
      </c>
      <c r="DD34" s="31"/>
      <c r="DE34" s="31">
        <f t="shared" si="8"/>
        <v>1091</v>
      </c>
      <c r="DF34" s="31"/>
      <c r="DG34" s="31">
        <f t="shared" si="11"/>
        <v>1091</v>
      </c>
      <c r="DH34" s="31"/>
      <c r="DI34" s="31"/>
      <c r="DJ34" s="31"/>
      <c r="DK34" s="31"/>
      <c r="DL34" s="31"/>
      <c r="DM34" s="31">
        <f t="shared" si="9"/>
        <v>1091</v>
      </c>
      <c r="DN34" s="31">
        <f t="shared" si="12"/>
        <v>212.21552227193152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4</v>
      </c>
      <c r="E35" s="27">
        <f t="shared" si="13"/>
        <v>2.8169014084507045</v>
      </c>
      <c r="F35" s="27">
        <f t="shared" si="13"/>
        <v>2.9583333333333335</v>
      </c>
      <c r="G35" s="27">
        <f t="shared" si="13"/>
        <v>74.458333333333329</v>
      </c>
      <c r="H35" s="27">
        <f t="shared" si="13"/>
        <v>52.435446009389665</v>
      </c>
      <c r="I35" s="27">
        <f t="shared" si="13"/>
        <v>72.458333333333329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116010</v>
      </c>
      <c r="AJ35" s="27">
        <f>SUM(AJ11:AJ34)</f>
        <v>116.01</v>
      </c>
      <c r="AK35" s="27">
        <f>AVERAGE(AK11:AK34)</f>
        <v>116.00999999999999</v>
      </c>
      <c r="AL35" s="27"/>
      <c r="AM35" s="27"/>
      <c r="AN35" s="27"/>
      <c r="AO35" s="27"/>
      <c r="AP35" s="249">
        <f>AVERAGE(AP11:AP34)</f>
        <v>5.8625000000000007</v>
      </c>
      <c r="AQ35" s="249">
        <f>AVERAGE(AQ11:AQ34)</f>
        <v>5.8625000000000007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27462</v>
      </c>
      <c r="DF35" s="27"/>
      <c r="DG35" s="27">
        <f>SUM(DG11:DG34)</f>
        <v>27462</v>
      </c>
      <c r="DH35" s="27"/>
      <c r="DI35" s="27"/>
      <c r="DJ35" s="27"/>
      <c r="DK35" s="27"/>
      <c r="DL35" s="27"/>
      <c r="DM35" s="27">
        <f t="shared" si="9"/>
        <v>27462</v>
      </c>
      <c r="DN35" s="27">
        <f t="shared" si="12"/>
        <v>236.72097232997154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303" t="s">
        <v>324</v>
      </c>
      <c r="D38" s="304"/>
      <c r="E38" s="304"/>
      <c r="F38" s="305"/>
    </row>
    <row r="39" spans="2:127" x14ac:dyDescent="0.25">
      <c r="B39" s="21" t="s">
        <v>2</v>
      </c>
      <c r="C39" s="306" t="s">
        <v>212</v>
      </c>
      <c r="D39" s="307"/>
      <c r="E39" s="307"/>
      <c r="F39" s="308"/>
    </row>
    <row r="40" spans="2:127" x14ac:dyDescent="0.25">
      <c r="B40" s="21" t="s">
        <v>1</v>
      </c>
      <c r="C40" s="287" t="s">
        <v>183</v>
      </c>
      <c r="D40" s="288"/>
      <c r="E40" s="288"/>
      <c r="F40" s="289"/>
    </row>
    <row r="42" spans="2:127" x14ac:dyDescent="0.25">
      <c r="B42" s="119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254" t="s">
        <v>291</v>
      </c>
      <c r="C43" s="9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</row>
    <row r="44" spans="2:127" x14ac:dyDescent="0.25">
      <c r="B44" s="178" t="s">
        <v>317</v>
      </c>
      <c r="C44" s="11"/>
      <c r="D44" s="240"/>
      <c r="E44" s="240"/>
      <c r="F44" s="240"/>
      <c r="G44" s="240"/>
      <c r="H44" s="240"/>
      <c r="I44" s="240"/>
      <c r="J44" s="240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78" t="s">
        <v>160</v>
      </c>
      <c r="C45" s="11"/>
      <c r="D45" s="240"/>
      <c r="E45" s="240"/>
      <c r="F45" s="240"/>
      <c r="G45" s="240"/>
      <c r="H45" s="240"/>
      <c r="I45" s="240"/>
      <c r="J45" s="2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255" t="s">
        <v>289</v>
      </c>
      <c r="C46" s="16"/>
      <c r="D46" s="241"/>
      <c r="E46" s="241"/>
      <c r="F46" s="241"/>
      <c r="G46" s="241"/>
      <c r="H46" s="241"/>
      <c r="I46" s="241"/>
      <c r="J46" s="241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75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230" t="s">
        <v>322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228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165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256" t="s">
        <v>323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256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</row>
    <row r="54" spans="2:26" x14ac:dyDescent="0.25">
      <c r="B54" s="297" t="s">
        <v>169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</row>
    <row r="55" spans="2:26" x14ac:dyDescent="0.25">
      <c r="B55" s="297" t="s">
        <v>170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spans="2:26" x14ac:dyDescent="0.25">
      <c r="B56" s="298" t="s">
        <v>171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</row>
    <row r="57" spans="2:26" x14ac:dyDescent="0.25">
      <c r="B57" s="300" t="s">
        <v>325</v>
      </c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25">
      <c r="B60" s="10"/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2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51">
    <mergeCell ref="B57:Y57"/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4:Y54"/>
    <mergeCell ref="B55:Y55"/>
    <mergeCell ref="B56:Y56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DW72"/>
  <sheetViews>
    <sheetView topLeftCell="A35" zoomScale="90" zoomScaleNormal="90" workbookViewId="0">
      <selection activeCell="B52" sqref="B52:B53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43316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'3'!AE34</f>
        <v>406925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'3'!DC34</f>
        <v>150836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4</v>
      </c>
      <c r="G11" s="126">
        <v>71</v>
      </c>
      <c r="H11" s="43">
        <f t="shared" ref="H11:H34" si="1">G11/1.42</f>
        <v>50</v>
      </c>
      <c r="I11" s="43">
        <v>70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411580</v>
      </c>
      <c r="AF11" s="38"/>
      <c r="AG11" s="38"/>
      <c r="AH11" s="38"/>
      <c r="AI11" s="37">
        <f t="shared" ref="AI11:AI34" si="2">IF(ISBLANK(AE11),"-",AE11-AE10)</f>
        <v>4655</v>
      </c>
      <c r="AJ11" s="37">
        <f t="shared" ref="AJ11:AJ34" si="3">AI11/1000</f>
        <v>4.6550000000000002</v>
      </c>
      <c r="AK11" s="37">
        <f t="shared" ref="AK11:AK34" si="4">AJ11*24</f>
        <v>111.72</v>
      </c>
      <c r="AL11" s="37"/>
      <c r="AM11" s="37"/>
      <c r="AN11" s="37"/>
      <c r="AO11" s="37">
        <f t="shared" ref="AO11:AO34" si="5">AK11</f>
        <v>111.72</v>
      </c>
      <c r="AP11" s="36">
        <v>5.3</v>
      </c>
      <c r="AQ11" s="36">
        <f>AP11</f>
        <v>5.3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151959</v>
      </c>
      <c r="DD11" s="31"/>
      <c r="DE11" s="31">
        <f t="shared" ref="DE11:DE34" si="8">IF(ISBLANK(DC11),"-",DC11-DC10)</f>
        <v>1123</v>
      </c>
      <c r="DF11" s="31"/>
      <c r="DG11" s="31">
        <f>DC11-DC10</f>
        <v>1123</v>
      </c>
      <c r="DH11" s="31"/>
      <c r="DI11" s="31"/>
      <c r="DJ11" s="31"/>
      <c r="DK11" s="31"/>
      <c r="DL11" s="31"/>
      <c r="DM11" s="31">
        <f t="shared" ref="DM11:DM35" si="9">DE11</f>
        <v>1123</v>
      </c>
      <c r="DN11" s="31">
        <f>DM11/AJ11</f>
        <v>241.24597207303972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5</v>
      </c>
      <c r="G12" s="126">
        <v>73</v>
      </c>
      <c r="H12" s="43">
        <f t="shared" si="1"/>
        <v>51.408450704225352</v>
      </c>
      <c r="I12" s="43">
        <v>74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416175</v>
      </c>
      <c r="AF12" s="38"/>
      <c r="AG12" s="38"/>
      <c r="AH12" s="38"/>
      <c r="AI12" s="37">
        <f t="shared" si="2"/>
        <v>4595</v>
      </c>
      <c r="AJ12" s="37">
        <f t="shared" si="3"/>
        <v>4.5949999999999998</v>
      </c>
      <c r="AK12" s="37">
        <f t="shared" si="4"/>
        <v>110.28</v>
      </c>
      <c r="AL12" s="37"/>
      <c r="AM12" s="37"/>
      <c r="AN12" s="37"/>
      <c r="AO12" s="37">
        <f t="shared" si="5"/>
        <v>110.28</v>
      </c>
      <c r="AP12" s="36">
        <v>6.8</v>
      </c>
      <c r="AQ12" s="36">
        <f t="shared" ref="AQ12:AQ15" si="10">AP12</f>
        <v>6.8</v>
      </c>
      <c r="AR12" s="35"/>
      <c r="AS12" s="35"/>
      <c r="AT12" s="35"/>
      <c r="AU12" s="34" t="s">
        <v>153</v>
      </c>
      <c r="AV12" s="96">
        <v>1188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0.99831932773109244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153068</v>
      </c>
      <c r="DD12" s="31"/>
      <c r="DE12" s="31">
        <f t="shared" si="8"/>
        <v>1109</v>
      </c>
      <c r="DF12" s="31"/>
      <c r="DG12" s="31">
        <f t="shared" ref="DG12:DG34" si="11">DC12-DC11</f>
        <v>1109</v>
      </c>
      <c r="DH12" s="31"/>
      <c r="DI12" s="31"/>
      <c r="DJ12" s="31"/>
      <c r="DK12" s="31"/>
      <c r="DL12" s="31"/>
      <c r="DM12" s="31">
        <f t="shared" si="9"/>
        <v>1109</v>
      </c>
      <c r="DN12" s="31">
        <f t="shared" ref="DN12:DN35" si="12">DM12/AJ12</f>
        <v>241.34929270946682</v>
      </c>
      <c r="DO12" s="129">
        <v>0.91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6</v>
      </c>
      <c r="G13" s="126">
        <v>74</v>
      </c>
      <c r="H13" s="43">
        <f t="shared" si="1"/>
        <v>52.112676056338032</v>
      </c>
      <c r="I13" s="43">
        <v>75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420644</v>
      </c>
      <c r="AF13" s="38"/>
      <c r="AG13" s="38"/>
      <c r="AH13" s="38"/>
      <c r="AI13" s="37">
        <f t="shared" si="2"/>
        <v>4469</v>
      </c>
      <c r="AJ13" s="37">
        <f t="shared" si="3"/>
        <v>4.4690000000000003</v>
      </c>
      <c r="AK13" s="37">
        <f t="shared" si="4"/>
        <v>107.256</v>
      </c>
      <c r="AL13" s="37"/>
      <c r="AM13" s="37"/>
      <c r="AN13" s="37"/>
      <c r="AO13" s="37">
        <f t="shared" si="5"/>
        <v>107.256</v>
      </c>
      <c r="AP13" s="36">
        <v>8.4</v>
      </c>
      <c r="AQ13" s="36">
        <f t="shared" si="10"/>
        <v>8.4</v>
      </c>
      <c r="AR13" s="35"/>
      <c r="AS13" s="35"/>
      <c r="AT13" s="35"/>
      <c r="AU13" s="34" t="s">
        <v>153</v>
      </c>
      <c r="AV13" s="96">
        <v>1186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0.99663865546218489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154186</v>
      </c>
      <c r="DD13" s="31"/>
      <c r="DE13" s="31">
        <f t="shared" si="8"/>
        <v>1118</v>
      </c>
      <c r="DF13" s="31"/>
      <c r="DG13" s="31">
        <f t="shared" si="11"/>
        <v>1118</v>
      </c>
      <c r="DH13" s="31"/>
      <c r="DI13" s="31"/>
      <c r="DJ13" s="31"/>
      <c r="DK13" s="31"/>
      <c r="DL13" s="31"/>
      <c r="DM13" s="31">
        <f t="shared" si="9"/>
        <v>1118</v>
      </c>
      <c r="DN13" s="31">
        <f t="shared" si="12"/>
        <v>250.16782277914521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8</v>
      </c>
      <c r="G14" s="126">
        <v>83</v>
      </c>
      <c r="H14" s="43">
        <f t="shared" si="1"/>
        <v>58.450704225352112</v>
      </c>
      <c r="I14" s="43">
        <v>80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424899</v>
      </c>
      <c r="AF14" s="38"/>
      <c r="AG14" s="38"/>
      <c r="AH14" s="38"/>
      <c r="AI14" s="37">
        <f t="shared" si="2"/>
        <v>4255</v>
      </c>
      <c r="AJ14" s="37">
        <f t="shared" si="3"/>
        <v>4.2549999999999999</v>
      </c>
      <c r="AK14" s="37">
        <f t="shared" si="4"/>
        <v>102.12</v>
      </c>
      <c r="AL14" s="37"/>
      <c r="AM14" s="37"/>
      <c r="AN14" s="37"/>
      <c r="AO14" s="37">
        <f t="shared" si="5"/>
        <v>102.12</v>
      </c>
      <c r="AP14" s="36">
        <v>9.5</v>
      </c>
      <c r="AQ14" s="36">
        <f t="shared" si="10"/>
        <v>9.5</v>
      </c>
      <c r="AR14" s="35"/>
      <c r="AS14" s="35"/>
      <c r="AT14" s="35"/>
      <c r="AU14" s="34" t="s">
        <v>153</v>
      </c>
      <c r="AV14" s="96">
        <v>1167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0.98067226890756298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155274</v>
      </c>
      <c r="DD14" s="31"/>
      <c r="DE14" s="31">
        <f t="shared" si="8"/>
        <v>1088</v>
      </c>
      <c r="DF14" s="31"/>
      <c r="DG14" s="31">
        <f t="shared" si="11"/>
        <v>1088</v>
      </c>
      <c r="DH14" s="31"/>
      <c r="DI14" s="31"/>
      <c r="DJ14" s="31"/>
      <c r="DK14" s="31"/>
      <c r="DL14" s="31"/>
      <c r="DM14" s="31">
        <f t="shared" si="9"/>
        <v>1088</v>
      </c>
      <c r="DN14" s="31">
        <f t="shared" si="12"/>
        <v>255.69917743830788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9</v>
      </c>
      <c r="G15" s="126">
        <v>83</v>
      </c>
      <c r="H15" s="43">
        <f t="shared" si="1"/>
        <v>58.450704225352112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429006</v>
      </c>
      <c r="AF15" s="38"/>
      <c r="AG15" s="38"/>
      <c r="AH15" s="38"/>
      <c r="AI15" s="37">
        <f t="shared" si="2"/>
        <v>4107</v>
      </c>
      <c r="AJ15" s="37">
        <f t="shared" si="3"/>
        <v>4.1070000000000002</v>
      </c>
      <c r="AK15" s="37">
        <f t="shared" si="4"/>
        <v>98.568000000000012</v>
      </c>
      <c r="AL15" s="37"/>
      <c r="AM15" s="37"/>
      <c r="AN15" s="37"/>
      <c r="AO15" s="37">
        <f t="shared" si="5"/>
        <v>98.568000000000012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156302</v>
      </c>
      <c r="DD15" s="31"/>
      <c r="DE15" s="31">
        <f t="shared" si="8"/>
        <v>1028</v>
      </c>
      <c r="DF15" s="31"/>
      <c r="DG15" s="31">
        <f t="shared" si="11"/>
        <v>1028</v>
      </c>
      <c r="DH15" s="31"/>
      <c r="DI15" s="31"/>
      <c r="DJ15" s="31"/>
      <c r="DK15" s="31"/>
      <c r="DL15" s="31"/>
      <c r="DM15" s="31">
        <f t="shared" si="9"/>
        <v>1028</v>
      </c>
      <c r="DN15" s="31">
        <f t="shared" si="12"/>
        <v>250.30435841246651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8</v>
      </c>
      <c r="G16" s="126">
        <v>79</v>
      </c>
      <c r="H16" s="43">
        <f t="shared" si="1"/>
        <v>55.633802816901408</v>
      </c>
      <c r="I16" s="43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433798</v>
      </c>
      <c r="AF16" s="38"/>
      <c r="AG16" s="38"/>
      <c r="AH16" s="38"/>
      <c r="AI16" s="37">
        <f t="shared" si="2"/>
        <v>4792</v>
      </c>
      <c r="AJ16" s="37">
        <f t="shared" si="3"/>
        <v>4.7919999999999998</v>
      </c>
      <c r="AK16" s="37">
        <f t="shared" si="4"/>
        <v>115.008</v>
      </c>
      <c r="AL16" s="37"/>
      <c r="AM16" s="37"/>
      <c r="AN16" s="37"/>
      <c r="AO16" s="37">
        <f t="shared" si="5"/>
        <v>115.008</v>
      </c>
      <c r="AP16" s="36">
        <v>9.5</v>
      </c>
      <c r="AQ16" s="36">
        <f>AP16</f>
        <v>9.5</v>
      </c>
      <c r="AR16" s="35"/>
      <c r="AS16" s="35"/>
      <c r="AT16" s="35"/>
      <c r="AU16" s="34" t="s">
        <v>153</v>
      </c>
      <c r="AV16" s="96">
        <v>1187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157444</v>
      </c>
      <c r="DD16" s="31"/>
      <c r="DE16" s="31">
        <f t="shared" si="8"/>
        <v>1142</v>
      </c>
      <c r="DF16" s="31"/>
      <c r="DG16" s="31">
        <f t="shared" si="11"/>
        <v>1142</v>
      </c>
      <c r="DH16" s="31"/>
      <c r="DI16" s="31"/>
      <c r="DJ16" s="31"/>
      <c r="DK16" s="31"/>
      <c r="DL16" s="31"/>
      <c r="DM16" s="31">
        <f t="shared" si="9"/>
        <v>1142</v>
      </c>
      <c r="DN16" s="31">
        <f t="shared" si="12"/>
        <v>238.31385642737897</v>
      </c>
      <c r="DO16" s="127">
        <v>1.02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7</v>
      </c>
      <c r="G17" s="126">
        <v>79</v>
      </c>
      <c r="H17" s="43">
        <f t="shared" si="1"/>
        <v>55.633802816901408</v>
      </c>
      <c r="I17" s="43">
        <v>76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438828</v>
      </c>
      <c r="AF17" s="38"/>
      <c r="AG17" s="38"/>
      <c r="AH17" s="38"/>
      <c r="AI17" s="37">
        <f t="shared" si="2"/>
        <v>5030</v>
      </c>
      <c r="AJ17" s="37">
        <f t="shared" si="3"/>
        <v>5.03</v>
      </c>
      <c r="AK17" s="37">
        <f t="shared" si="4"/>
        <v>120.72</v>
      </c>
      <c r="AL17" s="37"/>
      <c r="AM17" s="37"/>
      <c r="AN17" s="37"/>
      <c r="AO17" s="37">
        <f t="shared" si="5"/>
        <v>120.72</v>
      </c>
      <c r="AP17" s="36">
        <v>9.1</v>
      </c>
      <c r="AQ17" s="36">
        <f t="shared" ref="AQ17:AQ34" si="13">AP17</f>
        <v>9.1</v>
      </c>
      <c r="AR17" s="35"/>
      <c r="AS17" s="35"/>
      <c r="AT17" s="35"/>
      <c r="AU17" s="34" t="s">
        <v>154</v>
      </c>
      <c r="AV17" s="96">
        <v>1187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1017</v>
      </c>
      <c r="BM17" s="96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0.85462184873949576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158596</v>
      </c>
      <c r="DD17" s="31"/>
      <c r="DE17" s="31">
        <f t="shared" si="8"/>
        <v>1152</v>
      </c>
      <c r="DF17" s="31"/>
      <c r="DG17" s="31">
        <f t="shared" si="11"/>
        <v>1152</v>
      </c>
      <c r="DH17" s="31"/>
      <c r="DI17" s="31"/>
      <c r="DJ17" s="31"/>
      <c r="DK17" s="31"/>
      <c r="DL17" s="31"/>
      <c r="DM17" s="31">
        <f t="shared" si="9"/>
        <v>1152</v>
      </c>
      <c r="DN17" s="31">
        <f t="shared" si="12"/>
        <v>229.02584493041749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7</v>
      </c>
      <c r="G18" s="126">
        <v>77</v>
      </c>
      <c r="H18" s="43">
        <f t="shared" si="1"/>
        <v>54.225352112676056</v>
      </c>
      <c r="I18" s="43">
        <v>74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443796</v>
      </c>
      <c r="AF18" s="38"/>
      <c r="AG18" s="38"/>
      <c r="AH18" s="38"/>
      <c r="AI18" s="37">
        <f t="shared" si="2"/>
        <v>4968</v>
      </c>
      <c r="AJ18" s="37">
        <f t="shared" si="3"/>
        <v>4.968</v>
      </c>
      <c r="AK18" s="37">
        <f t="shared" si="4"/>
        <v>119.232</v>
      </c>
      <c r="AL18" s="37"/>
      <c r="AM18" s="37"/>
      <c r="AN18" s="37"/>
      <c r="AO18" s="37">
        <f t="shared" si="5"/>
        <v>119.232</v>
      </c>
      <c r="AP18" s="36">
        <v>8.6</v>
      </c>
      <c r="AQ18" s="36">
        <f t="shared" si="13"/>
        <v>8.6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1016</v>
      </c>
      <c r="BM18" s="96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0.85378151260504198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159744</v>
      </c>
      <c r="DD18" s="31"/>
      <c r="DE18" s="31">
        <f t="shared" si="8"/>
        <v>1148</v>
      </c>
      <c r="DF18" s="31"/>
      <c r="DG18" s="31">
        <f t="shared" si="11"/>
        <v>1148</v>
      </c>
      <c r="DH18" s="31"/>
      <c r="DI18" s="31"/>
      <c r="DJ18" s="31"/>
      <c r="DK18" s="31"/>
      <c r="DL18" s="31"/>
      <c r="DM18" s="31">
        <f t="shared" si="9"/>
        <v>1148</v>
      </c>
      <c r="DN18" s="31">
        <f t="shared" si="12"/>
        <v>231.07890499194846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6</v>
      </c>
      <c r="G19" s="126">
        <v>75</v>
      </c>
      <c r="H19" s="43">
        <f t="shared" si="1"/>
        <v>52.816901408450704</v>
      </c>
      <c r="I19" s="43">
        <v>73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448674</v>
      </c>
      <c r="AF19" s="38"/>
      <c r="AG19" s="38"/>
      <c r="AH19" s="38"/>
      <c r="AI19" s="37">
        <f t="shared" si="2"/>
        <v>4878</v>
      </c>
      <c r="AJ19" s="37">
        <f t="shared" si="3"/>
        <v>4.8780000000000001</v>
      </c>
      <c r="AK19" s="37">
        <f t="shared" si="4"/>
        <v>117.072</v>
      </c>
      <c r="AL19" s="37"/>
      <c r="AM19" s="37"/>
      <c r="AN19" s="37"/>
      <c r="AO19" s="37">
        <f t="shared" si="5"/>
        <v>117.072</v>
      </c>
      <c r="AP19" s="36">
        <v>8</v>
      </c>
      <c r="AQ19" s="36">
        <f t="shared" si="13"/>
        <v>8</v>
      </c>
      <c r="AR19" s="35"/>
      <c r="AS19" s="35"/>
      <c r="AT19" s="35"/>
      <c r="AU19" s="34" t="s">
        <v>154</v>
      </c>
      <c r="AV19" s="96">
        <v>1187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1016</v>
      </c>
      <c r="BM19" s="96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0.85378151260504198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160970</v>
      </c>
      <c r="DD19" s="31"/>
      <c r="DE19" s="31">
        <f t="shared" si="8"/>
        <v>1226</v>
      </c>
      <c r="DF19" s="31"/>
      <c r="DG19" s="31">
        <f t="shared" si="11"/>
        <v>1226</v>
      </c>
      <c r="DH19" s="31"/>
      <c r="DI19" s="31"/>
      <c r="DJ19" s="31"/>
      <c r="DK19" s="31"/>
      <c r="DL19" s="31"/>
      <c r="DM19" s="31">
        <f t="shared" si="9"/>
        <v>1226</v>
      </c>
      <c r="DN19" s="31">
        <f t="shared" si="12"/>
        <v>251.33251332513325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6</v>
      </c>
      <c r="G20" s="126">
        <v>75</v>
      </c>
      <c r="H20" s="43">
        <f t="shared" si="1"/>
        <v>52.816901408450704</v>
      </c>
      <c r="I20" s="43">
        <v>73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453092</v>
      </c>
      <c r="AF20" s="38"/>
      <c r="AG20" s="38"/>
      <c r="AH20" s="38"/>
      <c r="AI20" s="37">
        <f t="shared" si="2"/>
        <v>4418</v>
      </c>
      <c r="AJ20" s="37">
        <f t="shared" si="3"/>
        <v>4.4180000000000001</v>
      </c>
      <c r="AK20" s="37">
        <f t="shared" si="4"/>
        <v>106.03200000000001</v>
      </c>
      <c r="AL20" s="37"/>
      <c r="AM20" s="37"/>
      <c r="AN20" s="37"/>
      <c r="AO20" s="37">
        <f t="shared" si="5"/>
        <v>106.03200000000001</v>
      </c>
      <c r="AP20" s="36">
        <v>7.4</v>
      </c>
      <c r="AQ20" s="36">
        <f t="shared" si="13"/>
        <v>7.4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1016</v>
      </c>
      <c r="BM20" s="96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0.85378151260504198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162154</v>
      </c>
      <c r="DD20" s="31"/>
      <c r="DE20" s="31">
        <f t="shared" si="8"/>
        <v>1184</v>
      </c>
      <c r="DF20" s="31"/>
      <c r="DG20" s="31">
        <f t="shared" si="11"/>
        <v>1184</v>
      </c>
      <c r="DH20" s="31"/>
      <c r="DI20" s="31"/>
      <c r="DJ20" s="31"/>
      <c r="DK20" s="31"/>
      <c r="DL20" s="31"/>
      <c r="DM20" s="31">
        <f t="shared" si="9"/>
        <v>1184</v>
      </c>
      <c r="DN20" s="31">
        <f t="shared" si="12"/>
        <v>267.9945676776822</v>
      </c>
      <c r="DO20" s="127">
        <v>1.1000000000000001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74</v>
      </c>
      <c r="H21" s="43">
        <f t="shared" si="1"/>
        <v>52.112676056338032</v>
      </c>
      <c r="I21" s="43">
        <v>70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457604</v>
      </c>
      <c r="AF21" s="38"/>
      <c r="AG21" s="38"/>
      <c r="AH21" s="38"/>
      <c r="AI21" s="37">
        <f t="shared" si="2"/>
        <v>4512</v>
      </c>
      <c r="AJ21" s="37">
        <f t="shared" si="3"/>
        <v>4.5119999999999996</v>
      </c>
      <c r="AK21" s="37">
        <f t="shared" si="4"/>
        <v>108.28799999999998</v>
      </c>
      <c r="AL21" s="37"/>
      <c r="AM21" s="37"/>
      <c r="AN21" s="37"/>
      <c r="AO21" s="37">
        <f t="shared" si="5"/>
        <v>108.28799999999998</v>
      </c>
      <c r="AP21" s="36">
        <v>6.8</v>
      </c>
      <c r="AQ21" s="36">
        <f t="shared" si="13"/>
        <v>6.8</v>
      </c>
      <c r="AR21" s="35"/>
      <c r="AS21" s="35"/>
      <c r="AT21" s="35"/>
      <c r="AU21" s="34" t="s">
        <v>154</v>
      </c>
      <c r="AV21" s="96">
        <v>1187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1016</v>
      </c>
      <c r="BM21" s="96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0.85378151260504198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163328</v>
      </c>
      <c r="DD21" s="31"/>
      <c r="DE21" s="31">
        <f t="shared" si="8"/>
        <v>1174</v>
      </c>
      <c r="DF21" s="31"/>
      <c r="DG21" s="31">
        <f t="shared" si="11"/>
        <v>1174</v>
      </c>
      <c r="DH21" s="31"/>
      <c r="DI21" s="31"/>
      <c r="DJ21" s="31"/>
      <c r="DK21" s="31"/>
      <c r="DL21" s="31"/>
      <c r="DM21" s="31">
        <f t="shared" si="9"/>
        <v>1174</v>
      </c>
      <c r="DN21" s="31">
        <f t="shared" si="12"/>
        <v>260.19503546099293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5</v>
      </c>
      <c r="G22" s="126">
        <v>73</v>
      </c>
      <c r="H22" s="43">
        <f t="shared" si="1"/>
        <v>51.408450704225352</v>
      </c>
      <c r="I22" s="43">
        <v>70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461632</v>
      </c>
      <c r="AF22" s="38"/>
      <c r="AG22" s="38"/>
      <c r="AH22" s="38"/>
      <c r="AI22" s="37">
        <f t="shared" si="2"/>
        <v>4028</v>
      </c>
      <c r="AJ22" s="37">
        <f t="shared" si="3"/>
        <v>4.0279999999999996</v>
      </c>
      <c r="AK22" s="37">
        <f t="shared" si="4"/>
        <v>96.671999999999997</v>
      </c>
      <c r="AL22" s="37"/>
      <c r="AM22" s="37"/>
      <c r="AN22" s="37"/>
      <c r="AO22" s="37">
        <f t="shared" si="5"/>
        <v>96.671999999999997</v>
      </c>
      <c r="AP22" s="36">
        <v>6.3</v>
      </c>
      <c r="AQ22" s="36">
        <f t="shared" si="13"/>
        <v>6.3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1018</v>
      </c>
      <c r="BM22" s="96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0.85546218487394954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164436</v>
      </c>
      <c r="DD22" s="31"/>
      <c r="DE22" s="31">
        <f t="shared" si="8"/>
        <v>1108</v>
      </c>
      <c r="DF22" s="31"/>
      <c r="DG22" s="31">
        <f t="shared" si="11"/>
        <v>1108</v>
      </c>
      <c r="DH22" s="31"/>
      <c r="DI22" s="31"/>
      <c r="DJ22" s="31"/>
      <c r="DK22" s="31"/>
      <c r="DL22" s="31"/>
      <c r="DM22" s="31">
        <f t="shared" si="9"/>
        <v>1108</v>
      </c>
      <c r="DN22" s="31">
        <f t="shared" si="12"/>
        <v>275.07447864945385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4</v>
      </c>
      <c r="G23" s="126">
        <v>73</v>
      </c>
      <c r="H23" s="43">
        <f t="shared" si="1"/>
        <v>51.408450704225352</v>
      </c>
      <c r="I23" s="43">
        <v>68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465994</v>
      </c>
      <c r="AF23" s="38"/>
      <c r="AG23" s="38"/>
      <c r="AH23" s="38"/>
      <c r="AI23" s="37">
        <f t="shared" si="2"/>
        <v>4362</v>
      </c>
      <c r="AJ23" s="37">
        <f t="shared" si="3"/>
        <v>4.3620000000000001</v>
      </c>
      <c r="AK23" s="37">
        <f t="shared" si="4"/>
        <v>104.688</v>
      </c>
      <c r="AL23" s="37"/>
      <c r="AM23" s="37"/>
      <c r="AN23" s="37"/>
      <c r="AO23" s="37">
        <f t="shared" si="5"/>
        <v>104.688</v>
      </c>
      <c r="AP23" s="36">
        <v>5.7</v>
      </c>
      <c r="AQ23" s="36">
        <f t="shared" si="13"/>
        <v>5.7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1017</v>
      </c>
      <c r="BM23" s="96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0.85462184873949576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165672</v>
      </c>
      <c r="DD23" s="31"/>
      <c r="DE23" s="31">
        <f t="shared" si="8"/>
        <v>1236</v>
      </c>
      <c r="DF23" s="31"/>
      <c r="DG23" s="31">
        <f t="shared" si="11"/>
        <v>1236</v>
      </c>
      <c r="DH23" s="31"/>
      <c r="DI23" s="31"/>
      <c r="DJ23" s="31"/>
      <c r="DK23" s="31"/>
      <c r="DL23" s="31"/>
      <c r="DM23" s="31">
        <f t="shared" si="9"/>
        <v>1236</v>
      </c>
      <c r="DN23" s="31">
        <f t="shared" si="12"/>
        <v>283.35625859697387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4</v>
      </c>
      <c r="G24" s="126">
        <v>73</v>
      </c>
      <c r="H24" s="43">
        <f t="shared" si="1"/>
        <v>51.408450704225352</v>
      </c>
      <c r="I24" s="43">
        <v>70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470088</v>
      </c>
      <c r="AF24" s="38"/>
      <c r="AG24" s="38"/>
      <c r="AH24" s="38"/>
      <c r="AI24" s="37">
        <f t="shared" si="2"/>
        <v>4094</v>
      </c>
      <c r="AJ24" s="37">
        <f t="shared" si="3"/>
        <v>4.0940000000000003</v>
      </c>
      <c r="AK24" s="37">
        <f t="shared" si="4"/>
        <v>98.256</v>
      </c>
      <c r="AL24" s="37"/>
      <c r="AM24" s="37"/>
      <c r="AN24" s="37"/>
      <c r="AO24" s="37">
        <f t="shared" si="5"/>
        <v>98.256</v>
      </c>
      <c r="AP24" s="36">
        <v>5.0999999999999996</v>
      </c>
      <c r="AQ24" s="36">
        <f t="shared" si="13"/>
        <v>5.0999999999999996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1016</v>
      </c>
      <c r="BM24" s="96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0.85378151260504198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166819</v>
      </c>
      <c r="DD24" s="31"/>
      <c r="DE24" s="31">
        <f t="shared" si="8"/>
        <v>1147</v>
      </c>
      <c r="DF24" s="31"/>
      <c r="DG24" s="31">
        <f t="shared" si="11"/>
        <v>1147</v>
      </c>
      <c r="DH24" s="31"/>
      <c r="DI24" s="31"/>
      <c r="DJ24" s="31"/>
      <c r="DK24" s="31"/>
      <c r="DL24" s="31"/>
      <c r="DM24" s="31">
        <f t="shared" si="9"/>
        <v>1147</v>
      </c>
      <c r="DN24" s="31">
        <f t="shared" si="12"/>
        <v>280.16609672691743</v>
      </c>
      <c r="DO24" s="127">
        <v>1.07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3</v>
      </c>
      <c r="G25" s="126">
        <v>75</v>
      </c>
      <c r="H25" s="43">
        <f t="shared" si="1"/>
        <v>52.816901408450704</v>
      </c>
      <c r="I25" s="43">
        <v>73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474383</v>
      </c>
      <c r="AF25" s="38"/>
      <c r="AG25" s="38"/>
      <c r="AH25" s="38"/>
      <c r="AI25" s="37">
        <f t="shared" si="2"/>
        <v>4295</v>
      </c>
      <c r="AJ25" s="37">
        <f t="shared" si="3"/>
        <v>4.2949999999999999</v>
      </c>
      <c r="AK25" s="37">
        <f t="shared" si="4"/>
        <v>103.08</v>
      </c>
      <c r="AL25" s="37"/>
      <c r="AM25" s="37"/>
      <c r="AN25" s="37"/>
      <c r="AO25" s="37">
        <f t="shared" si="5"/>
        <v>103.08</v>
      </c>
      <c r="AP25" s="36">
        <v>4.5999999999999996</v>
      </c>
      <c r="AQ25" s="36">
        <f t="shared" si="13"/>
        <v>4.5999999999999996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1016</v>
      </c>
      <c r="BM25" s="96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0.85378151260504198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167976</v>
      </c>
      <c r="DD25" s="31"/>
      <c r="DE25" s="31">
        <f t="shared" si="8"/>
        <v>1157</v>
      </c>
      <c r="DF25" s="31"/>
      <c r="DG25" s="31">
        <f t="shared" si="11"/>
        <v>1157</v>
      </c>
      <c r="DH25" s="31"/>
      <c r="DI25" s="31"/>
      <c r="DJ25" s="31"/>
      <c r="DK25" s="31"/>
      <c r="DL25" s="31"/>
      <c r="DM25" s="31">
        <f t="shared" si="9"/>
        <v>1157</v>
      </c>
      <c r="DN25" s="31">
        <f t="shared" si="12"/>
        <v>269.38300349243309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3</v>
      </c>
      <c r="G26" s="126">
        <v>74</v>
      </c>
      <c r="H26" s="43">
        <f t="shared" si="1"/>
        <v>52.112676056338032</v>
      </c>
      <c r="I26" s="43">
        <v>71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478881</v>
      </c>
      <c r="AF26" s="38"/>
      <c r="AG26" s="38"/>
      <c r="AH26" s="38"/>
      <c r="AI26" s="37">
        <f t="shared" si="2"/>
        <v>4498</v>
      </c>
      <c r="AJ26" s="37">
        <f t="shared" si="3"/>
        <v>4.4980000000000002</v>
      </c>
      <c r="AK26" s="37">
        <f t="shared" si="4"/>
        <v>107.952</v>
      </c>
      <c r="AL26" s="37"/>
      <c r="AM26" s="37"/>
      <c r="AN26" s="37"/>
      <c r="AO26" s="37">
        <f t="shared" si="5"/>
        <v>107.952</v>
      </c>
      <c r="AP26" s="36">
        <v>4.0999999999999996</v>
      </c>
      <c r="AQ26" s="36">
        <f t="shared" si="13"/>
        <v>4.0999999999999996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1016</v>
      </c>
      <c r="BM26" s="96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0.85378151260504198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169143</v>
      </c>
      <c r="DD26" s="31"/>
      <c r="DE26" s="31">
        <f t="shared" si="8"/>
        <v>1167</v>
      </c>
      <c r="DF26" s="31"/>
      <c r="DG26" s="31">
        <f t="shared" si="11"/>
        <v>1167</v>
      </c>
      <c r="DH26" s="31"/>
      <c r="DI26" s="31"/>
      <c r="DJ26" s="31"/>
      <c r="DK26" s="31"/>
      <c r="DL26" s="31"/>
      <c r="DM26" s="31">
        <f t="shared" si="9"/>
        <v>1167</v>
      </c>
      <c r="DN26" s="31">
        <f t="shared" si="12"/>
        <v>259.44864384170739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2</v>
      </c>
      <c r="G27" s="126">
        <v>74</v>
      </c>
      <c r="H27" s="43">
        <f t="shared" si="1"/>
        <v>52.112676056338032</v>
      </c>
      <c r="I27" s="43">
        <v>71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484007</v>
      </c>
      <c r="AF27" s="38"/>
      <c r="AG27" s="38"/>
      <c r="AH27" s="38"/>
      <c r="AI27" s="37">
        <f t="shared" si="2"/>
        <v>5126</v>
      </c>
      <c r="AJ27" s="37">
        <f t="shared" si="3"/>
        <v>5.1260000000000003</v>
      </c>
      <c r="AK27" s="37">
        <f t="shared" si="4"/>
        <v>123.024</v>
      </c>
      <c r="AL27" s="37"/>
      <c r="AM27" s="37"/>
      <c r="AN27" s="37"/>
      <c r="AO27" s="37">
        <f t="shared" si="5"/>
        <v>123.024</v>
      </c>
      <c r="AP27" s="36">
        <v>3.7</v>
      </c>
      <c r="AQ27" s="36">
        <f t="shared" si="13"/>
        <v>3.7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1016</v>
      </c>
      <c r="BM27" s="96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0.85378151260504198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170292</v>
      </c>
      <c r="DD27" s="31"/>
      <c r="DE27" s="31">
        <f t="shared" si="8"/>
        <v>1149</v>
      </c>
      <c r="DF27" s="31"/>
      <c r="DG27" s="31">
        <f t="shared" si="11"/>
        <v>1149</v>
      </c>
      <c r="DH27" s="31"/>
      <c r="DI27" s="31"/>
      <c r="DJ27" s="31"/>
      <c r="DK27" s="31"/>
      <c r="DL27" s="31"/>
      <c r="DM27" s="31">
        <f t="shared" si="9"/>
        <v>1149</v>
      </c>
      <c r="DN27" s="31">
        <f t="shared" si="12"/>
        <v>224.15138509559108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2</v>
      </c>
      <c r="G28" s="126">
        <v>74</v>
      </c>
      <c r="H28" s="43">
        <f t="shared" si="1"/>
        <v>52.112676056338032</v>
      </c>
      <c r="I28" s="43">
        <v>71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489246</v>
      </c>
      <c r="AF28" s="38"/>
      <c r="AG28" s="38"/>
      <c r="AH28" s="38"/>
      <c r="AI28" s="37">
        <f t="shared" si="2"/>
        <v>5239</v>
      </c>
      <c r="AJ28" s="37">
        <f t="shared" si="3"/>
        <v>5.2389999999999999</v>
      </c>
      <c r="AK28" s="37">
        <f t="shared" si="4"/>
        <v>125.73599999999999</v>
      </c>
      <c r="AL28" s="37"/>
      <c r="AM28" s="37"/>
      <c r="AN28" s="37"/>
      <c r="AO28" s="37">
        <f t="shared" si="5"/>
        <v>125.73599999999999</v>
      </c>
      <c r="AP28" s="36">
        <v>3.2</v>
      </c>
      <c r="AQ28" s="36">
        <f t="shared" si="13"/>
        <v>3.2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1016</v>
      </c>
      <c r="BM28" s="96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0.85378151260504198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171444</v>
      </c>
      <c r="DD28" s="31"/>
      <c r="DE28" s="31">
        <f t="shared" si="8"/>
        <v>1152</v>
      </c>
      <c r="DF28" s="31"/>
      <c r="DG28" s="31">
        <f t="shared" si="11"/>
        <v>1152</v>
      </c>
      <c r="DH28" s="31"/>
      <c r="DI28" s="31"/>
      <c r="DJ28" s="31"/>
      <c r="DK28" s="31"/>
      <c r="DL28" s="31"/>
      <c r="DM28" s="31">
        <f t="shared" si="9"/>
        <v>1152</v>
      </c>
      <c r="DN28" s="31">
        <f t="shared" si="12"/>
        <v>219.88929184958963</v>
      </c>
      <c r="DO28" s="127">
        <v>0.98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1</v>
      </c>
      <c r="G29" s="126">
        <v>74</v>
      </c>
      <c r="H29" s="43">
        <f t="shared" si="1"/>
        <v>52.112676056338032</v>
      </c>
      <c r="I29" s="43">
        <v>72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494835</v>
      </c>
      <c r="AF29" s="38"/>
      <c r="AG29" s="38"/>
      <c r="AH29" s="38"/>
      <c r="AI29" s="37">
        <f t="shared" si="2"/>
        <v>5589</v>
      </c>
      <c r="AJ29" s="37">
        <f t="shared" si="3"/>
        <v>5.5890000000000004</v>
      </c>
      <c r="AK29" s="37">
        <f t="shared" si="4"/>
        <v>134.13600000000002</v>
      </c>
      <c r="AL29" s="37"/>
      <c r="AM29" s="37"/>
      <c r="AN29" s="37"/>
      <c r="AO29" s="37">
        <f t="shared" si="5"/>
        <v>134.13600000000002</v>
      </c>
      <c r="AP29" s="36">
        <v>2.9</v>
      </c>
      <c r="AQ29" s="36">
        <f t="shared" si="13"/>
        <v>2.9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1016</v>
      </c>
      <c r="BM29" s="96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0.85378151260504198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172614</v>
      </c>
      <c r="DD29" s="31"/>
      <c r="DE29" s="31">
        <f t="shared" si="8"/>
        <v>1170</v>
      </c>
      <c r="DF29" s="31"/>
      <c r="DG29" s="31">
        <f t="shared" si="11"/>
        <v>1170</v>
      </c>
      <c r="DH29" s="31"/>
      <c r="DI29" s="31"/>
      <c r="DJ29" s="31"/>
      <c r="DK29" s="31"/>
      <c r="DL29" s="31"/>
      <c r="DM29" s="31">
        <f t="shared" si="9"/>
        <v>1170</v>
      </c>
      <c r="DN29" s="31">
        <f t="shared" si="12"/>
        <v>209.33977455716584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1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500284</v>
      </c>
      <c r="AF30" s="38"/>
      <c r="AG30" s="38"/>
      <c r="AH30" s="38"/>
      <c r="AI30" s="37">
        <f t="shared" si="2"/>
        <v>5449</v>
      </c>
      <c r="AJ30" s="37">
        <f t="shared" si="3"/>
        <v>5.4489999999999998</v>
      </c>
      <c r="AK30" s="37">
        <f t="shared" si="4"/>
        <v>130.77600000000001</v>
      </c>
      <c r="AL30" s="37"/>
      <c r="AM30" s="37"/>
      <c r="AN30" s="37"/>
      <c r="AO30" s="37">
        <f t="shared" si="5"/>
        <v>130.77600000000001</v>
      </c>
      <c r="AP30" s="36">
        <v>2.5</v>
      </c>
      <c r="AQ30" s="36">
        <f t="shared" si="13"/>
        <v>2.5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1016</v>
      </c>
      <c r="BM30" s="96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0.85378151260504198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173760</v>
      </c>
      <c r="DD30" s="31"/>
      <c r="DE30" s="31">
        <f t="shared" si="8"/>
        <v>1146</v>
      </c>
      <c r="DF30" s="31"/>
      <c r="DG30" s="31">
        <f t="shared" si="11"/>
        <v>1146</v>
      </c>
      <c r="DH30" s="31"/>
      <c r="DI30" s="31"/>
      <c r="DJ30" s="31"/>
      <c r="DK30" s="31"/>
      <c r="DL30" s="31"/>
      <c r="DM30" s="31">
        <f t="shared" si="9"/>
        <v>1146</v>
      </c>
      <c r="DN30" s="31">
        <f t="shared" si="12"/>
        <v>210.31381904936686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1</v>
      </c>
      <c r="G31" s="126">
        <v>75</v>
      </c>
      <c r="H31" s="43">
        <f t="shared" si="1"/>
        <v>52.816901408450704</v>
      </c>
      <c r="I31" s="43">
        <v>73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505590</v>
      </c>
      <c r="AF31" s="38"/>
      <c r="AG31" s="38"/>
      <c r="AH31" s="38"/>
      <c r="AI31" s="37">
        <f t="shared" si="2"/>
        <v>5306</v>
      </c>
      <c r="AJ31" s="37">
        <f t="shared" si="3"/>
        <v>5.306</v>
      </c>
      <c r="AK31" s="37">
        <f t="shared" si="4"/>
        <v>127.34399999999999</v>
      </c>
      <c r="AL31" s="37"/>
      <c r="AM31" s="37"/>
      <c r="AN31" s="37"/>
      <c r="AO31" s="37">
        <f t="shared" si="5"/>
        <v>127.34399999999999</v>
      </c>
      <c r="AP31" s="36">
        <v>2.2000000000000002</v>
      </c>
      <c r="AQ31" s="36">
        <f t="shared" si="13"/>
        <v>2.2000000000000002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1016</v>
      </c>
      <c r="BM31" s="96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0.85378151260504198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174891</v>
      </c>
      <c r="DD31" s="31"/>
      <c r="DE31" s="31">
        <f t="shared" si="8"/>
        <v>1131</v>
      </c>
      <c r="DF31" s="31"/>
      <c r="DG31" s="31">
        <f t="shared" si="11"/>
        <v>1131</v>
      </c>
      <c r="DH31" s="31"/>
      <c r="DI31" s="31"/>
      <c r="DJ31" s="31"/>
      <c r="DK31" s="31"/>
      <c r="DL31" s="31"/>
      <c r="DM31" s="31">
        <f t="shared" si="9"/>
        <v>1131</v>
      </c>
      <c r="DN31" s="31">
        <f t="shared" si="12"/>
        <v>213.15491895966829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0</v>
      </c>
      <c r="G32" s="126">
        <v>77</v>
      </c>
      <c r="H32" s="43">
        <f t="shared" si="1"/>
        <v>54.225352112676056</v>
      </c>
      <c r="I32" s="43">
        <v>72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511058</v>
      </c>
      <c r="AF32" s="38"/>
      <c r="AG32" s="38"/>
      <c r="AH32" s="38"/>
      <c r="AI32" s="37">
        <f t="shared" si="2"/>
        <v>5468</v>
      </c>
      <c r="AJ32" s="37">
        <f t="shared" si="3"/>
        <v>5.468</v>
      </c>
      <c r="AK32" s="37">
        <f t="shared" si="4"/>
        <v>131.232</v>
      </c>
      <c r="AL32" s="37"/>
      <c r="AM32" s="37"/>
      <c r="AN32" s="37"/>
      <c r="AO32" s="37">
        <f t="shared" si="5"/>
        <v>131.232</v>
      </c>
      <c r="AP32" s="36">
        <v>2</v>
      </c>
      <c r="AQ32" s="36">
        <f t="shared" si="13"/>
        <v>2</v>
      </c>
      <c r="AR32" s="35"/>
      <c r="AS32" s="35"/>
      <c r="AT32" s="35"/>
      <c r="AU32" s="34" t="s">
        <v>154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1014</v>
      </c>
      <c r="BM32" s="96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0.85210084033613442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176052</v>
      </c>
      <c r="DD32" s="31"/>
      <c r="DE32" s="31">
        <f t="shared" si="8"/>
        <v>1161</v>
      </c>
      <c r="DF32" s="31"/>
      <c r="DG32" s="31">
        <f t="shared" si="11"/>
        <v>1161</v>
      </c>
      <c r="DH32" s="31"/>
      <c r="DI32" s="31"/>
      <c r="DJ32" s="31"/>
      <c r="DK32" s="31"/>
      <c r="DL32" s="31"/>
      <c r="DM32" s="31">
        <f t="shared" si="9"/>
        <v>1161</v>
      </c>
      <c r="DN32" s="31">
        <f t="shared" si="12"/>
        <v>212.32626188734454</v>
      </c>
      <c r="DO32" s="127">
        <v>1.02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2</v>
      </c>
      <c r="G33" s="126">
        <v>76</v>
      </c>
      <c r="H33" s="43">
        <f t="shared" si="1"/>
        <v>53.521126760563384</v>
      </c>
      <c r="I33" s="43">
        <v>74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516408</v>
      </c>
      <c r="AF33" s="38"/>
      <c r="AG33" s="38"/>
      <c r="AH33" s="38"/>
      <c r="AI33" s="37">
        <f t="shared" si="2"/>
        <v>5350</v>
      </c>
      <c r="AJ33" s="37">
        <f t="shared" si="3"/>
        <v>5.35</v>
      </c>
      <c r="AK33" s="37">
        <f t="shared" si="4"/>
        <v>128.39999999999998</v>
      </c>
      <c r="AL33" s="37"/>
      <c r="AM33" s="37"/>
      <c r="AN33" s="37"/>
      <c r="AO33" s="37">
        <f t="shared" si="5"/>
        <v>128.39999999999998</v>
      </c>
      <c r="AP33" s="36">
        <v>2.1</v>
      </c>
      <c r="AQ33" s="36">
        <f t="shared" si="13"/>
        <v>2.1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/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177111</v>
      </c>
      <c r="DD33" s="31"/>
      <c r="DE33" s="31">
        <f t="shared" si="8"/>
        <v>1059</v>
      </c>
      <c r="DF33" s="31"/>
      <c r="DG33" s="31">
        <f t="shared" si="11"/>
        <v>1059</v>
      </c>
      <c r="DH33" s="31"/>
      <c r="DI33" s="31"/>
      <c r="DJ33" s="31"/>
      <c r="DK33" s="31"/>
      <c r="DL33" s="31"/>
      <c r="DM33" s="31">
        <f t="shared" si="9"/>
        <v>1059</v>
      </c>
      <c r="DN33" s="31">
        <f t="shared" si="12"/>
        <v>197.94392523364488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75</v>
      </c>
      <c r="H34" s="43">
        <f t="shared" si="1"/>
        <v>52.816901408450704</v>
      </c>
      <c r="I34" s="43">
        <v>73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521632</v>
      </c>
      <c r="AF34" s="38"/>
      <c r="AG34" s="38"/>
      <c r="AH34" s="38"/>
      <c r="AI34" s="37">
        <f t="shared" si="2"/>
        <v>5224</v>
      </c>
      <c r="AJ34" s="37">
        <f t="shared" si="3"/>
        <v>5.2240000000000002</v>
      </c>
      <c r="AK34" s="37">
        <f t="shared" si="4"/>
        <v>125.376</v>
      </c>
      <c r="AL34" s="37"/>
      <c r="AM34" s="37"/>
      <c r="AN34" s="37"/>
      <c r="AO34" s="37">
        <f t="shared" si="5"/>
        <v>125.376</v>
      </c>
      <c r="AP34" s="36">
        <v>2.2999999999999998</v>
      </c>
      <c r="AQ34" s="36">
        <f t="shared" si="13"/>
        <v>2.2999999999999998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/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178202</v>
      </c>
      <c r="DD34" s="31"/>
      <c r="DE34" s="31">
        <f t="shared" si="8"/>
        <v>1091</v>
      </c>
      <c r="DF34" s="31"/>
      <c r="DG34" s="31">
        <f t="shared" si="11"/>
        <v>1091</v>
      </c>
      <c r="DH34" s="31"/>
      <c r="DI34" s="31"/>
      <c r="DJ34" s="31"/>
      <c r="DK34" s="31"/>
      <c r="DL34" s="31"/>
      <c r="DM34" s="31">
        <f t="shared" si="9"/>
        <v>1091</v>
      </c>
      <c r="DN34" s="31">
        <f t="shared" si="12"/>
        <v>208.84379785604901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4">AVERAGE(D11:D34)</f>
        <v>3</v>
      </c>
      <c r="E35" s="27">
        <f t="shared" si="14"/>
        <v>2.1126760563380294</v>
      </c>
      <c r="F35" s="27">
        <f t="shared" si="14"/>
        <v>4.208333333333333</v>
      </c>
      <c r="G35" s="27">
        <f t="shared" si="14"/>
        <v>75.416666666666671</v>
      </c>
      <c r="H35" s="27">
        <f t="shared" si="14"/>
        <v>53.11032863849767</v>
      </c>
      <c r="I35" s="27">
        <f t="shared" si="14"/>
        <v>73.125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114707</v>
      </c>
      <c r="AJ35" s="27">
        <f>SUM(AJ11:AJ34)</f>
        <v>114.70700000000001</v>
      </c>
      <c r="AK35" s="27">
        <f>AVERAGE(AK11:AK34)</f>
        <v>114.70700000000001</v>
      </c>
      <c r="AL35" s="27"/>
      <c r="AM35" s="27"/>
      <c r="AN35" s="27"/>
      <c r="AO35" s="27"/>
      <c r="AP35" s="27">
        <f>AVERAGE(AP11:AP34)</f>
        <v>5.6499999999999995</v>
      </c>
      <c r="AQ35" s="27">
        <f>AVERAGE(AQ11:AQ34)</f>
        <v>5.6499999999999995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27366</v>
      </c>
      <c r="DF35" s="27"/>
      <c r="DG35" s="27">
        <f>SUM(DG11:DG34)</f>
        <v>27366</v>
      </c>
      <c r="DH35" s="27"/>
      <c r="DI35" s="27"/>
      <c r="DJ35" s="27"/>
      <c r="DK35" s="27"/>
      <c r="DL35" s="27"/>
      <c r="DM35" s="27">
        <f t="shared" si="9"/>
        <v>27366</v>
      </c>
      <c r="DN35" s="27">
        <f t="shared" si="12"/>
        <v>238.57306005736353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155</v>
      </c>
      <c r="D38" s="288"/>
      <c r="E38" s="288"/>
      <c r="F38" s="289"/>
    </row>
    <row r="39" spans="2:127" x14ac:dyDescent="0.25">
      <c r="B39" s="21" t="s">
        <v>2</v>
      </c>
      <c r="C39" s="287" t="s">
        <v>187</v>
      </c>
      <c r="D39" s="288"/>
      <c r="E39" s="288"/>
      <c r="F39" s="289"/>
    </row>
    <row r="40" spans="2:127" x14ac:dyDescent="0.25">
      <c r="B40" s="21" t="s">
        <v>1</v>
      </c>
      <c r="C40" s="287" t="s">
        <v>188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00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100" t="s">
        <v>159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16" t="s">
        <v>162</v>
      </c>
      <c r="C47" s="116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17" t="s">
        <v>185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16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176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186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4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25">
      <c r="B54" s="105" t="s">
        <v>169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25">
      <c r="B55" s="100" t="s">
        <v>170</v>
      </c>
      <c r="C55" s="9"/>
      <c r="D55" s="8"/>
      <c r="E55" s="8"/>
      <c r="F55" s="8"/>
      <c r="G55" s="8"/>
      <c r="H55" s="8"/>
      <c r="I55" s="8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  <c r="X55" s="4"/>
      <c r="Y55" s="4"/>
      <c r="Z55" s="4"/>
    </row>
    <row r="56" spans="2:26" x14ac:dyDescent="0.25">
      <c r="B56" s="100" t="s">
        <v>171</v>
      </c>
      <c r="C56" s="9"/>
      <c r="D56" s="8"/>
      <c r="E56" s="8"/>
      <c r="F56" s="8"/>
      <c r="G56" s="8"/>
      <c r="H56" s="8"/>
      <c r="I56" s="8"/>
      <c r="J56" s="7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5"/>
      <c r="X56" s="4"/>
      <c r="Y56" s="4"/>
      <c r="Z56" s="4"/>
    </row>
    <row r="57" spans="2:26" x14ac:dyDescent="0.25">
      <c r="B57" s="11" t="s">
        <v>179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  <c r="Z57" s="4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  <c r="Z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25">
      <c r="B60" s="104"/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25">
      <c r="B61" s="104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  <row r="62" spans="2:26" x14ac:dyDescent="0.25">
      <c r="B62" s="104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  <c r="Z62" s="4"/>
    </row>
    <row r="63" spans="2:26" x14ac:dyDescent="0.25">
      <c r="B63" s="104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  <c r="Z63" s="4"/>
    </row>
    <row r="64" spans="2:26" x14ac:dyDescent="0.25">
      <c r="B64" s="104"/>
      <c r="C64" s="9"/>
      <c r="D64" s="8"/>
      <c r="E64" s="8"/>
      <c r="F64" s="8"/>
      <c r="G64" s="8"/>
      <c r="H64" s="8"/>
      <c r="I64" s="8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4"/>
      <c r="Y64" s="4"/>
      <c r="Z64" s="4"/>
    </row>
    <row r="65" spans="2:26" x14ac:dyDescent="0.25">
      <c r="B65" s="104"/>
      <c r="C65" s="9"/>
      <c r="D65" s="8"/>
      <c r="E65" s="8"/>
      <c r="F65" s="8"/>
      <c r="G65" s="8"/>
      <c r="H65" s="8"/>
      <c r="I65" s="8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4"/>
      <c r="Y65" s="4"/>
      <c r="Z65" s="4"/>
    </row>
    <row r="66" spans="2:26" x14ac:dyDescent="0.25">
      <c r="B66" s="104"/>
      <c r="C66" s="9"/>
      <c r="D66" s="8"/>
      <c r="E66" s="8"/>
      <c r="F66" s="8"/>
      <c r="G66" s="8"/>
      <c r="H66" s="8"/>
      <c r="I66" s="8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  <c r="X66" s="4"/>
      <c r="Y66" s="4"/>
      <c r="Z66" s="4"/>
    </row>
    <row r="67" spans="2:26" x14ac:dyDescent="0.25">
      <c r="B67" s="104"/>
      <c r="C67" s="9"/>
      <c r="D67" s="8"/>
      <c r="E67" s="8"/>
      <c r="F67" s="8"/>
      <c r="G67" s="8"/>
      <c r="H67" s="8"/>
      <c r="I67" s="8"/>
      <c r="J67" s="7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5"/>
      <c r="X67" s="4"/>
      <c r="Y67" s="4"/>
      <c r="Z67" s="4"/>
    </row>
    <row r="68" spans="2:26" x14ac:dyDescent="0.25">
      <c r="B68" s="104"/>
      <c r="C68" s="9"/>
      <c r="D68" s="8"/>
      <c r="E68" s="8"/>
      <c r="F68" s="8"/>
      <c r="G68" s="8"/>
      <c r="H68" s="8"/>
      <c r="I68" s="8"/>
      <c r="J68" s="7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5"/>
      <c r="X68" s="4"/>
      <c r="Y68" s="4"/>
      <c r="Z68" s="4"/>
    </row>
    <row r="69" spans="2:26" x14ac:dyDescent="0.25">
      <c r="B69" s="104"/>
      <c r="C69" s="9"/>
      <c r="D69" s="8"/>
      <c r="E69" s="8"/>
      <c r="F69" s="8"/>
      <c r="G69" s="8"/>
      <c r="H69" s="8"/>
      <c r="I69" s="8"/>
      <c r="J69" s="7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5"/>
      <c r="X69" s="4"/>
      <c r="Y69" s="4"/>
      <c r="Z69" s="4"/>
    </row>
    <row r="70" spans="2:26" x14ac:dyDescent="0.25">
      <c r="B70" s="104"/>
      <c r="C70" s="9"/>
      <c r="D70" s="8"/>
      <c r="E70" s="8"/>
      <c r="F70" s="8"/>
      <c r="G70" s="8"/>
      <c r="H70" s="8"/>
      <c r="I70" s="8"/>
      <c r="J70" s="7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5"/>
      <c r="X70" s="4"/>
      <c r="Y70" s="4"/>
      <c r="Z70" s="4"/>
    </row>
    <row r="71" spans="2:26" x14ac:dyDescent="0.25">
      <c r="B71" s="104"/>
      <c r="C71" s="9"/>
      <c r="D71" s="8"/>
      <c r="E71" s="8"/>
      <c r="F71" s="8"/>
      <c r="G71" s="8"/>
      <c r="H71" s="8"/>
      <c r="I71" s="8"/>
      <c r="J71" s="7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5"/>
      <c r="X71" s="4"/>
      <c r="Y71" s="4"/>
      <c r="Z71" s="4"/>
    </row>
    <row r="72" spans="2:26" x14ac:dyDescent="0.25">
      <c r="B72" s="10"/>
      <c r="C72" s="9"/>
      <c r="D72" s="8"/>
      <c r="E72" s="8"/>
      <c r="F72" s="8"/>
      <c r="G72" s="8"/>
      <c r="H72" s="8"/>
      <c r="I72" s="8"/>
      <c r="J72" s="7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5"/>
      <c r="X72" s="4"/>
      <c r="Y72" s="4"/>
      <c r="Z72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AV11:AY34 BL11:BM34" name="Range1_16_3_1_1_3_1"/>
  </protectedRanges>
  <mergeCells count="47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</mergeCells>
  <conditionalFormatting sqref="AV11:AV34">
    <cfRule type="containsText" dxfId="75" priority="21" operator="containsText" text="N/A">
      <formula>NOT(ISERROR(SEARCH("N/A",AV11)))</formula>
    </cfRule>
    <cfRule type="cellIs" dxfId="74" priority="24" operator="equal">
      <formula>0</formula>
    </cfRule>
  </conditionalFormatting>
  <conditionalFormatting sqref="AV11:AV34">
    <cfRule type="cellIs" dxfId="73" priority="23" operator="greaterThanOrEqual">
      <formula>1185</formula>
    </cfRule>
  </conditionalFormatting>
  <conditionalFormatting sqref="AV11:AV34">
    <cfRule type="cellIs" dxfId="72" priority="22" operator="between">
      <formula>0.1</formula>
      <formula>1184</formula>
    </cfRule>
  </conditionalFormatting>
  <conditionalFormatting sqref="AW11:AW34">
    <cfRule type="containsText" dxfId="71" priority="17" operator="containsText" text="N/A">
      <formula>NOT(ISERROR(SEARCH("N/A",AW11)))</formula>
    </cfRule>
    <cfRule type="cellIs" dxfId="70" priority="20" operator="equal">
      <formula>0</formula>
    </cfRule>
  </conditionalFormatting>
  <conditionalFormatting sqref="AW11:AW34">
    <cfRule type="cellIs" dxfId="69" priority="19" operator="greaterThanOrEqual">
      <formula>1185</formula>
    </cfRule>
  </conditionalFormatting>
  <conditionalFormatting sqref="AW11:AW34">
    <cfRule type="cellIs" dxfId="68" priority="18" operator="between">
      <formula>0.1</formula>
      <formula>1184</formula>
    </cfRule>
  </conditionalFormatting>
  <conditionalFormatting sqref="AX11:AX34">
    <cfRule type="containsText" dxfId="67" priority="13" operator="containsText" text="N/A">
      <formula>NOT(ISERROR(SEARCH("N/A",AX11)))</formula>
    </cfRule>
    <cfRule type="cellIs" dxfId="66" priority="16" operator="equal">
      <formula>0</formula>
    </cfRule>
  </conditionalFormatting>
  <conditionalFormatting sqref="AX11:AX34">
    <cfRule type="cellIs" dxfId="65" priority="15" operator="greaterThanOrEqual">
      <formula>1185</formula>
    </cfRule>
  </conditionalFormatting>
  <conditionalFormatting sqref="AX11:AX34">
    <cfRule type="cellIs" dxfId="64" priority="14" operator="between">
      <formula>0.1</formula>
      <formula>1184</formula>
    </cfRule>
  </conditionalFormatting>
  <conditionalFormatting sqref="AY11:AY34">
    <cfRule type="containsText" dxfId="63" priority="9" operator="containsText" text="N/A">
      <formula>NOT(ISERROR(SEARCH("N/A",AY11)))</formula>
    </cfRule>
    <cfRule type="cellIs" dxfId="62" priority="12" operator="equal">
      <formula>0</formula>
    </cfRule>
  </conditionalFormatting>
  <conditionalFormatting sqref="AY11:AY34">
    <cfRule type="cellIs" dxfId="61" priority="11" operator="greaterThanOrEqual">
      <formula>1185</formula>
    </cfRule>
  </conditionalFormatting>
  <conditionalFormatting sqref="AY11:AY34">
    <cfRule type="cellIs" dxfId="60" priority="10" operator="between">
      <formula>0.1</formula>
      <formula>1184</formula>
    </cfRule>
  </conditionalFormatting>
  <conditionalFormatting sqref="BL11:BL34">
    <cfRule type="containsText" dxfId="59" priority="5" operator="containsText" text="N/A">
      <formula>NOT(ISERROR(SEARCH("N/A",BL11)))</formula>
    </cfRule>
    <cfRule type="cellIs" dxfId="58" priority="8" operator="equal">
      <formula>0</formula>
    </cfRule>
  </conditionalFormatting>
  <conditionalFormatting sqref="BL11:BL34">
    <cfRule type="cellIs" dxfId="57" priority="7" operator="greaterThanOrEqual">
      <formula>1185</formula>
    </cfRule>
  </conditionalFormatting>
  <conditionalFormatting sqref="BL11:BL34">
    <cfRule type="cellIs" dxfId="56" priority="6" operator="between">
      <formula>0.1</formula>
      <formula>1184</formula>
    </cfRule>
  </conditionalFormatting>
  <conditionalFormatting sqref="BM11:BM34">
    <cfRule type="containsText" dxfId="55" priority="1" operator="containsText" text="N/A">
      <formula>NOT(ISERROR(SEARCH("N/A",BM11)))</formula>
    </cfRule>
    <cfRule type="cellIs" dxfId="54" priority="4" operator="equal">
      <formula>0</formula>
    </cfRule>
  </conditionalFormatting>
  <conditionalFormatting sqref="BM11:BM34">
    <cfRule type="cellIs" dxfId="53" priority="3" operator="greaterThanOrEqual">
      <formula>1185</formula>
    </cfRule>
  </conditionalFormatting>
  <conditionalFormatting sqref="BM11:BM34">
    <cfRule type="cellIs" dxfId="52" priority="2" operator="between">
      <formula>0.1</formula>
      <formula>1184</formula>
    </cfRule>
  </conditionalFormatting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W63"/>
  <sheetViews>
    <sheetView topLeftCell="A35" zoomScale="90" zoomScaleNormal="90" workbookViewId="0">
      <selection activeCell="B50" sqref="B50:Y50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43317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'4'!AE34</f>
        <v>521632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'4'!DC34</f>
        <v>178202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2</v>
      </c>
      <c r="G11" s="126">
        <v>68</v>
      </c>
      <c r="H11" s="43">
        <f t="shared" ref="H11:H34" si="1">G11/1.42</f>
        <v>47.887323943661976</v>
      </c>
      <c r="I11" s="43">
        <v>74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526265</v>
      </c>
      <c r="AF11" s="38"/>
      <c r="AG11" s="38"/>
      <c r="AH11" s="38"/>
      <c r="AI11" s="37">
        <f t="shared" ref="AI11:AI34" si="2">IF(ISBLANK(AE11),"-",AE11-AE10)</f>
        <v>4633</v>
      </c>
      <c r="AJ11" s="37">
        <f t="shared" ref="AJ11:AJ34" si="3">AI11/1000</f>
        <v>4.633</v>
      </c>
      <c r="AK11" s="37">
        <f t="shared" ref="AK11:AK34" si="4">AJ11*24</f>
        <v>111.19200000000001</v>
      </c>
      <c r="AL11" s="37"/>
      <c r="AM11" s="37"/>
      <c r="AN11" s="37"/>
      <c r="AO11" s="37">
        <f t="shared" ref="AO11:AO34" si="5">AK11</f>
        <v>111.19200000000001</v>
      </c>
      <c r="AP11" s="36">
        <v>4.0999999999999996</v>
      </c>
      <c r="AQ11" s="36">
        <f>AP11</f>
        <v>4.0999999999999996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179323</v>
      </c>
      <c r="DD11" s="31"/>
      <c r="DE11" s="31">
        <f t="shared" ref="DE11:DE34" si="8">IF(ISBLANK(DC11),"-",DC11-DC10)</f>
        <v>1121</v>
      </c>
      <c r="DF11" s="31"/>
      <c r="DG11" s="31">
        <f>DC11-DC10</f>
        <v>1121</v>
      </c>
      <c r="DH11" s="31"/>
      <c r="DI11" s="31"/>
      <c r="DJ11" s="31"/>
      <c r="DK11" s="31"/>
      <c r="DL11" s="31"/>
      <c r="DM11" s="31">
        <f t="shared" ref="DM11:DM35" si="9">DE11</f>
        <v>1121</v>
      </c>
      <c r="DN11" s="31">
        <f>DM11/AJ11</f>
        <v>241.95985322685084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3</v>
      </c>
      <c r="G12" s="126">
        <v>70</v>
      </c>
      <c r="H12" s="43">
        <f t="shared" si="1"/>
        <v>49.295774647887328</v>
      </c>
      <c r="I12" s="43">
        <v>75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530775</v>
      </c>
      <c r="AF12" s="38"/>
      <c r="AG12" s="38"/>
      <c r="AH12" s="38"/>
      <c r="AI12" s="37">
        <f t="shared" si="2"/>
        <v>4510</v>
      </c>
      <c r="AJ12" s="37">
        <f t="shared" si="3"/>
        <v>4.51</v>
      </c>
      <c r="AK12" s="37">
        <f t="shared" si="4"/>
        <v>108.24</v>
      </c>
      <c r="AL12" s="37"/>
      <c r="AM12" s="37"/>
      <c r="AN12" s="37"/>
      <c r="AO12" s="37">
        <f t="shared" si="5"/>
        <v>108.24</v>
      </c>
      <c r="AP12" s="36">
        <v>5.6</v>
      </c>
      <c r="AQ12" s="36">
        <f t="shared" ref="AQ12:AQ34" si="10">AP12</f>
        <v>5.6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180431</v>
      </c>
      <c r="DD12" s="31"/>
      <c r="DE12" s="31">
        <f t="shared" si="8"/>
        <v>1108</v>
      </c>
      <c r="DF12" s="31"/>
      <c r="DG12" s="31">
        <f t="shared" ref="DG12:DG34" si="11">DC12-DC11</f>
        <v>1108</v>
      </c>
      <c r="DH12" s="31"/>
      <c r="DI12" s="31"/>
      <c r="DJ12" s="31"/>
      <c r="DK12" s="31"/>
      <c r="DL12" s="31"/>
      <c r="DM12" s="31">
        <f t="shared" si="9"/>
        <v>1108</v>
      </c>
      <c r="DN12" s="31">
        <f t="shared" ref="DN12:DN35" si="12">DM12/AJ12</f>
        <v>245.67627494456764</v>
      </c>
      <c r="DO12" s="128">
        <v>1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4</v>
      </c>
      <c r="G13" s="126">
        <v>69</v>
      </c>
      <c r="H13" s="43">
        <f t="shared" si="1"/>
        <v>48.591549295774648</v>
      </c>
      <c r="I13" s="43">
        <v>76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535475</v>
      </c>
      <c r="AF13" s="38"/>
      <c r="AG13" s="38"/>
      <c r="AH13" s="38"/>
      <c r="AI13" s="37">
        <f t="shared" si="2"/>
        <v>4700</v>
      </c>
      <c r="AJ13" s="37">
        <f t="shared" si="3"/>
        <v>4.7</v>
      </c>
      <c r="AK13" s="37">
        <f t="shared" si="4"/>
        <v>112.80000000000001</v>
      </c>
      <c r="AL13" s="37"/>
      <c r="AM13" s="37"/>
      <c r="AN13" s="37"/>
      <c r="AO13" s="37">
        <f t="shared" si="5"/>
        <v>112.80000000000001</v>
      </c>
      <c r="AP13" s="36">
        <v>7.1</v>
      </c>
      <c r="AQ13" s="36">
        <f t="shared" si="10"/>
        <v>7.1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181518</v>
      </c>
      <c r="DD13" s="31"/>
      <c r="DE13" s="31">
        <f t="shared" si="8"/>
        <v>1087</v>
      </c>
      <c r="DF13" s="31"/>
      <c r="DG13" s="31">
        <f t="shared" si="11"/>
        <v>1087</v>
      </c>
      <c r="DH13" s="31"/>
      <c r="DI13" s="31"/>
      <c r="DJ13" s="31"/>
      <c r="DK13" s="31"/>
      <c r="DL13" s="31"/>
      <c r="DM13" s="31">
        <f t="shared" si="9"/>
        <v>1087</v>
      </c>
      <c r="DN13" s="31">
        <f t="shared" si="12"/>
        <v>231.27659574468083</v>
      </c>
      <c r="DO13" s="35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5</v>
      </c>
      <c r="G14" s="126">
        <v>70</v>
      </c>
      <c r="H14" s="43">
        <f t="shared" si="1"/>
        <v>49.295774647887328</v>
      </c>
      <c r="I14" s="43">
        <v>78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540021</v>
      </c>
      <c r="AF14" s="38"/>
      <c r="AG14" s="38"/>
      <c r="AH14" s="38"/>
      <c r="AI14" s="37">
        <f t="shared" si="2"/>
        <v>4546</v>
      </c>
      <c r="AJ14" s="37">
        <f t="shared" si="3"/>
        <v>4.5460000000000003</v>
      </c>
      <c r="AK14" s="37">
        <f t="shared" si="4"/>
        <v>109.10400000000001</v>
      </c>
      <c r="AL14" s="37"/>
      <c r="AM14" s="37"/>
      <c r="AN14" s="37"/>
      <c r="AO14" s="37">
        <f t="shared" si="5"/>
        <v>109.10400000000001</v>
      </c>
      <c r="AP14" s="36">
        <v>8.6999999999999993</v>
      </c>
      <c r="AQ14" s="36">
        <f t="shared" si="10"/>
        <v>8.6999999999999993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182619</v>
      </c>
      <c r="DD14" s="31"/>
      <c r="DE14" s="31">
        <f t="shared" si="8"/>
        <v>1101</v>
      </c>
      <c r="DF14" s="31"/>
      <c r="DG14" s="31">
        <f t="shared" si="11"/>
        <v>1101</v>
      </c>
      <c r="DH14" s="31"/>
      <c r="DI14" s="31"/>
      <c r="DJ14" s="31"/>
      <c r="DK14" s="31"/>
      <c r="DL14" s="31"/>
      <c r="DM14" s="31">
        <f t="shared" si="9"/>
        <v>1101</v>
      </c>
      <c r="DN14" s="31">
        <f t="shared" si="12"/>
        <v>242.19093708754949</v>
      </c>
      <c r="DO14" s="35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7</v>
      </c>
      <c r="G15" s="126">
        <v>83</v>
      </c>
      <c r="H15" s="43">
        <f t="shared" si="1"/>
        <v>58.450704225352112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544711</v>
      </c>
      <c r="AF15" s="38"/>
      <c r="AG15" s="38"/>
      <c r="AH15" s="38"/>
      <c r="AI15" s="37">
        <f t="shared" si="2"/>
        <v>4690</v>
      </c>
      <c r="AJ15" s="37">
        <f t="shared" si="3"/>
        <v>4.6900000000000004</v>
      </c>
      <c r="AK15" s="37">
        <f t="shared" si="4"/>
        <v>112.56</v>
      </c>
      <c r="AL15" s="37"/>
      <c r="AM15" s="37"/>
      <c r="AN15" s="37"/>
      <c r="AO15" s="37">
        <f t="shared" si="5"/>
        <v>112.56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183701</v>
      </c>
      <c r="DD15" s="31"/>
      <c r="DE15" s="31">
        <f t="shared" si="8"/>
        <v>1082</v>
      </c>
      <c r="DF15" s="31"/>
      <c r="DG15" s="31">
        <f t="shared" si="11"/>
        <v>1082</v>
      </c>
      <c r="DH15" s="31"/>
      <c r="DI15" s="31"/>
      <c r="DJ15" s="31"/>
      <c r="DK15" s="31"/>
      <c r="DL15" s="31"/>
      <c r="DM15" s="31">
        <f t="shared" si="9"/>
        <v>1082</v>
      </c>
      <c r="DN15" s="31">
        <f t="shared" si="12"/>
        <v>230.70362473347546</v>
      </c>
      <c r="DO15" s="35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8</v>
      </c>
      <c r="G16" s="126">
        <v>81</v>
      </c>
      <c r="H16" s="43">
        <f t="shared" si="1"/>
        <v>57.04225352112676</v>
      </c>
      <c r="I16" s="43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549143</v>
      </c>
      <c r="AF16" s="38"/>
      <c r="AG16" s="38"/>
      <c r="AH16" s="38"/>
      <c r="AI16" s="37">
        <f t="shared" si="2"/>
        <v>4432</v>
      </c>
      <c r="AJ16" s="37">
        <f t="shared" si="3"/>
        <v>4.4320000000000004</v>
      </c>
      <c r="AK16" s="37">
        <f t="shared" si="4"/>
        <v>106.36800000000001</v>
      </c>
      <c r="AL16" s="37"/>
      <c r="AM16" s="37"/>
      <c r="AN16" s="37"/>
      <c r="AO16" s="37">
        <f t="shared" si="5"/>
        <v>106.36800000000001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184755</v>
      </c>
      <c r="DD16" s="31"/>
      <c r="DE16" s="31">
        <f t="shared" si="8"/>
        <v>1054</v>
      </c>
      <c r="DF16" s="31"/>
      <c r="DG16" s="31">
        <f t="shared" si="11"/>
        <v>1054</v>
      </c>
      <c r="DH16" s="31"/>
      <c r="DI16" s="31"/>
      <c r="DJ16" s="31"/>
      <c r="DK16" s="31"/>
      <c r="DL16" s="31"/>
      <c r="DM16" s="31">
        <f t="shared" si="9"/>
        <v>1054</v>
      </c>
      <c r="DN16" s="31">
        <f t="shared" si="12"/>
        <v>237.81588447653428</v>
      </c>
      <c r="DO16" s="128">
        <v>1.05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8</v>
      </c>
      <c r="G17" s="126">
        <v>79</v>
      </c>
      <c r="H17" s="43">
        <f t="shared" si="1"/>
        <v>55.633802816901408</v>
      </c>
      <c r="I17" s="43">
        <v>80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553892</v>
      </c>
      <c r="AF17" s="38"/>
      <c r="AG17" s="38"/>
      <c r="AH17" s="38"/>
      <c r="AI17" s="37">
        <f t="shared" si="2"/>
        <v>4749</v>
      </c>
      <c r="AJ17" s="37">
        <f t="shared" si="3"/>
        <v>4.7489999999999997</v>
      </c>
      <c r="AK17" s="37">
        <f t="shared" si="4"/>
        <v>113.976</v>
      </c>
      <c r="AL17" s="37"/>
      <c r="AM17" s="37"/>
      <c r="AN17" s="37"/>
      <c r="AO17" s="37">
        <f t="shared" si="5"/>
        <v>113.976</v>
      </c>
      <c r="AP17" s="36">
        <v>9.5</v>
      </c>
      <c r="AQ17" s="36">
        <f t="shared" si="10"/>
        <v>9.5</v>
      </c>
      <c r="AR17" s="35"/>
      <c r="AS17" s="35"/>
      <c r="AT17" s="35"/>
      <c r="AU17" s="34" t="s">
        <v>153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185841</v>
      </c>
      <c r="DD17" s="31"/>
      <c r="DE17" s="31">
        <f t="shared" si="8"/>
        <v>1086</v>
      </c>
      <c r="DF17" s="31"/>
      <c r="DG17" s="31">
        <f t="shared" si="11"/>
        <v>1086</v>
      </c>
      <c r="DH17" s="31"/>
      <c r="DI17" s="31"/>
      <c r="DJ17" s="31"/>
      <c r="DK17" s="31"/>
      <c r="DL17" s="31"/>
      <c r="DM17" s="31">
        <f t="shared" si="9"/>
        <v>1086</v>
      </c>
      <c r="DN17" s="31">
        <f t="shared" si="12"/>
        <v>228.67972204674669</v>
      </c>
      <c r="DO17" s="35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7</v>
      </c>
      <c r="G18" s="126">
        <v>78</v>
      </c>
      <c r="H18" s="43">
        <f t="shared" si="1"/>
        <v>54.929577464788736</v>
      </c>
      <c r="I18" s="43">
        <v>79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559374</v>
      </c>
      <c r="AF18" s="38"/>
      <c r="AG18" s="38"/>
      <c r="AH18" s="38"/>
      <c r="AI18" s="37">
        <f t="shared" si="2"/>
        <v>5482</v>
      </c>
      <c r="AJ18" s="37">
        <f t="shared" si="3"/>
        <v>5.4820000000000002</v>
      </c>
      <c r="AK18" s="37">
        <f t="shared" si="4"/>
        <v>131.56800000000001</v>
      </c>
      <c r="AL18" s="37"/>
      <c r="AM18" s="37"/>
      <c r="AN18" s="37"/>
      <c r="AO18" s="37">
        <f t="shared" si="5"/>
        <v>131.56800000000001</v>
      </c>
      <c r="AP18" s="36">
        <v>9.1</v>
      </c>
      <c r="AQ18" s="36">
        <f t="shared" si="10"/>
        <v>9.1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1038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0.87226890756302522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187000</v>
      </c>
      <c r="DD18" s="31"/>
      <c r="DE18" s="31">
        <f t="shared" si="8"/>
        <v>1159</v>
      </c>
      <c r="DF18" s="31"/>
      <c r="DG18" s="31">
        <f t="shared" si="11"/>
        <v>1159</v>
      </c>
      <c r="DH18" s="31"/>
      <c r="DI18" s="31"/>
      <c r="DJ18" s="31"/>
      <c r="DK18" s="31"/>
      <c r="DL18" s="31"/>
      <c r="DM18" s="31">
        <f t="shared" si="9"/>
        <v>1159</v>
      </c>
      <c r="DN18" s="31">
        <f t="shared" si="12"/>
        <v>211.41919007661437</v>
      </c>
      <c r="DO18" s="35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7</v>
      </c>
      <c r="G19" s="126">
        <v>76</v>
      </c>
      <c r="H19" s="43">
        <f t="shared" si="1"/>
        <v>53.521126760563384</v>
      </c>
      <c r="I19" s="43">
        <v>78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564438</v>
      </c>
      <c r="AF19" s="38"/>
      <c r="AG19" s="38"/>
      <c r="AH19" s="38"/>
      <c r="AI19" s="37">
        <f t="shared" si="2"/>
        <v>5064</v>
      </c>
      <c r="AJ19" s="37">
        <f t="shared" si="3"/>
        <v>5.0640000000000001</v>
      </c>
      <c r="AK19" s="37">
        <f t="shared" si="4"/>
        <v>121.536</v>
      </c>
      <c r="AL19" s="37"/>
      <c r="AM19" s="37"/>
      <c r="AN19" s="37"/>
      <c r="AO19" s="37">
        <f t="shared" si="5"/>
        <v>121.536</v>
      </c>
      <c r="AP19" s="36">
        <v>8.4</v>
      </c>
      <c r="AQ19" s="36">
        <f t="shared" si="10"/>
        <v>8.4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1038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0.87226890756302522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188205</v>
      </c>
      <c r="DD19" s="31"/>
      <c r="DE19" s="31">
        <f t="shared" si="8"/>
        <v>1205</v>
      </c>
      <c r="DF19" s="31"/>
      <c r="DG19" s="31">
        <f t="shared" si="11"/>
        <v>1205</v>
      </c>
      <c r="DH19" s="31"/>
      <c r="DI19" s="31"/>
      <c r="DJ19" s="31"/>
      <c r="DK19" s="31"/>
      <c r="DL19" s="31"/>
      <c r="DM19" s="31">
        <f t="shared" si="9"/>
        <v>1205</v>
      </c>
      <c r="DN19" s="31">
        <f t="shared" si="12"/>
        <v>237.95418641390205</v>
      </c>
      <c r="DO19" s="35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6</v>
      </c>
      <c r="G20" s="126">
        <v>75</v>
      </c>
      <c r="H20" s="43">
        <f t="shared" si="1"/>
        <v>52.816901408450704</v>
      </c>
      <c r="I20" s="43">
        <v>78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569024</v>
      </c>
      <c r="AF20" s="38"/>
      <c r="AG20" s="38"/>
      <c r="AH20" s="38"/>
      <c r="AI20" s="37">
        <f t="shared" si="2"/>
        <v>4586</v>
      </c>
      <c r="AJ20" s="37">
        <f t="shared" si="3"/>
        <v>4.5860000000000003</v>
      </c>
      <c r="AK20" s="37">
        <f t="shared" si="4"/>
        <v>110.06400000000001</v>
      </c>
      <c r="AL20" s="37"/>
      <c r="AM20" s="37"/>
      <c r="AN20" s="37"/>
      <c r="AO20" s="37">
        <f t="shared" si="5"/>
        <v>110.06400000000001</v>
      </c>
      <c r="AP20" s="36">
        <v>7.7</v>
      </c>
      <c r="AQ20" s="36">
        <f t="shared" si="10"/>
        <v>7.7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1038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0.87226890756302522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189401</v>
      </c>
      <c r="DD20" s="31"/>
      <c r="DE20" s="31">
        <f t="shared" si="8"/>
        <v>1196</v>
      </c>
      <c r="DF20" s="31"/>
      <c r="DG20" s="31">
        <f t="shared" si="11"/>
        <v>1196</v>
      </c>
      <c r="DH20" s="31"/>
      <c r="DI20" s="31"/>
      <c r="DJ20" s="31"/>
      <c r="DK20" s="31"/>
      <c r="DL20" s="31"/>
      <c r="DM20" s="31">
        <f t="shared" si="9"/>
        <v>1196</v>
      </c>
      <c r="DN20" s="31">
        <f t="shared" si="12"/>
        <v>260.7937200174444</v>
      </c>
      <c r="DO20" s="128">
        <v>1.1000000000000001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6</v>
      </c>
      <c r="G21" s="126">
        <v>75</v>
      </c>
      <c r="H21" s="43">
        <f t="shared" si="1"/>
        <v>52.816901408450704</v>
      </c>
      <c r="I21" s="43">
        <v>77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573659</v>
      </c>
      <c r="AF21" s="38"/>
      <c r="AG21" s="38"/>
      <c r="AH21" s="38"/>
      <c r="AI21" s="37">
        <f t="shared" si="2"/>
        <v>4635</v>
      </c>
      <c r="AJ21" s="37">
        <f t="shared" si="3"/>
        <v>4.6349999999999998</v>
      </c>
      <c r="AK21" s="37">
        <f t="shared" si="4"/>
        <v>111.24</v>
      </c>
      <c r="AL21" s="37"/>
      <c r="AM21" s="37"/>
      <c r="AN21" s="37"/>
      <c r="AO21" s="37">
        <f t="shared" si="5"/>
        <v>111.24</v>
      </c>
      <c r="AP21" s="36">
        <v>7.1</v>
      </c>
      <c r="AQ21" s="36">
        <f t="shared" si="10"/>
        <v>7.1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1038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0.87226890756302522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190591</v>
      </c>
      <c r="DD21" s="31"/>
      <c r="DE21" s="31">
        <f t="shared" si="8"/>
        <v>1190</v>
      </c>
      <c r="DF21" s="31"/>
      <c r="DG21" s="31">
        <f t="shared" si="11"/>
        <v>1190</v>
      </c>
      <c r="DH21" s="31"/>
      <c r="DI21" s="31"/>
      <c r="DJ21" s="31"/>
      <c r="DK21" s="31"/>
      <c r="DL21" s="31"/>
      <c r="DM21" s="31">
        <f t="shared" si="9"/>
        <v>1190</v>
      </c>
      <c r="DN21" s="31">
        <f t="shared" si="12"/>
        <v>256.74217907227614</v>
      </c>
      <c r="DO21" s="35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5</v>
      </c>
      <c r="G22" s="126">
        <v>74</v>
      </c>
      <c r="H22" s="43">
        <f t="shared" si="1"/>
        <v>52.112676056338032</v>
      </c>
      <c r="I22" s="43">
        <v>77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578092</v>
      </c>
      <c r="AF22" s="38"/>
      <c r="AG22" s="38"/>
      <c r="AH22" s="38"/>
      <c r="AI22" s="37">
        <f t="shared" si="2"/>
        <v>4433</v>
      </c>
      <c r="AJ22" s="37">
        <f t="shared" si="3"/>
        <v>4.4329999999999998</v>
      </c>
      <c r="AK22" s="37">
        <f t="shared" si="4"/>
        <v>106.392</v>
      </c>
      <c r="AL22" s="37"/>
      <c r="AM22" s="37"/>
      <c r="AN22" s="37"/>
      <c r="AO22" s="37">
        <f t="shared" si="5"/>
        <v>106.392</v>
      </c>
      <c r="AP22" s="36">
        <v>6.4</v>
      </c>
      <c r="AQ22" s="36">
        <f t="shared" si="10"/>
        <v>6.4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1038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0.87226890756302522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191758</v>
      </c>
      <c r="DD22" s="31"/>
      <c r="DE22" s="31">
        <f t="shared" si="8"/>
        <v>1167</v>
      </c>
      <c r="DF22" s="31"/>
      <c r="DG22" s="31">
        <f t="shared" si="11"/>
        <v>1167</v>
      </c>
      <c r="DH22" s="31"/>
      <c r="DI22" s="31"/>
      <c r="DJ22" s="31"/>
      <c r="DK22" s="31"/>
      <c r="DL22" s="31"/>
      <c r="DM22" s="31">
        <f t="shared" si="9"/>
        <v>1167</v>
      </c>
      <c r="DN22" s="31">
        <f t="shared" si="12"/>
        <v>263.25287615610199</v>
      </c>
      <c r="DO22" s="35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5</v>
      </c>
      <c r="G23" s="126">
        <v>74</v>
      </c>
      <c r="H23" s="43">
        <f t="shared" si="1"/>
        <v>52.112676056338032</v>
      </c>
      <c r="I23" s="43">
        <v>76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582493</v>
      </c>
      <c r="AF23" s="38"/>
      <c r="AG23" s="38"/>
      <c r="AH23" s="38"/>
      <c r="AI23" s="37">
        <f t="shared" si="2"/>
        <v>4401</v>
      </c>
      <c r="AJ23" s="37">
        <f t="shared" si="3"/>
        <v>4.4009999999999998</v>
      </c>
      <c r="AK23" s="37">
        <f t="shared" si="4"/>
        <v>105.624</v>
      </c>
      <c r="AL23" s="37"/>
      <c r="AM23" s="37"/>
      <c r="AN23" s="37"/>
      <c r="AO23" s="37">
        <f t="shared" si="5"/>
        <v>105.624</v>
      </c>
      <c r="AP23" s="36">
        <v>5.8</v>
      </c>
      <c r="AQ23" s="36">
        <f t="shared" si="10"/>
        <v>5.8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1026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0.86218487394957988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192935</v>
      </c>
      <c r="DD23" s="31"/>
      <c r="DE23" s="31">
        <f t="shared" si="8"/>
        <v>1177</v>
      </c>
      <c r="DF23" s="31"/>
      <c r="DG23" s="31">
        <f t="shared" si="11"/>
        <v>1177</v>
      </c>
      <c r="DH23" s="31"/>
      <c r="DI23" s="31"/>
      <c r="DJ23" s="31"/>
      <c r="DK23" s="31"/>
      <c r="DL23" s="31"/>
      <c r="DM23" s="31">
        <f t="shared" si="9"/>
        <v>1177</v>
      </c>
      <c r="DN23" s="31">
        <f t="shared" si="12"/>
        <v>267.43921835946378</v>
      </c>
      <c r="DO23" s="35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4</v>
      </c>
      <c r="G24" s="126">
        <v>74</v>
      </c>
      <c r="H24" s="43">
        <f t="shared" si="1"/>
        <v>52.112676056338032</v>
      </c>
      <c r="I24" s="43">
        <v>75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586958</v>
      </c>
      <c r="AF24" s="38"/>
      <c r="AG24" s="38"/>
      <c r="AH24" s="38"/>
      <c r="AI24" s="37">
        <f t="shared" si="2"/>
        <v>4465</v>
      </c>
      <c r="AJ24" s="37">
        <f t="shared" si="3"/>
        <v>4.4649999999999999</v>
      </c>
      <c r="AK24" s="37">
        <f t="shared" si="4"/>
        <v>107.16</v>
      </c>
      <c r="AL24" s="37"/>
      <c r="AM24" s="37"/>
      <c r="AN24" s="37"/>
      <c r="AO24" s="37">
        <f t="shared" si="5"/>
        <v>107.16</v>
      </c>
      <c r="AP24" s="36">
        <v>5.3</v>
      </c>
      <c r="AQ24" s="36">
        <f t="shared" si="10"/>
        <v>5.3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1016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0.85378151260504198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194097</v>
      </c>
      <c r="DD24" s="31"/>
      <c r="DE24" s="31">
        <f t="shared" si="8"/>
        <v>1162</v>
      </c>
      <c r="DF24" s="31"/>
      <c r="DG24" s="31">
        <f t="shared" si="11"/>
        <v>1162</v>
      </c>
      <c r="DH24" s="31"/>
      <c r="DI24" s="31"/>
      <c r="DJ24" s="31"/>
      <c r="DK24" s="31"/>
      <c r="DL24" s="31"/>
      <c r="DM24" s="31">
        <f t="shared" si="9"/>
        <v>1162</v>
      </c>
      <c r="DN24" s="31">
        <f t="shared" si="12"/>
        <v>260.24636058230686</v>
      </c>
      <c r="DO24" s="128">
        <v>1.0900000000000001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4</v>
      </c>
      <c r="G25" s="126">
        <v>74</v>
      </c>
      <c r="H25" s="43">
        <f t="shared" si="1"/>
        <v>52.112676056338032</v>
      </c>
      <c r="I25" s="43">
        <v>75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591475</v>
      </c>
      <c r="AF25" s="38"/>
      <c r="AG25" s="38"/>
      <c r="AH25" s="38"/>
      <c r="AI25" s="37">
        <f t="shared" si="2"/>
        <v>4517</v>
      </c>
      <c r="AJ25" s="37">
        <f t="shared" si="3"/>
        <v>4.5170000000000003</v>
      </c>
      <c r="AK25" s="37">
        <f t="shared" si="4"/>
        <v>108.40800000000002</v>
      </c>
      <c r="AL25" s="37"/>
      <c r="AM25" s="37"/>
      <c r="AN25" s="37"/>
      <c r="AO25" s="37">
        <f t="shared" si="5"/>
        <v>108.40800000000002</v>
      </c>
      <c r="AP25" s="36">
        <v>4.8</v>
      </c>
      <c r="AQ25" s="36">
        <f t="shared" si="10"/>
        <v>4.8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1016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0.85378151260504198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195241</v>
      </c>
      <c r="DD25" s="31"/>
      <c r="DE25" s="31">
        <f t="shared" si="8"/>
        <v>1144</v>
      </c>
      <c r="DF25" s="31"/>
      <c r="DG25" s="31">
        <f t="shared" si="11"/>
        <v>1144</v>
      </c>
      <c r="DH25" s="31"/>
      <c r="DI25" s="31"/>
      <c r="DJ25" s="31"/>
      <c r="DK25" s="31"/>
      <c r="DL25" s="31"/>
      <c r="DM25" s="31">
        <f t="shared" si="9"/>
        <v>1144</v>
      </c>
      <c r="DN25" s="31">
        <f t="shared" si="12"/>
        <v>253.26544166482176</v>
      </c>
      <c r="DO25" s="35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3</v>
      </c>
      <c r="G26" s="126">
        <v>74</v>
      </c>
      <c r="H26" s="43">
        <f t="shared" si="1"/>
        <v>52.112676056338032</v>
      </c>
      <c r="I26" s="43">
        <v>73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596012</v>
      </c>
      <c r="AF26" s="38"/>
      <c r="AG26" s="38"/>
      <c r="AH26" s="38"/>
      <c r="AI26" s="37">
        <f t="shared" si="2"/>
        <v>4537</v>
      </c>
      <c r="AJ26" s="37">
        <f t="shared" si="3"/>
        <v>4.5369999999999999</v>
      </c>
      <c r="AK26" s="37">
        <f t="shared" si="4"/>
        <v>108.88800000000001</v>
      </c>
      <c r="AL26" s="37"/>
      <c r="AM26" s="37"/>
      <c r="AN26" s="37"/>
      <c r="AO26" s="37">
        <f t="shared" si="5"/>
        <v>108.88800000000001</v>
      </c>
      <c r="AP26" s="36">
        <v>4.3</v>
      </c>
      <c r="AQ26" s="36">
        <f t="shared" si="10"/>
        <v>4.3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1016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0.85378151260504198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196405</v>
      </c>
      <c r="DD26" s="31"/>
      <c r="DE26" s="31">
        <f t="shared" si="8"/>
        <v>1164</v>
      </c>
      <c r="DF26" s="31"/>
      <c r="DG26" s="31">
        <f t="shared" si="11"/>
        <v>1164</v>
      </c>
      <c r="DH26" s="31"/>
      <c r="DI26" s="31"/>
      <c r="DJ26" s="31"/>
      <c r="DK26" s="31"/>
      <c r="DL26" s="31"/>
      <c r="DM26" s="31">
        <f t="shared" si="9"/>
        <v>1164</v>
      </c>
      <c r="DN26" s="31">
        <f t="shared" si="12"/>
        <v>256.5571963852766</v>
      </c>
      <c r="DO26" s="35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3</v>
      </c>
      <c r="G27" s="126">
        <v>74</v>
      </c>
      <c r="H27" s="43">
        <f t="shared" si="1"/>
        <v>52.112676056338032</v>
      </c>
      <c r="I27" s="43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600428</v>
      </c>
      <c r="AF27" s="38"/>
      <c r="AG27" s="38"/>
      <c r="AH27" s="38"/>
      <c r="AI27" s="37">
        <f t="shared" si="2"/>
        <v>4416</v>
      </c>
      <c r="AJ27" s="37">
        <f t="shared" si="3"/>
        <v>4.4160000000000004</v>
      </c>
      <c r="AK27" s="37">
        <f t="shared" si="4"/>
        <v>105.98400000000001</v>
      </c>
      <c r="AL27" s="37"/>
      <c r="AM27" s="37"/>
      <c r="AN27" s="37"/>
      <c r="AO27" s="37">
        <f t="shared" si="5"/>
        <v>105.98400000000001</v>
      </c>
      <c r="AP27" s="36">
        <v>3.7</v>
      </c>
      <c r="AQ27" s="36">
        <f t="shared" si="10"/>
        <v>3.7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1016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0.85378151260504198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197561</v>
      </c>
      <c r="DD27" s="31"/>
      <c r="DE27" s="31">
        <f t="shared" si="8"/>
        <v>1156</v>
      </c>
      <c r="DF27" s="31"/>
      <c r="DG27" s="31">
        <f t="shared" si="11"/>
        <v>1156</v>
      </c>
      <c r="DH27" s="31"/>
      <c r="DI27" s="31"/>
      <c r="DJ27" s="31"/>
      <c r="DK27" s="31"/>
      <c r="DL27" s="31"/>
      <c r="DM27" s="31">
        <f t="shared" si="9"/>
        <v>1156</v>
      </c>
      <c r="DN27" s="31">
        <f t="shared" si="12"/>
        <v>261.77536231884056</v>
      </c>
      <c r="DO27" s="35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3</v>
      </c>
      <c r="G28" s="126">
        <v>75</v>
      </c>
      <c r="H28" s="43">
        <f t="shared" si="1"/>
        <v>52.816901408450704</v>
      </c>
      <c r="I28" s="43">
        <v>74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605119</v>
      </c>
      <c r="AF28" s="38"/>
      <c r="AG28" s="38"/>
      <c r="AH28" s="38"/>
      <c r="AI28" s="37">
        <f t="shared" si="2"/>
        <v>4691</v>
      </c>
      <c r="AJ28" s="37">
        <f t="shared" si="3"/>
        <v>4.6909999999999998</v>
      </c>
      <c r="AK28" s="37">
        <f t="shared" si="4"/>
        <v>112.584</v>
      </c>
      <c r="AL28" s="37"/>
      <c r="AM28" s="37"/>
      <c r="AN28" s="37"/>
      <c r="AO28" s="37">
        <f t="shared" si="5"/>
        <v>112.584</v>
      </c>
      <c r="AP28" s="36">
        <v>3.3</v>
      </c>
      <c r="AQ28" s="36">
        <f t="shared" si="10"/>
        <v>3.3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1016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0.85378151260504198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198709</v>
      </c>
      <c r="DD28" s="31"/>
      <c r="DE28" s="31">
        <f t="shared" si="8"/>
        <v>1148</v>
      </c>
      <c r="DF28" s="31"/>
      <c r="DG28" s="31">
        <f t="shared" si="11"/>
        <v>1148</v>
      </c>
      <c r="DH28" s="31"/>
      <c r="DI28" s="31"/>
      <c r="DJ28" s="31"/>
      <c r="DK28" s="31"/>
      <c r="DL28" s="31"/>
      <c r="DM28" s="31">
        <f t="shared" si="9"/>
        <v>1148</v>
      </c>
      <c r="DN28" s="31">
        <f t="shared" si="12"/>
        <v>244.72393945853764</v>
      </c>
      <c r="DO28" s="128">
        <v>0.99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2</v>
      </c>
      <c r="G29" s="126">
        <v>74</v>
      </c>
      <c r="H29" s="43">
        <f t="shared" si="1"/>
        <v>52.112676056338032</v>
      </c>
      <c r="I29" s="43">
        <v>72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610158</v>
      </c>
      <c r="AF29" s="38"/>
      <c r="AG29" s="38"/>
      <c r="AH29" s="38"/>
      <c r="AI29" s="37">
        <f t="shared" si="2"/>
        <v>5039</v>
      </c>
      <c r="AJ29" s="37">
        <f t="shared" si="3"/>
        <v>5.0389999999999997</v>
      </c>
      <c r="AK29" s="37">
        <f t="shared" si="4"/>
        <v>120.93599999999999</v>
      </c>
      <c r="AL29" s="37"/>
      <c r="AM29" s="37"/>
      <c r="AN29" s="37"/>
      <c r="AO29" s="37">
        <f t="shared" si="5"/>
        <v>120.93599999999999</v>
      </c>
      <c r="AP29" s="36">
        <v>3</v>
      </c>
      <c r="AQ29" s="36">
        <f t="shared" si="10"/>
        <v>3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1016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0.85378151260504198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199865</v>
      </c>
      <c r="DD29" s="31"/>
      <c r="DE29" s="31">
        <f t="shared" si="8"/>
        <v>1156</v>
      </c>
      <c r="DF29" s="31"/>
      <c r="DG29" s="31">
        <f t="shared" si="11"/>
        <v>1156</v>
      </c>
      <c r="DH29" s="31"/>
      <c r="DI29" s="31"/>
      <c r="DJ29" s="31"/>
      <c r="DK29" s="31"/>
      <c r="DL29" s="31"/>
      <c r="DM29" s="31">
        <f t="shared" si="9"/>
        <v>1156</v>
      </c>
      <c r="DN29" s="31">
        <f t="shared" si="12"/>
        <v>229.41059734074221</v>
      </c>
      <c r="DO29" s="35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2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614886</v>
      </c>
      <c r="AF30" s="38"/>
      <c r="AG30" s="38"/>
      <c r="AH30" s="38"/>
      <c r="AI30" s="37">
        <f t="shared" si="2"/>
        <v>4728</v>
      </c>
      <c r="AJ30" s="37">
        <f t="shared" si="3"/>
        <v>4.7279999999999998</v>
      </c>
      <c r="AK30" s="37">
        <f t="shared" si="4"/>
        <v>113.47199999999999</v>
      </c>
      <c r="AL30" s="37"/>
      <c r="AM30" s="37"/>
      <c r="AN30" s="37"/>
      <c r="AO30" s="37">
        <f t="shared" si="5"/>
        <v>113.47199999999999</v>
      </c>
      <c r="AP30" s="36">
        <v>2.6</v>
      </c>
      <c r="AQ30" s="36">
        <f t="shared" si="10"/>
        <v>2.6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1016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0.85378151260504198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201019</v>
      </c>
      <c r="DD30" s="31"/>
      <c r="DE30" s="31">
        <f t="shared" si="8"/>
        <v>1154</v>
      </c>
      <c r="DF30" s="31"/>
      <c r="DG30" s="31">
        <f t="shared" si="11"/>
        <v>1154</v>
      </c>
      <c r="DH30" s="31"/>
      <c r="DI30" s="31"/>
      <c r="DJ30" s="31"/>
      <c r="DK30" s="31"/>
      <c r="DL30" s="31"/>
      <c r="DM30" s="31">
        <f t="shared" si="9"/>
        <v>1154</v>
      </c>
      <c r="DN30" s="31">
        <f t="shared" si="12"/>
        <v>244.07783417935704</v>
      </c>
      <c r="DO30" s="35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1</v>
      </c>
      <c r="G31" s="126">
        <v>75</v>
      </c>
      <c r="H31" s="43">
        <f t="shared" si="1"/>
        <v>52.816901408450704</v>
      </c>
      <c r="I31" s="43">
        <v>74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619703</v>
      </c>
      <c r="AF31" s="38"/>
      <c r="AG31" s="38"/>
      <c r="AH31" s="38"/>
      <c r="AI31" s="37">
        <f t="shared" si="2"/>
        <v>4817</v>
      </c>
      <c r="AJ31" s="37">
        <f t="shared" si="3"/>
        <v>4.8170000000000002</v>
      </c>
      <c r="AK31" s="37">
        <f t="shared" si="4"/>
        <v>115.608</v>
      </c>
      <c r="AL31" s="37"/>
      <c r="AM31" s="37"/>
      <c r="AN31" s="37"/>
      <c r="AO31" s="37">
        <f t="shared" si="5"/>
        <v>115.608</v>
      </c>
      <c r="AP31" s="36">
        <v>2.2000000000000002</v>
      </c>
      <c r="AQ31" s="36">
        <f t="shared" si="10"/>
        <v>2.2000000000000002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1016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0.85378151260504198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202163</v>
      </c>
      <c r="DD31" s="31"/>
      <c r="DE31" s="31">
        <f t="shared" si="8"/>
        <v>1144</v>
      </c>
      <c r="DF31" s="31"/>
      <c r="DG31" s="31">
        <f t="shared" si="11"/>
        <v>1144</v>
      </c>
      <c r="DH31" s="31"/>
      <c r="DI31" s="31"/>
      <c r="DJ31" s="31"/>
      <c r="DK31" s="31"/>
      <c r="DL31" s="31"/>
      <c r="DM31" s="31">
        <f t="shared" si="9"/>
        <v>1144</v>
      </c>
      <c r="DN31" s="31">
        <f t="shared" si="12"/>
        <v>237.49221507162133</v>
      </c>
      <c r="DO31" s="35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0</v>
      </c>
      <c r="G32" s="126">
        <v>75</v>
      </c>
      <c r="H32" s="43">
        <f t="shared" si="1"/>
        <v>52.816901408450704</v>
      </c>
      <c r="I32" s="43">
        <v>72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624487</v>
      </c>
      <c r="AF32" s="38"/>
      <c r="AG32" s="38"/>
      <c r="AH32" s="38"/>
      <c r="AI32" s="37">
        <f t="shared" si="2"/>
        <v>4784</v>
      </c>
      <c r="AJ32" s="37">
        <f t="shared" si="3"/>
        <v>4.7839999999999998</v>
      </c>
      <c r="AK32" s="37">
        <f t="shared" si="4"/>
        <v>114.816</v>
      </c>
      <c r="AL32" s="37"/>
      <c r="AM32" s="37"/>
      <c r="AN32" s="37"/>
      <c r="AO32" s="37">
        <f t="shared" si="5"/>
        <v>114.816</v>
      </c>
      <c r="AP32" s="36">
        <v>1.9</v>
      </c>
      <c r="AQ32" s="36">
        <f t="shared" si="10"/>
        <v>1.9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1014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0.85210084033613442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203310</v>
      </c>
      <c r="DD32" s="31"/>
      <c r="DE32" s="31">
        <f t="shared" si="8"/>
        <v>1147</v>
      </c>
      <c r="DF32" s="31"/>
      <c r="DG32" s="31">
        <f t="shared" si="11"/>
        <v>1147</v>
      </c>
      <c r="DH32" s="31"/>
      <c r="DI32" s="31"/>
      <c r="DJ32" s="31"/>
      <c r="DK32" s="31"/>
      <c r="DL32" s="31"/>
      <c r="DM32" s="31">
        <f t="shared" si="9"/>
        <v>1147</v>
      </c>
      <c r="DN32" s="31">
        <f t="shared" si="12"/>
        <v>239.75752508361205</v>
      </c>
      <c r="DO32" s="128">
        <v>1.08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1</v>
      </c>
      <c r="G33" s="126">
        <v>73</v>
      </c>
      <c r="H33" s="43">
        <f t="shared" si="1"/>
        <v>51.408450704225352</v>
      </c>
      <c r="I33" s="43">
        <v>73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629233</v>
      </c>
      <c r="AF33" s="38"/>
      <c r="AG33" s="38"/>
      <c r="AH33" s="38"/>
      <c r="AI33" s="37">
        <f t="shared" si="2"/>
        <v>4746</v>
      </c>
      <c r="AJ33" s="37">
        <f t="shared" si="3"/>
        <v>4.7460000000000004</v>
      </c>
      <c r="AK33" s="37">
        <f t="shared" si="4"/>
        <v>113.90400000000001</v>
      </c>
      <c r="AL33" s="37"/>
      <c r="AM33" s="37"/>
      <c r="AN33" s="37"/>
      <c r="AO33" s="37">
        <f t="shared" si="5"/>
        <v>113.90400000000001</v>
      </c>
      <c r="AP33" s="36">
        <v>2.2999999999999998</v>
      </c>
      <c r="AQ33" s="36">
        <f t="shared" si="10"/>
        <v>2.2999999999999998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204399</v>
      </c>
      <c r="DD33" s="31"/>
      <c r="DE33" s="31">
        <f t="shared" si="8"/>
        <v>1089</v>
      </c>
      <c r="DF33" s="31"/>
      <c r="DG33" s="31">
        <f t="shared" si="11"/>
        <v>1089</v>
      </c>
      <c r="DH33" s="31"/>
      <c r="DI33" s="31"/>
      <c r="DJ33" s="31"/>
      <c r="DK33" s="31"/>
      <c r="DL33" s="31"/>
      <c r="DM33" s="31">
        <f t="shared" si="9"/>
        <v>1089</v>
      </c>
      <c r="DN33" s="31">
        <f t="shared" si="12"/>
        <v>229.45638432364095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73</v>
      </c>
      <c r="H34" s="43">
        <f t="shared" si="1"/>
        <v>51.408450704225352</v>
      </c>
      <c r="I34" s="43">
        <v>74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633952</v>
      </c>
      <c r="AF34" s="38"/>
      <c r="AG34" s="38"/>
      <c r="AH34" s="38"/>
      <c r="AI34" s="37">
        <f t="shared" si="2"/>
        <v>4719</v>
      </c>
      <c r="AJ34" s="37">
        <f t="shared" si="3"/>
        <v>4.7190000000000003</v>
      </c>
      <c r="AK34" s="37">
        <f t="shared" si="4"/>
        <v>113.256</v>
      </c>
      <c r="AL34" s="37"/>
      <c r="AM34" s="37"/>
      <c r="AN34" s="37"/>
      <c r="AO34" s="37">
        <f t="shared" si="5"/>
        <v>113.256</v>
      </c>
      <c r="AP34" s="36">
        <v>3.6</v>
      </c>
      <c r="AQ34" s="36">
        <f t="shared" si="10"/>
        <v>3.6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205518</v>
      </c>
      <c r="DD34" s="31"/>
      <c r="DE34" s="31">
        <f t="shared" si="8"/>
        <v>1119</v>
      </c>
      <c r="DF34" s="31"/>
      <c r="DG34" s="31">
        <f t="shared" si="11"/>
        <v>1119</v>
      </c>
      <c r="DH34" s="31"/>
      <c r="DI34" s="31"/>
      <c r="DJ34" s="31"/>
      <c r="DK34" s="31"/>
      <c r="DL34" s="31"/>
      <c r="DM34" s="31">
        <f t="shared" si="9"/>
        <v>1119</v>
      </c>
      <c r="DN34" s="31">
        <f t="shared" si="12"/>
        <v>237.12650985378258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4.083333333333333</v>
      </c>
      <c r="G35" s="27">
        <f t="shared" si="13"/>
        <v>74.458333333333329</v>
      </c>
      <c r="H35" s="27">
        <f t="shared" si="13"/>
        <v>52.435446009389686</v>
      </c>
      <c r="I35" s="27">
        <f t="shared" si="13"/>
        <v>75.625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112320</v>
      </c>
      <c r="AJ35" s="27">
        <f>SUM(AJ11:AJ34)</f>
        <v>112.32</v>
      </c>
      <c r="AK35" s="27">
        <f>AVERAGE(AK11:AK34)</f>
        <v>112.32000000000001</v>
      </c>
      <c r="AL35" s="27"/>
      <c r="AM35" s="27"/>
      <c r="AN35" s="27"/>
      <c r="AO35" s="27"/>
      <c r="AP35" s="27">
        <f>AVERAGE(AP11:AP34)</f>
        <v>5.645833333333333</v>
      </c>
      <c r="AQ35" s="27">
        <f>AVERAGE(AQ11:AQ34)</f>
        <v>5.645833333333333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27316</v>
      </c>
      <c r="DF35" s="27"/>
      <c r="DG35" s="27"/>
      <c r="DH35" s="27"/>
      <c r="DI35" s="27"/>
      <c r="DJ35" s="27"/>
      <c r="DK35" s="27"/>
      <c r="DL35" s="27"/>
      <c r="DM35" s="27">
        <f t="shared" si="9"/>
        <v>27316</v>
      </c>
      <c r="DN35" s="27">
        <f t="shared" si="12"/>
        <v>243.19800569800572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190</v>
      </c>
      <c r="D38" s="288"/>
      <c r="E38" s="288"/>
      <c r="F38" s="289"/>
    </row>
    <row r="39" spans="2:127" x14ac:dyDescent="0.25">
      <c r="B39" s="21" t="s">
        <v>2</v>
      </c>
      <c r="C39" s="287" t="s">
        <v>187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00" t="s">
        <v>158</v>
      </c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2:127" x14ac:dyDescent="0.25">
      <c r="B44" s="100" t="s">
        <v>159</v>
      </c>
      <c r="C44" s="141"/>
      <c r="D44" s="141"/>
      <c r="E44" s="141"/>
      <c r="F44" s="141"/>
      <c r="G44" s="141"/>
      <c r="H44" s="141"/>
      <c r="I44" s="141"/>
      <c r="J44" s="141"/>
      <c r="K44" s="142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4"/>
      <c r="X44" s="145"/>
      <c r="Y44" s="145"/>
      <c r="Z44" s="145"/>
    </row>
    <row r="45" spans="2:127" x14ac:dyDescent="0.25">
      <c r="B45" s="100" t="s">
        <v>160</v>
      </c>
      <c r="C45" s="130"/>
      <c r="D45" s="294"/>
      <c r="E45" s="294"/>
      <c r="F45" s="294"/>
      <c r="G45" s="294"/>
      <c r="H45" s="294"/>
      <c r="I45" s="294"/>
      <c r="J45" s="294"/>
      <c r="K45" s="131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3"/>
      <c r="X45" s="134"/>
      <c r="Y45" s="134"/>
      <c r="Z45" s="134"/>
    </row>
    <row r="46" spans="2:127" x14ac:dyDescent="0.25">
      <c r="B46" s="101" t="s">
        <v>161</v>
      </c>
      <c r="C46" s="131"/>
      <c r="D46" s="295"/>
      <c r="E46" s="295"/>
      <c r="F46" s="295"/>
      <c r="G46" s="295"/>
      <c r="H46" s="295"/>
      <c r="I46" s="295"/>
      <c r="J46" s="295"/>
      <c r="K46" s="135"/>
      <c r="L46" s="136"/>
      <c r="M46" s="136"/>
      <c r="N46" s="136"/>
      <c r="O46" s="136"/>
      <c r="P46" s="136"/>
      <c r="Q46" s="136"/>
      <c r="R46" s="136"/>
      <c r="S46" s="136"/>
      <c r="T46" s="136"/>
      <c r="U46" s="132"/>
      <c r="V46" s="132"/>
      <c r="W46" s="133"/>
      <c r="X46" s="134"/>
      <c r="Y46" s="134"/>
      <c r="Z46" s="134"/>
    </row>
    <row r="47" spans="2:127" x14ac:dyDescent="0.25">
      <c r="B47" s="116" t="s">
        <v>162</v>
      </c>
      <c r="C47" s="130"/>
      <c r="D47" s="137"/>
      <c r="E47" s="137"/>
      <c r="F47" s="137"/>
      <c r="G47" s="137"/>
      <c r="H47" s="137"/>
      <c r="I47" s="137"/>
      <c r="J47" s="131"/>
      <c r="K47" s="131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3"/>
      <c r="X47" s="134"/>
      <c r="Y47" s="134"/>
      <c r="Z47" s="134"/>
    </row>
    <row r="48" spans="2:127" x14ac:dyDescent="0.25">
      <c r="B48" s="117" t="s">
        <v>189</v>
      </c>
      <c r="C48" s="131"/>
      <c r="D48" s="137"/>
      <c r="E48" s="137"/>
      <c r="F48" s="137"/>
      <c r="G48" s="137"/>
      <c r="H48" s="137"/>
      <c r="I48" s="137"/>
      <c r="J48" s="131"/>
      <c r="K48" s="131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3"/>
      <c r="X48" s="134"/>
      <c r="Y48" s="134"/>
      <c r="Z48" s="134"/>
    </row>
    <row r="49" spans="2:26" x14ac:dyDescent="0.25">
      <c r="B49" s="116" t="s">
        <v>164</v>
      </c>
      <c r="C49" s="130"/>
      <c r="D49" s="137"/>
      <c r="E49" s="137"/>
      <c r="F49" s="137"/>
      <c r="G49" s="137"/>
      <c r="H49" s="137"/>
      <c r="I49" s="137"/>
      <c r="J49" s="131"/>
      <c r="K49" s="131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3"/>
      <c r="X49" s="134"/>
      <c r="Y49" s="134"/>
      <c r="Z49" s="134"/>
    </row>
    <row r="50" spans="2:26" x14ac:dyDescent="0.25">
      <c r="B50" s="292" t="s">
        <v>166</v>
      </c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134"/>
    </row>
    <row r="51" spans="2:26" x14ac:dyDescent="0.25">
      <c r="B51" s="293" t="s">
        <v>191</v>
      </c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134"/>
    </row>
    <row r="52" spans="2:26" x14ac:dyDescent="0.25">
      <c r="B52" s="105" t="s">
        <v>186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34"/>
    </row>
    <row r="53" spans="2:26" x14ac:dyDescent="0.25">
      <c r="B53" s="104" t="s">
        <v>168</v>
      </c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2:26" x14ac:dyDescent="0.25">
      <c r="B54" s="291" t="s">
        <v>169</v>
      </c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</row>
    <row r="55" spans="2:26" x14ac:dyDescent="0.25">
      <c r="B55" s="290" t="s">
        <v>170</v>
      </c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</row>
    <row r="56" spans="2:26" x14ac:dyDescent="0.25">
      <c r="B56" s="291" t="s">
        <v>171</v>
      </c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</row>
    <row r="57" spans="2:26" ht="15" customHeight="1" x14ac:dyDescent="0.25">
      <c r="B57" s="11" t="s">
        <v>184</v>
      </c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</row>
    <row r="58" spans="2:26" x14ac:dyDescent="0.25">
      <c r="B58" s="100" t="s">
        <v>173</v>
      </c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</row>
    <row r="59" spans="2:26" x14ac:dyDescent="0.25">
      <c r="B59" s="113" t="s">
        <v>174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</row>
    <row r="60" spans="2:26" x14ac:dyDescent="0.25">
      <c r="B60" s="166" t="s">
        <v>192</v>
      </c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</row>
    <row r="61" spans="2:26" x14ac:dyDescent="0.25"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</row>
    <row r="62" spans="2:26" x14ac:dyDescent="0.25"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</row>
    <row r="63" spans="2:26" x14ac:dyDescent="0.25"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6"/>
  </protectedRanges>
  <mergeCells count="54">
    <mergeCell ref="Z8:AA9"/>
    <mergeCell ref="D45:J45"/>
    <mergeCell ref="D46:J46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C6:L6"/>
    <mergeCell ref="C7:E7"/>
    <mergeCell ref="F7:L7"/>
    <mergeCell ref="B8:C8"/>
    <mergeCell ref="D8:F8"/>
    <mergeCell ref="G8:I8"/>
    <mergeCell ref="J8:L8"/>
    <mergeCell ref="B55:Y55"/>
    <mergeCell ref="B56:Y56"/>
    <mergeCell ref="B50:Y50"/>
    <mergeCell ref="B51:Y51"/>
    <mergeCell ref="B54:Y54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W62"/>
  <sheetViews>
    <sheetView topLeftCell="A14" zoomScale="90" zoomScaleNormal="90" workbookViewId="0">
      <selection activeCell="C39" sqref="C39:F39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43318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'5'!AE34</f>
        <v>633952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'5'!DC34</f>
        <v>205518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3</v>
      </c>
      <c r="G11" s="126">
        <v>73</v>
      </c>
      <c r="H11" s="43">
        <f t="shared" ref="H11:H34" si="1">G11/1.42</f>
        <v>51.408450704225352</v>
      </c>
      <c r="I11" s="43">
        <v>75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638445</v>
      </c>
      <c r="AF11" s="38"/>
      <c r="AG11" s="38"/>
      <c r="AH11" s="38"/>
      <c r="AI11" s="37">
        <f t="shared" ref="AI11:AI34" si="2">IF(ISBLANK(AE11),"-",AE11-AE10)</f>
        <v>4493</v>
      </c>
      <c r="AJ11" s="37">
        <f t="shared" ref="AJ11:AJ34" si="3">AI11/1000</f>
        <v>4.4930000000000003</v>
      </c>
      <c r="AK11" s="37">
        <f t="shared" ref="AK11:AK34" si="4">AJ11*24</f>
        <v>107.83200000000001</v>
      </c>
      <c r="AL11" s="37"/>
      <c r="AM11" s="37"/>
      <c r="AN11" s="37"/>
      <c r="AO11" s="37">
        <f t="shared" ref="AO11:AO34" si="5">AK11</f>
        <v>107.83200000000001</v>
      </c>
      <c r="AP11" s="36">
        <v>5.2</v>
      </c>
      <c r="AQ11" s="36">
        <f>AP11</f>
        <v>5.2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206645</v>
      </c>
      <c r="DD11" s="31"/>
      <c r="DE11" s="31">
        <f t="shared" ref="DE11:DE34" si="8">IF(ISBLANK(DC11),"-",DC11-DC10)</f>
        <v>1127</v>
      </c>
      <c r="DF11" s="31"/>
      <c r="DG11" s="31">
        <f>DC11-DC10</f>
        <v>1127</v>
      </c>
      <c r="DH11" s="31"/>
      <c r="DI11" s="31"/>
      <c r="DJ11" s="31"/>
      <c r="DK11" s="31"/>
      <c r="DL11" s="31"/>
      <c r="DM11" s="31">
        <f t="shared" ref="DM11:DM35" si="9">DE11</f>
        <v>1127</v>
      </c>
      <c r="DN11" s="31">
        <f>DM11/AJ11</f>
        <v>250.83463164923211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73</v>
      </c>
      <c r="H12" s="43">
        <f t="shared" si="1"/>
        <v>51.408450704225352</v>
      </c>
      <c r="I12" s="43">
        <v>76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643114</v>
      </c>
      <c r="AF12" s="38"/>
      <c r="AG12" s="38"/>
      <c r="AH12" s="38"/>
      <c r="AI12" s="37">
        <f t="shared" si="2"/>
        <v>4669</v>
      </c>
      <c r="AJ12" s="37">
        <f t="shared" si="3"/>
        <v>4.6689999999999996</v>
      </c>
      <c r="AK12" s="37">
        <f t="shared" si="4"/>
        <v>112.05599999999998</v>
      </c>
      <c r="AL12" s="37"/>
      <c r="AM12" s="37"/>
      <c r="AN12" s="37"/>
      <c r="AO12" s="37">
        <f t="shared" si="5"/>
        <v>112.05599999999998</v>
      </c>
      <c r="AP12" s="36">
        <v>6.7</v>
      </c>
      <c r="AQ12" s="36">
        <f t="shared" ref="AQ12:AQ34" si="10">AP12</f>
        <v>6.7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207757</v>
      </c>
      <c r="DD12" s="31"/>
      <c r="DE12" s="31">
        <f t="shared" si="8"/>
        <v>1112</v>
      </c>
      <c r="DF12" s="31"/>
      <c r="DG12" s="31">
        <f t="shared" ref="DG12:DG34" si="11">DC12-DC11</f>
        <v>1112</v>
      </c>
      <c r="DH12" s="31"/>
      <c r="DI12" s="31"/>
      <c r="DJ12" s="31"/>
      <c r="DK12" s="31"/>
      <c r="DL12" s="31"/>
      <c r="DM12" s="31">
        <f t="shared" si="9"/>
        <v>1112</v>
      </c>
      <c r="DN12" s="31">
        <f t="shared" ref="DN12:DN35" si="12">DM12/AJ12</f>
        <v>238.16663097022919</v>
      </c>
      <c r="DO12" s="128">
        <v>1.05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5</v>
      </c>
      <c r="G13" s="126">
        <v>73</v>
      </c>
      <c r="H13" s="43">
        <f t="shared" si="1"/>
        <v>51.408450704225352</v>
      </c>
      <c r="I13" s="43">
        <v>78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647321</v>
      </c>
      <c r="AF13" s="38"/>
      <c r="AG13" s="38"/>
      <c r="AH13" s="38"/>
      <c r="AI13" s="37">
        <f t="shared" si="2"/>
        <v>4207</v>
      </c>
      <c r="AJ13" s="37">
        <f t="shared" si="3"/>
        <v>4.2069999999999999</v>
      </c>
      <c r="AK13" s="37">
        <f t="shared" si="4"/>
        <v>100.96799999999999</v>
      </c>
      <c r="AL13" s="37"/>
      <c r="AM13" s="37"/>
      <c r="AN13" s="37"/>
      <c r="AO13" s="37">
        <f t="shared" si="5"/>
        <v>100.96799999999999</v>
      </c>
      <c r="AP13" s="36">
        <v>8.4</v>
      </c>
      <c r="AQ13" s="36">
        <f t="shared" si="10"/>
        <v>8.4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208870</v>
      </c>
      <c r="DD13" s="31"/>
      <c r="DE13" s="31">
        <f t="shared" si="8"/>
        <v>1113</v>
      </c>
      <c r="DF13" s="31"/>
      <c r="DG13" s="31">
        <f t="shared" si="11"/>
        <v>1113</v>
      </c>
      <c r="DH13" s="31"/>
      <c r="DI13" s="31"/>
      <c r="DJ13" s="31"/>
      <c r="DK13" s="31"/>
      <c r="DL13" s="31"/>
      <c r="DM13" s="31">
        <f t="shared" si="9"/>
        <v>1113</v>
      </c>
      <c r="DN13" s="31">
        <f t="shared" si="12"/>
        <v>264.55906821963396</v>
      </c>
      <c r="DO13" s="35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7</v>
      </c>
      <c r="G14" s="126">
        <v>73</v>
      </c>
      <c r="H14" s="43">
        <f t="shared" si="1"/>
        <v>51.408450704225352</v>
      </c>
      <c r="I14" s="43">
        <v>79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651674</v>
      </c>
      <c r="AF14" s="38"/>
      <c r="AG14" s="38"/>
      <c r="AH14" s="38"/>
      <c r="AI14" s="37">
        <f t="shared" si="2"/>
        <v>4353</v>
      </c>
      <c r="AJ14" s="37">
        <f t="shared" si="3"/>
        <v>4.3529999999999998</v>
      </c>
      <c r="AK14" s="37">
        <f t="shared" si="4"/>
        <v>104.47199999999999</v>
      </c>
      <c r="AL14" s="37"/>
      <c r="AM14" s="37"/>
      <c r="AN14" s="37"/>
      <c r="AO14" s="37">
        <f t="shared" si="5"/>
        <v>104.47199999999999</v>
      </c>
      <c r="AP14" s="36">
        <v>9.5</v>
      </c>
      <c r="AQ14" s="36">
        <f t="shared" si="10"/>
        <v>9.5</v>
      </c>
      <c r="AR14" s="35"/>
      <c r="AS14" s="35"/>
      <c r="AT14" s="35"/>
      <c r="AU14" s="34" t="s">
        <v>153</v>
      </c>
      <c r="AV14" s="33">
        <v>1096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0.92100840336134449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209923</v>
      </c>
      <c r="DD14" s="31"/>
      <c r="DE14" s="31">
        <f t="shared" si="8"/>
        <v>1053</v>
      </c>
      <c r="DF14" s="31"/>
      <c r="DG14" s="31">
        <f t="shared" si="11"/>
        <v>1053</v>
      </c>
      <c r="DH14" s="31"/>
      <c r="DI14" s="31"/>
      <c r="DJ14" s="31"/>
      <c r="DK14" s="31"/>
      <c r="DL14" s="31"/>
      <c r="DM14" s="31">
        <f t="shared" si="9"/>
        <v>1053</v>
      </c>
      <c r="DN14" s="31">
        <f t="shared" si="12"/>
        <v>241.90213645761546</v>
      </c>
      <c r="DO14" s="35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8</v>
      </c>
      <c r="G15" s="126">
        <v>83</v>
      </c>
      <c r="H15" s="43">
        <f t="shared" si="1"/>
        <v>58.450704225352112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656347</v>
      </c>
      <c r="AF15" s="38"/>
      <c r="AG15" s="38"/>
      <c r="AH15" s="38"/>
      <c r="AI15" s="37">
        <f t="shared" si="2"/>
        <v>4673</v>
      </c>
      <c r="AJ15" s="37">
        <f t="shared" si="3"/>
        <v>4.673</v>
      </c>
      <c r="AK15" s="37">
        <f t="shared" si="4"/>
        <v>112.152</v>
      </c>
      <c r="AL15" s="37"/>
      <c r="AM15" s="37"/>
      <c r="AN15" s="37"/>
      <c r="AO15" s="37">
        <f t="shared" si="5"/>
        <v>112.152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210931</v>
      </c>
      <c r="DD15" s="31"/>
      <c r="DE15" s="31">
        <f t="shared" si="8"/>
        <v>1008</v>
      </c>
      <c r="DF15" s="31"/>
      <c r="DG15" s="31">
        <f t="shared" si="11"/>
        <v>1008</v>
      </c>
      <c r="DH15" s="31"/>
      <c r="DI15" s="31"/>
      <c r="DJ15" s="31"/>
      <c r="DK15" s="31"/>
      <c r="DL15" s="31"/>
      <c r="DM15" s="31">
        <f t="shared" si="9"/>
        <v>1008</v>
      </c>
      <c r="DN15" s="31">
        <f t="shared" si="12"/>
        <v>215.70725444040232</v>
      </c>
      <c r="DO15" s="35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7</v>
      </c>
      <c r="G16" s="126">
        <v>78</v>
      </c>
      <c r="H16" s="43">
        <f t="shared" si="1"/>
        <v>54.929577464788736</v>
      </c>
      <c r="I16" s="43">
        <v>79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661431</v>
      </c>
      <c r="AF16" s="38"/>
      <c r="AG16" s="38"/>
      <c r="AH16" s="38"/>
      <c r="AI16" s="37">
        <f t="shared" si="2"/>
        <v>5084</v>
      </c>
      <c r="AJ16" s="37">
        <f t="shared" si="3"/>
        <v>5.0839999999999996</v>
      </c>
      <c r="AK16" s="37">
        <f t="shared" si="4"/>
        <v>122.01599999999999</v>
      </c>
      <c r="AL16" s="37"/>
      <c r="AM16" s="37"/>
      <c r="AN16" s="37"/>
      <c r="AO16" s="37">
        <f t="shared" si="5"/>
        <v>122.01599999999999</v>
      </c>
      <c r="AP16" s="36">
        <v>9.4</v>
      </c>
      <c r="AQ16" s="36">
        <f t="shared" si="10"/>
        <v>9.4</v>
      </c>
      <c r="AR16" s="35"/>
      <c r="AS16" s="35"/>
      <c r="AT16" s="35"/>
      <c r="AU16" s="34" t="s">
        <v>154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1037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0.87142857142857144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212054</v>
      </c>
      <c r="DD16" s="31"/>
      <c r="DE16" s="31">
        <f t="shared" si="8"/>
        <v>1123</v>
      </c>
      <c r="DF16" s="31"/>
      <c r="DG16" s="31">
        <f t="shared" si="11"/>
        <v>1123</v>
      </c>
      <c r="DH16" s="31"/>
      <c r="DI16" s="31"/>
      <c r="DJ16" s="31"/>
      <c r="DK16" s="31"/>
      <c r="DL16" s="31"/>
      <c r="DM16" s="31">
        <f t="shared" si="9"/>
        <v>1123</v>
      </c>
      <c r="DN16" s="31">
        <f t="shared" si="12"/>
        <v>220.88906372934699</v>
      </c>
      <c r="DO16" s="128">
        <v>1.08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7</v>
      </c>
      <c r="G17" s="126">
        <v>78</v>
      </c>
      <c r="H17" s="43">
        <f t="shared" si="1"/>
        <v>54.929577464788736</v>
      </c>
      <c r="I17" s="43">
        <v>79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666638</v>
      </c>
      <c r="AF17" s="38"/>
      <c r="AG17" s="38"/>
      <c r="AH17" s="38"/>
      <c r="AI17" s="37">
        <f t="shared" si="2"/>
        <v>5207</v>
      </c>
      <c r="AJ17" s="37">
        <f t="shared" si="3"/>
        <v>5.2069999999999999</v>
      </c>
      <c r="AK17" s="37">
        <f t="shared" si="4"/>
        <v>124.96799999999999</v>
      </c>
      <c r="AL17" s="37"/>
      <c r="AM17" s="37"/>
      <c r="AN17" s="37"/>
      <c r="AO17" s="37">
        <f t="shared" si="5"/>
        <v>124.96799999999999</v>
      </c>
      <c r="AP17" s="36">
        <v>8.8000000000000007</v>
      </c>
      <c r="AQ17" s="36">
        <f t="shared" si="10"/>
        <v>8.8000000000000007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1037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0.87142857142857144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213234</v>
      </c>
      <c r="DD17" s="31"/>
      <c r="DE17" s="31">
        <f t="shared" si="8"/>
        <v>1180</v>
      </c>
      <c r="DF17" s="31"/>
      <c r="DG17" s="31">
        <f t="shared" si="11"/>
        <v>1180</v>
      </c>
      <c r="DH17" s="31"/>
      <c r="DI17" s="31"/>
      <c r="DJ17" s="31"/>
      <c r="DK17" s="31"/>
      <c r="DL17" s="31"/>
      <c r="DM17" s="31">
        <f t="shared" si="9"/>
        <v>1180</v>
      </c>
      <c r="DN17" s="31">
        <f t="shared" si="12"/>
        <v>226.61801421163818</v>
      </c>
      <c r="DO17" s="35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6</v>
      </c>
      <c r="G18" s="126">
        <v>77</v>
      </c>
      <c r="H18" s="43">
        <f t="shared" si="1"/>
        <v>54.225352112676056</v>
      </c>
      <c r="I18" s="43">
        <v>78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671876</v>
      </c>
      <c r="AF18" s="38"/>
      <c r="AG18" s="38"/>
      <c r="AH18" s="38"/>
      <c r="AI18" s="37">
        <f t="shared" si="2"/>
        <v>5238</v>
      </c>
      <c r="AJ18" s="37">
        <f t="shared" si="3"/>
        <v>5.2380000000000004</v>
      </c>
      <c r="AK18" s="37">
        <f t="shared" si="4"/>
        <v>125.71200000000002</v>
      </c>
      <c r="AL18" s="37"/>
      <c r="AM18" s="37"/>
      <c r="AN18" s="37"/>
      <c r="AO18" s="37">
        <f t="shared" si="5"/>
        <v>125.71200000000002</v>
      </c>
      <c r="AP18" s="36">
        <v>8.1999999999999993</v>
      </c>
      <c r="AQ18" s="36">
        <f t="shared" si="10"/>
        <v>8.1999999999999993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1037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0.87142857142857144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214448</v>
      </c>
      <c r="DD18" s="31"/>
      <c r="DE18" s="31">
        <f t="shared" si="8"/>
        <v>1214</v>
      </c>
      <c r="DF18" s="31"/>
      <c r="DG18" s="31">
        <f t="shared" si="11"/>
        <v>1214</v>
      </c>
      <c r="DH18" s="31"/>
      <c r="DI18" s="31"/>
      <c r="DJ18" s="31"/>
      <c r="DK18" s="31"/>
      <c r="DL18" s="31"/>
      <c r="DM18" s="31">
        <f t="shared" si="9"/>
        <v>1214</v>
      </c>
      <c r="DN18" s="31">
        <f t="shared" si="12"/>
        <v>231.76785032455135</v>
      </c>
      <c r="DO18" s="35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6</v>
      </c>
      <c r="G19" s="126">
        <v>76</v>
      </c>
      <c r="H19" s="43">
        <f t="shared" si="1"/>
        <v>53.521126760563384</v>
      </c>
      <c r="I19" s="43">
        <v>78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676356</v>
      </c>
      <c r="AF19" s="38"/>
      <c r="AG19" s="38"/>
      <c r="AH19" s="38"/>
      <c r="AI19" s="37">
        <f t="shared" si="2"/>
        <v>4480</v>
      </c>
      <c r="AJ19" s="37">
        <f t="shared" si="3"/>
        <v>4.4800000000000004</v>
      </c>
      <c r="AK19" s="37">
        <f t="shared" si="4"/>
        <v>107.52000000000001</v>
      </c>
      <c r="AL19" s="37"/>
      <c r="AM19" s="37"/>
      <c r="AN19" s="37"/>
      <c r="AO19" s="37">
        <f t="shared" si="5"/>
        <v>107.52000000000001</v>
      </c>
      <c r="AP19" s="36">
        <v>7.5</v>
      </c>
      <c r="AQ19" s="36">
        <f t="shared" si="10"/>
        <v>7.5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1037</v>
      </c>
      <c r="BM19" s="33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0.87142857142857144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215617</v>
      </c>
      <c r="DD19" s="31"/>
      <c r="DE19" s="31">
        <f t="shared" si="8"/>
        <v>1169</v>
      </c>
      <c r="DF19" s="31"/>
      <c r="DG19" s="31">
        <f t="shared" si="11"/>
        <v>1169</v>
      </c>
      <c r="DH19" s="31"/>
      <c r="DI19" s="31"/>
      <c r="DJ19" s="31"/>
      <c r="DK19" s="31"/>
      <c r="DL19" s="31"/>
      <c r="DM19" s="31">
        <f t="shared" si="9"/>
        <v>1169</v>
      </c>
      <c r="DN19" s="31">
        <f t="shared" si="12"/>
        <v>260.9375</v>
      </c>
      <c r="DO19" s="35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5</v>
      </c>
      <c r="G20" s="126">
        <v>76</v>
      </c>
      <c r="H20" s="43">
        <f t="shared" si="1"/>
        <v>53.521126760563384</v>
      </c>
      <c r="I20" s="43">
        <v>77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680864</v>
      </c>
      <c r="AF20" s="38"/>
      <c r="AG20" s="38"/>
      <c r="AH20" s="38"/>
      <c r="AI20" s="37">
        <f t="shared" si="2"/>
        <v>4508</v>
      </c>
      <c r="AJ20" s="37">
        <f t="shared" si="3"/>
        <v>4.508</v>
      </c>
      <c r="AK20" s="37">
        <f t="shared" si="4"/>
        <v>108.19200000000001</v>
      </c>
      <c r="AL20" s="37"/>
      <c r="AM20" s="37"/>
      <c r="AN20" s="37"/>
      <c r="AO20" s="37">
        <f t="shared" si="5"/>
        <v>108.19200000000001</v>
      </c>
      <c r="AP20" s="36">
        <v>6.9</v>
      </c>
      <c r="AQ20" s="36">
        <f t="shared" si="10"/>
        <v>6.9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1037</v>
      </c>
      <c r="BM20" s="33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0.87142857142857144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216807</v>
      </c>
      <c r="DD20" s="31"/>
      <c r="DE20" s="31">
        <f t="shared" si="8"/>
        <v>1190</v>
      </c>
      <c r="DF20" s="31"/>
      <c r="DG20" s="31">
        <f t="shared" si="11"/>
        <v>1190</v>
      </c>
      <c r="DH20" s="31"/>
      <c r="DI20" s="31"/>
      <c r="DJ20" s="31"/>
      <c r="DK20" s="31"/>
      <c r="DL20" s="31"/>
      <c r="DM20" s="31">
        <f t="shared" si="9"/>
        <v>1190</v>
      </c>
      <c r="DN20" s="31">
        <f t="shared" si="12"/>
        <v>263.9751552795031</v>
      </c>
      <c r="DO20" s="128">
        <v>1.1200000000000001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76</v>
      </c>
      <c r="H21" s="43">
        <f t="shared" si="1"/>
        <v>53.521126760563384</v>
      </c>
      <c r="I21" s="43">
        <v>77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685547</v>
      </c>
      <c r="AF21" s="38"/>
      <c r="AG21" s="38"/>
      <c r="AH21" s="38"/>
      <c r="AI21" s="37">
        <f t="shared" si="2"/>
        <v>4683</v>
      </c>
      <c r="AJ21" s="37">
        <f t="shared" si="3"/>
        <v>4.6829999999999998</v>
      </c>
      <c r="AK21" s="37">
        <f t="shared" si="4"/>
        <v>112.392</v>
      </c>
      <c r="AL21" s="37"/>
      <c r="AM21" s="37"/>
      <c r="AN21" s="37"/>
      <c r="AO21" s="37">
        <f t="shared" si="5"/>
        <v>112.392</v>
      </c>
      <c r="AP21" s="36">
        <v>6.3</v>
      </c>
      <c r="AQ21" s="36">
        <f t="shared" si="10"/>
        <v>6.3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1026</v>
      </c>
      <c r="BM21" s="33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0.86218487394957988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218025</v>
      </c>
      <c r="DD21" s="31"/>
      <c r="DE21" s="31">
        <f t="shared" si="8"/>
        <v>1218</v>
      </c>
      <c r="DF21" s="31"/>
      <c r="DG21" s="31">
        <f t="shared" si="11"/>
        <v>1218</v>
      </c>
      <c r="DH21" s="31"/>
      <c r="DI21" s="31"/>
      <c r="DJ21" s="31"/>
      <c r="DK21" s="31"/>
      <c r="DL21" s="31"/>
      <c r="DM21" s="31">
        <f t="shared" si="9"/>
        <v>1218</v>
      </c>
      <c r="DN21" s="31">
        <f t="shared" si="12"/>
        <v>260.08968609865474</v>
      </c>
      <c r="DO21" s="35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4</v>
      </c>
      <c r="G22" s="126">
        <v>75</v>
      </c>
      <c r="H22" s="43">
        <f t="shared" si="1"/>
        <v>52.816901408450704</v>
      </c>
      <c r="I22" s="43">
        <v>73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690055</v>
      </c>
      <c r="AF22" s="38"/>
      <c r="AG22" s="38"/>
      <c r="AH22" s="38"/>
      <c r="AI22" s="37">
        <f t="shared" si="2"/>
        <v>4508</v>
      </c>
      <c r="AJ22" s="37">
        <f t="shared" si="3"/>
        <v>4.508</v>
      </c>
      <c r="AK22" s="37">
        <f t="shared" si="4"/>
        <v>108.19200000000001</v>
      </c>
      <c r="AL22" s="37"/>
      <c r="AM22" s="37"/>
      <c r="AN22" s="37"/>
      <c r="AO22" s="37">
        <f t="shared" si="5"/>
        <v>108.19200000000001</v>
      </c>
      <c r="AP22" s="36">
        <v>5.8</v>
      </c>
      <c r="AQ22" s="36">
        <f t="shared" si="10"/>
        <v>5.8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1025</v>
      </c>
      <c r="BM22" s="33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0.8613445378151261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219126</v>
      </c>
      <c r="DD22" s="31"/>
      <c r="DE22" s="31">
        <f t="shared" si="8"/>
        <v>1101</v>
      </c>
      <c r="DF22" s="31"/>
      <c r="DG22" s="31">
        <f t="shared" si="11"/>
        <v>1101</v>
      </c>
      <c r="DH22" s="31"/>
      <c r="DI22" s="31"/>
      <c r="DJ22" s="31"/>
      <c r="DK22" s="31"/>
      <c r="DL22" s="31"/>
      <c r="DM22" s="31">
        <f t="shared" si="9"/>
        <v>1101</v>
      </c>
      <c r="DN22" s="31">
        <f t="shared" si="12"/>
        <v>244.23247559893522</v>
      </c>
      <c r="DO22" s="35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4</v>
      </c>
      <c r="G23" s="126">
        <v>76</v>
      </c>
      <c r="H23" s="43">
        <f t="shared" si="1"/>
        <v>53.521126760563384</v>
      </c>
      <c r="I23" s="43">
        <v>74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694895</v>
      </c>
      <c r="AF23" s="38"/>
      <c r="AG23" s="38"/>
      <c r="AH23" s="38"/>
      <c r="AI23" s="37">
        <f t="shared" si="2"/>
        <v>4840</v>
      </c>
      <c r="AJ23" s="37">
        <f t="shared" si="3"/>
        <v>4.84</v>
      </c>
      <c r="AK23" s="37">
        <f t="shared" si="4"/>
        <v>116.16</v>
      </c>
      <c r="AL23" s="37"/>
      <c r="AM23" s="37"/>
      <c r="AN23" s="37"/>
      <c r="AO23" s="37">
        <f t="shared" si="5"/>
        <v>116.16</v>
      </c>
      <c r="AP23" s="36">
        <v>5.3</v>
      </c>
      <c r="AQ23" s="36">
        <f t="shared" si="10"/>
        <v>5.3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1026</v>
      </c>
      <c r="BM23" s="33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0.86218487394957988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220310</v>
      </c>
      <c r="DD23" s="31"/>
      <c r="DE23" s="31">
        <f t="shared" si="8"/>
        <v>1184</v>
      </c>
      <c r="DF23" s="31"/>
      <c r="DG23" s="31">
        <f t="shared" si="11"/>
        <v>1184</v>
      </c>
      <c r="DH23" s="31"/>
      <c r="DI23" s="31"/>
      <c r="DJ23" s="31"/>
      <c r="DK23" s="31"/>
      <c r="DL23" s="31"/>
      <c r="DM23" s="31">
        <f t="shared" si="9"/>
        <v>1184</v>
      </c>
      <c r="DN23" s="31">
        <f t="shared" si="12"/>
        <v>244.62809917355372</v>
      </c>
      <c r="DO23" s="35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4</v>
      </c>
      <c r="G24" s="126">
        <v>77</v>
      </c>
      <c r="H24" s="43">
        <f t="shared" si="1"/>
        <v>54.225352112676056</v>
      </c>
      <c r="I24" s="43">
        <v>75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699616</v>
      </c>
      <c r="AF24" s="38"/>
      <c r="AG24" s="38"/>
      <c r="AH24" s="38"/>
      <c r="AI24" s="37">
        <f t="shared" si="2"/>
        <v>4721</v>
      </c>
      <c r="AJ24" s="37">
        <f t="shared" si="3"/>
        <v>4.7210000000000001</v>
      </c>
      <c r="AK24" s="37">
        <f t="shared" si="4"/>
        <v>113.304</v>
      </c>
      <c r="AL24" s="37"/>
      <c r="AM24" s="37"/>
      <c r="AN24" s="37"/>
      <c r="AO24" s="37">
        <f t="shared" si="5"/>
        <v>113.304</v>
      </c>
      <c r="AP24" s="36">
        <v>4.8</v>
      </c>
      <c r="AQ24" s="36">
        <f t="shared" si="10"/>
        <v>4.8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1016</v>
      </c>
      <c r="BM24" s="33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0.85378151260504198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221488</v>
      </c>
      <c r="DD24" s="31"/>
      <c r="DE24" s="31">
        <f t="shared" si="8"/>
        <v>1178</v>
      </c>
      <c r="DF24" s="31"/>
      <c r="DG24" s="31">
        <f t="shared" si="11"/>
        <v>1178</v>
      </c>
      <c r="DH24" s="31"/>
      <c r="DI24" s="31"/>
      <c r="DJ24" s="31"/>
      <c r="DK24" s="31"/>
      <c r="DL24" s="31"/>
      <c r="DM24" s="31">
        <f t="shared" si="9"/>
        <v>1178</v>
      </c>
      <c r="DN24" s="31">
        <f t="shared" si="12"/>
        <v>249.52340605803855</v>
      </c>
      <c r="DO24" s="128">
        <v>0.96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3</v>
      </c>
      <c r="G25" s="126">
        <v>77</v>
      </c>
      <c r="H25" s="43">
        <f t="shared" si="1"/>
        <v>54.225352112676056</v>
      </c>
      <c r="I25" s="43">
        <v>76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704263</v>
      </c>
      <c r="AF25" s="38"/>
      <c r="AG25" s="38"/>
      <c r="AH25" s="38"/>
      <c r="AI25" s="37">
        <f t="shared" si="2"/>
        <v>4647</v>
      </c>
      <c r="AJ25" s="37">
        <f t="shared" si="3"/>
        <v>4.6470000000000002</v>
      </c>
      <c r="AK25" s="37">
        <f t="shared" si="4"/>
        <v>111.52800000000001</v>
      </c>
      <c r="AL25" s="37"/>
      <c r="AM25" s="37"/>
      <c r="AN25" s="37"/>
      <c r="AO25" s="37">
        <f t="shared" si="5"/>
        <v>111.52800000000001</v>
      </c>
      <c r="AP25" s="36">
        <v>4.4000000000000004</v>
      </c>
      <c r="AQ25" s="36">
        <f t="shared" si="10"/>
        <v>4.4000000000000004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1016</v>
      </c>
      <c r="BM25" s="33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0.85378151260504198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222637</v>
      </c>
      <c r="DD25" s="31"/>
      <c r="DE25" s="31">
        <f t="shared" si="8"/>
        <v>1149</v>
      </c>
      <c r="DF25" s="31"/>
      <c r="DG25" s="31">
        <f t="shared" si="11"/>
        <v>1149</v>
      </c>
      <c r="DH25" s="31"/>
      <c r="DI25" s="31"/>
      <c r="DJ25" s="31"/>
      <c r="DK25" s="31"/>
      <c r="DL25" s="31"/>
      <c r="DM25" s="31">
        <f t="shared" si="9"/>
        <v>1149</v>
      </c>
      <c r="DN25" s="31">
        <f t="shared" si="12"/>
        <v>247.2562943834732</v>
      </c>
      <c r="DO25" s="35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3</v>
      </c>
      <c r="G26" s="126">
        <v>76</v>
      </c>
      <c r="H26" s="43">
        <f t="shared" si="1"/>
        <v>53.521126760563384</v>
      </c>
      <c r="I26" s="43">
        <v>75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708883</v>
      </c>
      <c r="AF26" s="38"/>
      <c r="AG26" s="38"/>
      <c r="AH26" s="38"/>
      <c r="AI26" s="37">
        <f t="shared" si="2"/>
        <v>4620</v>
      </c>
      <c r="AJ26" s="37">
        <f t="shared" si="3"/>
        <v>4.62</v>
      </c>
      <c r="AK26" s="37">
        <f t="shared" si="4"/>
        <v>110.88</v>
      </c>
      <c r="AL26" s="37"/>
      <c r="AM26" s="37"/>
      <c r="AN26" s="37"/>
      <c r="AO26" s="37">
        <f t="shared" si="5"/>
        <v>110.88</v>
      </c>
      <c r="AP26" s="36">
        <v>4</v>
      </c>
      <c r="AQ26" s="36">
        <f t="shared" si="10"/>
        <v>4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1016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0.85378151260504198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223806</v>
      </c>
      <c r="DD26" s="31"/>
      <c r="DE26" s="31">
        <f t="shared" si="8"/>
        <v>1169</v>
      </c>
      <c r="DF26" s="31"/>
      <c r="DG26" s="31">
        <f t="shared" si="11"/>
        <v>1169</v>
      </c>
      <c r="DH26" s="31"/>
      <c r="DI26" s="31"/>
      <c r="DJ26" s="31"/>
      <c r="DK26" s="31"/>
      <c r="DL26" s="31"/>
      <c r="DM26" s="31">
        <f t="shared" si="9"/>
        <v>1169</v>
      </c>
      <c r="DN26" s="31">
        <f t="shared" si="12"/>
        <v>253.03030303030303</v>
      </c>
      <c r="DO26" s="35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2</v>
      </c>
      <c r="G27" s="126">
        <v>75</v>
      </c>
      <c r="H27" s="43">
        <f t="shared" si="1"/>
        <v>52.816901408450704</v>
      </c>
      <c r="I27" s="43">
        <v>74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713437</v>
      </c>
      <c r="AF27" s="38"/>
      <c r="AG27" s="38"/>
      <c r="AH27" s="38"/>
      <c r="AI27" s="37">
        <f t="shared" si="2"/>
        <v>4554</v>
      </c>
      <c r="AJ27" s="37">
        <f t="shared" si="3"/>
        <v>4.5540000000000003</v>
      </c>
      <c r="AK27" s="37">
        <f t="shared" si="4"/>
        <v>109.29600000000001</v>
      </c>
      <c r="AL27" s="37"/>
      <c r="AM27" s="37"/>
      <c r="AN27" s="37"/>
      <c r="AO27" s="37">
        <f t="shared" si="5"/>
        <v>109.29600000000001</v>
      </c>
      <c r="AP27" s="36">
        <v>3.7</v>
      </c>
      <c r="AQ27" s="36">
        <f t="shared" si="10"/>
        <v>3.7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1016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0.85378151260504198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224954</v>
      </c>
      <c r="DD27" s="31"/>
      <c r="DE27" s="31">
        <f t="shared" si="8"/>
        <v>1148</v>
      </c>
      <c r="DF27" s="31"/>
      <c r="DG27" s="31">
        <f t="shared" si="11"/>
        <v>1148</v>
      </c>
      <c r="DH27" s="31"/>
      <c r="DI27" s="31"/>
      <c r="DJ27" s="31"/>
      <c r="DK27" s="31"/>
      <c r="DL27" s="31"/>
      <c r="DM27" s="31">
        <f t="shared" si="9"/>
        <v>1148</v>
      </c>
      <c r="DN27" s="31">
        <f t="shared" si="12"/>
        <v>252.08607817303468</v>
      </c>
      <c r="DO27" s="35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2</v>
      </c>
      <c r="G28" s="126">
        <v>75</v>
      </c>
      <c r="H28" s="43">
        <f t="shared" si="1"/>
        <v>52.816901408450704</v>
      </c>
      <c r="I28" s="43">
        <v>74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718113</v>
      </c>
      <c r="AF28" s="38"/>
      <c r="AG28" s="38"/>
      <c r="AH28" s="38"/>
      <c r="AI28" s="37">
        <f t="shared" si="2"/>
        <v>4676</v>
      </c>
      <c r="AJ28" s="37">
        <f t="shared" si="3"/>
        <v>4.6760000000000002</v>
      </c>
      <c r="AK28" s="37">
        <f t="shared" si="4"/>
        <v>112.224</v>
      </c>
      <c r="AL28" s="37"/>
      <c r="AM28" s="37"/>
      <c r="AN28" s="37"/>
      <c r="AO28" s="37">
        <f t="shared" si="5"/>
        <v>112.224</v>
      </c>
      <c r="AP28" s="36">
        <v>3.3</v>
      </c>
      <c r="AQ28" s="36">
        <f t="shared" si="10"/>
        <v>3.3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1016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0.85378151260504198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226111</v>
      </c>
      <c r="DD28" s="31"/>
      <c r="DE28" s="31">
        <f t="shared" si="8"/>
        <v>1157</v>
      </c>
      <c r="DF28" s="31"/>
      <c r="DG28" s="31">
        <f t="shared" si="11"/>
        <v>1157</v>
      </c>
      <c r="DH28" s="31"/>
      <c r="DI28" s="31"/>
      <c r="DJ28" s="31"/>
      <c r="DK28" s="31"/>
      <c r="DL28" s="31"/>
      <c r="DM28" s="31">
        <f t="shared" si="9"/>
        <v>1157</v>
      </c>
      <c r="DN28" s="31">
        <f t="shared" si="12"/>
        <v>247.43370402053037</v>
      </c>
      <c r="DO28" s="128">
        <v>1.03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2</v>
      </c>
      <c r="G29" s="126">
        <v>75</v>
      </c>
      <c r="H29" s="43">
        <f t="shared" si="1"/>
        <v>52.816901408450704</v>
      </c>
      <c r="I29" s="43">
        <v>74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722904</v>
      </c>
      <c r="AF29" s="38"/>
      <c r="AG29" s="38"/>
      <c r="AH29" s="38"/>
      <c r="AI29" s="37">
        <f t="shared" si="2"/>
        <v>4791</v>
      </c>
      <c r="AJ29" s="37">
        <f t="shared" si="3"/>
        <v>4.7910000000000004</v>
      </c>
      <c r="AK29" s="37">
        <f t="shared" si="4"/>
        <v>114.98400000000001</v>
      </c>
      <c r="AL29" s="37"/>
      <c r="AM29" s="37"/>
      <c r="AN29" s="37"/>
      <c r="AO29" s="37">
        <f t="shared" si="5"/>
        <v>114.98400000000001</v>
      </c>
      <c r="AP29" s="36">
        <v>3</v>
      </c>
      <c r="AQ29" s="36">
        <f t="shared" si="10"/>
        <v>3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1016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0.85378151260504198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227270</v>
      </c>
      <c r="DD29" s="31"/>
      <c r="DE29" s="31">
        <f t="shared" si="8"/>
        <v>1159</v>
      </c>
      <c r="DF29" s="31"/>
      <c r="DG29" s="31">
        <f t="shared" si="11"/>
        <v>1159</v>
      </c>
      <c r="DH29" s="31"/>
      <c r="DI29" s="31"/>
      <c r="DJ29" s="31"/>
      <c r="DK29" s="31"/>
      <c r="DL29" s="31"/>
      <c r="DM29" s="31">
        <f t="shared" si="9"/>
        <v>1159</v>
      </c>
      <c r="DN29" s="31">
        <f t="shared" si="12"/>
        <v>241.91191817992066</v>
      </c>
      <c r="DO29" s="35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1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727740</v>
      </c>
      <c r="AF30" s="38"/>
      <c r="AG30" s="38"/>
      <c r="AH30" s="38"/>
      <c r="AI30" s="37">
        <f t="shared" si="2"/>
        <v>4836</v>
      </c>
      <c r="AJ30" s="37">
        <f t="shared" si="3"/>
        <v>4.8360000000000003</v>
      </c>
      <c r="AK30" s="37">
        <f t="shared" si="4"/>
        <v>116.06400000000001</v>
      </c>
      <c r="AL30" s="37"/>
      <c r="AM30" s="37"/>
      <c r="AN30" s="37"/>
      <c r="AO30" s="37">
        <f t="shared" si="5"/>
        <v>116.06400000000001</v>
      </c>
      <c r="AP30" s="36">
        <v>2.6</v>
      </c>
      <c r="AQ30" s="36">
        <f t="shared" si="10"/>
        <v>2.6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1016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0.85378151260504198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228432</v>
      </c>
      <c r="DD30" s="31"/>
      <c r="DE30" s="31">
        <f t="shared" si="8"/>
        <v>1162</v>
      </c>
      <c r="DF30" s="31"/>
      <c r="DG30" s="31">
        <f t="shared" si="11"/>
        <v>1162</v>
      </c>
      <c r="DH30" s="31"/>
      <c r="DI30" s="31"/>
      <c r="DJ30" s="31"/>
      <c r="DK30" s="31"/>
      <c r="DL30" s="31"/>
      <c r="DM30" s="31">
        <f t="shared" si="9"/>
        <v>1162</v>
      </c>
      <c r="DN30" s="31">
        <f t="shared" si="12"/>
        <v>240.28122415219187</v>
      </c>
      <c r="DO30" s="35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1</v>
      </c>
      <c r="G31" s="126">
        <v>76</v>
      </c>
      <c r="H31" s="43">
        <f t="shared" si="1"/>
        <v>53.521126760563384</v>
      </c>
      <c r="I31" s="43">
        <v>74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732630</v>
      </c>
      <c r="AF31" s="38"/>
      <c r="AG31" s="38"/>
      <c r="AH31" s="38"/>
      <c r="AI31" s="37">
        <f t="shared" si="2"/>
        <v>4890</v>
      </c>
      <c r="AJ31" s="37">
        <f t="shared" si="3"/>
        <v>4.8899999999999997</v>
      </c>
      <c r="AK31" s="37">
        <f t="shared" si="4"/>
        <v>117.35999999999999</v>
      </c>
      <c r="AL31" s="37"/>
      <c r="AM31" s="37"/>
      <c r="AN31" s="37"/>
      <c r="AO31" s="37">
        <f t="shared" si="5"/>
        <v>117.35999999999999</v>
      </c>
      <c r="AP31" s="36">
        <v>2.4</v>
      </c>
      <c r="AQ31" s="36">
        <f t="shared" si="10"/>
        <v>2.4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1016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0.85378151260504198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229577</v>
      </c>
      <c r="DD31" s="31"/>
      <c r="DE31" s="31">
        <f t="shared" si="8"/>
        <v>1145</v>
      </c>
      <c r="DF31" s="31"/>
      <c r="DG31" s="31">
        <f t="shared" si="11"/>
        <v>1145</v>
      </c>
      <c r="DH31" s="31"/>
      <c r="DI31" s="31"/>
      <c r="DJ31" s="31"/>
      <c r="DK31" s="31"/>
      <c r="DL31" s="31"/>
      <c r="DM31" s="31">
        <f t="shared" si="9"/>
        <v>1145</v>
      </c>
      <c r="DN31" s="31">
        <f t="shared" si="12"/>
        <v>234.15132924335379</v>
      </c>
      <c r="DO31" s="35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0</v>
      </c>
      <c r="G32" s="126">
        <v>77</v>
      </c>
      <c r="H32" s="43">
        <f t="shared" si="1"/>
        <v>54.225352112676056</v>
      </c>
      <c r="I32" s="43">
        <v>73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737774</v>
      </c>
      <c r="AF32" s="38"/>
      <c r="AG32" s="38"/>
      <c r="AH32" s="38"/>
      <c r="AI32" s="37">
        <f t="shared" si="2"/>
        <v>5144</v>
      </c>
      <c r="AJ32" s="37">
        <f t="shared" si="3"/>
        <v>5.1440000000000001</v>
      </c>
      <c r="AK32" s="37">
        <f t="shared" si="4"/>
        <v>123.456</v>
      </c>
      <c r="AL32" s="37"/>
      <c r="AM32" s="37"/>
      <c r="AN32" s="37"/>
      <c r="AO32" s="37">
        <f t="shared" si="5"/>
        <v>123.456</v>
      </c>
      <c r="AP32" s="36">
        <v>2.1</v>
      </c>
      <c r="AQ32" s="36">
        <f t="shared" si="10"/>
        <v>2.1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1016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0.85378151260504198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230774</v>
      </c>
      <c r="DD32" s="31"/>
      <c r="DE32" s="31">
        <f t="shared" si="8"/>
        <v>1197</v>
      </c>
      <c r="DF32" s="31"/>
      <c r="DG32" s="31">
        <f t="shared" si="11"/>
        <v>1197</v>
      </c>
      <c r="DH32" s="31"/>
      <c r="DI32" s="31"/>
      <c r="DJ32" s="31"/>
      <c r="DK32" s="31"/>
      <c r="DL32" s="31"/>
      <c r="DM32" s="31">
        <f t="shared" si="9"/>
        <v>1197</v>
      </c>
      <c r="DN32" s="31">
        <f t="shared" si="12"/>
        <v>232.69828926905132</v>
      </c>
      <c r="DO32" s="128">
        <v>1.1200000000000001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1</v>
      </c>
      <c r="G33" s="126">
        <v>77</v>
      </c>
      <c r="H33" s="43">
        <f t="shared" si="1"/>
        <v>54.225352112676056</v>
      </c>
      <c r="I33" s="43">
        <v>70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742896</v>
      </c>
      <c r="AF33" s="38"/>
      <c r="AG33" s="38"/>
      <c r="AH33" s="38"/>
      <c r="AI33" s="37">
        <f t="shared" si="2"/>
        <v>5122</v>
      </c>
      <c r="AJ33" s="37">
        <f t="shared" si="3"/>
        <v>5.1219999999999999</v>
      </c>
      <c r="AK33" s="37">
        <f t="shared" si="4"/>
        <v>122.928</v>
      </c>
      <c r="AL33" s="37"/>
      <c r="AM33" s="37"/>
      <c r="AN33" s="37"/>
      <c r="AO33" s="37">
        <f t="shared" si="5"/>
        <v>122.928</v>
      </c>
      <c r="AP33" s="36">
        <v>2.4</v>
      </c>
      <c r="AQ33" s="36">
        <f t="shared" si="10"/>
        <v>2.4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231828</v>
      </c>
      <c r="DD33" s="31"/>
      <c r="DE33" s="31">
        <f t="shared" si="8"/>
        <v>1054</v>
      </c>
      <c r="DF33" s="31"/>
      <c r="DG33" s="31">
        <f t="shared" si="11"/>
        <v>1054</v>
      </c>
      <c r="DH33" s="31"/>
      <c r="DI33" s="31"/>
      <c r="DJ33" s="31"/>
      <c r="DK33" s="31"/>
      <c r="DL33" s="31"/>
      <c r="DM33" s="31">
        <f t="shared" si="9"/>
        <v>1054</v>
      </c>
      <c r="DN33" s="31">
        <f t="shared" si="12"/>
        <v>205.77899258102303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76</v>
      </c>
      <c r="H34" s="43">
        <f t="shared" si="1"/>
        <v>53.521126760563384</v>
      </c>
      <c r="I34" s="43">
        <v>72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747648</v>
      </c>
      <c r="AF34" s="38"/>
      <c r="AG34" s="38"/>
      <c r="AH34" s="38"/>
      <c r="AI34" s="37">
        <f t="shared" si="2"/>
        <v>4752</v>
      </c>
      <c r="AJ34" s="37">
        <f t="shared" si="3"/>
        <v>4.7519999999999998</v>
      </c>
      <c r="AK34" s="37">
        <f t="shared" si="4"/>
        <v>114.048</v>
      </c>
      <c r="AL34" s="37"/>
      <c r="AM34" s="37"/>
      <c r="AN34" s="37"/>
      <c r="AO34" s="37">
        <f t="shared" si="5"/>
        <v>114.048</v>
      </c>
      <c r="AP34" s="36">
        <v>2.4</v>
      </c>
      <c r="AQ34" s="36">
        <f t="shared" si="10"/>
        <v>2.4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232916</v>
      </c>
      <c r="DD34" s="31"/>
      <c r="DE34" s="31">
        <f t="shared" si="8"/>
        <v>1088</v>
      </c>
      <c r="DF34" s="31"/>
      <c r="DG34" s="31">
        <f t="shared" si="11"/>
        <v>1088</v>
      </c>
      <c r="DH34" s="31"/>
      <c r="DI34" s="31"/>
      <c r="DJ34" s="31"/>
      <c r="DK34" s="31"/>
      <c r="DL34" s="31"/>
      <c r="DM34" s="31">
        <f t="shared" si="9"/>
        <v>1088</v>
      </c>
      <c r="DN34" s="31">
        <f t="shared" si="12"/>
        <v>228.95622895622895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3.8333333333333335</v>
      </c>
      <c r="G35" s="27">
        <f t="shared" si="13"/>
        <v>75.916666666666671</v>
      </c>
      <c r="H35" s="27">
        <f t="shared" si="13"/>
        <v>53.462441314553992</v>
      </c>
      <c r="I35" s="27">
        <f t="shared" si="13"/>
        <v>75.5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113696</v>
      </c>
      <c r="AJ35" s="27">
        <f>SUM(AJ11:AJ34)</f>
        <v>113.69600000000001</v>
      </c>
      <c r="AK35" s="27">
        <f>AVERAGE(AK11:AK34)</f>
        <v>113.69599999999998</v>
      </c>
      <c r="AL35" s="27"/>
      <c r="AM35" s="27"/>
      <c r="AN35" s="27"/>
      <c r="AO35" s="27"/>
      <c r="AP35" s="27">
        <f>AVERAGE(AP11:AP34)</f>
        <v>5.5249999999999995</v>
      </c>
      <c r="AQ35" s="27">
        <f>AVERAGE(AQ11:AQ34)</f>
        <v>5.5249999999999995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27398</v>
      </c>
      <c r="DF35" s="27"/>
      <c r="DG35" s="27"/>
      <c r="DH35" s="27"/>
      <c r="DI35" s="27"/>
      <c r="DJ35" s="27"/>
      <c r="DK35" s="27"/>
      <c r="DL35" s="27"/>
      <c r="DM35" s="27">
        <f t="shared" si="9"/>
        <v>27398</v>
      </c>
      <c r="DN35" s="27">
        <f t="shared" si="12"/>
        <v>240.97593582887697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190</v>
      </c>
      <c r="D38" s="288"/>
      <c r="E38" s="288"/>
      <c r="F38" s="289"/>
    </row>
    <row r="39" spans="2:127" x14ac:dyDescent="0.25">
      <c r="B39" s="21" t="s">
        <v>2</v>
      </c>
      <c r="C39" s="287" t="s">
        <v>182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00" t="s">
        <v>158</v>
      </c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14"/>
    </row>
    <row r="44" spans="2:127" x14ac:dyDescent="0.25">
      <c r="B44" s="100" t="s">
        <v>159</v>
      </c>
      <c r="C44" s="161"/>
      <c r="D44" s="138"/>
      <c r="E44" s="138"/>
      <c r="F44" s="138"/>
      <c r="G44" s="138"/>
      <c r="H44" s="138"/>
      <c r="I44" s="138"/>
      <c r="J44" s="138"/>
      <c r="K44" s="162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4"/>
      <c r="X44" s="165"/>
      <c r="Y44" s="165"/>
      <c r="Z44" s="4"/>
    </row>
    <row r="45" spans="2:127" x14ac:dyDescent="0.25">
      <c r="B45" s="100" t="s">
        <v>160</v>
      </c>
      <c r="C45" s="149"/>
      <c r="D45" s="150"/>
      <c r="E45" s="150"/>
      <c r="F45" s="150"/>
      <c r="G45" s="150"/>
      <c r="H45" s="150"/>
      <c r="I45" s="150"/>
      <c r="J45" s="150"/>
      <c r="K45" s="151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3"/>
      <c r="X45" s="154"/>
      <c r="Y45" s="154"/>
      <c r="Z45" s="4"/>
    </row>
    <row r="46" spans="2:127" x14ac:dyDescent="0.25">
      <c r="B46" s="101" t="s">
        <v>161</v>
      </c>
      <c r="C46" s="151"/>
      <c r="D46" s="160"/>
      <c r="E46" s="160"/>
      <c r="F46" s="160"/>
      <c r="G46" s="160"/>
      <c r="H46" s="160"/>
      <c r="I46" s="160"/>
      <c r="J46" s="160"/>
      <c r="K46" s="155"/>
      <c r="L46" s="156"/>
      <c r="M46" s="156"/>
      <c r="N46" s="156"/>
      <c r="O46" s="156"/>
      <c r="P46" s="156"/>
      <c r="Q46" s="156"/>
      <c r="R46" s="156"/>
      <c r="S46" s="156"/>
      <c r="T46" s="156"/>
      <c r="U46" s="157"/>
      <c r="V46" s="157"/>
      <c r="W46" s="158"/>
      <c r="X46" s="159"/>
      <c r="Y46" s="159"/>
      <c r="Z46" s="4"/>
    </row>
    <row r="47" spans="2:127" x14ac:dyDescent="0.25">
      <c r="B47" s="116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17" t="s">
        <v>193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16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194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195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4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</row>
    <row r="54" spans="2:26" x14ac:dyDescent="0.25">
      <c r="B54" s="291" t="s">
        <v>169</v>
      </c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</row>
    <row r="55" spans="2:26" x14ac:dyDescent="0.25">
      <c r="B55" s="290" t="s">
        <v>170</v>
      </c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</row>
    <row r="56" spans="2:26" x14ac:dyDescent="0.25">
      <c r="B56" s="291" t="s">
        <v>171</v>
      </c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</row>
    <row r="57" spans="2:26" x14ac:dyDescent="0.25">
      <c r="B57" s="11" t="s">
        <v>179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25">
      <c r="B60" s="105"/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25">
      <c r="B61" s="105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  <row r="62" spans="2:26" x14ac:dyDescent="0.25">
      <c r="B62" s="105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50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4:Y54"/>
    <mergeCell ref="B55:Y55"/>
    <mergeCell ref="B56:Y56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DW67"/>
  <sheetViews>
    <sheetView topLeftCell="A40" zoomScaleNormal="100" workbookViewId="0">
      <selection activeCell="BM11" sqref="BM11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43319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'6'!AE34</f>
        <v>747648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'6'!DC34</f>
        <v>232916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3</v>
      </c>
      <c r="G11" s="126">
        <v>69</v>
      </c>
      <c r="H11" s="43">
        <f t="shared" ref="H11:H34" si="1">G11/1.42</f>
        <v>48.591549295774648</v>
      </c>
      <c r="I11" s="43">
        <v>75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752212</v>
      </c>
      <c r="AF11" s="38"/>
      <c r="AG11" s="38"/>
      <c r="AH11" s="38"/>
      <c r="AI11" s="37">
        <f t="shared" ref="AI11:AI34" si="2">IF(ISBLANK(AE11),"-",AE11-AE10)</f>
        <v>4564</v>
      </c>
      <c r="AJ11" s="37">
        <f t="shared" ref="AJ11:AJ34" si="3">AI11/1000</f>
        <v>4.5640000000000001</v>
      </c>
      <c r="AK11" s="37">
        <f t="shared" ref="AK11:AK34" si="4">AJ11*24</f>
        <v>109.536</v>
      </c>
      <c r="AL11" s="37"/>
      <c r="AM11" s="37"/>
      <c r="AN11" s="37"/>
      <c r="AO11" s="37">
        <f t="shared" ref="AO11:AO34" si="5">AK11</f>
        <v>109.536</v>
      </c>
      <c r="AP11" s="36">
        <v>4.5</v>
      </c>
      <c r="AQ11" s="36">
        <f>AP11</f>
        <v>4.5</v>
      </c>
      <c r="AR11" s="35"/>
      <c r="AS11" s="35"/>
      <c r="AT11" s="35"/>
      <c r="AU11" s="34" t="s">
        <v>153</v>
      </c>
      <c r="AV11" s="96">
        <v>1187</v>
      </c>
      <c r="AW11" s="96">
        <v>1185</v>
      </c>
      <c r="AX11" s="96">
        <v>0</v>
      </c>
      <c r="AY11" s="96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96">
        <v>0</v>
      </c>
      <c r="BM11" s="96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234041</v>
      </c>
      <c r="DD11" s="31"/>
      <c r="DE11" s="31">
        <f t="shared" ref="DE11:DE34" si="8">IF(ISBLANK(DC11),"-",DC11-DC10)</f>
        <v>1125</v>
      </c>
      <c r="DF11" s="31"/>
      <c r="DG11" s="31">
        <f>DC11-DC10</f>
        <v>1125</v>
      </c>
      <c r="DH11" s="31"/>
      <c r="DI11" s="31"/>
      <c r="DJ11" s="31"/>
      <c r="DK11" s="31"/>
      <c r="DL11" s="31"/>
      <c r="DM11" s="31">
        <f t="shared" ref="DM11:DM35" si="9">DE11</f>
        <v>1125</v>
      </c>
      <c r="DN11" s="31">
        <f>DM11/AJ11</f>
        <v>246.49430324276949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70</v>
      </c>
      <c r="H12" s="43">
        <f t="shared" si="1"/>
        <v>49.295774647887328</v>
      </c>
      <c r="I12" s="43">
        <v>77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756818</v>
      </c>
      <c r="AF12" s="38"/>
      <c r="AG12" s="38"/>
      <c r="AH12" s="38"/>
      <c r="AI12" s="37">
        <f t="shared" si="2"/>
        <v>4606</v>
      </c>
      <c r="AJ12" s="37">
        <f t="shared" si="3"/>
        <v>4.6059999999999999</v>
      </c>
      <c r="AK12" s="37">
        <f t="shared" si="4"/>
        <v>110.544</v>
      </c>
      <c r="AL12" s="37"/>
      <c r="AM12" s="37"/>
      <c r="AN12" s="37"/>
      <c r="AO12" s="37">
        <f t="shared" si="5"/>
        <v>110.544</v>
      </c>
      <c r="AP12" s="36">
        <v>6</v>
      </c>
      <c r="AQ12" s="36">
        <f t="shared" ref="AQ12:AQ34" si="10">AP12</f>
        <v>6</v>
      </c>
      <c r="AR12" s="35"/>
      <c r="AS12" s="35"/>
      <c r="AT12" s="35"/>
      <c r="AU12" s="34" t="s">
        <v>153</v>
      </c>
      <c r="AV12" s="96">
        <v>1187</v>
      </c>
      <c r="AW12" s="96">
        <v>1185</v>
      </c>
      <c r="AX12" s="96">
        <v>0</v>
      </c>
      <c r="AY12" s="96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96">
        <v>0</v>
      </c>
      <c r="BM12" s="96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235134</v>
      </c>
      <c r="DD12" s="31"/>
      <c r="DE12" s="31">
        <f t="shared" si="8"/>
        <v>1093</v>
      </c>
      <c r="DF12" s="31"/>
      <c r="DG12" s="31">
        <f t="shared" ref="DG12:DG34" si="11">DC12-DC11</f>
        <v>1093</v>
      </c>
      <c r="DH12" s="31"/>
      <c r="DI12" s="31"/>
      <c r="DJ12" s="31"/>
      <c r="DK12" s="31"/>
      <c r="DL12" s="31"/>
      <c r="DM12" s="31">
        <f t="shared" si="9"/>
        <v>1093</v>
      </c>
      <c r="DN12" s="31">
        <f t="shared" ref="DN12:DN35" si="12">DM12/AJ12</f>
        <v>237.2991749891446</v>
      </c>
      <c r="DO12" s="128">
        <v>0.99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5</v>
      </c>
      <c r="G13" s="126">
        <v>70</v>
      </c>
      <c r="H13" s="43">
        <f t="shared" si="1"/>
        <v>49.295774647887328</v>
      </c>
      <c r="I13" s="43">
        <v>78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761335</v>
      </c>
      <c r="AF13" s="38"/>
      <c r="AG13" s="38"/>
      <c r="AH13" s="38"/>
      <c r="AI13" s="37">
        <f t="shared" si="2"/>
        <v>4517</v>
      </c>
      <c r="AJ13" s="37">
        <f t="shared" si="3"/>
        <v>4.5170000000000003</v>
      </c>
      <c r="AK13" s="37">
        <f t="shared" si="4"/>
        <v>108.40800000000002</v>
      </c>
      <c r="AL13" s="37"/>
      <c r="AM13" s="37"/>
      <c r="AN13" s="37"/>
      <c r="AO13" s="37">
        <f t="shared" si="5"/>
        <v>108.40800000000002</v>
      </c>
      <c r="AP13" s="36">
        <v>7.7</v>
      </c>
      <c r="AQ13" s="36">
        <f t="shared" si="10"/>
        <v>7.7</v>
      </c>
      <c r="AR13" s="35"/>
      <c r="AS13" s="35"/>
      <c r="AT13" s="35"/>
      <c r="AU13" s="34" t="s">
        <v>153</v>
      </c>
      <c r="AV13" s="96">
        <v>1187</v>
      </c>
      <c r="AW13" s="96">
        <v>1185</v>
      </c>
      <c r="AX13" s="96">
        <v>0</v>
      </c>
      <c r="AY13" s="96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96">
        <v>0</v>
      </c>
      <c r="BM13" s="96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236251</v>
      </c>
      <c r="DD13" s="31"/>
      <c r="DE13" s="31">
        <f t="shared" si="8"/>
        <v>1117</v>
      </c>
      <c r="DF13" s="31"/>
      <c r="DG13" s="31">
        <f t="shared" si="11"/>
        <v>1117</v>
      </c>
      <c r="DH13" s="31"/>
      <c r="DI13" s="31"/>
      <c r="DJ13" s="31"/>
      <c r="DK13" s="31"/>
      <c r="DL13" s="31"/>
      <c r="DM13" s="31">
        <f t="shared" si="9"/>
        <v>1117</v>
      </c>
      <c r="DN13" s="31">
        <f t="shared" si="12"/>
        <v>247.28802302413104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7</v>
      </c>
      <c r="G14" s="126">
        <v>71</v>
      </c>
      <c r="H14" s="43">
        <f t="shared" si="1"/>
        <v>50</v>
      </c>
      <c r="I14" s="43">
        <v>79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765771</v>
      </c>
      <c r="AF14" s="38"/>
      <c r="AG14" s="38"/>
      <c r="AH14" s="38"/>
      <c r="AI14" s="37">
        <f t="shared" si="2"/>
        <v>4436</v>
      </c>
      <c r="AJ14" s="37">
        <f t="shared" si="3"/>
        <v>4.4359999999999999</v>
      </c>
      <c r="AK14" s="37">
        <f t="shared" si="4"/>
        <v>106.464</v>
      </c>
      <c r="AL14" s="37"/>
      <c r="AM14" s="37"/>
      <c r="AN14" s="37"/>
      <c r="AO14" s="37">
        <f t="shared" si="5"/>
        <v>106.464</v>
      </c>
      <c r="AP14" s="36">
        <v>9.1999999999999993</v>
      </c>
      <c r="AQ14" s="36">
        <f t="shared" si="10"/>
        <v>9.1999999999999993</v>
      </c>
      <c r="AR14" s="35"/>
      <c r="AS14" s="35"/>
      <c r="AT14" s="35"/>
      <c r="AU14" s="34" t="s">
        <v>153</v>
      </c>
      <c r="AV14" s="96">
        <v>1187</v>
      </c>
      <c r="AW14" s="96">
        <v>1185</v>
      </c>
      <c r="AX14" s="96">
        <v>0</v>
      </c>
      <c r="AY14" s="96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96">
        <v>0</v>
      </c>
      <c r="BM14" s="96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237342</v>
      </c>
      <c r="DD14" s="31"/>
      <c r="DE14" s="31">
        <f t="shared" si="8"/>
        <v>1091</v>
      </c>
      <c r="DF14" s="31"/>
      <c r="DG14" s="31">
        <f t="shared" si="11"/>
        <v>1091</v>
      </c>
      <c r="DH14" s="31"/>
      <c r="DI14" s="31"/>
      <c r="DJ14" s="31"/>
      <c r="DK14" s="31"/>
      <c r="DL14" s="31"/>
      <c r="DM14" s="31">
        <f t="shared" si="9"/>
        <v>1091</v>
      </c>
      <c r="DN14" s="31">
        <f t="shared" si="12"/>
        <v>245.94229035166816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8</v>
      </c>
      <c r="G15" s="126">
        <v>78</v>
      </c>
      <c r="H15" s="43">
        <f t="shared" si="1"/>
        <v>54.929577464788736</v>
      </c>
      <c r="I15" s="43">
        <v>80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770575</v>
      </c>
      <c r="AF15" s="38"/>
      <c r="AG15" s="38"/>
      <c r="AH15" s="38"/>
      <c r="AI15" s="37">
        <f t="shared" si="2"/>
        <v>4804</v>
      </c>
      <c r="AJ15" s="37">
        <f t="shared" si="3"/>
        <v>4.8040000000000003</v>
      </c>
      <c r="AK15" s="37">
        <f t="shared" si="4"/>
        <v>115.29600000000001</v>
      </c>
      <c r="AL15" s="37"/>
      <c r="AM15" s="37"/>
      <c r="AN15" s="37"/>
      <c r="AO15" s="37">
        <f t="shared" si="5"/>
        <v>115.29600000000001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96">
        <v>1187</v>
      </c>
      <c r="AW15" s="96">
        <v>1185</v>
      </c>
      <c r="AX15" s="96">
        <v>0</v>
      </c>
      <c r="AY15" s="96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96">
        <v>0</v>
      </c>
      <c r="BM15" s="96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238438</v>
      </c>
      <c r="DD15" s="31"/>
      <c r="DE15" s="31">
        <f t="shared" si="8"/>
        <v>1096</v>
      </c>
      <c r="DF15" s="31"/>
      <c r="DG15" s="31">
        <f t="shared" si="11"/>
        <v>1096</v>
      </c>
      <c r="DH15" s="31"/>
      <c r="DI15" s="31"/>
      <c r="DJ15" s="31"/>
      <c r="DK15" s="31"/>
      <c r="DL15" s="31"/>
      <c r="DM15" s="31">
        <f t="shared" si="9"/>
        <v>1096</v>
      </c>
      <c r="DN15" s="31">
        <f t="shared" si="12"/>
        <v>228.14321398834304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8</v>
      </c>
      <c r="G16" s="126">
        <v>76</v>
      </c>
      <c r="H16" s="43">
        <f t="shared" si="1"/>
        <v>53.521126760563384</v>
      </c>
      <c r="I16" s="43">
        <v>80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775258</v>
      </c>
      <c r="AF16" s="38"/>
      <c r="AG16" s="38"/>
      <c r="AH16" s="38"/>
      <c r="AI16" s="37">
        <f t="shared" si="2"/>
        <v>4683</v>
      </c>
      <c r="AJ16" s="37">
        <f t="shared" si="3"/>
        <v>4.6829999999999998</v>
      </c>
      <c r="AK16" s="37">
        <f t="shared" si="4"/>
        <v>112.392</v>
      </c>
      <c r="AL16" s="37"/>
      <c r="AM16" s="37"/>
      <c r="AN16" s="37"/>
      <c r="AO16" s="37">
        <f t="shared" si="5"/>
        <v>112.392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96">
        <v>1187</v>
      </c>
      <c r="AW16" s="96">
        <v>1185</v>
      </c>
      <c r="AX16" s="96">
        <v>0</v>
      </c>
      <c r="AY16" s="96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96">
        <v>0</v>
      </c>
      <c r="BM16" s="96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239440</v>
      </c>
      <c r="DD16" s="31"/>
      <c r="DE16" s="31">
        <f t="shared" si="8"/>
        <v>1002</v>
      </c>
      <c r="DF16" s="31"/>
      <c r="DG16" s="31">
        <f t="shared" si="11"/>
        <v>1002</v>
      </c>
      <c r="DH16" s="31"/>
      <c r="DI16" s="31"/>
      <c r="DJ16" s="31"/>
      <c r="DK16" s="31"/>
      <c r="DL16" s="31"/>
      <c r="DM16" s="31">
        <f t="shared" si="9"/>
        <v>1002</v>
      </c>
      <c r="DN16" s="31">
        <f t="shared" si="12"/>
        <v>213.9654067905189</v>
      </c>
      <c r="DO16" s="128">
        <v>1.06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7</v>
      </c>
      <c r="G17" s="126">
        <v>79</v>
      </c>
      <c r="H17" s="43">
        <f t="shared" si="1"/>
        <v>55.633802816901408</v>
      </c>
      <c r="I17" s="43">
        <v>80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780402</v>
      </c>
      <c r="AF17" s="38"/>
      <c r="AG17" s="38"/>
      <c r="AH17" s="38"/>
      <c r="AI17" s="37">
        <f t="shared" si="2"/>
        <v>5144</v>
      </c>
      <c r="AJ17" s="37">
        <f t="shared" si="3"/>
        <v>5.1440000000000001</v>
      </c>
      <c r="AK17" s="37">
        <f t="shared" si="4"/>
        <v>123.456</v>
      </c>
      <c r="AL17" s="37"/>
      <c r="AM17" s="37"/>
      <c r="AN17" s="37"/>
      <c r="AO17" s="37">
        <f t="shared" si="5"/>
        <v>123.456</v>
      </c>
      <c r="AP17" s="36">
        <v>9.1</v>
      </c>
      <c r="AQ17" s="36">
        <f t="shared" si="10"/>
        <v>9.1</v>
      </c>
      <c r="AR17" s="35"/>
      <c r="AS17" s="35"/>
      <c r="AT17" s="35"/>
      <c r="AU17" s="34" t="s">
        <v>154</v>
      </c>
      <c r="AV17" s="96">
        <v>1187</v>
      </c>
      <c r="AW17" s="96">
        <v>1185</v>
      </c>
      <c r="AX17" s="96">
        <v>0</v>
      </c>
      <c r="AY17" s="96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96">
        <v>0</v>
      </c>
      <c r="BM17" s="96">
        <v>1016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0.85378151260504198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240622</v>
      </c>
      <c r="DD17" s="31"/>
      <c r="DE17" s="31">
        <f t="shared" si="8"/>
        <v>1182</v>
      </c>
      <c r="DF17" s="31"/>
      <c r="DG17" s="31">
        <f t="shared" si="11"/>
        <v>1182</v>
      </c>
      <c r="DH17" s="31"/>
      <c r="DI17" s="31"/>
      <c r="DJ17" s="31"/>
      <c r="DK17" s="31"/>
      <c r="DL17" s="31"/>
      <c r="DM17" s="31">
        <f t="shared" si="9"/>
        <v>1182</v>
      </c>
      <c r="DN17" s="31">
        <f t="shared" si="12"/>
        <v>229.78227060653188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7</v>
      </c>
      <c r="G18" s="126">
        <v>76</v>
      </c>
      <c r="H18" s="43">
        <f t="shared" si="1"/>
        <v>53.521126760563384</v>
      </c>
      <c r="I18" s="43">
        <v>74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785296</v>
      </c>
      <c r="AF18" s="38"/>
      <c r="AG18" s="38"/>
      <c r="AH18" s="38"/>
      <c r="AI18" s="37">
        <f t="shared" si="2"/>
        <v>4894</v>
      </c>
      <c r="AJ18" s="37">
        <f t="shared" si="3"/>
        <v>4.8940000000000001</v>
      </c>
      <c r="AK18" s="37">
        <f t="shared" si="4"/>
        <v>117.456</v>
      </c>
      <c r="AL18" s="37"/>
      <c r="AM18" s="37"/>
      <c r="AN18" s="37"/>
      <c r="AO18" s="37">
        <f t="shared" si="5"/>
        <v>117.456</v>
      </c>
      <c r="AP18" s="36">
        <v>8.6</v>
      </c>
      <c r="AQ18" s="36">
        <f t="shared" si="10"/>
        <v>8.6</v>
      </c>
      <c r="AR18" s="35"/>
      <c r="AS18" s="35"/>
      <c r="AT18" s="35"/>
      <c r="AU18" s="34" t="s">
        <v>154</v>
      </c>
      <c r="AV18" s="96">
        <v>1187</v>
      </c>
      <c r="AW18" s="96">
        <v>1185</v>
      </c>
      <c r="AX18" s="96">
        <v>0</v>
      </c>
      <c r="AY18" s="96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96">
        <v>0</v>
      </c>
      <c r="BM18" s="96">
        <v>1017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0.85462184873949576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241786</v>
      </c>
      <c r="DD18" s="31"/>
      <c r="DE18" s="31">
        <f t="shared" si="8"/>
        <v>1164</v>
      </c>
      <c r="DF18" s="31"/>
      <c r="DG18" s="31">
        <f t="shared" si="11"/>
        <v>1164</v>
      </c>
      <c r="DH18" s="31"/>
      <c r="DI18" s="31"/>
      <c r="DJ18" s="31"/>
      <c r="DK18" s="31"/>
      <c r="DL18" s="31"/>
      <c r="DM18" s="31">
        <f t="shared" si="9"/>
        <v>1164</v>
      </c>
      <c r="DN18" s="31">
        <f t="shared" si="12"/>
        <v>237.84225582345729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6</v>
      </c>
      <c r="G19" s="126">
        <v>75</v>
      </c>
      <c r="H19" s="43">
        <f t="shared" si="1"/>
        <v>52.816901408450704</v>
      </c>
      <c r="I19" s="43">
        <v>74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790078</v>
      </c>
      <c r="AF19" s="38"/>
      <c r="AG19" s="38"/>
      <c r="AH19" s="38"/>
      <c r="AI19" s="37">
        <f t="shared" si="2"/>
        <v>4782</v>
      </c>
      <c r="AJ19" s="37">
        <f t="shared" si="3"/>
        <v>4.782</v>
      </c>
      <c r="AK19" s="37">
        <f t="shared" si="4"/>
        <v>114.768</v>
      </c>
      <c r="AL19" s="37"/>
      <c r="AM19" s="37"/>
      <c r="AN19" s="37"/>
      <c r="AO19" s="37">
        <f t="shared" si="5"/>
        <v>114.768</v>
      </c>
      <c r="AP19" s="36">
        <v>7.9</v>
      </c>
      <c r="AQ19" s="36">
        <f t="shared" si="10"/>
        <v>7.9</v>
      </c>
      <c r="AR19" s="35"/>
      <c r="AS19" s="35"/>
      <c r="AT19" s="35"/>
      <c r="AU19" s="34" t="s">
        <v>154</v>
      </c>
      <c r="AV19" s="96">
        <v>1186</v>
      </c>
      <c r="AW19" s="96">
        <v>1185</v>
      </c>
      <c r="AX19" s="96">
        <v>0</v>
      </c>
      <c r="AY19" s="96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96">
        <v>0</v>
      </c>
      <c r="BM19" s="96">
        <v>1016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0.99663865546218489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0.85378151260504198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243030</v>
      </c>
      <c r="DD19" s="31"/>
      <c r="DE19" s="31">
        <f t="shared" si="8"/>
        <v>1244</v>
      </c>
      <c r="DF19" s="31"/>
      <c r="DG19" s="31">
        <f t="shared" si="11"/>
        <v>1244</v>
      </c>
      <c r="DH19" s="31"/>
      <c r="DI19" s="31"/>
      <c r="DJ19" s="31"/>
      <c r="DK19" s="31"/>
      <c r="DL19" s="31"/>
      <c r="DM19" s="31">
        <f t="shared" si="9"/>
        <v>1244</v>
      </c>
      <c r="DN19" s="31">
        <f t="shared" si="12"/>
        <v>260.14219991635298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6</v>
      </c>
      <c r="G20" s="126">
        <v>76</v>
      </c>
      <c r="H20" s="43">
        <f t="shared" si="1"/>
        <v>53.521126760563384</v>
      </c>
      <c r="I20" s="43">
        <v>74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794746</v>
      </c>
      <c r="AF20" s="38"/>
      <c r="AG20" s="38"/>
      <c r="AH20" s="38"/>
      <c r="AI20" s="37">
        <f t="shared" si="2"/>
        <v>4668</v>
      </c>
      <c r="AJ20" s="37">
        <f t="shared" si="3"/>
        <v>4.6680000000000001</v>
      </c>
      <c r="AK20" s="37">
        <f t="shared" si="4"/>
        <v>112.03200000000001</v>
      </c>
      <c r="AL20" s="37"/>
      <c r="AM20" s="37"/>
      <c r="AN20" s="37"/>
      <c r="AO20" s="37">
        <f t="shared" si="5"/>
        <v>112.03200000000001</v>
      </c>
      <c r="AP20" s="36">
        <v>7.3</v>
      </c>
      <c r="AQ20" s="36">
        <f t="shared" si="10"/>
        <v>7.3</v>
      </c>
      <c r="AR20" s="35"/>
      <c r="AS20" s="35"/>
      <c r="AT20" s="35"/>
      <c r="AU20" s="34" t="s">
        <v>154</v>
      </c>
      <c r="AV20" s="96">
        <v>1187</v>
      </c>
      <c r="AW20" s="96">
        <v>1185</v>
      </c>
      <c r="AX20" s="96">
        <v>0</v>
      </c>
      <c r="AY20" s="96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96">
        <v>0</v>
      </c>
      <c r="BM20" s="96">
        <v>1017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0.85462184873949576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244238</v>
      </c>
      <c r="DD20" s="31"/>
      <c r="DE20" s="31">
        <f t="shared" si="8"/>
        <v>1208</v>
      </c>
      <c r="DF20" s="31"/>
      <c r="DG20" s="31">
        <f t="shared" si="11"/>
        <v>1208</v>
      </c>
      <c r="DH20" s="31"/>
      <c r="DI20" s="31"/>
      <c r="DJ20" s="31"/>
      <c r="DK20" s="31"/>
      <c r="DL20" s="31"/>
      <c r="DM20" s="31">
        <f t="shared" si="9"/>
        <v>1208</v>
      </c>
      <c r="DN20" s="31">
        <f t="shared" si="12"/>
        <v>258.78320479862896</v>
      </c>
      <c r="DO20" s="128">
        <v>1.1100000000000001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75</v>
      </c>
      <c r="H21" s="43">
        <f t="shared" si="1"/>
        <v>52.816901408450704</v>
      </c>
      <c r="I21" s="43">
        <v>72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799248</v>
      </c>
      <c r="AF21" s="38"/>
      <c r="AG21" s="38"/>
      <c r="AH21" s="38"/>
      <c r="AI21" s="37">
        <f t="shared" si="2"/>
        <v>4502</v>
      </c>
      <c r="AJ21" s="37">
        <f t="shared" si="3"/>
        <v>4.5019999999999998</v>
      </c>
      <c r="AK21" s="37">
        <f t="shared" si="4"/>
        <v>108.048</v>
      </c>
      <c r="AL21" s="37"/>
      <c r="AM21" s="37"/>
      <c r="AN21" s="37"/>
      <c r="AO21" s="37">
        <f t="shared" si="5"/>
        <v>108.048</v>
      </c>
      <c r="AP21" s="36">
        <v>6.8</v>
      </c>
      <c r="AQ21" s="36">
        <f t="shared" si="10"/>
        <v>6.8</v>
      </c>
      <c r="AR21" s="35"/>
      <c r="AS21" s="35"/>
      <c r="AT21" s="35"/>
      <c r="AU21" s="34" t="s">
        <v>154</v>
      </c>
      <c r="AV21" s="96">
        <v>1187</v>
      </c>
      <c r="AW21" s="96">
        <v>1185</v>
      </c>
      <c r="AX21" s="96">
        <v>0</v>
      </c>
      <c r="AY21" s="96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96">
        <v>0</v>
      </c>
      <c r="BM21" s="96">
        <v>1016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0.85378151260504198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245416</v>
      </c>
      <c r="DD21" s="31"/>
      <c r="DE21" s="31">
        <f t="shared" si="8"/>
        <v>1178</v>
      </c>
      <c r="DF21" s="31"/>
      <c r="DG21" s="31">
        <f t="shared" si="11"/>
        <v>1178</v>
      </c>
      <c r="DH21" s="31"/>
      <c r="DI21" s="31"/>
      <c r="DJ21" s="31"/>
      <c r="DK21" s="31"/>
      <c r="DL21" s="31"/>
      <c r="DM21" s="31">
        <f t="shared" si="9"/>
        <v>1178</v>
      </c>
      <c r="DN21" s="31">
        <f t="shared" si="12"/>
        <v>261.66148378498445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5</v>
      </c>
      <c r="G22" s="126">
        <v>75</v>
      </c>
      <c r="H22" s="43">
        <f t="shared" si="1"/>
        <v>52.816901408450704</v>
      </c>
      <c r="I22" s="43">
        <v>72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803614</v>
      </c>
      <c r="AF22" s="38"/>
      <c r="AG22" s="38"/>
      <c r="AH22" s="38"/>
      <c r="AI22" s="37">
        <f t="shared" si="2"/>
        <v>4366</v>
      </c>
      <c r="AJ22" s="37">
        <f t="shared" si="3"/>
        <v>4.3659999999999997</v>
      </c>
      <c r="AK22" s="37">
        <f t="shared" si="4"/>
        <v>104.78399999999999</v>
      </c>
      <c r="AL22" s="37"/>
      <c r="AM22" s="37"/>
      <c r="AN22" s="37"/>
      <c r="AO22" s="37">
        <f t="shared" si="5"/>
        <v>104.78399999999999</v>
      </c>
      <c r="AP22" s="36">
        <v>6.3</v>
      </c>
      <c r="AQ22" s="36">
        <f t="shared" si="10"/>
        <v>6.3</v>
      </c>
      <c r="AR22" s="35"/>
      <c r="AS22" s="35"/>
      <c r="AT22" s="35"/>
      <c r="AU22" s="34" t="s">
        <v>154</v>
      </c>
      <c r="AV22" s="96">
        <v>1187</v>
      </c>
      <c r="AW22" s="96">
        <v>1185</v>
      </c>
      <c r="AX22" s="96">
        <v>0</v>
      </c>
      <c r="AY22" s="96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96">
        <v>0</v>
      </c>
      <c r="BM22" s="96">
        <v>1016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0.85378151260504198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246550</v>
      </c>
      <c r="DD22" s="31"/>
      <c r="DE22" s="31">
        <f t="shared" si="8"/>
        <v>1134</v>
      </c>
      <c r="DF22" s="31"/>
      <c r="DG22" s="31">
        <f t="shared" si="11"/>
        <v>1134</v>
      </c>
      <c r="DH22" s="31"/>
      <c r="DI22" s="31"/>
      <c r="DJ22" s="31"/>
      <c r="DK22" s="31"/>
      <c r="DL22" s="31"/>
      <c r="DM22" s="31">
        <f t="shared" si="9"/>
        <v>1134</v>
      </c>
      <c r="DN22" s="31">
        <f t="shared" si="12"/>
        <v>259.73431058176823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4</v>
      </c>
      <c r="G23" s="126">
        <v>76</v>
      </c>
      <c r="H23" s="43">
        <f t="shared" si="1"/>
        <v>53.521126760563384</v>
      </c>
      <c r="I23" s="43">
        <v>70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808312</v>
      </c>
      <c r="AF23" s="38"/>
      <c r="AG23" s="38"/>
      <c r="AH23" s="38"/>
      <c r="AI23" s="37">
        <f t="shared" si="2"/>
        <v>4698</v>
      </c>
      <c r="AJ23" s="37">
        <f t="shared" si="3"/>
        <v>4.6980000000000004</v>
      </c>
      <c r="AK23" s="37">
        <f t="shared" si="4"/>
        <v>112.75200000000001</v>
      </c>
      <c r="AL23" s="37"/>
      <c r="AM23" s="37"/>
      <c r="AN23" s="37"/>
      <c r="AO23" s="37">
        <f t="shared" si="5"/>
        <v>112.75200000000001</v>
      </c>
      <c r="AP23" s="36">
        <v>5.8</v>
      </c>
      <c r="AQ23" s="36">
        <f t="shared" si="10"/>
        <v>5.8</v>
      </c>
      <c r="AR23" s="35"/>
      <c r="AS23" s="35"/>
      <c r="AT23" s="35"/>
      <c r="AU23" s="34" t="s">
        <v>154</v>
      </c>
      <c r="AV23" s="96">
        <v>1187</v>
      </c>
      <c r="AW23" s="96">
        <v>1185</v>
      </c>
      <c r="AX23" s="96">
        <v>0</v>
      </c>
      <c r="AY23" s="96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96">
        <v>0</v>
      </c>
      <c r="BM23" s="96">
        <v>1016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0.85378151260504198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247777</v>
      </c>
      <c r="DD23" s="31"/>
      <c r="DE23" s="31">
        <f t="shared" si="8"/>
        <v>1227</v>
      </c>
      <c r="DF23" s="31"/>
      <c r="DG23" s="31">
        <f t="shared" si="11"/>
        <v>1227</v>
      </c>
      <c r="DH23" s="31"/>
      <c r="DI23" s="31"/>
      <c r="DJ23" s="31"/>
      <c r="DK23" s="31"/>
      <c r="DL23" s="31"/>
      <c r="DM23" s="31">
        <f t="shared" si="9"/>
        <v>1227</v>
      </c>
      <c r="DN23" s="31">
        <f t="shared" si="12"/>
        <v>261.1749680715198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4</v>
      </c>
      <c r="G24" s="126">
        <v>77</v>
      </c>
      <c r="H24" s="43">
        <f t="shared" si="1"/>
        <v>54.225352112676056</v>
      </c>
      <c r="I24" s="43">
        <v>74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812878</v>
      </c>
      <c r="AF24" s="38"/>
      <c r="AG24" s="38"/>
      <c r="AH24" s="38"/>
      <c r="AI24" s="37">
        <f t="shared" si="2"/>
        <v>4566</v>
      </c>
      <c r="AJ24" s="37">
        <f t="shared" si="3"/>
        <v>4.5659999999999998</v>
      </c>
      <c r="AK24" s="37">
        <f t="shared" si="4"/>
        <v>109.584</v>
      </c>
      <c r="AL24" s="37"/>
      <c r="AM24" s="37"/>
      <c r="AN24" s="37"/>
      <c r="AO24" s="37">
        <f t="shared" si="5"/>
        <v>109.584</v>
      </c>
      <c r="AP24" s="36">
        <v>5.3</v>
      </c>
      <c r="AQ24" s="36">
        <f t="shared" si="10"/>
        <v>5.3</v>
      </c>
      <c r="AR24" s="35"/>
      <c r="AS24" s="35"/>
      <c r="AT24" s="35"/>
      <c r="AU24" s="34" t="s">
        <v>154</v>
      </c>
      <c r="AV24" s="96">
        <v>1187</v>
      </c>
      <c r="AW24" s="96">
        <v>1185</v>
      </c>
      <c r="AX24" s="96">
        <v>0</v>
      </c>
      <c r="AY24" s="96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96">
        <v>0</v>
      </c>
      <c r="BM24" s="96">
        <v>1016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0.85378151260504198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248952</v>
      </c>
      <c r="DD24" s="31"/>
      <c r="DE24" s="31">
        <f t="shared" si="8"/>
        <v>1175</v>
      </c>
      <c r="DF24" s="31"/>
      <c r="DG24" s="31">
        <f t="shared" si="11"/>
        <v>1175</v>
      </c>
      <c r="DH24" s="31"/>
      <c r="DI24" s="31"/>
      <c r="DJ24" s="31"/>
      <c r="DK24" s="31"/>
      <c r="DL24" s="31"/>
      <c r="DM24" s="31">
        <f t="shared" si="9"/>
        <v>1175</v>
      </c>
      <c r="DN24" s="31">
        <f t="shared" si="12"/>
        <v>257.33683749452473</v>
      </c>
      <c r="DO24" s="128">
        <v>1.02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3</v>
      </c>
      <c r="G25" s="126">
        <v>76</v>
      </c>
      <c r="H25" s="43">
        <f t="shared" si="1"/>
        <v>53.521126760563384</v>
      </c>
      <c r="I25" s="43">
        <v>73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817172</v>
      </c>
      <c r="AF25" s="38"/>
      <c r="AG25" s="38"/>
      <c r="AH25" s="38"/>
      <c r="AI25" s="37">
        <f t="shared" si="2"/>
        <v>4294</v>
      </c>
      <c r="AJ25" s="37">
        <f t="shared" si="3"/>
        <v>4.2939999999999996</v>
      </c>
      <c r="AK25" s="37">
        <f t="shared" si="4"/>
        <v>103.05599999999998</v>
      </c>
      <c r="AL25" s="37"/>
      <c r="AM25" s="37"/>
      <c r="AN25" s="37"/>
      <c r="AO25" s="37">
        <f t="shared" si="5"/>
        <v>103.05599999999998</v>
      </c>
      <c r="AP25" s="36">
        <v>4.9000000000000004</v>
      </c>
      <c r="AQ25" s="36">
        <f t="shared" si="10"/>
        <v>4.9000000000000004</v>
      </c>
      <c r="AR25" s="35"/>
      <c r="AS25" s="35"/>
      <c r="AT25" s="35"/>
      <c r="AU25" s="34" t="s">
        <v>154</v>
      </c>
      <c r="AV25" s="96">
        <v>1187</v>
      </c>
      <c r="AW25" s="96">
        <v>1185</v>
      </c>
      <c r="AX25" s="96">
        <v>0</v>
      </c>
      <c r="AY25" s="96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96">
        <v>0</v>
      </c>
      <c r="BM25" s="96">
        <v>1016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0.85378151260504198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250087</v>
      </c>
      <c r="DD25" s="31"/>
      <c r="DE25" s="31">
        <f t="shared" si="8"/>
        <v>1135</v>
      </c>
      <c r="DF25" s="31"/>
      <c r="DG25" s="31">
        <f t="shared" si="11"/>
        <v>1135</v>
      </c>
      <c r="DH25" s="31"/>
      <c r="DI25" s="31"/>
      <c r="DJ25" s="31"/>
      <c r="DK25" s="31"/>
      <c r="DL25" s="31"/>
      <c r="DM25" s="31">
        <f t="shared" si="9"/>
        <v>1135</v>
      </c>
      <c r="DN25" s="31">
        <f t="shared" si="12"/>
        <v>264.3223102002795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3</v>
      </c>
      <c r="G26" s="126">
        <v>77</v>
      </c>
      <c r="H26" s="43">
        <f t="shared" si="1"/>
        <v>54.225352112676056</v>
      </c>
      <c r="I26" s="43">
        <v>75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821729</v>
      </c>
      <c r="AF26" s="38"/>
      <c r="AG26" s="38"/>
      <c r="AH26" s="38"/>
      <c r="AI26" s="37">
        <f t="shared" si="2"/>
        <v>4557</v>
      </c>
      <c r="AJ26" s="37">
        <f t="shared" si="3"/>
        <v>4.5570000000000004</v>
      </c>
      <c r="AK26" s="37">
        <f t="shared" si="4"/>
        <v>109.36800000000001</v>
      </c>
      <c r="AL26" s="37"/>
      <c r="AM26" s="37"/>
      <c r="AN26" s="37"/>
      <c r="AO26" s="37">
        <f t="shared" si="5"/>
        <v>109.36800000000001</v>
      </c>
      <c r="AP26" s="36">
        <v>4.5</v>
      </c>
      <c r="AQ26" s="36">
        <f t="shared" si="10"/>
        <v>4.5</v>
      </c>
      <c r="AR26" s="35"/>
      <c r="AS26" s="35"/>
      <c r="AT26" s="35"/>
      <c r="AU26" s="34" t="s">
        <v>154</v>
      </c>
      <c r="AV26" s="96">
        <v>1187</v>
      </c>
      <c r="AW26" s="96">
        <v>1185</v>
      </c>
      <c r="AX26" s="96">
        <v>0</v>
      </c>
      <c r="AY26" s="96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96">
        <v>0</v>
      </c>
      <c r="BM26" s="96">
        <v>1016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0.85378151260504198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251235</v>
      </c>
      <c r="DD26" s="31"/>
      <c r="DE26" s="31">
        <f t="shared" si="8"/>
        <v>1148</v>
      </c>
      <c r="DF26" s="31"/>
      <c r="DG26" s="31">
        <f t="shared" si="11"/>
        <v>1148</v>
      </c>
      <c r="DH26" s="31"/>
      <c r="DI26" s="31"/>
      <c r="DJ26" s="31"/>
      <c r="DK26" s="31"/>
      <c r="DL26" s="31"/>
      <c r="DM26" s="31">
        <f t="shared" si="9"/>
        <v>1148</v>
      </c>
      <c r="DN26" s="31">
        <f t="shared" si="12"/>
        <v>251.92012288786481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2</v>
      </c>
      <c r="G27" s="126">
        <v>75</v>
      </c>
      <c r="H27" s="43">
        <f t="shared" si="1"/>
        <v>52.816901408450704</v>
      </c>
      <c r="I27" s="43">
        <v>73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826825</v>
      </c>
      <c r="AF27" s="38"/>
      <c r="AG27" s="38"/>
      <c r="AH27" s="38"/>
      <c r="AI27" s="37">
        <f t="shared" si="2"/>
        <v>5096</v>
      </c>
      <c r="AJ27" s="37">
        <f t="shared" si="3"/>
        <v>5.0960000000000001</v>
      </c>
      <c r="AK27" s="37">
        <f t="shared" si="4"/>
        <v>122.304</v>
      </c>
      <c r="AL27" s="37"/>
      <c r="AM27" s="37"/>
      <c r="AN27" s="37"/>
      <c r="AO27" s="37">
        <f t="shared" si="5"/>
        <v>122.304</v>
      </c>
      <c r="AP27" s="36">
        <v>4.0999999999999996</v>
      </c>
      <c r="AQ27" s="36">
        <f t="shared" si="10"/>
        <v>4.0999999999999996</v>
      </c>
      <c r="AR27" s="35"/>
      <c r="AS27" s="35"/>
      <c r="AT27" s="35"/>
      <c r="AU27" s="34" t="s">
        <v>154</v>
      </c>
      <c r="AV27" s="96">
        <v>1187</v>
      </c>
      <c r="AW27" s="96">
        <v>1185</v>
      </c>
      <c r="AX27" s="96">
        <v>0</v>
      </c>
      <c r="AY27" s="96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96">
        <v>0</v>
      </c>
      <c r="BM27" s="96">
        <v>1016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0.85378151260504198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252410</v>
      </c>
      <c r="DD27" s="31"/>
      <c r="DE27" s="31">
        <f t="shared" si="8"/>
        <v>1175</v>
      </c>
      <c r="DF27" s="31"/>
      <c r="DG27" s="31">
        <f t="shared" si="11"/>
        <v>1175</v>
      </c>
      <c r="DH27" s="31"/>
      <c r="DI27" s="31"/>
      <c r="DJ27" s="31"/>
      <c r="DK27" s="31"/>
      <c r="DL27" s="31"/>
      <c r="DM27" s="31">
        <f t="shared" si="9"/>
        <v>1175</v>
      </c>
      <c r="DN27" s="31">
        <f t="shared" si="12"/>
        <v>230.5729984301413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2</v>
      </c>
      <c r="G28" s="126">
        <v>75</v>
      </c>
      <c r="H28" s="43">
        <f t="shared" si="1"/>
        <v>52.816901408450704</v>
      </c>
      <c r="I28" s="43">
        <v>73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832160</v>
      </c>
      <c r="AF28" s="38"/>
      <c r="AG28" s="38"/>
      <c r="AH28" s="38"/>
      <c r="AI28" s="37">
        <f t="shared" si="2"/>
        <v>5335</v>
      </c>
      <c r="AJ28" s="37">
        <f t="shared" si="3"/>
        <v>5.335</v>
      </c>
      <c r="AK28" s="37">
        <f t="shared" si="4"/>
        <v>128.04</v>
      </c>
      <c r="AL28" s="37"/>
      <c r="AM28" s="37"/>
      <c r="AN28" s="37"/>
      <c r="AO28" s="37">
        <f t="shared" si="5"/>
        <v>128.04</v>
      </c>
      <c r="AP28" s="36">
        <v>3.6</v>
      </c>
      <c r="AQ28" s="36">
        <f t="shared" si="10"/>
        <v>3.6</v>
      </c>
      <c r="AR28" s="35"/>
      <c r="AS28" s="35"/>
      <c r="AT28" s="35"/>
      <c r="AU28" s="34" t="s">
        <v>154</v>
      </c>
      <c r="AV28" s="96">
        <v>1187</v>
      </c>
      <c r="AW28" s="96">
        <v>1185</v>
      </c>
      <c r="AX28" s="96">
        <v>0</v>
      </c>
      <c r="AY28" s="96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96">
        <v>0</v>
      </c>
      <c r="BM28" s="96">
        <v>1016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0.85378151260504198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253565</v>
      </c>
      <c r="DD28" s="31"/>
      <c r="DE28" s="31">
        <f t="shared" si="8"/>
        <v>1155</v>
      </c>
      <c r="DF28" s="31"/>
      <c r="DG28" s="31">
        <f t="shared" si="11"/>
        <v>1155</v>
      </c>
      <c r="DH28" s="31"/>
      <c r="DI28" s="31"/>
      <c r="DJ28" s="31"/>
      <c r="DK28" s="31"/>
      <c r="DL28" s="31"/>
      <c r="DM28" s="31">
        <f t="shared" si="9"/>
        <v>1155</v>
      </c>
      <c r="DN28" s="31">
        <f t="shared" si="12"/>
        <v>216.49484536082474</v>
      </c>
      <c r="DO28" s="128">
        <v>0.93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1</v>
      </c>
      <c r="G29" s="126">
        <v>74</v>
      </c>
      <c r="H29" s="43">
        <f t="shared" si="1"/>
        <v>52.112676056338032</v>
      </c>
      <c r="I29" s="43">
        <v>71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837362</v>
      </c>
      <c r="AF29" s="38"/>
      <c r="AG29" s="38"/>
      <c r="AH29" s="38"/>
      <c r="AI29" s="37">
        <f t="shared" si="2"/>
        <v>5202</v>
      </c>
      <c r="AJ29" s="37">
        <f t="shared" si="3"/>
        <v>5.202</v>
      </c>
      <c r="AK29" s="37">
        <f t="shared" si="4"/>
        <v>124.848</v>
      </c>
      <c r="AL29" s="37"/>
      <c r="AM29" s="37"/>
      <c r="AN29" s="37"/>
      <c r="AO29" s="37">
        <f t="shared" si="5"/>
        <v>124.848</v>
      </c>
      <c r="AP29" s="36">
        <v>3.3</v>
      </c>
      <c r="AQ29" s="36">
        <f t="shared" si="10"/>
        <v>3.3</v>
      </c>
      <c r="AR29" s="35"/>
      <c r="AS29" s="35"/>
      <c r="AT29" s="35"/>
      <c r="AU29" s="34" t="s">
        <v>154</v>
      </c>
      <c r="AV29" s="96">
        <v>1187</v>
      </c>
      <c r="AW29" s="96">
        <v>1185</v>
      </c>
      <c r="AX29" s="96">
        <v>0</v>
      </c>
      <c r="AY29" s="96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96">
        <v>0</v>
      </c>
      <c r="BM29" s="96">
        <v>1016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0.85378151260504198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254733</v>
      </c>
      <c r="DD29" s="31"/>
      <c r="DE29" s="31">
        <f t="shared" si="8"/>
        <v>1168</v>
      </c>
      <c r="DF29" s="31"/>
      <c r="DG29" s="31">
        <f t="shared" si="11"/>
        <v>1168</v>
      </c>
      <c r="DH29" s="31"/>
      <c r="DI29" s="31"/>
      <c r="DJ29" s="31"/>
      <c r="DK29" s="31"/>
      <c r="DL29" s="31"/>
      <c r="DM29" s="31">
        <f t="shared" si="9"/>
        <v>1168</v>
      </c>
      <c r="DN29" s="31">
        <f t="shared" si="12"/>
        <v>224.52902729719338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1</v>
      </c>
      <c r="G30" s="126">
        <v>74</v>
      </c>
      <c r="H30" s="43">
        <f t="shared" si="1"/>
        <v>52.112676056338032</v>
      </c>
      <c r="I30" s="43">
        <v>71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842810</v>
      </c>
      <c r="AF30" s="38"/>
      <c r="AG30" s="38"/>
      <c r="AH30" s="38"/>
      <c r="AI30" s="37">
        <f t="shared" si="2"/>
        <v>5448</v>
      </c>
      <c r="AJ30" s="37">
        <f t="shared" si="3"/>
        <v>5.4480000000000004</v>
      </c>
      <c r="AK30" s="37">
        <f t="shared" si="4"/>
        <v>130.75200000000001</v>
      </c>
      <c r="AL30" s="37"/>
      <c r="AM30" s="37"/>
      <c r="AN30" s="37"/>
      <c r="AO30" s="37">
        <f t="shared" si="5"/>
        <v>130.75200000000001</v>
      </c>
      <c r="AP30" s="36">
        <v>2.9</v>
      </c>
      <c r="AQ30" s="36">
        <f t="shared" si="10"/>
        <v>2.9</v>
      </c>
      <c r="AR30" s="35"/>
      <c r="AS30" s="35"/>
      <c r="AT30" s="35"/>
      <c r="AU30" s="34" t="s">
        <v>154</v>
      </c>
      <c r="AV30" s="96">
        <v>1187</v>
      </c>
      <c r="AW30" s="96">
        <v>1185</v>
      </c>
      <c r="AX30" s="96">
        <v>0</v>
      </c>
      <c r="AY30" s="96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96">
        <v>0</v>
      </c>
      <c r="BM30" s="96">
        <v>1016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0.85378151260504198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255881</v>
      </c>
      <c r="DD30" s="31"/>
      <c r="DE30" s="31">
        <f t="shared" si="8"/>
        <v>1148</v>
      </c>
      <c r="DF30" s="31"/>
      <c r="DG30" s="31">
        <f t="shared" si="11"/>
        <v>1148</v>
      </c>
      <c r="DH30" s="31"/>
      <c r="DI30" s="31"/>
      <c r="DJ30" s="31"/>
      <c r="DK30" s="31"/>
      <c r="DL30" s="31"/>
      <c r="DM30" s="31">
        <f t="shared" si="9"/>
        <v>1148</v>
      </c>
      <c r="DN30" s="31">
        <f t="shared" si="12"/>
        <v>210.71953010279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1</v>
      </c>
      <c r="G31" s="126">
        <v>74</v>
      </c>
      <c r="H31" s="43">
        <f t="shared" si="1"/>
        <v>52.112676056338032</v>
      </c>
      <c r="I31" s="43">
        <v>71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848221</v>
      </c>
      <c r="AF31" s="38"/>
      <c r="AG31" s="38"/>
      <c r="AH31" s="38"/>
      <c r="AI31" s="37">
        <f t="shared" si="2"/>
        <v>5411</v>
      </c>
      <c r="AJ31" s="37">
        <f t="shared" si="3"/>
        <v>5.4109999999999996</v>
      </c>
      <c r="AK31" s="37">
        <f t="shared" si="4"/>
        <v>129.86399999999998</v>
      </c>
      <c r="AL31" s="37"/>
      <c r="AM31" s="37"/>
      <c r="AN31" s="37"/>
      <c r="AO31" s="37">
        <f t="shared" si="5"/>
        <v>129.86399999999998</v>
      </c>
      <c r="AP31" s="36">
        <v>2.4</v>
      </c>
      <c r="AQ31" s="36">
        <f t="shared" si="10"/>
        <v>2.4</v>
      </c>
      <c r="AR31" s="35"/>
      <c r="AS31" s="35"/>
      <c r="AT31" s="35"/>
      <c r="AU31" s="34" t="s">
        <v>154</v>
      </c>
      <c r="AV31" s="96">
        <v>1187</v>
      </c>
      <c r="AW31" s="96">
        <v>1185</v>
      </c>
      <c r="AX31" s="96">
        <v>0</v>
      </c>
      <c r="AY31" s="96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96">
        <v>0</v>
      </c>
      <c r="BM31" s="96">
        <v>1016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0.85378151260504198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257050</v>
      </c>
      <c r="DD31" s="31"/>
      <c r="DE31" s="31">
        <f t="shared" si="8"/>
        <v>1169</v>
      </c>
      <c r="DF31" s="31"/>
      <c r="DG31" s="31">
        <f t="shared" si="11"/>
        <v>1169</v>
      </c>
      <c r="DH31" s="31"/>
      <c r="DI31" s="31"/>
      <c r="DJ31" s="31"/>
      <c r="DK31" s="31"/>
      <c r="DL31" s="31"/>
      <c r="DM31" s="31">
        <f t="shared" si="9"/>
        <v>1169</v>
      </c>
      <c r="DN31" s="31">
        <f t="shared" si="12"/>
        <v>216.0413971539457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0</v>
      </c>
      <c r="G32" s="126">
        <v>75</v>
      </c>
      <c r="H32" s="43">
        <f t="shared" si="1"/>
        <v>52.816901408450704</v>
      </c>
      <c r="I32" s="43">
        <v>70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853632</v>
      </c>
      <c r="AF32" s="38"/>
      <c r="AG32" s="38"/>
      <c r="AH32" s="38"/>
      <c r="AI32" s="37">
        <f t="shared" si="2"/>
        <v>5411</v>
      </c>
      <c r="AJ32" s="37">
        <f t="shared" si="3"/>
        <v>5.4109999999999996</v>
      </c>
      <c r="AK32" s="37">
        <f t="shared" si="4"/>
        <v>129.86399999999998</v>
      </c>
      <c r="AL32" s="37"/>
      <c r="AM32" s="37"/>
      <c r="AN32" s="37"/>
      <c r="AO32" s="37">
        <f t="shared" si="5"/>
        <v>129.86399999999998</v>
      </c>
      <c r="AP32" s="36">
        <v>2.1</v>
      </c>
      <c r="AQ32" s="36">
        <f t="shared" si="10"/>
        <v>2.1</v>
      </c>
      <c r="AR32" s="35"/>
      <c r="AS32" s="35"/>
      <c r="AT32" s="35"/>
      <c r="AU32" s="34" t="s">
        <v>154</v>
      </c>
      <c r="AV32" s="96">
        <v>1187</v>
      </c>
      <c r="AW32" s="96">
        <v>1185</v>
      </c>
      <c r="AX32" s="96">
        <v>0</v>
      </c>
      <c r="AY32" s="96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96">
        <v>0</v>
      </c>
      <c r="BM32" s="96">
        <v>1016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0.85378151260504198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258231</v>
      </c>
      <c r="DD32" s="31"/>
      <c r="DE32" s="31">
        <f t="shared" si="8"/>
        <v>1181</v>
      </c>
      <c r="DF32" s="31"/>
      <c r="DG32" s="31">
        <f t="shared" si="11"/>
        <v>1181</v>
      </c>
      <c r="DH32" s="31"/>
      <c r="DI32" s="31"/>
      <c r="DJ32" s="31"/>
      <c r="DK32" s="31"/>
      <c r="DL32" s="31"/>
      <c r="DM32" s="31">
        <f t="shared" si="9"/>
        <v>1181</v>
      </c>
      <c r="DN32" s="31">
        <f t="shared" si="12"/>
        <v>218.25910182960638</v>
      </c>
      <c r="DO32" s="128">
        <v>1.08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1</v>
      </c>
      <c r="G33" s="126">
        <v>76</v>
      </c>
      <c r="H33" s="43">
        <f t="shared" si="1"/>
        <v>53.521126760563384</v>
      </c>
      <c r="I33" s="43">
        <v>71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859050</v>
      </c>
      <c r="AF33" s="38"/>
      <c r="AG33" s="38"/>
      <c r="AH33" s="38"/>
      <c r="AI33" s="37">
        <f t="shared" si="2"/>
        <v>5418</v>
      </c>
      <c r="AJ33" s="37">
        <f t="shared" si="3"/>
        <v>5.4180000000000001</v>
      </c>
      <c r="AK33" s="37">
        <f t="shared" si="4"/>
        <v>130.03200000000001</v>
      </c>
      <c r="AL33" s="37"/>
      <c r="AM33" s="37"/>
      <c r="AN33" s="37"/>
      <c r="AO33" s="37">
        <f t="shared" si="5"/>
        <v>130.03200000000001</v>
      </c>
      <c r="AP33" s="36">
        <v>2.2999999999999998</v>
      </c>
      <c r="AQ33" s="36">
        <f t="shared" si="10"/>
        <v>2.2999999999999998</v>
      </c>
      <c r="AR33" s="35"/>
      <c r="AS33" s="35"/>
      <c r="AT33" s="35"/>
      <c r="AU33" s="34" t="s">
        <v>153</v>
      </c>
      <c r="AV33" s="96">
        <v>1187</v>
      </c>
      <c r="AW33" s="96">
        <v>1185</v>
      </c>
      <c r="AX33" s="96">
        <v>0</v>
      </c>
      <c r="AY33" s="96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96">
        <v>0</v>
      </c>
      <c r="BM33" s="96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259279</v>
      </c>
      <c r="DD33" s="31"/>
      <c r="DE33" s="31">
        <f t="shared" si="8"/>
        <v>1048</v>
      </c>
      <c r="DF33" s="31"/>
      <c r="DG33" s="31">
        <f t="shared" si="11"/>
        <v>1048</v>
      </c>
      <c r="DH33" s="31"/>
      <c r="DI33" s="31"/>
      <c r="DJ33" s="31"/>
      <c r="DK33" s="31"/>
      <c r="DL33" s="31"/>
      <c r="DM33" s="31">
        <f t="shared" si="9"/>
        <v>1048</v>
      </c>
      <c r="DN33" s="31">
        <f t="shared" si="12"/>
        <v>193.42930970837946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75</v>
      </c>
      <c r="H34" s="43">
        <f t="shared" si="1"/>
        <v>52.816901408450704</v>
      </c>
      <c r="I34" s="43">
        <v>72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864512</v>
      </c>
      <c r="AF34" s="38"/>
      <c r="AG34" s="38"/>
      <c r="AH34" s="38"/>
      <c r="AI34" s="37">
        <f t="shared" si="2"/>
        <v>5462</v>
      </c>
      <c r="AJ34" s="37">
        <f t="shared" si="3"/>
        <v>5.4619999999999997</v>
      </c>
      <c r="AK34" s="37">
        <f t="shared" si="4"/>
        <v>131.08799999999999</v>
      </c>
      <c r="AL34" s="37"/>
      <c r="AM34" s="37"/>
      <c r="AN34" s="37"/>
      <c r="AO34" s="37">
        <f t="shared" si="5"/>
        <v>131.08799999999999</v>
      </c>
      <c r="AP34" s="36">
        <v>2.8</v>
      </c>
      <c r="AQ34" s="36">
        <f t="shared" si="10"/>
        <v>2.8</v>
      </c>
      <c r="AR34" s="35"/>
      <c r="AS34" s="35"/>
      <c r="AT34" s="35"/>
      <c r="AU34" s="34" t="s">
        <v>153</v>
      </c>
      <c r="AV34" s="96">
        <v>1187</v>
      </c>
      <c r="AW34" s="96">
        <v>1185</v>
      </c>
      <c r="AX34" s="96">
        <v>0</v>
      </c>
      <c r="AY34" s="96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96">
        <v>0</v>
      </c>
      <c r="BM34" s="96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260362</v>
      </c>
      <c r="DD34" s="31"/>
      <c r="DE34" s="31">
        <f t="shared" si="8"/>
        <v>1083</v>
      </c>
      <c r="DF34" s="31"/>
      <c r="DG34" s="31">
        <f t="shared" si="11"/>
        <v>1083</v>
      </c>
      <c r="DH34" s="31"/>
      <c r="DI34" s="31"/>
      <c r="DJ34" s="31"/>
      <c r="DK34" s="31"/>
      <c r="DL34" s="31"/>
      <c r="DM34" s="31">
        <f t="shared" si="9"/>
        <v>1083</v>
      </c>
      <c r="DN34" s="31">
        <f t="shared" si="12"/>
        <v>198.27901867447821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3.9583333333333335</v>
      </c>
      <c r="G35" s="27">
        <f t="shared" si="13"/>
        <v>74.75</v>
      </c>
      <c r="H35" s="27">
        <f t="shared" si="13"/>
        <v>52.640845070422536</v>
      </c>
      <c r="I35" s="27">
        <f t="shared" si="13"/>
        <v>74.125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116864</v>
      </c>
      <c r="AJ35" s="27">
        <f>SUM(AJ11:AJ34)</f>
        <v>116.86399999999999</v>
      </c>
      <c r="AK35" s="27">
        <f>AVERAGE(AK11:AK34)</f>
        <v>116.86400000000003</v>
      </c>
      <c r="AL35" s="27"/>
      <c r="AM35" s="27"/>
      <c r="AN35" s="27"/>
      <c r="AO35" s="27"/>
      <c r="AP35" s="27">
        <f>AVERAGE(AP11:AP34)</f>
        <v>5.6833333333333336</v>
      </c>
      <c r="AQ35" s="27">
        <f>AVERAGE(AQ11:AQ34)</f>
        <v>5.6833333333333336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27446</v>
      </c>
      <c r="DF35" s="27"/>
      <c r="DG35" s="27">
        <f>SUM(DG11:DG34)</f>
        <v>27446</v>
      </c>
      <c r="DH35" s="27"/>
      <c r="DI35" s="27"/>
      <c r="DJ35" s="27"/>
      <c r="DK35" s="27"/>
      <c r="DL35" s="27"/>
      <c r="DM35" s="27">
        <f t="shared" si="9"/>
        <v>27446</v>
      </c>
      <c r="DN35" s="27">
        <f t="shared" si="12"/>
        <v>234.8541894852136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197</v>
      </c>
      <c r="D38" s="288"/>
      <c r="E38" s="288"/>
      <c r="F38" s="289"/>
    </row>
    <row r="39" spans="2:127" x14ac:dyDescent="0.25">
      <c r="B39" s="21" t="s">
        <v>2</v>
      </c>
      <c r="C39" s="287" t="s">
        <v>182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00" t="s">
        <v>158</v>
      </c>
      <c r="C43" s="9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127" x14ac:dyDescent="0.25">
      <c r="B44" s="100" t="s">
        <v>159</v>
      </c>
      <c r="C44" s="11"/>
      <c r="D44" s="115"/>
      <c r="E44" s="115"/>
      <c r="F44" s="115"/>
      <c r="G44" s="115"/>
      <c r="H44" s="115"/>
      <c r="I44" s="115"/>
      <c r="J44" s="115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115"/>
      <c r="E45" s="115"/>
      <c r="F45" s="115"/>
      <c r="G45" s="115"/>
      <c r="H45" s="115"/>
      <c r="I45" s="115"/>
      <c r="J45" s="11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14"/>
      <c r="E46" s="114"/>
      <c r="F46" s="114"/>
      <c r="G46" s="114"/>
      <c r="H46" s="114"/>
      <c r="I46" s="114"/>
      <c r="J46" s="114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16" t="s">
        <v>162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"/>
    </row>
    <row r="48" spans="2:127" x14ac:dyDescent="0.25">
      <c r="B48" s="117" t="s">
        <v>196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16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18" t="s">
        <v>165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05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05" t="s">
        <v>198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04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25">
      <c r="B54" s="296" t="s">
        <v>199</v>
      </c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96"/>
      <c r="Y54" s="296"/>
      <c r="Z54" s="4"/>
    </row>
    <row r="55" spans="2:26" x14ac:dyDescent="0.25">
      <c r="B55" s="291" t="s">
        <v>169</v>
      </c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4"/>
    </row>
    <row r="56" spans="2:26" x14ac:dyDescent="0.25">
      <c r="B56" s="290" t="s">
        <v>170</v>
      </c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4"/>
    </row>
    <row r="57" spans="2:26" x14ac:dyDescent="0.25">
      <c r="B57" s="291" t="s">
        <v>171</v>
      </c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291"/>
      <c r="V57" s="291"/>
      <c r="W57" s="291"/>
      <c r="X57" s="291"/>
      <c r="Y57" s="291"/>
      <c r="Z57" s="4"/>
    </row>
    <row r="58" spans="2:26" x14ac:dyDescent="0.25">
      <c r="B58" s="11" t="s">
        <v>184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  <c r="Z58" s="4"/>
    </row>
    <row r="59" spans="2:26" x14ac:dyDescent="0.25">
      <c r="B59" s="100" t="s">
        <v>173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25">
      <c r="B60" s="113" t="s">
        <v>174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25">
      <c r="B61" s="104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  <row r="62" spans="2:26" x14ac:dyDescent="0.25">
      <c r="B62" s="104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  <c r="Z62" s="4"/>
    </row>
    <row r="63" spans="2:26" x14ac:dyDescent="0.25">
      <c r="B63" s="104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  <c r="Z63" s="4"/>
    </row>
    <row r="64" spans="2:26" x14ac:dyDescent="0.25">
      <c r="B64" s="104"/>
      <c r="C64" s="9"/>
      <c r="D64" s="8"/>
      <c r="E64" s="8"/>
      <c r="F64" s="8"/>
      <c r="G64" s="8"/>
      <c r="H64" s="8"/>
      <c r="I64" s="8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4"/>
      <c r="Y64" s="4"/>
      <c r="Z64" s="4"/>
    </row>
    <row r="65" spans="2:26" x14ac:dyDescent="0.25">
      <c r="B65" s="104"/>
      <c r="C65" s="9"/>
      <c r="D65" s="8"/>
      <c r="E65" s="8"/>
      <c r="F65" s="8"/>
      <c r="G65" s="8"/>
      <c r="H65" s="8"/>
      <c r="I65" s="8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4"/>
      <c r="Y65" s="4"/>
      <c r="Z65" s="4"/>
    </row>
    <row r="66" spans="2:26" x14ac:dyDescent="0.25">
      <c r="B66" s="104"/>
      <c r="C66" s="9"/>
      <c r="D66" s="8"/>
      <c r="E66" s="8"/>
      <c r="F66" s="8"/>
      <c r="G66" s="8"/>
      <c r="H66" s="8"/>
      <c r="I66" s="8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  <c r="X66" s="4"/>
      <c r="Y66" s="4"/>
      <c r="Z66" s="4"/>
    </row>
    <row r="67" spans="2:26" x14ac:dyDescent="0.25">
      <c r="B67" s="10"/>
      <c r="C67" s="9"/>
      <c r="D67" s="8"/>
      <c r="E67" s="8"/>
      <c r="F67" s="8"/>
      <c r="G67" s="8"/>
      <c r="H67" s="8"/>
      <c r="I67" s="8"/>
      <c r="J67" s="7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5"/>
      <c r="X67" s="4"/>
      <c r="Y67" s="4"/>
      <c r="Z67" s="4"/>
    </row>
  </sheetData>
  <protectedRanges>
    <protectedRange sqref="AD10" name="Range1_11_1_1_1_2_2_1_2"/>
    <protectedRange sqref="AE10" name="Range1_11_1_1_1_2_2_1_2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AW11:AY34 BL11:BM34" name="Range1_16_3_1_1_3_1"/>
    <protectedRange sqref="AV11:AV34" name="Range1_16_3_1_1_3_1_1"/>
  </protectedRanges>
  <mergeCells count="51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4:Y54"/>
    <mergeCell ref="B55:Y55"/>
    <mergeCell ref="B56:Y56"/>
    <mergeCell ref="B57:Y57"/>
    <mergeCell ref="C6:L6"/>
    <mergeCell ref="C7:E7"/>
    <mergeCell ref="F7:L7"/>
    <mergeCell ref="B8:C8"/>
    <mergeCell ref="D8:F8"/>
    <mergeCell ref="G8:I8"/>
    <mergeCell ref="J8:L8"/>
  </mergeCells>
  <conditionalFormatting sqref="AW11:AW34">
    <cfRule type="containsText" dxfId="51" priority="21" operator="containsText" text="N/A">
      <formula>NOT(ISERROR(SEARCH("N/A",AW11)))</formula>
    </cfRule>
    <cfRule type="cellIs" dxfId="50" priority="24" operator="equal">
      <formula>0</formula>
    </cfRule>
  </conditionalFormatting>
  <conditionalFormatting sqref="AW11:AW34">
    <cfRule type="cellIs" dxfId="49" priority="23" operator="greaterThanOrEqual">
      <formula>1185</formula>
    </cfRule>
  </conditionalFormatting>
  <conditionalFormatting sqref="AW11:AW34">
    <cfRule type="cellIs" dxfId="48" priority="22" operator="between">
      <formula>0.1</formula>
      <formula>1184</formula>
    </cfRule>
  </conditionalFormatting>
  <conditionalFormatting sqref="AV11:AV34">
    <cfRule type="containsText" dxfId="47" priority="17" operator="containsText" text="N/A">
      <formula>NOT(ISERROR(SEARCH("N/A",AV11)))</formula>
    </cfRule>
    <cfRule type="cellIs" dxfId="46" priority="20" operator="equal">
      <formula>0</formula>
    </cfRule>
  </conditionalFormatting>
  <conditionalFormatting sqref="AV11:AV34">
    <cfRule type="cellIs" dxfId="45" priority="19" operator="greaterThanOrEqual">
      <formula>1185</formula>
    </cfRule>
  </conditionalFormatting>
  <conditionalFormatting sqref="AV11:AV34">
    <cfRule type="cellIs" dxfId="44" priority="18" operator="between">
      <formula>0.1</formula>
      <formula>1184</formula>
    </cfRule>
  </conditionalFormatting>
  <conditionalFormatting sqref="AX11:AX34">
    <cfRule type="containsText" dxfId="43" priority="13" operator="containsText" text="N/A">
      <formula>NOT(ISERROR(SEARCH("N/A",AX11)))</formula>
    </cfRule>
    <cfRule type="cellIs" dxfId="42" priority="16" operator="equal">
      <formula>0</formula>
    </cfRule>
  </conditionalFormatting>
  <conditionalFormatting sqref="AX11:AX34">
    <cfRule type="cellIs" dxfId="41" priority="15" operator="greaterThanOrEqual">
      <formula>1185</formula>
    </cfRule>
  </conditionalFormatting>
  <conditionalFormatting sqref="AX11:AX34">
    <cfRule type="cellIs" dxfId="40" priority="14" operator="between">
      <formula>0.1</formula>
      <formula>1184</formula>
    </cfRule>
  </conditionalFormatting>
  <conditionalFormatting sqref="AY11:AY34">
    <cfRule type="containsText" dxfId="39" priority="9" operator="containsText" text="N/A">
      <formula>NOT(ISERROR(SEARCH("N/A",AY11)))</formula>
    </cfRule>
    <cfRule type="cellIs" dxfId="38" priority="12" operator="equal">
      <formula>0</formula>
    </cfRule>
  </conditionalFormatting>
  <conditionalFormatting sqref="AY11:AY34">
    <cfRule type="cellIs" dxfId="37" priority="11" operator="greaterThanOrEqual">
      <formula>1185</formula>
    </cfRule>
  </conditionalFormatting>
  <conditionalFormatting sqref="AY11:AY34">
    <cfRule type="cellIs" dxfId="36" priority="10" operator="between">
      <formula>0.1</formula>
      <formula>1184</formula>
    </cfRule>
  </conditionalFormatting>
  <conditionalFormatting sqref="BL11:BL34">
    <cfRule type="containsText" dxfId="35" priority="5" operator="containsText" text="N/A">
      <formula>NOT(ISERROR(SEARCH("N/A",BL11)))</formula>
    </cfRule>
    <cfRule type="cellIs" dxfId="34" priority="8" operator="equal">
      <formula>0</formula>
    </cfRule>
  </conditionalFormatting>
  <conditionalFormatting sqref="BL11:BL34">
    <cfRule type="cellIs" dxfId="33" priority="7" operator="greaterThanOrEqual">
      <formula>1185</formula>
    </cfRule>
  </conditionalFormatting>
  <conditionalFormatting sqref="BL11:BL34">
    <cfRule type="cellIs" dxfId="32" priority="6" operator="between">
      <formula>0.1</formula>
      <formula>1184</formula>
    </cfRule>
  </conditionalFormatting>
  <conditionalFormatting sqref="BM11:BM34">
    <cfRule type="containsText" dxfId="31" priority="1" operator="containsText" text="N/A">
      <formula>NOT(ISERROR(SEARCH("N/A",BM11)))</formula>
    </cfRule>
    <cfRule type="cellIs" dxfId="30" priority="4" operator="equal">
      <formula>0</formula>
    </cfRule>
  </conditionalFormatting>
  <conditionalFormatting sqref="BM11:BM34">
    <cfRule type="cellIs" dxfId="29" priority="3" operator="greaterThanOrEqual">
      <formula>1185</formula>
    </cfRule>
  </conditionalFormatting>
  <conditionalFormatting sqref="BM11:BM34">
    <cfRule type="cellIs" dxfId="28" priority="2" operator="between">
      <formula>0.1</formula>
      <formula>1184</formula>
    </cfRule>
  </conditionalFormatting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DW60"/>
  <sheetViews>
    <sheetView topLeftCell="C20" zoomScale="90" zoomScaleNormal="90" workbookViewId="0">
      <selection activeCell="AQ11" sqref="AQ11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43320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'7'!AE34</f>
        <v>864512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'7'!DC34</f>
        <v>260362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3</v>
      </c>
      <c r="G11" s="126">
        <v>69</v>
      </c>
      <c r="H11" s="43">
        <f t="shared" ref="H11:H34" si="1">G11/1.42</f>
        <v>48.591549295774648</v>
      </c>
      <c r="I11" s="43">
        <v>74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869206</v>
      </c>
      <c r="AF11" s="38"/>
      <c r="AG11" s="38"/>
      <c r="AH11" s="38"/>
      <c r="AI11" s="37">
        <f t="shared" ref="AI11:AI34" si="2">IF(ISBLANK(AE11),"-",AE11-AE10)</f>
        <v>4694</v>
      </c>
      <c r="AJ11" s="37">
        <f t="shared" ref="AJ11:AJ34" si="3">AI11/1000</f>
        <v>4.694</v>
      </c>
      <c r="AK11" s="37">
        <f t="shared" ref="AK11:AK34" si="4">AJ11*24</f>
        <v>112.65600000000001</v>
      </c>
      <c r="AL11" s="37"/>
      <c r="AM11" s="37"/>
      <c r="AN11" s="37"/>
      <c r="AO11" s="37">
        <f t="shared" ref="AO11:AO34" si="5">AK11</f>
        <v>112.65600000000001</v>
      </c>
      <c r="AP11" s="36">
        <v>4.4000000000000004</v>
      </c>
      <c r="AQ11" s="36">
        <f>AP11</f>
        <v>4.4000000000000004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261490</v>
      </c>
      <c r="DD11" s="31"/>
      <c r="DE11" s="31">
        <f t="shared" ref="DE11:DE34" si="8">IF(ISBLANK(DC11),"-",DC11-DC10)</f>
        <v>1128</v>
      </c>
      <c r="DF11" s="31"/>
      <c r="DG11" s="31">
        <f>DC11-DC10</f>
        <v>1128</v>
      </c>
      <c r="DH11" s="31"/>
      <c r="DI11" s="31"/>
      <c r="DJ11" s="31"/>
      <c r="DK11" s="31"/>
      <c r="DL11" s="31"/>
      <c r="DM11" s="31">
        <f t="shared" ref="DM11:DM35" si="9">DE11</f>
        <v>1128</v>
      </c>
      <c r="DN11" s="31">
        <f>DM11/AJ11</f>
        <v>240.30677460587984</v>
      </c>
      <c r="DO11" s="30"/>
      <c r="DP11" s="30"/>
      <c r="DQ11" s="17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71</v>
      </c>
      <c r="H12" s="43">
        <f t="shared" si="1"/>
        <v>50</v>
      </c>
      <c r="I12" s="43">
        <v>75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873852</v>
      </c>
      <c r="AF12" s="38"/>
      <c r="AG12" s="38"/>
      <c r="AH12" s="38"/>
      <c r="AI12" s="37">
        <f t="shared" si="2"/>
        <v>4646</v>
      </c>
      <c r="AJ12" s="37">
        <f t="shared" si="3"/>
        <v>4.6459999999999999</v>
      </c>
      <c r="AK12" s="37">
        <f t="shared" si="4"/>
        <v>111.50399999999999</v>
      </c>
      <c r="AL12" s="37"/>
      <c r="AM12" s="37"/>
      <c r="AN12" s="37"/>
      <c r="AO12" s="37">
        <f t="shared" si="5"/>
        <v>111.50399999999999</v>
      </c>
      <c r="AP12" s="36">
        <v>5.9</v>
      </c>
      <c r="AQ12" s="36">
        <f t="shared" ref="AQ12:AQ34" si="10">AP12</f>
        <v>5.9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262591</v>
      </c>
      <c r="DD12" s="31"/>
      <c r="DE12" s="31">
        <f t="shared" si="8"/>
        <v>1101</v>
      </c>
      <c r="DF12" s="31"/>
      <c r="DG12" s="31">
        <f t="shared" ref="DG12:DG34" si="11">DC12-DC11</f>
        <v>1101</v>
      </c>
      <c r="DH12" s="31"/>
      <c r="DI12" s="31"/>
      <c r="DJ12" s="31"/>
      <c r="DK12" s="31"/>
      <c r="DL12" s="31"/>
      <c r="DM12" s="31">
        <f t="shared" si="9"/>
        <v>1101</v>
      </c>
      <c r="DN12" s="31">
        <f t="shared" ref="DN12:DN35" si="12">DM12/AJ12</f>
        <v>236.97804563065003</v>
      </c>
      <c r="DO12" s="127">
        <v>1.03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5</v>
      </c>
      <c r="G13" s="126">
        <v>71</v>
      </c>
      <c r="H13" s="43">
        <f t="shared" si="1"/>
        <v>50</v>
      </c>
      <c r="I13" s="43">
        <v>76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878482</v>
      </c>
      <c r="AF13" s="38"/>
      <c r="AG13" s="38"/>
      <c r="AH13" s="38"/>
      <c r="AI13" s="37">
        <f t="shared" si="2"/>
        <v>4630</v>
      </c>
      <c r="AJ13" s="37">
        <f t="shared" si="3"/>
        <v>4.63</v>
      </c>
      <c r="AK13" s="37">
        <f t="shared" si="4"/>
        <v>111.12</v>
      </c>
      <c r="AL13" s="37"/>
      <c r="AM13" s="37"/>
      <c r="AN13" s="37"/>
      <c r="AO13" s="37">
        <f t="shared" si="5"/>
        <v>111.12</v>
      </c>
      <c r="AP13" s="36">
        <v>7.5</v>
      </c>
      <c r="AQ13" s="36">
        <f t="shared" si="10"/>
        <v>7.5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263706</v>
      </c>
      <c r="DD13" s="31"/>
      <c r="DE13" s="31">
        <f t="shared" si="8"/>
        <v>1115</v>
      </c>
      <c r="DF13" s="31"/>
      <c r="DG13" s="31">
        <f t="shared" si="11"/>
        <v>1115</v>
      </c>
      <c r="DH13" s="31"/>
      <c r="DI13" s="31"/>
      <c r="DJ13" s="31"/>
      <c r="DK13" s="31"/>
      <c r="DL13" s="31"/>
      <c r="DM13" s="31">
        <f t="shared" si="9"/>
        <v>1115</v>
      </c>
      <c r="DN13" s="31">
        <f t="shared" si="12"/>
        <v>240.82073434125272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7</v>
      </c>
      <c r="G14" s="126">
        <v>70</v>
      </c>
      <c r="H14" s="43">
        <f t="shared" si="1"/>
        <v>49.295774647887328</v>
      </c>
      <c r="I14" s="43">
        <v>78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883090</v>
      </c>
      <c r="AF14" s="38"/>
      <c r="AG14" s="38"/>
      <c r="AH14" s="38"/>
      <c r="AI14" s="37">
        <f t="shared" si="2"/>
        <v>4608</v>
      </c>
      <c r="AJ14" s="37">
        <f t="shared" si="3"/>
        <v>4.6079999999999997</v>
      </c>
      <c r="AK14" s="37">
        <f t="shared" si="4"/>
        <v>110.59199999999998</v>
      </c>
      <c r="AL14" s="37"/>
      <c r="AM14" s="37"/>
      <c r="AN14" s="37"/>
      <c r="AO14" s="37">
        <f t="shared" si="5"/>
        <v>110.59199999999998</v>
      </c>
      <c r="AP14" s="36">
        <v>9.1</v>
      </c>
      <c r="AQ14" s="36">
        <f t="shared" si="10"/>
        <v>9.1</v>
      </c>
      <c r="AR14" s="35"/>
      <c r="AS14" s="35"/>
      <c r="AT14" s="35"/>
      <c r="AU14" s="34" t="s">
        <v>153</v>
      </c>
      <c r="AV14" s="33">
        <v>1187</v>
      </c>
      <c r="AW14" s="33">
        <v>1185</v>
      </c>
      <c r="AX14" s="33">
        <v>0</v>
      </c>
      <c r="AY14" s="33">
        <v>1185</v>
      </c>
      <c r="AZ14" s="33">
        <v>0</v>
      </c>
      <c r="BA14" s="33">
        <v>0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0.99747899159663866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264811</v>
      </c>
      <c r="DD14" s="31"/>
      <c r="DE14" s="31">
        <f t="shared" si="8"/>
        <v>1105</v>
      </c>
      <c r="DF14" s="31"/>
      <c r="DG14" s="31">
        <f t="shared" si="11"/>
        <v>1105</v>
      </c>
      <c r="DH14" s="31"/>
      <c r="DI14" s="31"/>
      <c r="DJ14" s="31"/>
      <c r="DK14" s="31"/>
      <c r="DL14" s="31"/>
      <c r="DM14" s="31">
        <f t="shared" si="9"/>
        <v>1105</v>
      </c>
      <c r="DN14" s="31">
        <f t="shared" si="12"/>
        <v>239.80034722222223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8</v>
      </c>
      <c r="G15" s="126">
        <v>78</v>
      </c>
      <c r="H15" s="43">
        <f t="shared" si="1"/>
        <v>54.929577464788736</v>
      </c>
      <c r="I15" s="43">
        <v>79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887802</v>
      </c>
      <c r="AF15" s="38"/>
      <c r="AG15" s="38"/>
      <c r="AH15" s="38"/>
      <c r="AI15" s="37">
        <f t="shared" si="2"/>
        <v>4712</v>
      </c>
      <c r="AJ15" s="37">
        <f t="shared" si="3"/>
        <v>4.7119999999999997</v>
      </c>
      <c r="AK15" s="37">
        <f t="shared" si="4"/>
        <v>113.08799999999999</v>
      </c>
      <c r="AL15" s="37"/>
      <c r="AM15" s="37"/>
      <c r="AN15" s="37"/>
      <c r="AO15" s="37">
        <f t="shared" si="5"/>
        <v>113.08799999999999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1187</v>
      </c>
      <c r="AW15" s="33">
        <v>1185</v>
      </c>
      <c r="AX15" s="33">
        <v>0</v>
      </c>
      <c r="AY15" s="33">
        <v>1185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0.99747899159663866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265892</v>
      </c>
      <c r="DD15" s="31"/>
      <c r="DE15" s="31">
        <f t="shared" si="8"/>
        <v>1081</v>
      </c>
      <c r="DF15" s="31"/>
      <c r="DG15" s="31">
        <f t="shared" si="11"/>
        <v>1081</v>
      </c>
      <c r="DH15" s="31"/>
      <c r="DI15" s="31"/>
      <c r="DJ15" s="31"/>
      <c r="DK15" s="31"/>
      <c r="DL15" s="31"/>
      <c r="DM15" s="31">
        <f t="shared" si="9"/>
        <v>1081</v>
      </c>
      <c r="DN15" s="31">
        <f t="shared" si="12"/>
        <v>229.41426146010187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8</v>
      </c>
      <c r="G16" s="126">
        <v>75</v>
      </c>
      <c r="H16" s="43">
        <f t="shared" si="1"/>
        <v>52.816901408450704</v>
      </c>
      <c r="I16" s="43">
        <v>73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893005</v>
      </c>
      <c r="AF16" s="38"/>
      <c r="AG16" s="38"/>
      <c r="AH16" s="38"/>
      <c r="AI16" s="37">
        <f t="shared" si="2"/>
        <v>5203</v>
      </c>
      <c r="AJ16" s="37">
        <f t="shared" si="3"/>
        <v>5.2030000000000003</v>
      </c>
      <c r="AK16" s="37">
        <f t="shared" si="4"/>
        <v>124.87200000000001</v>
      </c>
      <c r="AL16" s="37"/>
      <c r="AM16" s="37"/>
      <c r="AN16" s="37"/>
      <c r="AO16" s="37">
        <f t="shared" si="5"/>
        <v>124.87200000000001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266968</v>
      </c>
      <c r="DD16" s="31"/>
      <c r="DE16" s="31">
        <f t="shared" si="8"/>
        <v>1076</v>
      </c>
      <c r="DF16" s="31"/>
      <c r="DG16" s="31">
        <f t="shared" si="11"/>
        <v>1076</v>
      </c>
      <c r="DH16" s="31"/>
      <c r="DI16" s="31"/>
      <c r="DJ16" s="31"/>
      <c r="DK16" s="31"/>
      <c r="DL16" s="31"/>
      <c r="DM16" s="31">
        <f t="shared" si="9"/>
        <v>1076</v>
      </c>
      <c r="DN16" s="31">
        <f t="shared" si="12"/>
        <v>206.80376705746684</v>
      </c>
      <c r="DO16" s="127">
        <v>0.88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8</v>
      </c>
      <c r="G17" s="126">
        <v>76</v>
      </c>
      <c r="H17" s="43">
        <f t="shared" si="1"/>
        <v>53.521126760563384</v>
      </c>
      <c r="I17" s="43">
        <v>74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898677</v>
      </c>
      <c r="AF17" s="38"/>
      <c r="AG17" s="38"/>
      <c r="AH17" s="38"/>
      <c r="AI17" s="37">
        <f t="shared" si="2"/>
        <v>5672</v>
      </c>
      <c r="AJ17" s="37">
        <f t="shared" si="3"/>
        <v>5.6719999999999997</v>
      </c>
      <c r="AK17" s="37">
        <f t="shared" si="4"/>
        <v>136.12799999999999</v>
      </c>
      <c r="AL17" s="37"/>
      <c r="AM17" s="37"/>
      <c r="AN17" s="37"/>
      <c r="AO17" s="37">
        <f t="shared" si="5"/>
        <v>136.12799999999999</v>
      </c>
      <c r="AP17" s="36">
        <v>9.1</v>
      </c>
      <c r="AQ17" s="36">
        <f t="shared" si="10"/>
        <v>9.1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3">
        <v>0</v>
      </c>
      <c r="BL17" s="33">
        <v>1008</v>
      </c>
      <c r="BM17" s="33">
        <v>0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0.84705882352941175</v>
      </c>
      <c r="CK17" s="32">
        <f t="shared" si="7"/>
        <v>0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268153</v>
      </c>
      <c r="DD17" s="31"/>
      <c r="DE17" s="31">
        <f t="shared" si="8"/>
        <v>1185</v>
      </c>
      <c r="DF17" s="31"/>
      <c r="DG17" s="31">
        <f t="shared" si="11"/>
        <v>1185</v>
      </c>
      <c r="DH17" s="31"/>
      <c r="DI17" s="31"/>
      <c r="DJ17" s="31"/>
      <c r="DK17" s="31"/>
      <c r="DL17" s="31"/>
      <c r="DM17" s="31">
        <f t="shared" si="9"/>
        <v>1185</v>
      </c>
      <c r="DN17" s="31">
        <f t="shared" si="12"/>
        <v>208.9210155148096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7</v>
      </c>
      <c r="G18" s="126">
        <v>76</v>
      </c>
      <c r="H18" s="43">
        <f t="shared" si="1"/>
        <v>53.521126760563384</v>
      </c>
      <c r="I18" s="43">
        <v>74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904397</v>
      </c>
      <c r="AF18" s="38"/>
      <c r="AG18" s="38"/>
      <c r="AH18" s="38"/>
      <c r="AI18" s="37">
        <f t="shared" si="2"/>
        <v>5720</v>
      </c>
      <c r="AJ18" s="37">
        <f t="shared" si="3"/>
        <v>5.72</v>
      </c>
      <c r="AK18" s="37">
        <f t="shared" si="4"/>
        <v>137.28</v>
      </c>
      <c r="AL18" s="37"/>
      <c r="AM18" s="37"/>
      <c r="AN18" s="37"/>
      <c r="AO18" s="37">
        <f t="shared" si="5"/>
        <v>137.28</v>
      </c>
      <c r="AP18" s="36">
        <v>8.6</v>
      </c>
      <c r="AQ18" s="36">
        <f t="shared" si="10"/>
        <v>8.6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>
        <v>0</v>
      </c>
      <c r="BA18" s="33">
        <v>0</v>
      </c>
      <c r="BB18" s="33">
        <v>0</v>
      </c>
      <c r="BC18" s="33">
        <v>0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1007</v>
      </c>
      <c r="BM18" s="33">
        <v>0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0.84621848739495797</v>
      </c>
      <c r="CK18" s="32">
        <f t="shared" si="7"/>
        <v>0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269349</v>
      </c>
      <c r="DD18" s="31"/>
      <c r="DE18" s="31">
        <f t="shared" si="8"/>
        <v>1196</v>
      </c>
      <c r="DF18" s="31"/>
      <c r="DG18" s="31">
        <f t="shared" si="11"/>
        <v>1196</v>
      </c>
      <c r="DH18" s="31"/>
      <c r="DI18" s="31"/>
      <c r="DJ18" s="31"/>
      <c r="DK18" s="31"/>
      <c r="DL18" s="31"/>
      <c r="DM18" s="31">
        <f t="shared" si="9"/>
        <v>1196</v>
      </c>
      <c r="DN18" s="31">
        <f t="shared" si="12"/>
        <v>209.09090909090909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7</v>
      </c>
      <c r="G19" s="126">
        <v>75</v>
      </c>
      <c r="H19" s="43">
        <f t="shared" si="1"/>
        <v>52.816901408450704</v>
      </c>
      <c r="I19" s="43">
        <v>73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909865</v>
      </c>
      <c r="AF19" s="38"/>
      <c r="AG19" s="38"/>
      <c r="AH19" s="38"/>
      <c r="AI19" s="37">
        <f t="shared" si="2"/>
        <v>5468</v>
      </c>
      <c r="AJ19" s="37">
        <f t="shared" si="3"/>
        <v>5.468</v>
      </c>
      <c r="AK19" s="37">
        <f t="shared" si="4"/>
        <v>131.232</v>
      </c>
      <c r="AL19" s="37"/>
      <c r="AM19" s="37"/>
      <c r="AN19" s="37"/>
      <c r="AO19" s="37">
        <f t="shared" si="5"/>
        <v>131.232</v>
      </c>
      <c r="AP19" s="36">
        <v>8.1</v>
      </c>
      <c r="AQ19" s="36">
        <f t="shared" si="10"/>
        <v>8.1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1007</v>
      </c>
      <c r="BM19" s="33">
        <v>0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0.84621848739495797</v>
      </c>
      <c r="CK19" s="32">
        <f t="shared" si="7"/>
        <v>0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270508</v>
      </c>
      <c r="DD19" s="31"/>
      <c r="DE19" s="31">
        <f t="shared" si="8"/>
        <v>1159</v>
      </c>
      <c r="DF19" s="31"/>
      <c r="DG19" s="31">
        <f t="shared" si="11"/>
        <v>1159</v>
      </c>
      <c r="DH19" s="31"/>
      <c r="DI19" s="31"/>
      <c r="DJ19" s="31"/>
      <c r="DK19" s="31"/>
      <c r="DL19" s="31"/>
      <c r="DM19" s="31">
        <f t="shared" si="9"/>
        <v>1159</v>
      </c>
      <c r="DN19" s="31">
        <f t="shared" si="12"/>
        <v>211.96049743964886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6</v>
      </c>
      <c r="G20" s="126">
        <v>75</v>
      </c>
      <c r="H20" s="43">
        <f t="shared" si="1"/>
        <v>52.816901408450704</v>
      </c>
      <c r="I20" s="43">
        <v>73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914736</v>
      </c>
      <c r="AF20" s="38"/>
      <c r="AG20" s="38"/>
      <c r="AH20" s="38"/>
      <c r="AI20" s="37">
        <f t="shared" si="2"/>
        <v>4871</v>
      </c>
      <c r="AJ20" s="37">
        <f t="shared" si="3"/>
        <v>4.8710000000000004</v>
      </c>
      <c r="AK20" s="37">
        <f t="shared" si="4"/>
        <v>116.90400000000001</v>
      </c>
      <c r="AL20" s="37"/>
      <c r="AM20" s="37"/>
      <c r="AN20" s="37"/>
      <c r="AO20" s="37">
        <f t="shared" si="5"/>
        <v>116.90400000000001</v>
      </c>
      <c r="AP20" s="36">
        <v>7.6</v>
      </c>
      <c r="AQ20" s="36">
        <f t="shared" si="10"/>
        <v>7.6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1006</v>
      </c>
      <c r="BM20" s="33">
        <v>0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0.8453781512605042</v>
      </c>
      <c r="CK20" s="32">
        <f t="shared" si="7"/>
        <v>0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271685</v>
      </c>
      <c r="DD20" s="31"/>
      <c r="DE20" s="31">
        <f t="shared" si="8"/>
        <v>1177</v>
      </c>
      <c r="DF20" s="31"/>
      <c r="DG20" s="31">
        <f t="shared" si="11"/>
        <v>1177</v>
      </c>
      <c r="DH20" s="31"/>
      <c r="DI20" s="31"/>
      <c r="DJ20" s="31"/>
      <c r="DK20" s="31"/>
      <c r="DL20" s="31"/>
      <c r="DM20" s="31">
        <f t="shared" si="9"/>
        <v>1177</v>
      </c>
      <c r="DN20" s="31">
        <f t="shared" si="12"/>
        <v>241.63416136316977</v>
      </c>
      <c r="DO20" s="127">
        <v>1.01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5</v>
      </c>
      <c r="G21" s="126">
        <v>75</v>
      </c>
      <c r="H21" s="43">
        <f t="shared" si="1"/>
        <v>52.816901408450704</v>
      </c>
      <c r="I21" s="43">
        <v>73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919418</v>
      </c>
      <c r="AF21" s="38"/>
      <c r="AG21" s="38"/>
      <c r="AH21" s="38"/>
      <c r="AI21" s="37">
        <f t="shared" si="2"/>
        <v>4682</v>
      </c>
      <c r="AJ21" s="37">
        <f t="shared" si="3"/>
        <v>4.6820000000000004</v>
      </c>
      <c r="AK21" s="37">
        <f t="shared" si="4"/>
        <v>112.36800000000001</v>
      </c>
      <c r="AL21" s="37"/>
      <c r="AM21" s="37"/>
      <c r="AN21" s="37"/>
      <c r="AO21" s="37">
        <f t="shared" si="5"/>
        <v>112.36800000000001</v>
      </c>
      <c r="AP21" s="36">
        <v>7</v>
      </c>
      <c r="AQ21" s="36">
        <f t="shared" si="10"/>
        <v>7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v>0</v>
      </c>
      <c r="BK21" s="33">
        <v>0</v>
      </c>
      <c r="BL21" s="33">
        <v>1007</v>
      </c>
      <c r="BM21" s="33">
        <v>0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0.84621848739495797</v>
      </c>
      <c r="CK21" s="32">
        <f t="shared" si="7"/>
        <v>0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272871</v>
      </c>
      <c r="DD21" s="31"/>
      <c r="DE21" s="31">
        <f t="shared" si="8"/>
        <v>1186</v>
      </c>
      <c r="DF21" s="31"/>
      <c r="DG21" s="31">
        <f t="shared" si="11"/>
        <v>1186</v>
      </c>
      <c r="DH21" s="31"/>
      <c r="DI21" s="31"/>
      <c r="DJ21" s="31"/>
      <c r="DK21" s="31"/>
      <c r="DL21" s="31"/>
      <c r="DM21" s="31">
        <f t="shared" si="9"/>
        <v>1186</v>
      </c>
      <c r="DN21" s="31">
        <f t="shared" si="12"/>
        <v>253.31055104656127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5</v>
      </c>
      <c r="G22" s="126">
        <v>75</v>
      </c>
      <c r="H22" s="43">
        <f t="shared" si="1"/>
        <v>52.816901408450704</v>
      </c>
      <c r="I22" s="43">
        <v>73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923965</v>
      </c>
      <c r="AF22" s="38"/>
      <c r="AG22" s="38"/>
      <c r="AH22" s="38"/>
      <c r="AI22" s="37">
        <f t="shared" si="2"/>
        <v>4547</v>
      </c>
      <c r="AJ22" s="37">
        <f t="shared" si="3"/>
        <v>4.5469999999999997</v>
      </c>
      <c r="AK22" s="37">
        <f t="shared" si="4"/>
        <v>109.12799999999999</v>
      </c>
      <c r="AL22" s="37"/>
      <c r="AM22" s="37"/>
      <c r="AN22" s="37"/>
      <c r="AO22" s="37">
        <f t="shared" si="5"/>
        <v>109.12799999999999</v>
      </c>
      <c r="AP22" s="36">
        <v>6.6</v>
      </c>
      <c r="AQ22" s="36">
        <f t="shared" si="10"/>
        <v>6.6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1006</v>
      </c>
      <c r="BM22" s="33">
        <v>0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0.8453781512605042</v>
      </c>
      <c r="CK22" s="32">
        <f t="shared" si="7"/>
        <v>0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274037</v>
      </c>
      <c r="DD22" s="31"/>
      <c r="DE22" s="31">
        <f t="shared" si="8"/>
        <v>1166</v>
      </c>
      <c r="DF22" s="31"/>
      <c r="DG22" s="31">
        <f t="shared" si="11"/>
        <v>1166</v>
      </c>
      <c r="DH22" s="31"/>
      <c r="DI22" s="31"/>
      <c r="DJ22" s="31"/>
      <c r="DK22" s="31"/>
      <c r="DL22" s="31"/>
      <c r="DM22" s="31">
        <f t="shared" si="9"/>
        <v>1166</v>
      </c>
      <c r="DN22" s="31">
        <f t="shared" si="12"/>
        <v>256.4328128436332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4</v>
      </c>
      <c r="G23" s="126">
        <v>75</v>
      </c>
      <c r="H23" s="43">
        <f t="shared" si="1"/>
        <v>52.816901408450704</v>
      </c>
      <c r="I23" s="43">
        <v>73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928560</v>
      </c>
      <c r="AF23" s="38"/>
      <c r="AG23" s="38"/>
      <c r="AH23" s="38"/>
      <c r="AI23" s="37">
        <f t="shared" si="2"/>
        <v>4595</v>
      </c>
      <c r="AJ23" s="37">
        <f t="shared" si="3"/>
        <v>4.5949999999999998</v>
      </c>
      <c r="AK23" s="37">
        <f t="shared" si="4"/>
        <v>110.28</v>
      </c>
      <c r="AL23" s="37"/>
      <c r="AM23" s="37"/>
      <c r="AN23" s="37"/>
      <c r="AO23" s="37">
        <f t="shared" si="5"/>
        <v>110.28</v>
      </c>
      <c r="AP23" s="36">
        <v>6.1</v>
      </c>
      <c r="AQ23" s="36">
        <f t="shared" si="10"/>
        <v>6.1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1006</v>
      </c>
      <c r="BM23" s="33">
        <v>0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0.8453781512605042</v>
      </c>
      <c r="CK23" s="32">
        <f t="shared" si="7"/>
        <v>0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275205</v>
      </c>
      <c r="DD23" s="31"/>
      <c r="DE23" s="31">
        <f t="shared" si="8"/>
        <v>1168</v>
      </c>
      <c r="DF23" s="31"/>
      <c r="DG23" s="31">
        <f t="shared" si="11"/>
        <v>1168</v>
      </c>
      <c r="DH23" s="31"/>
      <c r="DI23" s="31"/>
      <c r="DJ23" s="31"/>
      <c r="DK23" s="31"/>
      <c r="DL23" s="31"/>
      <c r="DM23" s="31">
        <f t="shared" si="9"/>
        <v>1168</v>
      </c>
      <c r="DN23" s="31">
        <f t="shared" si="12"/>
        <v>254.1893362350381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4</v>
      </c>
      <c r="G24" s="126">
        <v>75</v>
      </c>
      <c r="H24" s="43">
        <f t="shared" si="1"/>
        <v>52.816901408450704</v>
      </c>
      <c r="I24" s="43">
        <v>73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932783</v>
      </c>
      <c r="AF24" s="38"/>
      <c r="AG24" s="38"/>
      <c r="AH24" s="38"/>
      <c r="AI24" s="37">
        <f t="shared" si="2"/>
        <v>4223</v>
      </c>
      <c r="AJ24" s="37">
        <f t="shared" si="3"/>
        <v>4.2229999999999999</v>
      </c>
      <c r="AK24" s="37">
        <f t="shared" si="4"/>
        <v>101.352</v>
      </c>
      <c r="AL24" s="37"/>
      <c r="AM24" s="37"/>
      <c r="AN24" s="37"/>
      <c r="AO24" s="37">
        <f t="shared" si="5"/>
        <v>101.352</v>
      </c>
      <c r="AP24" s="36">
        <v>5.6</v>
      </c>
      <c r="AQ24" s="36">
        <f t="shared" si="10"/>
        <v>5.6</v>
      </c>
      <c r="AR24" s="35"/>
      <c r="AS24" s="35"/>
      <c r="AT24" s="35"/>
      <c r="AU24" s="34" t="s">
        <v>154</v>
      </c>
      <c r="AV24" s="33">
        <v>1187</v>
      </c>
      <c r="AW24" s="33">
        <v>1185</v>
      </c>
      <c r="AX24" s="33">
        <v>0</v>
      </c>
      <c r="AY24" s="33">
        <v>1185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1006</v>
      </c>
      <c r="BM24" s="33">
        <v>0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0.99747899159663866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0.8453781512605042</v>
      </c>
      <c r="CK24" s="32">
        <f t="shared" si="7"/>
        <v>0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276326</v>
      </c>
      <c r="DD24" s="31"/>
      <c r="DE24" s="31">
        <f t="shared" si="8"/>
        <v>1121</v>
      </c>
      <c r="DF24" s="31"/>
      <c r="DG24" s="31">
        <f t="shared" si="11"/>
        <v>1121</v>
      </c>
      <c r="DH24" s="31"/>
      <c r="DI24" s="31"/>
      <c r="DJ24" s="31"/>
      <c r="DK24" s="31"/>
      <c r="DL24" s="31"/>
      <c r="DM24" s="31">
        <f t="shared" si="9"/>
        <v>1121</v>
      </c>
      <c r="DN24" s="31">
        <f t="shared" si="12"/>
        <v>265.45110111295287</v>
      </c>
      <c r="DO24" s="127">
        <v>1.1200000000000001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3</v>
      </c>
      <c r="G25" s="126">
        <v>76</v>
      </c>
      <c r="H25" s="43">
        <f t="shared" si="1"/>
        <v>53.521126760563384</v>
      </c>
      <c r="I25" s="43">
        <v>75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937143</v>
      </c>
      <c r="AF25" s="38"/>
      <c r="AG25" s="38"/>
      <c r="AH25" s="38"/>
      <c r="AI25" s="37">
        <f t="shared" si="2"/>
        <v>4360</v>
      </c>
      <c r="AJ25" s="37">
        <f t="shared" si="3"/>
        <v>4.3600000000000003</v>
      </c>
      <c r="AK25" s="37">
        <f t="shared" si="4"/>
        <v>104.64000000000001</v>
      </c>
      <c r="AL25" s="37"/>
      <c r="AM25" s="37"/>
      <c r="AN25" s="37"/>
      <c r="AO25" s="37">
        <f t="shared" si="5"/>
        <v>104.64000000000001</v>
      </c>
      <c r="AP25" s="36">
        <v>5.3</v>
      </c>
      <c r="AQ25" s="36">
        <f t="shared" si="10"/>
        <v>5.3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1005</v>
      </c>
      <c r="BM25" s="33">
        <v>0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0.84453781512605042</v>
      </c>
      <c r="CK25" s="32">
        <f t="shared" si="7"/>
        <v>0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277457</v>
      </c>
      <c r="DD25" s="31"/>
      <c r="DE25" s="31">
        <f t="shared" si="8"/>
        <v>1131</v>
      </c>
      <c r="DF25" s="31"/>
      <c r="DG25" s="31">
        <f t="shared" si="11"/>
        <v>1131</v>
      </c>
      <c r="DH25" s="31"/>
      <c r="DI25" s="31"/>
      <c r="DJ25" s="31"/>
      <c r="DK25" s="31"/>
      <c r="DL25" s="31"/>
      <c r="DM25" s="31">
        <f t="shared" si="9"/>
        <v>1131</v>
      </c>
      <c r="DN25" s="31">
        <f t="shared" si="12"/>
        <v>259.40366972477062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3</v>
      </c>
      <c r="G26" s="126">
        <v>76</v>
      </c>
      <c r="H26" s="43">
        <f t="shared" si="1"/>
        <v>53.521126760563384</v>
      </c>
      <c r="I26" s="43">
        <v>75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941583</v>
      </c>
      <c r="AF26" s="38"/>
      <c r="AG26" s="38"/>
      <c r="AH26" s="38"/>
      <c r="AI26" s="37">
        <f t="shared" si="2"/>
        <v>4440</v>
      </c>
      <c r="AJ26" s="37">
        <f t="shared" si="3"/>
        <v>4.4400000000000004</v>
      </c>
      <c r="AK26" s="37">
        <f t="shared" si="4"/>
        <v>106.56</v>
      </c>
      <c r="AL26" s="37"/>
      <c r="AM26" s="37"/>
      <c r="AN26" s="37"/>
      <c r="AO26" s="37">
        <f t="shared" si="5"/>
        <v>106.56</v>
      </c>
      <c r="AP26" s="36">
        <v>5</v>
      </c>
      <c r="AQ26" s="36">
        <f t="shared" si="10"/>
        <v>5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1006</v>
      </c>
      <c r="BM26" s="33">
        <v>0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0.8453781512605042</v>
      </c>
      <c r="CK26" s="32">
        <f t="shared" si="7"/>
        <v>0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278604</v>
      </c>
      <c r="DD26" s="31"/>
      <c r="DE26" s="31">
        <f t="shared" si="8"/>
        <v>1147</v>
      </c>
      <c r="DF26" s="31"/>
      <c r="DG26" s="31">
        <f t="shared" si="11"/>
        <v>1147</v>
      </c>
      <c r="DH26" s="31"/>
      <c r="DI26" s="31"/>
      <c r="DJ26" s="31"/>
      <c r="DK26" s="31"/>
      <c r="DL26" s="31"/>
      <c r="DM26" s="31">
        <f t="shared" si="9"/>
        <v>1147</v>
      </c>
      <c r="DN26" s="31">
        <f t="shared" si="12"/>
        <v>258.33333333333331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2</v>
      </c>
      <c r="G27" s="126">
        <v>75</v>
      </c>
      <c r="H27" s="43">
        <f t="shared" si="1"/>
        <v>52.816901408450704</v>
      </c>
      <c r="I27" s="43">
        <v>74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946245</v>
      </c>
      <c r="AF27" s="38"/>
      <c r="AG27" s="38"/>
      <c r="AH27" s="38"/>
      <c r="AI27" s="37">
        <f t="shared" si="2"/>
        <v>4662</v>
      </c>
      <c r="AJ27" s="37">
        <f t="shared" si="3"/>
        <v>4.6619999999999999</v>
      </c>
      <c r="AK27" s="37">
        <f t="shared" si="4"/>
        <v>111.88800000000001</v>
      </c>
      <c r="AL27" s="37"/>
      <c r="AM27" s="37"/>
      <c r="AN27" s="37"/>
      <c r="AO27" s="37">
        <f t="shared" si="5"/>
        <v>111.88800000000001</v>
      </c>
      <c r="AP27" s="36">
        <v>4.5999999999999996</v>
      </c>
      <c r="AQ27" s="36">
        <f t="shared" si="10"/>
        <v>4.5999999999999996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1006</v>
      </c>
      <c r="BM27" s="33">
        <v>0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0.8453781512605042</v>
      </c>
      <c r="CK27" s="32">
        <f t="shared" si="7"/>
        <v>0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279755</v>
      </c>
      <c r="DD27" s="31"/>
      <c r="DE27" s="31">
        <f t="shared" si="8"/>
        <v>1151</v>
      </c>
      <c r="DF27" s="31"/>
      <c r="DG27" s="31">
        <f t="shared" si="11"/>
        <v>1151</v>
      </c>
      <c r="DH27" s="31"/>
      <c r="DI27" s="31"/>
      <c r="DJ27" s="31"/>
      <c r="DK27" s="31"/>
      <c r="DL27" s="31"/>
      <c r="DM27" s="31">
        <f t="shared" si="9"/>
        <v>1151</v>
      </c>
      <c r="DN27" s="31">
        <f t="shared" si="12"/>
        <v>246.8897468897469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1</v>
      </c>
      <c r="G28" s="126">
        <v>74</v>
      </c>
      <c r="H28" s="43">
        <f t="shared" si="1"/>
        <v>52.112676056338032</v>
      </c>
      <c r="I28" s="43">
        <v>73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950869</v>
      </c>
      <c r="AF28" s="38"/>
      <c r="AG28" s="38"/>
      <c r="AH28" s="38"/>
      <c r="AI28" s="37">
        <f t="shared" si="2"/>
        <v>4624</v>
      </c>
      <c r="AJ28" s="37">
        <f t="shared" si="3"/>
        <v>4.6239999999999997</v>
      </c>
      <c r="AK28" s="37">
        <f t="shared" si="4"/>
        <v>110.976</v>
      </c>
      <c r="AL28" s="37"/>
      <c r="AM28" s="37"/>
      <c r="AN28" s="37"/>
      <c r="AO28" s="37">
        <f t="shared" si="5"/>
        <v>110.976</v>
      </c>
      <c r="AP28" s="36">
        <v>4.2</v>
      </c>
      <c r="AQ28" s="36">
        <f t="shared" si="10"/>
        <v>4.2</v>
      </c>
      <c r="AR28" s="35"/>
      <c r="AS28" s="35"/>
      <c r="AT28" s="35"/>
      <c r="AU28" s="34" t="s">
        <v>154</v>
      </c>
      <c r="AV28" s="33">
        <v>1187</v>
      </c>
      <c r="AW28" s="33">
        <v>1185</v>
      </c>
      <c r="AX28" s="33">
        <v>0</v>
      </c>
      <c r="AY28" s="33">
        <v>1185</v>
      </c>
      <c r="AZ28" s="33">
        <v>0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1006</v>
      </c>
      <c r="BM28" s="33">
        <v>0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0.99747899159663866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0.8453781512605042</v>
      </c>
      <c r="CK28" s="32">
        <f t="shared" si="7"/>
        <v>0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280904</v>
      </c>
      <c r="DD28" s="31"/>
      <c r="DE28" s="31">
        <f t="shared" si="8"/>
        <v>1149</v>
      </c>
      <c r="DF28" s="31"/>
      <c r="DG28" s="31">
        <f t="shared" si="11"/>
        <v>1149</v>
      </c>
      <c r="DH28" s="31"/>
      <c r="DI28" s="31"/>
      <c r="DJ28" s="31"/>
      <c r="DK28" s="31"/>
      <c r="DL28" s="31"/>
      <c r="DM28" s="31">
        <f t="shared" si="9"/>
        <v>1149</v>
      </c>
      <c r="DN28" s="31">
        <f t="shared" si="12"/>
        <v>248.48615916955018</v>
      </c>
      <c r="DO28" s="127">
        <v>1.05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0</v>
      </c>
      <c r="G29" s="126">
        <v>74</v>
      </c>
      <c r="H29" s="43">
        <f t="shared" si="1"/>
        <v>52.112676056338032</v>
      </c>
      <c r="I29" s="43">
        <v>73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955683</v>
      </c>
      <c r="AF29" s="38"/>
      <c r="AG29" s="38"/>
      <c r="AH29" s="38"/>
      <c r="AI29" s="37">
        <f t="shared" si="2"/>
        <v>4814</v>
      </c>
      <c r="AJ29" s="37">
        <f t="shared" si="3"/>
        <v>4.8140000000000001</v>
      </c>
      <c r="AK29" s="37">
        <f t="shared" si="4"/>
        <v>115.536</v>
      </c>
      <c r="AL29" s="37"/>
      <c r="AM29" s="37"/>
      <c r="AN29" s="37"/>
      <c r="AO29" s="37">
        <f t="shared" si="5"/>
        <v>115.536</v>
      </c>
      <c r="AP29" s="36">
        <v>3.8</v>
      </c>
      <c r="AQ29" s="36">
        <f t="shared" si="10"/>
        <v>3.8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>
        <v>0</v>
      </c>
      <c r="BA29" s="33">
        <v>0</v>
      </c>
      <c r="BB29" s="33">
        <v>0</v>
      </c>
      <c r="BC29" s="33">
        <v>0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33">
        <v>1005</v>
      </c>
      <c r="BM29" s="33">
        <v>0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0.84453781512605042</v>
      </c>
      <c r="CK29" s="32">
        <f t="shared" si="7"/>
        <v>0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282048</v>
      </c>
      <c r="DD29" s="31"/>
      <c r="DE29" s="31">
        <f t="shared" si="8"/>
        <v>1144</v>
      </c>
      <c r="DF29" s="31"/>
      <c r="DG29" s="31">
        <f t="shared" si="11"/>
        <v>1144</v>
      </c>
      <c r="DH29" s="31"/>
      <c r="DI29" s="31"/>
      <c r="DJ29" s="31"/>
      <c r="DK29" s="31"/>
      <c r="DL29" s="31"/>
      <c r="DM29" s="31">
        <f t="shared" si="9"/>
        <v>1144</v>
      </c>
      <c r="DN29" s="31">
        <f t="shared" si="12"/>
        <v>237.64021603656002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-1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960570</v>
      </c>
      <c r="AF30" s="38"/>
      <c r="AG30" s="38"/>
      <c r="AH30" s="38"/>
      <c r="AI30" s="37">
        <f t="shared" si="2"/>
        <v>4887</v>
      </c>
      <c r="AJ30" s="37">
        <f t="shared" si="3"/>
        <v>4.8869999999999996</v>
      </c>
      <c r="AK30" s="37">
        <f t="shared" si="4"/>
        <v>117.28799999999998</v>
      </c>
      <c r="AL30" s="37"/>
      <c r="AM30" s="37"/>
      <c r="AN30" s="37"/>
      <c r="AO30" s="37">
        <f t="shared" si="5"/>
        <v>117.28799999999998</v>
      </c>
      <c r="AP30" s="36">
        <v>3.4</v>
      </c>
      <c r="AQ30" s="36">
        <f t="shared" si="10"/>
        <v>3.4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1006</v>
      </c>
      <c r="BM30" s="33">
        <v>0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0.8453781512605042</v>
      </c>
      <c r="CK30" s="32">
        <f t="shared" si="7"/>
        <v>0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283200</v>
      </c>
      <c r="DD30" s="31"/>
      <c r="DE30" s="31">
        <f t="shared" si="8"/>
        <v>1152</v>
      </c>
      <c r="DF30" s="31"/>
      <c r="DG30" s="31">
        <f t="shared" si="11"/>
        <v>1152</v>
      </c>
      <c r="DH30" s="31"/>
      <c r="DI30" s="31"/>
      <c r="DJ30" s="31"/>
      <c r="DK30" s="31"/>
      <c r="DL30" s="31"/>
      <c r="DM30" s="31">
        <f t="shared" si="9"/>
        <v>1152</v>
      </c>
      <c r="DN30" s="31">
        <f t="shared" si="12"/>
        <v>235.72744014732967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-2</v>
      </c>
      <c r="G31" s="126">
        <v>74</v>
      </c>
      <c r="H31" s="43">
        <f t="shared" si="1"/>
        <v>52.112676056338032</v>
      </c>
      <c r="I31" s="43">
        <v>72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965533</v>
      </c>
      <c r="AF31" s="38"/>
      <c r="AG31" s="38"/>
      <c r="AH31" s="38"/>
      <c r="AI31" s="37">
        <f t="shared" si="2"/>
        <v>4963</v>
      </c>
      <c r="AJ31" s="37">
        <f t="shared" si="3"/>
        <v>4.9630000000000001</v>
      </c>
      <c r="AK31" s="37">
        <f t="shared" si="4"/>
        <v>119.11199999999999</v>
      </c>
      <c r="AL31" s="37"/>
      <c r="AM31" s="37"/>
      <c r="AN31" s="37"/>
      <c r="AO31" s="37">
        <f t="shared" si="5"/>
        <v>119.11199999999999</v>
      </c>
      <c r="AP31" s="36">
        <v>3.1</v>
      </c>
      <c r="AQ31" s="36">
        <f t="shared" si="10"/>
        <v>3.1</v>
      </c>
      <c r="AR31" s="35"/>
      <c r="AS31" s="35"/>
      <c r="AT31" s="35"/>
      <c r="AU31" s="34" t="s">
        <v>154</v>
      </c>
      <c r="AV31" s="33">
        <v>1186</v>
      </c>
      <c r="AW31" s="33">
        <v>1185</v>
      </c>
      <c r="AX31" s="33">
        <v>0</v>
      </c>
      <c r="AY31" s="33">
        <v>1185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1006</v>
      </c>
      <c r="BM31" s="33">
        <v>0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0.99663865546218489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0.8453781512605042</v>
      </c>
      <c r="CK31" s="32">
        <f t="shared" si="7"/>
        <v>0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284345</v>
      </c>
      <c r="DD31" s="31"/>
      <c r="DE31" s="31">
        <f t="shared" si="8"/>
        <v>1145</v>
      </c>
      <c r="DF31" s="31"/>
      <c r="DG31" s="31">
        <f t="shared" si="11"/>
        <v>1145</v>
      </c>
      <c r="DH31" s="31"/>
      <c r="DI31" s="31"/>
      <c r="DJ31" s="31"/>
      <c r="DK31" s="31"/>
      <c r="DL31" s="31"/>
      <c r="DM31" s="31">
        <f t="shared" si="9"/>
        <v>1145</v>
      </c>
      <c r="DN31" s="31">
        <f t="shared" si="12"/>
        <v>230.70723352810799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-1</v>
      </c>
      <c r="G32" s="126">
        <v>76</v>
      </c>
      <c r="H32" s="43">
        <f t="shared" si="1"/>
        <v>53.521126760563384</v>
      </c>
      <c r="I32" s="43">
        <v>75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971124</v>
      </c>
      <c r="AF32" s="38"/>
      <c r="AG32" s="38"/>
      <c r="AH32" s="38"/>
      <c r="AI32" s="37">
        <f t="shared" si="2"/>
        <v>5591</v>
      </c>
      <c r="AJ32" s="37">
        <f t="shared" si="3"/>
        <v>5.5910000000000002</v>
      </c>
      <c r="AK32" s="37">
        <f t="shared" si="4"/>
        <v>134.184</v>
      </c>
      <c r="AL32" s="37"/>
      <c r="AM32" s="37"/>
      <c r="AN32" s="37"/>
      <c r="AO32" s="37">
        <f t="shared" si="5"/>
        <v>134.184</v>
      </c>
      <c r="AP32" s="36">
        <v>2.9</v>
      </c>
      <c r="AQ32" s="36">
        <f t="shared" si="10"/>
        <v>2.9</v>
      </c>
      <c r="AR32" s="35"/>
      <c r="AS32" s="35"/>
      <c r="AT32" s="35"/>
      <c r="AU32" s="34" t="s">
        <v>154</v>
      </c>
      <c r="AV32" s="33">
        <v>1186</v>
      </c>
      <c r="AW32" s="33">
        <v>1185</v>
      </c>
      <c r="AX32" s="33">
        <v>0</v>
      </c>
      <c r="AY32" s="33">
        <v>1185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1006</v>
      </c>
      <c r="BM32" s="33">
        <v>0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0.99663865546218489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0.8453781512605042</v>
      </c>
      <c r="CK32" s="32">
        <f t="shared" si="7"/>
        <v>0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285536</v>
      </c>
      <c r="DD32" s="31"/>
      <c r="DE32" s="31">
        <f t="shared" si="8"/>
        <v>1191</v>
      </c>
      <c r="DF32" s="31"/>
      <c r="DG32" s="31">
        <f t="shared" si="11"/>
        <v>1191</v>
      </c>
      <c r="DH32" s="31"/>
      <c r="DI32" s="31"/>
      <c r="DJ32" s="31"/>
      <c r="DK32" s="31"/>
      <c r="DL32" s="31"/>
      <c r="DM32" s="31">
        <f t="shared" si="9"/>
        <v>1191</v>
      </c>
      <c r="DN32" s="31">
        <f t="shared" si="12"/>
        <v>213.02092648900017</v>
      </c>
      <c r="DO32" s="127">
        <v>0.99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0</v>
      </c>
      <c r="G33" s="126">
        <v>75</v>
      </c>
      <c r="H33" s="43">
        <f t="shared" si="1"/>
        <v>52.816901408450704</v>
      </c>
      <c r="I33" s="43">
        <v>74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976087</v>
      </c>
      <c r="AF33" s="38"/>
      <c r="AG33" s="38"/>
      <c r="AH33" s="38"/>
      <c r="AI33" s="37">
        <f t="shared" si="2"/>
        <v>4963</v>
      </c>
      <c r="AJ33" s="37">
        <f t="shared" si="3"/>
        <v>4.9630000000000001</v>
      </c>
      <c r="AK33" s="37">
        <f t="shared" si="4"/>
        <v>119.11199999999999</v>
      </c>
      <c r="AL33" s="37"/>
      <c r="AM33" s="37"/>
      <c r="AN33" s="37"/>
      <c r="AO33" s="37">
        <f t="shared" si="5"/>
        <v>119.11199999999999</v>
      </c>
      <c r="AP33" s="36">
        <v>3.3</v>
      </c>
      <c r="AQ33" s="36">
        <f t="shared" si="10"/>
        <v>3.3</v>
      </c>
      <c r="AR33" s="35"/>
      <c r="AS33" s="35"/>
      <c r="AT33" s="35"/>
      <c r="AU33" s="34" t="s">
        <v>153</v>
      </c>
      <c r="AV33" s="33">
        <v>1188</v>
      </c>
      <c r="AW33" s="33">
        <v>1185</v>
      </c>
      <c r="AX33" s="33">
        <v>0</v>
      </c>
      <c r="AY33" s="33">
        <v>1185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0.99831932773109244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286614</v>
      </c>
      <c r="DD33" s="31"/>
      <c r="DE33" s="31">
        <f t="shared" si="8"/>
        <v>1078</v>
      </c>
      <c r="DF33" s="31"/>
      <c r="DG33" s="31">
        <f t="shared" si="11"/>
        <v>1078</v>
      </c>
      <c r="DH33" s="31"/>
      <c r="DI33" s="31"/>
      <c r="DJ33" s="31"/>
      <c r="DK33" s="31"/>
      <c r="DL33" s="31"/>
      <c r="DM33" s="31">
        <f t="shared" si="9"/>
        <v>1078</v>
      </c>
      <c r="DN33" s="31">
        <f t="shared" si="12"/>
        <v>217.20733427362481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75</v>
      </c>
      <c r="H34" s="43">
        <f t="shared" si="1"/>
        <v>52.816901408450704</v>
      </c>
      <c r="I34" s="43">
        <v>74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981163</v>
      </c>
      <c r="AF34" s="38"/>
      <c r="AG34" s="38"/>
      <c r="AH34" s="38"/>
      <c r="AI34" s="37">
        <f t="shared" si="2"/>
        <v>5076</v>
      </c>
      <c r="AJ34" s="37">
        <f t="shared" si="3"/>
        <v>5.0759999999999996</v>
      </c>
      <c r="AK34" s="37">
        <f t="shared" si="4"/>
        <v>121.82399999999998</v>
      </c>
      <c r="AL34" s="37"/>
      <c r="AM34" s="37"/>
      <c r="AN34" s="37"/>
      <c r="AO34" s="37">
        <f t="shared" si="5"/>
        <v>121.82399999999998</v>
      </c>
      <c r="AP34" s="36">
        <v>3.9</v>
      </c>
      <c r="AQ34" s="36">
        <f t="shared" si="10"/>
        <v>3.9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287701</v>
      </c>
      <c r="DD34" s="31"/>
      <c r="DE34" s="31">
        <f t="shared" si="8"/>
        <v>1087</v>
      </c>
      <c r="DF34" s="31"/>
      <c r="DG34" s="31">
        <f t="shared" si="11"/>
        <v>1087</v>
      </c>
      <c r="DH34" s="31"/>
      <c r="DI34" s="31"/>
      <c r="DJ34" s="31"/>
      <c r="DK34" s="31"/>
      <c r="DL34" s="31"/>
      <c r="DM34" s="31">
        <f t="shared" si="9"/>
        <v>1087</v>
      </c>
      <c r="DN34" s="31">
        <f t="shared" si="12"/>
        <v>214.14499605988971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3.6666666666666665</v>
      </c>
      <c r="G35" s="27">
        <f t="shared" si="13"/>
        <v>74.375</v>
      </c>
      <c r="H35" s="27">
        <f t="shared" si="13"/>
        <v>52.376760563380287</v>
      </c>
      <c r="I35" s="27">
        <f t="shared" si="13"/>
        <v>74.083333333333329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116651</v>
      </c>
      <c r="AJ35" s="27">
        <f>SUM(AJ11:AJ34)</f>
        <v>116.65099999999997</v>
      </c>
      <c r="AK35" s="27">
        <f>AVERAGE(AK11:AK34)</f>
        <v>116.65100000000001</v>
      </c>
      <c r="AL35" s="27"/>
      <c r="AM35" s="27"/>
      <c r="AN35" s="27"/>
      <c r="AO35" s="27"/>
      <c r="AP35" s="27">
        <f>AVERAGE(AP11:AP34)</f>
        <v>6.0041666666666664</v>
      </c>
      <c r="AQ35" s="27">
        <f>AVERAGE(AQ11:AQ34)</f>
        <v>6.0041666666666664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27339</v>
      </c>
      <c r="DF35" s="27"/>
      <c r="DG35" s="27">
        <f>SUM(DG11:DG34)</f>
        <v>27339</v>
      </c>
      <c r="DH35" s="27"/>
      <c r="DI35" s="27"/>
      <c r="DJ35" s="27"/>
      <c r="DK35" s="27"/>
      <c r="DL35" s="27"/>
      <c r="DM35" s="27">
        <f t="shared" si="9"/>
        <v>27339</v>
      </c>
      <c r="DN35" s="27">
        <f t="shared" si="12"/>
        <v>234.36575768746096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155</v>
      </c>
      <c r="D38" s="288"/>
      <c r="E38" s="288"/>
      <c r="F38" s="289"/>
    </row>
    <row r="39" spans="2:127" x14ac:dyDescent="0.25">
      <c r="B39" s="21" t="s">
        <v>2</v>
      </c>
      <c r="C39" s="287" t="s">
        <v>202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00" t="s">
        <v>158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14"/>
    </row>
    <row r="44" spans="2:127" x14ac:dyDescent="0.25">
      <c r="B44" s="100" t="s">
        <v>159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4"/>
    </row>
    <row r="45" spans="2:127" x14ac:dyDescent="0.25">
      <c r="B45" s="100" t="s">
        <v>160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4"/>
    </row>
    <row r="46" spans="2:127" x14ac:dyDescent="0.25">
      <c r="B46" s="101" t="s">
        <v>161</v>
      </c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4"/>
    </row>
    <row r="47" spans="2:127" x14ac:dyDescent="0.25">
      <c r="B47" s="116" t="s">
        <v>162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"/>
    </row>
    <row r="48" spans="2:127" x14ac:dyDescent="0.25">
      <c r="B48" s="117" t="s">
        <v>200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16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68" t="s">
        <v>176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69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69" t="s">
        <v>201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69" t="s">
        <v>168</v>
      </c>
      <c r="C53" s="171"/>
      <c r="D53" s="112"/>
      <c r="E53" s="112"/>
      <c r="F53" s="112"/>
      <c r="G53" s="112"/>
      <c r="H53" s="112"/>
      <c r="I53" s="11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12"/>
      <c r="X53" s="112"/>
      <c r="Y53" s="112"/>
    </row>
    <row r="54" spans="2:26" x14ac:dyDescent="0.25">
      <c r="B54" s="291" t="s">
        <v>169</v>
      </c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</row>
    <row r="55" spans="2:26" x14ac:dyDescent="0.25">
      <c r="B55" s="290" t="s">
        <v>170</v>
      </c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</row>
    <row r="56" spans="2:26" x14ac:dyDescent="0.25">
      <c r="B56" s="291" t="s">
        <v>171</v>
      </c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</row>
    <row r="57" spans="2:26" x14ac:dyDescent="0.25">
      <c r="B57" s="11" t="s">
        <v>203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</row>
    <row r="58" spans="2:26" x14ac:dyDescent="0.25">
      <c r="B58" s="104"/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04"/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25">
      <c r="B60" s="10"/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" name="Range1_11_1_1_1_2_2_1_2"/>
    <protectedRange sqref="AE10" name="Range1_11_1_1_1_2_2_1_2_1_2_1"/>
    <protectedRange sqref="C45:Y45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50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4:Y54"/>
    <mergeCell ref="B55:Y55"/>
    <mergeCell ref="B56:Y56"/>
    <mergeCell ref="C6:L6"/>
    <mergeCell ref="C7:E7"/>
    <mergeCell ref="F7:L7"/>
    <mergeCell ref="B8:C8"/>
    <mergeCell ref="D8:F8"/>
    <mergeCell ref="G8:I8"/>
    <mergeCell ref="J8:L8"/>
  </mergeCells>
  <dataValidations disablePrompts="1" count="2">
    <dataValidation type="list" allowBlank="1" showInputMessage="1" showErrorMessage="1" sqref="U11:U34">
      <formula1>$DT$9:$DT$19</formula1>
    </dataValidation>
    <dataValidation type="list" allowBlank="1" showInputMessage="1" showErrorMessage="1" sqref="DT30:DU30">
      <formula1>$BA$24:$BA$28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DW59"/>
  <sheetViews>
    <sheetView topLeftCell="AY11" zoomScale="90" zoomScaleNormal="90" workbookViewId="0">
      <selection activeCell="DO11" sqref="DO11:DO34"/>
    </sheetView>
  </sheetViews>
  <sheetFormatPr defaultRowHeight="15" x14ac:dyDescent="0.25"/>
  <cols>
    <col min="4" max="9" width="9.140625" style="3"/>
    <col min="10" max="16" width="9.140625" style="1" hidden="1" customWidth="1"/>
    <col min="17" max="18" width="9.140625" style="1"/>
    <col min="19" max="19" width="0" style="1" hidden="1" customWidth="1"/>
    <col min="20" max="20" width="9.140625" style="1"/>
    <col min="21" max="21" width="17.140625" style="1" bestFit="1" customWidth="1"/>
    <col min="22" max="22" width="9.140625" style="1" hidden="1" customWidth="1"/>
    <col min="23" max="23" width="9.140625" style="3"/>
    <col min="24" max="24" width="9.140625" style="3" hidden="1" customWidth="1"/>
    <col min="25" max="25" width="10.42578125" style="3" customWidth="1"/>
    <col min="26" max="26" width="10.7109375" style="3" hidden="1" customWidth="1"/>
    <col min="27" max="27" width="11.42578125" style="3" hidden="1" customWidth="1"/>
    <col min="28" max="30" width="9.140625" style="3" hidden="1" customWidth="1"/>
    <col min="31" max="31" width="16" style="3" customWidth="1"/>
    <col min="32" max="34" width="9.140625" style="3" hidden="1" customWidth="1"/>
    <col min="35" max="35" width="11" style="3" customWidth="1"/>
    <col min="36" max="36" width="9.140625" style="3"/>
    <col min="37" max="37" width="9.140625" style="3" customWidth="1"/>
    <col min="38" max="40" width="9.140625" style="3" hidden="1" customWidth="1"/>
    <col min="41" max="41" width="10" style="3" hidden="1" customWidth="1"/>
    <col min="42" max="43" width="9.140625" style="3"/>
    <col min="44" max="46" width="9.140625" style="1" hidden="1" customWidth="1"/>
    <col min="47" max="47" width="9.140625" style="1"/>
    <col min="48" max="48" width="9.140625" style="1" customWidth="1"/>
    <col min="49" max="51" width="9.140625" style="1"/>
    <col min="52" max="55" width="0" style="1" hidden="1" customWidth="1"/>
    <col min="56" max="63" width="9.140625" style="1" hidden="1" customWidth="1"/>
    <col min="64" max="65" width="9.140625" style="1"/>
    <col min="66" max="68" width="0" style="1" hidden="1" customWidth="1"/>
    <col min="69" max="71" width="9.140625" style="1" hidden="1" customWidth="1"/>
    <col min="72" max="72" width="10.42578125" style="1" hidden="1" customWidth="1"/>
    <col min="73" max="79" width="9.140625" style="1" hidden="1" customWidth="1"/>
    <col min="80" max="83" width="9.140625" style="2" customWidth="1"/>
    <col min="84" max="85" width="9.140625" style="2" hidden="1" customWidth="1"/>
    <col min="86" max="86" width="9.85546875" style="2" hidden="1" customWidth="1"/>
    <col min="87" max="87" width="11.28515625" style="2" hidden="1" customWidth="1"/>
    <col min="88" max="88" width="11" style="2" customWidth="1"/>
    <col min="89" max="89" width="11.140625" style="2" customWidth="1"/>
    <col min="90" max="90" width="10.42578125" style="2" hidden="1" customWidth="1"/>
    <col min="91" max="91" width="11.140625" style="2" hidden="1" customWidth="1"/>
    <col min="92" max="92" width="11.28515625" style="2" hidden="1" customWidth="1"/>
    <col min="93" max="93" width="10.42578125" style="2" hidden="1" customWidth="1"/>
    <col min="94" max="94" width="10.7109375" style="2" hidden="1" customWidth="1"/>
    <col min="95" max="95" width="11" style="2" hidden="1" customWidth="1"/>
    <col min="96" max="96" width="12.7109375" style="2" customWidth="1"/>
    <col min="97" max="98" width="9.28515625" style="1" hidden="1" customWidth="1"/>
    <col min="99" max="99" width="8.7109375" style="1" hidden="1" customWidth="1"/>
    <col min="100" max="100" width="8.42578125" style="1" hidden="1" customWidth="1"/>
    <col min="101" max="101" width="8.5703125" style="1" hidden="1" customWidth="1"/>
    <col min="102" max="102" width="11.140625" style="1" hidden="1" customWidth="1"/>
    <col min="103" max="104" width="9.140625" style="1" hidden="1" customWidth="1"/>
    <col min="105" max="105" width="15.85546875" style="1" hidden="1" customWidth="1"/>
    <col min="106" max="106" width="16.85546875" style="1" hidden="1" customWidth="1"/>
    <col min="107" max="107" width="15.28515625" style="1" customWidth="1"/>
    <col min="108" max="108" width="19.85546875" style="1" hidden="1" customWidth="1"/>
    <col min="109" max="109" width="16.140625" style="1" hidden="1" customWidth="1"/>
    <col min="110" max="110" width="15.85546875" style="1" hidden="1" customWidth="1"/>
    <col min="111" max="111" width="16.42578125" style="1" customWidth="1"/>
    <col min="112" max="112" width="15.28515625" style="1" hidden="1" customWidth="1"/>
    <col min="113" max="113" width="15.85546875" style="1" hidden="1" customWidth="1"/>
    <col min="114" max="114" width="15.5703125" style="1" hidden="1" customWidth="1"/>
    <col min="115" max="115" width="16.5703125" style="1" hidden="1" customWidth="1"/>
    <col min="116" max="116" width="13.42578125" style="1" hidden="1" customWidth="1"/>
    <col min="117" max="117" width="18.7109375" style="1" hidden="1" customWidth="1"/>
    <col min="118" max="118" width="18.28515625" style="1" customWidth="1"/>
    <col min="124" max="124" width="29.7109375" bestFit="1" customWidth="1"/>
    <col min="125" max="125" width="16.42578125" bestFit="1" customWidth="1"/>
    <col min="127" max="127" width="41.85546875" bestFit="1" customWidth="1"/>
  </cols>
  <sheetData>
    <row r="2" spans="2:127" ht="21" x14ac:dyDescent="0.25">
      <c r="B2" s="79"/>
      <c r="C2" s="23"/>
      <c r="D2" s="69"/>
      <c r="E2" s="78"/>
      <c r="F2" s="78"/>
      <c r="G2" s="78"/>
      <c r="H2" s="69"/>
      <c r="I2" s="69"/>
      <c r="J2" s="77"/>
      <c r="K2" s="77"/>
      <c r="L2" s="65"/>
      <c r="M2" s="77"/>
      <c r="N2" s="77"/>
      <c r="O2" s="77"/>
      <c r="P2" s="65"/>
      <c r="Q2" s="65"/>
    </row>
    <row r="3" spans="2:127" ht="21" x14ac:dyDescent="0.25">
      <c r="B3" s="76" t="s">
        <v>151</v>
      </c>
      <c r="C3" s="76"/>
      <c r="D3" s="75"/>
      <c r="E3" s="69"/>
      <c r="F3" s="69"/>
      <c r="G3" s="75"/>
      <c r="H3" s="75"/>
      <c r="I3" s="75"/>
      <c r="J3" s="65"/>
      <c r="K3" s="65"/>
      <c r="L3" s="65"/>
      <c r="M3" s="74"/>
      <c r="N3" s="73"/>
      <c r="O3" s="73"/>
      <c r="P3" s="65"/>
      <c r="Q3" s="65"/>
    </row>
    <row r="4" spans="2:127" ht="20.25" customHeight="1" x14ac:dyDescent="0.25">
      <c r="B4" s="72" t="s">
        <v>150</v>
      </c>
      <c r="C4" s="72"/>
      <c r="D4" s="71"/>
      <c r="E4" s="69"/>
      <c r="F4" s="69"/>
      <c r="G4" s="19"/>
      <c r="H4" s="69"/>
      <c r="I4" s="69"/>
      <c r="J4" s="65"/>
      <c r="K4" s="65"/>
      <c r="L4" s="65"/>
      <c r="M4" s="65"/>
      <c r="N4" s="65"/>
      <c r="O4" s="65"/>
      <c r="P4" s="65"/>
      <c r="Q4" s="65"/>
    </row>
    <row r="5" spans="2:127" ht="20.25" customHeight="1" x14ac:dyDescent="0.25">
      <c r="B5" s="23"/>
      <c r="C5" s="23"/>
      <c r="D5" s="69"/>
      <c r="E5" s="70"/>
      <c r="F5" s="70"/>
      <c r="G5" s="70"/>
      <c r="H5" s="69"/>
      <c r="I5" s="69"/>
      <c r="J5" s="65"/>
      <c r="K5" s="65"/>
      <c r="L5" s="65"/>
      <c r="M5" s="65"/>
      <c r="N5" s="65"/>
      <c r="O5" s="65"/>
      <c r="P5" s="65"/>
      <c r="Q5" s="65"/>
    </row>
    <row r="6" spans="2:127" x14ac:dyDescent="0.25">
      <c r="B6" s="68" t="s">
        <v>149</v>
      </c>
      <c r="C6" s="282" t="s">
        <v>148</v>
      </c>
      <c r="D6" s="282"/>
      <c r="E6" s="282"/>
      <c r="F6" s="282"/>
      <c r="G6" s="282"/>
      <c r="H6" s="282"/>
      <c r="I6" s="282"/>
      <c r="J6" s="282"/>
      <c r="K6" s="282"/>
      <c r="L6" s="282"/>
    </row>
    <row r="7" spans="2:127" x14ac:dyDescent="0.25">
      <c r="B7" s="67" t="s">
        <v>147</v>
      </c>
      <c r="C7" s="283">
        <v>43321</v>
      </c>
      <c r="D7" s="284"/>
      <c r="E7" s="284"/>
      <c r="F7" s="285"/>
      <c r="G7" s="285"/>
      <c r="H7" s="285"/>
      <c r="I7" s="285"/>
      <c r="J7" s="285"/>
      <c r="K7" s="285"/>
      <c r="L7" s="285"/>
      <c r="DD7" s="66"/>
      <c r="DE7" s="65"/>
      <c r="DF7" s="65"/>
      <c r="DG7" s="65"/>
    </row>
    <row r="8" spans="2:127" ht="36" x14ac:dyDescent="0.25">
      <c r="B8" s="268" t="s">
        <v>146</v>
      </c>
      <c r="C8" s="268"/>
      <c r="D8" s="275" t="s">
        <v>145</v>
      </c>
      <c r="E8" s="275"/>
      <c r="F8" s="275"/>
      <c r="G8" s="276" t="s">
        <v>144</v>
      </c>
      <c r="H8" s="286"/>
      <c r="I8" s="286"/>
      <c r="J8" s="263" t="s">
        <v>144</v>
      </c>
      <c r="K8" s="264"/>
      <c r="L8" s="264"/>
      <c r="M8" s="263" t="s">
        <v>143</v>
      </c>
      <c r="N8" s="264"/>
      <c r="O8" s="264"/>
      <c r="P8" s="264"/>
      <c r="Q8" s="263" t="s">
        <v>143</v>
      </c>
      <c r="R8" s="264"/>
      <c r="S8" s="264"/>
      <c r="T8" s="264"/>
      <c r="U8" s="272" t="s">
        <v>142</v>
      </c>
      <c r="V8" s="268" t="s">
        <v>141</v>
      </c>
      <c r="W8" s="268"/>
      <c r="X8" s="275" t="s">
        <v>140</v>
      </c>
      <c r="Y8" s="275"/>
      <c r="Z8" s="259" t="s">
        <v>140</v>
      </c>
      <c r="AA8" s="260"/>
      <c r="AB8" s="275" t="s">
        <v>139</v>
      </c>
      <c r="AC8" s="275" t="s">
        <v>138</v>
      </c>
      <c r="AD8" s="275" t="s">
        <v>137</v>
      </c>
      <c r="AE8" s="275"/>
      <c r="AF8" s="81" t="s">
        <v>136</v>
      </c>
      <c r="AG8" s="81" t="s">
        <v>135</v>
      </c>
      <c r="AH8" s="81" t="s">
        <v>134</v>
      </c>
      <c r="AI8" s="275" t="s">
        <v>133</v>
      </c>
      <c r="AJ8" s="275"/>
      <c r="AK8" s="81" t="s">
        <v>132</v>
      </c>
      <c r="AL8" s="81" t="s">
        <v>131</v>
      </c>
      <c r="AM8" s="81" t="s">
        <v>131</v>
      </c>
      <c r="AN8" s="81" t="s">
        <v>130</v>
      </c>
      <c r="AO8" s="60" t="s">
        <v>129</v>
      </c>
      <c r="AP8" s="268" t="s">
        <v>128</v>
      </c>
      <c r="AQ8" s="268"/>
      <c r="AR8" s="268"/>
      <c r="AS8" s="268"/>
      <c r="AT8" s="268"/>
      <c r="AU8" s="268" t="s">
        <v>127</v>
      </c>
      <c r="AV8" s="267" t="s">
        <v>126</v>
      </c>
      <c r="AW8" s="267"/>
      <c r="AX8" s="267"/>
      <c r="AY8" s="267"/>
      <c r="AZ8" s="267"/>
      <c r="BA8" s="267"/>
      <c r="BB8" s="267"/>
      <c r="BC8" s="267"/>
      <c r="BD8" s="267" t="s">
        <v>125</v>
      </c>
      <c r="BE8" s="267"/>
      <c r="BF8" s="267"/>
      <c r="BG8" s="267"/>
      <c r="BH8" s="267"/>
      <c r="BI8" s="267"/>
      <c r="BJ8" s="267"/>
      <c r="BK8" s="267"/>
      <c r="BL8" s="267" t="s">
        <v>126</v>
      </c>
      <c r="BM8" s="267"/>
      <c r="BN8" s="267"/>
      <c r="BO8" s="267"/>
      <c r="BP8" s="267"/>
      <c r="BQ8" s="267"/>
      <c r="BR8" s="267"/>
      <c r="BS8" s="267"/>
      <c r="BT8" s="267" t="s">
        <v>125</v>
      </c>
      <c r="BU8" s="267"/>
      <c r="BV8" s="267"/>
      <c r="BW8" s="267"/>
      <c r="BX8" s="267"/>
      <c r="BY8" s="267"/>
      <c r="BZ8" s="267"/>
      <c r="CA8" s="267"/>
      <c r="CB8" s="268" t="s">
        <v>124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64" t="s">
        <v>123</v>
      </c>
      <c r="DB8" s="64" t="s">
        <v>122</v>
      </c>
      <c r="DC8" s="64" t="s">
        <v>122</v>
      </c>
      <c r="DD8" s="64" t="s">
        <v>122</v>
      </c>
      <c r="DE8" s="64" t="s">
        <v>121</v>
      </c>
      <c r="DF8" s="64" t="s">
        <v>122</v>
      </c>
      <c r="DG8" s="64" t="s">
        <v>121</v>
      </c>
      <c r="DH8" s="64" t="s">
        <v>122</v>
      </c>
      <c r="DI8" s="64" t="s">
        <v>121</v>
      </c>
      <c r="DJ8" s="64" t="s">
        <v>122</v>
      </c>
      <c r="DK8" s="64" t="s">
        <v>121</v>
      </c>
      <c r="DL8" s="64" t="s">
        <v>121</v>
      </c>
      <c r="DM8" s="64" t="s">
        <v>121</v>
      </c>
      <c r="DN8" s="64" t="s">
        <v>120</v>
      </c>
      <c r="DO8" s="280" t="s">
        <v>119</v>
      </c>
      <c r="DP8" s="265" t="s">
        <v>118</v>
      </c>
      <c r="DT8" s="63" t="s">
        <v>117</v>
      </c>
      <c r="DU8" s="63" t="s">
        <v>116</v>
      </c>
      <c r="DV8" s="23"/>
      <c r="DW8" s="62" t="s">
        <v>115</v>
      </c>
    </row>
    <row r="9" spans="2:127" ht="40.5" customHeight="1" x14ac:dyDescent="0.25">
      <c r="B9" s="268" t="s">
        <v>114</v>
      </c>
      <c r="C9" s="268" t="s">
        <v>113</v>
      </c>
      <c r="D9" s="275" t="s">
        <v>10</v>
      </c>
      <c r="E9" s="275" t="s">
        <v>44</v>
      </c>
      <c r="F9" s="275" t="s">
        <v>110</v>
      </c>
      <c r="G9" s="275" t="s">
        <v>10</v>
      </c>
      <c r="H9" s="275" t="s">
        <v>112</v>
      </c>
      <c r="I9" s="275" t="s">
        <v>110</v>
      </c>
      <c r="J9" s="268" t="s">
        <v>10</v>
      </c>
      <c r="K9" s="268" t="s">
        <v>111</v>
      </c>
      <c r="L9" s="268" t="s">
        <v>110</v>
      </c>
      <c r="M9" s="80" t="s">
        <v>109</v>
      </c>
      <c r="N9" s="80" t="s">
        <v>108</v>
      </c>
      <c r="O9" s="80" t="s">
        <v>107</v>
      </c>
      <c r="P9" s="80" t="s">
        <v>106</v>
      </c>
      <c r="Q9" s="80" t="s">
        <v>109</v>
      </c>
      <c r="R9" s="80" t="s">
        <v>108</v>
      </c>
      <c r="S9" s="80" t="s">
        <v>107</v>
      </c>
      <c r="T9" s="80" t="s">
        <v>106</v>
      </c>
      <c r="U9" s="273"/>
      <c r="V9" s="268"/>
      <c r="W9" s="268"/>
      <c r="X9" s="275"/>
      <c r="Y9" s="275"/>
      <c r="Z9" s="261"/>
      <c r="AA9" s="262"/>
      <c r="AB9" s="275"/>
      <c r="AC9" s="275"/>
      <c r="AD9" s="60" t="s">
        <v>104</v>
      </c>
      <c r="AE9" s="60" t="s">
        <v>105</v>
      </c>
      <c r="AF9" s="60" t="s">
        <v>7</v>
      </c>
      <c r="AG9" s="60" t="s">
        <v>7</v>
      </c>
      <c r="AH9" s="60" t="s">
        <v>7</v>
      </c>
      <c r="AI9" s="257" t="s">
        <v>105</v>
      </c>
      <c r="AJ9" s="257" t="s">
        <v>104</v>
      </c>
      <c r="AK9" s="257" t="s">
        <v>7</v>
      </c>
      <c r="AL9" s="81" t="s">
        <v>7</v>
      </c>
      <c r="AM9" s="81" t="s">
        <v>7</v>
      </c>
      <c r="AN9" s="81" t="s">
        <v>7</v>
      </c>
      <c r="AO9" s="81" t="s">
        <v>7</v>
      </c>
      <c r="AP9" s="81" t="s">
        <v>103</v>
      </c>
      <c r="AQ9" s="81" t="s">
        <v>102</v>
      </c>
      <c r="AR9" s="80" t="s">
        <v>101</v>
      </c>
      <c r="AS9" s="80" t="s">
        <v>100</v>
      </c>
      <c r="AT9" s="80" t="s">
        <v>99</v>
      </c>
      <c r="AU9" s="268"/>
      <c r="AV9" s="82" t="s">
        <v>98</v>
      </c>
      <c r="AW9" s="82" t="s">
        <v>97</v>
      </c>
      <c r="AX9" s="82" t="s">
        <v>96</v>
      </c>
      <c r="AY9" s="82" t="s">
        <v>95</v>
      </c>
      <c r="AZ9" s="82" t="s">
        <v>94</v>
      </c>
      <c r="BA9" s="82" t="s">
        <v>93</v>
      </c>
      <c r="BB9" s="82" t="s">
        <v>92</v>
      </c>
      <c r="BC9" s="82" t="s">
        <v>91</v>
      </c>
      <c r="BD9" s="82" t="s">
        <v>98</v>
      </c>
      <c r="BE9" s="82" t="s">
        <v>97</v>
      </c>
      <c r="BF9" s="82" t="s">
        <v>96</v>
      </c>
      <c r="BG9" s="82" t="s">
        <v>95</v>
      </c>
      <c r="BH9" s="82" t="s">
        <v>94</v>
      </c>
      <c r="BI9" s="82" t="s">
        <v>93</v>
      </c>
      <c r="BJ9" s="82" t="s">
        <v>92</v>
      </c>
      <c r="BK9" s="82" t="s">
        <v>91</v>
      </c>
      <c r="BL9" s="82" t="s">
        <v>89</v>
      </c>
      <c r="BM9" s="82" t="s">
        <v>88</v>
      </c>
      <c r="BN9" s="82" t="s">
        <v>87</v>
      </c>
      <c r="BO9" s="82" t="s">
        <v>86</v>
      </c>
      <c r="BP9" s="82" t="s">
        <v>85</v>
      </c>
      <c r="BQ9" s="82" t="s">
        <v>84</v>
      </c>
      <c r="BR9" s="82" t="s">
        <v>83</v>
      </c>
      <c r="BS9" s="82" t="s">
        <v>90</v>
      </c>
      <c r="BT9" s="82" t="s">
        <v>89</v>
      </c>
      <c r="BU9" s="82" t="s">
        <v>88</v>
      </c>
      <c r="BV9" s="82" t="s">
        <v>87</v>
      </c>
      <c r="BW9" s="82" t="s">
        <v>86</v>
      </c>
      <c r="BX9" s="82" t="s">
        <v>85</v>
      </c>
      <c r="BY9" s="82" t="s">
        <v>84</v>
      </c>
      <c r="BZ9" s="82" t="s">
        <v>83</v>
      </c>
      <c r="CA9" s="82" t="s">
        <v>82</v>
      </c>
      <c r="CB9" s="59" t="s">
        <v>81</v>
      </c>
      <c r="CC9" s="59" t="s">
        <v>80</v>
      </c>
      <c r="CD9" s="59" t="s">
        <v>79</v>
      </c>
      <c r="CE9" s="59" t="s">
        <v>78</v>
      </c>
      <c r="CF9" s="59" t="s">
        <v>77</v>
      </c>
      <c r="CG9" s="59" t="s">
        <v>76</v>
      </c>
      <c r="CH9" s="59" t="s">
        <v>75</v>
      </c>
      <c r="CI9" s="59" t="s">
        <v>74</v>
      </c>
      <c r="CJ9" s="59" t="s">
        <v>73</v>
      </c>
      <c r="CK9" s="59" t="s">
        <v>72</v>
      </c>
      <c r="CL9" s="59" t="s">
        <v>71</v>
      </c>
      <c r="CM9" s="59" t="s">
        <v>70</v>
      </c>
      <c r="CN9" s="59" t="s">
        <v>69</v>
      </c>
      <c r="CO9" s="59" t="s">
        <v>68</v>
      </c>
      <c r="CP9" s="59" t="s">
        <v>67</v>
      </c>
      <c r="CQ9" s="59" t="s">
        <v>66</v>
      </c>
      <c r="CR9" s="59" t="s">
        <v>65</v>
      </c>
      <c r="CS9" s="80" t="s">
        <v>64</v>
      </c>
      <c r="CT9" s="80" t="s">
        <v>63</v>
      </c>
      <c r="CU9" s="80" t="s">
        <v>62</v>
      </c>
      <c r="CV9" s="80" t="s">
        <v>61</v>
      </c>
      <c r="CW9" s="80" t="s">
        <v>60</v>
      </c>
      <c r="CX9" s="80" t="s">
        <v>59</v>
      </c>
      <c r="CY9" s="80" t="s">
        <v>58</v>
      </c>
      <c r="CZ9" s="80" t="s">
        <v>57</v>
      </c>
      <c r="DA9" s="58" t="s">
        <v>56</v>
      </c>
      <c r="DB9" s="58" t="s">
        <v>55</v>
      </c>
      <c r="DC9" s="58" t="s">
        <v>54</v>
      </c>
      <c r="DD9" s="58" t="s">
        <v>53</v>
      </c>
      <c r="DE9" s="58" t="s">
        <v>51</v>
      </c>
      <c r="DF9" s="58" t="s">
        <v>52</v>
      </c>
      <c r="DG9" s="265" t="s">
        <v>51</v>
      </c>
      <c r="DH9" s="58" t="s">
        <v>53</v>
      </c>
      <c r="DI9" s="58" t="s">
        <v>51</v>
      </c>
      <c r="DJ9" s="58" t="s">
        <v>52</v>
      </c>
      <c r="DK9" s="58" t="s">
        <v>51</v>
      </c>
      <c r="DL9" s="58" t="s">
        <v>50</v>
      </c>
      <c r="DM9" s="58" t="s">
        <v>49</v>
      </c>
      <c r="DN9" s="265" t="s">
        <v>48</v>
      </c>
      <c r="DO9" s="281"/>
      <c r="DP9" s="279"/>
      <c r="DT9" s="53" t="s">
        <v>47</v>
      </c>
      <c r="DU9" s="53" t="s">
        <v>46</v>
      </c>
      <c r="DV9" s="23"/>
      <c r="DW9" s="57"/>
    </row>
    <row r="10" spans="2:127" ht="34.5" customHeight="1" x14ac:dyDescent="0.25">
      <c r="B10" s="268"/>
      <c r="C10" s="268"/>
      <c r="D10" s="275"/>
      <c r="E10" s="275"/>
      <c r="F10" s="275"/>
      <c r="G10" s="275"/>
      <c r="H10" s="275"/>
      <c r="I10" s="275"/>
      <c r="J10" s="268"/>
      <c r="K10" s="268"/>
      <c r="L10" s="268"/>
      <c r="M10" s="80" t="s">
        <v>45</v>
      </c>
      <c r="N10" s="80" t="s">
        <v>45</v>
      </c>
      <c r="O10" s="80" t="s">
        <v>45</v>
      </c>
      <c r="P10" s="80" t="s">
        <v>45</v>
      </c>
      <c r="Q10" s="80" t="s">
        <v>44</v>
      </c>
      <c r="R10" s="80" t="s">
        <v>44</v>
      </c>
      <c r="S10" s="80" t="s">
        <v>44</v>
      </c>
      <c r="T10" s="80" t="s">
        <v>44</v>
      </c>
      <c r="U10" s="274"/>
      <c r="V10" s="80" t="s">
        <v>43</v>
      </c>
      <c r="W10" s="81" t="s">
        <v>7</v>
      </c>
      <c r="X10" s="81" t="s">
        <v>43</v>
      </c>
      <c r="Y10" s="81" t="s">
        <v>7</v>
      </c>
      <c r="Z10" s="81" t="s">
        <v>42</v>
      </c>
      <c r="AA10" s="81" t="s">
        <v>41</v>
      </c>
      <c r="AB10" s="275"/>
      <c r="AC10" s="275"/>
      <c r="AD10" s="61">
        <v>409882</v>
      </c>
      <c r="AE10" s="61">
        <f>'8'!AE34</f>
        <v>981163</v>
      </c>
      <c r="AF10" s="60"/>
      <c r="AG10" s="60"/>
      <c r="AH10" s="60"/>
      <c r="AI10" s="258"/>
      <c r="AJ10" s="258"/>
      <c r="AK10" s="258"/>
      <c r="AL10" s="83"/>
      <c r="AM10" s="81"/>
      <c r="AN10" s="81"/>
      <c r="AO10" s="81"/>
      <c r="AP10" s="276" t="s">
        <v>40</v>
      </c>
      <c r="AQ10" s="277"/>
      <c r="AR10" s="80"/>
      <c r="AS10" s="80"/>
      <c r="AT10" s="80"/>
      <c r="AU10" s="80"/>
      <c r="AV10" s="82">
        <v>0</v>
      </c>
      <c r="AW10" s="82">
        <v>0</v>
      </c>
      <c r="AX10" s="82" t="s">
        <v>39</v>
      </c>
      <c r="AY10" s="82" t="s">
        <v>39</v>
      </c>
      <c r="AZ10" s="82" t="s">
        <v>39</v>
      </c>
      <c r="BA10" s="82" t="s">
        <v>38</v>
      </c>
      <c r="BB10" s="82" t="s">
        <v>38</v>
      </c>
      <c r="BC10" s="82" t="s">
        <v>38</v>
      </c>
      <c r="BD10" s="82" t="s">
        <v>37</v>
      </c>
      <c r="BE10" s="82" t="s">
        <v>37</v>
      </c>
      <c r="BF10" s="82" t="s">
        <v>37</v>
      </c>
      <c r="BG10" s="82" t="s">
        <v>37</v>
      </c>
      <c r="BH10" s="82" t="s">
        <v>37</v>
      </c>
      <c r="BI10" s="82" t="s">
        <v>37</v>
      </c>
      <c r="BJ10" s="82" t="s">
        <v>37</v>
      </c>
      <c r="BK10" s="82" t="s">
        <v>37</v>
      </c>
      <c r="BL10" s="82">
        <v>0</v>
      </c>
      <c r="BM10" s="82">
        <v>0</v>
      </c>
      <c r="BN10" s="82" t="s">
        <v>39</v>
      </c>
      <c r="BO10" s="82" t="s">
        <v>39</v>
      </c>
      <c r="BP10" s="82" t="s">
        <v>39</v>
      </c>
      <c r="BQ10" s="82" t="s">
        <v>38</v>
      </c>
      <c r="BR10" s="82" t="s">
        <v>38</v>
      </c>
      <c r="BS10" s="82" t="s">
        <v>38</v>
      </c>
      <c r="BT10" s="82" t="s">
        <v>37</v>
      </c>
      <c r="BU10" s="82" t="s">
        <v>37</v>
      </c>
      <c r="BV10" s="82" t="s">
        <v>37</v>
      </c>
      <c r="BW10" s="82" t="s">
        <v>37</v>
      </c>
      <c r="BX10" s="82" t="s">
        <v>37</v>
      </c>
      <c r="BY10" s="82" t="s">
        <v>37</v>
      </c>
      <c r="BZ10" s="82" t="s">
        <v>37</v>
      </c>
      <c r="CA10" s="82" t="s">
        <v>37</v>
      </c>
      <c r="CB10" s="59" t="s">
        <v>37</v>
      </c>
      <c r="CC10" s="59" t="s">
        <v>37</v>
      </c>
      <c r="CD10" s="59" t="s">
        <v>37</v>
      </c>
      <c r="CE10" s="59" t="s">
        <v>37</v>
      </c>
      <c r="CF10" s="59" t="s">
        <v>37</v>
      </c>
      <c r="CG10" s="59" t="s">
        <v>37</v>
      </c>
      <c r="CH10" s="59" t="s">
        <v>37</v>
      </c>
      <c r="CI10" s="59" t="s">
        <v>37</v>
      </c>
      <c r="CJ10" s="59" t="s">
        <v>37</v>
      </c>
      <c r="CK10" s="59" t="s">
        <v>37</v>
      </c>
      <c r="CL10" s="59" t="s">
        <v>37</v>
      </c>
      <c r="CM10" s="59" t="s">
        <v>37</v>
      </c>
      <c r="CN10" s="59" t="s">
        <v>37</v>
      </c>
      <c r="CO10" s="59" t="s">
        <v>37</v>
      </c>
      <c r="CP10" s="59" t="s">
        <v>37</v>
      </c>
      <c r="CQ10" s="59" t="s">
        <v>37</v>
      </c>
      <c r="CR10" s="59" t="s">
        <v>37</v>
      </c>
      <c r="CS10" s="82" t="s">
        <v>37</v>
      </c>
      <c r="CT10" s="82" t="s">
        <v>37</v>
      </c>
      <c r="CU10" s="82" t="s">
        <v>37</v>
      </c>
      <c r="CV10" s="82" t="s">
        <v>37</v>
      </c>
      <c r="CW10" s="82" t="s">
        <v>37</v>
      </c>
      <c r="CX10" s="82" t="s">
        <v>37</v>
      </c>
      <c r="CY10" s="82" t="s">
        <v>37</v>
      </c>
      <c r="CZ10" s="82" t="s">
        <v>37</v>
      </c>
      <c r="DA10" s="58"/>
      <c r="DB10" s="58"/>
      <c r="DC10" s="58">
        <f>'8'!DC34</f>
        <v>287701</v>
      </c>
      <c r="DD10" s="58"/>
      <c r="DE10" s="58"/>
      <c r="DF10" s="58"/>
      <c r="DG10" s="266"/>
      <c r="DH10" s="58"/>
      <c r="DI10" s="58"/>
      <c r="DJ10" s="58"/>
      <c r="DK10" s="58"/>
      <c r="DL10" s="58"/>
      <c r="DM10" s="58"/>
      <c r="DN10" s="266"/>
      <c r="DO10" s="80" t="s">
        <v>36</v>
      </c>
      <c r="DP10" s="266"/>
      <c r="DT10" s="53" t="s">
        <v>35</v>
      </c>
      <c r="DU10" s="53" t="s">
        <v>34</v>
      </c>
      <c r="DV10" s="23"/>
      <c r="DW10" s="57"/>
    </row>
    <row r="11" spans="2:127" x14ac:dyDescent="0.25">
      <c r="B11" s="44">
        <v>2</v>
      </c>
      <c r="C11" s="44">
        <v>4.1666666666666664E-2</v>
      </c>
      <c r="D11" s="43">
        <v>3</v>
      </c>
      <c r="E11" s="43">
        <f t="shared" ref="E11:E34" si="0">D11/1.42</f>
        <v>2.1126760563380285</v>
      </c>
      <c r="F11" s="43">
        <v>3</v>
      </c>
      <c r="G11" s="126">
        <v>73</v>
      </c>
      <c r="H11" s="43">
        <f t="shared" ref="H11:H34" si="1">G11/1.42</f>
        <v>51.408450704225352</v>
      </c>
      <c r="I11" s="43">
        <v>71</v>
      </c>
      <c r="J11" s="42"/>
      <c r="K11" s="42"/>
      <c r="L11" s="42"/>
      <c r="M11" s="40"/>
      <c r="N11" s="41"/>
      <c r="O11" s="41"/>
      <c r="P11" s="40"/>
      <c r="Q11" s="40">
        <v>53.521126760563384</v>
      </c>
      <c r="R11" s="41">
        <v>54.929577464788736</v>
      </c>
      <c r="S11" s="41"/>
      <c r="T11" s="40">
        <v>59.154929577464792</v>
      </c>
      <c r="U11" s="40" t="s">
        <v>8</v>
      </c>
      <c r="V11" s="39"/>
      <c r="W11" s="38" t="s">
        <v>152</v>
      </c>
      <c r="X11" s="38"/>
      <c r="Y11" s="38"/>
      <c r="Z11" s="38"/>
      <c r="AA11" s="38"/>
      <c r="AB11" s="38"/>
      <c r="AC11" s="38"/>
      <c r="AD11" s="38"/>
      <c r="AE11" s="38">
        <v>985732</v>
      </c>
      <c r="AF11" s="38"/>
      <c r="AG11" s="38"/>
      <c r="AH11" s="38"/>
      <c r="AI11" s="37">
        <f t="shared" ref="AI11:AI34" si="2">IF(ISBLANK(AE11),"-",AE11-AE10)</f>
        <v>4569</v>
      </c>
      <c r="AJ11" s="37">
        <f t="shared" ref="AJ11:AJ34" si="3">AI11/1000</f>
        <v>4.569</v>
      </c>
      <c r="AK11" s="37">
        <f t="shared" ref="AK11:AK34" si="4">AJ11*24</f>
        <v>109.65600000000001</v>
      </c>
      <c r="AL11" s="37"/>
      <c r="AM11" s="37"/>
      <c r="AN11" s="37"/>
      <c r="AO11" s="37">
        <f t="shared" ref="AO11:AO34" si="5">AK11</f>
        <v>109.65600000000001</v>
      </c>
      <c r="AP11" s="36">
        <v>4.9000000000000004</v>
      </c>
      <c r="AQ11" s="36">
        <f>AP11</f>
        <v>4.9000000000000004</v>
      </c>
      <c r="AR11" s="35"/>
      <c r="AS11" s="35"/>
      <c r="AT11" s="35"/>
      <c r="AU11" s="34" t="s">
        <v>153</v>
      </c>
      <c r="AV11" s="33">
        <v>1187</v>
      </c>
      <c r="AW11" s="33">
        <v>1185</v>
      </c>
      <c r="AX11" s="33">
        <v>0</v>
      </c>
      <c r="AY11" s="33">
        <v>1185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>
        <v>0</v>
      </c>
      <c r="BM11" s="33">
        <v>0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2">
        <f t="shared" ref="CB11:CE34" si="6">AV11/1190</f>
        <v>0.99747899159663866</v>
      </c>
      <c r="CC11" s="32">
        <f t="shared" si="6"/>
        <v>0.99579831932773111</v>
      </c>
      <c r="CD11" s="32">
        <f t="shared" si="6"/>
        <v>0</v>
      </c>
      <c r="CE11" s="32">
        <f t="shared" si="6"/>
        <v>0.99579831932773111</v>
      </c>
      <c r="CF11" s="32"/>
      <c r="CG11" s="32"/>
      <c r="CH11" s="32"/>
      <c r="CI11" s="32"/>
      <c r="CJ11" s="32">
        <f t="shared" ref="CJ11:CK34" si="7">BL11/1190</f>
        <v>0</v>
      </c>
      <c r="CK11" s="32">
        <f t="shared" si="7"/>
        <v>0</v>
      </c>
      <c r="CL11" s="32"/>
      <c r="CM11" s="32"/>
      <c r="CN11" s="32"/>
      <c r="CO11" s="32"/>
      <c r="CP11" s="32"/>
      <c r="CQ11" s="32"/>
      <c r="CR11" s="32">
        <v>0</v>
      </c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>
        <v>288763</v>
      </c>
      <c r="DD11" s="31"/>
      <c r="DE11" s="31">
        <f t="shared" ref="DE11:DE34" si="8">IF(ISBLANK(DC11),"-",DC11-DC10)</f>
        <v>1062</v>
      </c>
      <c r="DF11" s="31"/>
      <c r="DG11" s="31">
        <f>DC11-DC10</f>
        <v>1062</v>
      </c>
      <c r="DH11" s="31"/>
      <c r="DI11" s="31"/>
      <c r="DJ11" s="31"/>
      <c r="DK11" s="31"/>
      <c r="DL11" s="31"/>
      <c r="DM11" s="31">
        <f t="shared" ref="DM11:DM35" si="9">DE11</f>
        <v>1062</v>
      </c>
      <c r="DN11" s="31">
        <f>DM11/AJ11</f>
        <v>232.43598161523309</v>
      </c>
      <c r="DO11" s="30"/>
      <c r="DP11" s="30"/>
      <c r="DT11" s="53" t="s">
        <v>8</v>
      </c>
      <c r="DU11" s="53" t="s">
        <v>33</v>
      </c>
      <c r="DV11" s="23"/>
      <c r="DW11" s="55"/>
    </row>
    <row r="12" spans="2:127" x14ac:dyDescent="0.25">
      <c r="B12" s="44">
        <v>2.0416666666666701</v>
      </c>
      <c r="C12" s="44">
        <v>8.3333333333333329E-2</v>
      </c>
      <c r="D12" s="43">
        <v>3</v>
      </c>
      <c r="E12" s="43">
        <f t="shared" si="0"/>
        <v>2.1126760563380285</v>
      </c>
      <c r="F12" s="43">
        <v>4</v>
      </c>
      <c r="G12" s="126">
        <v>75</v>
      </c>
      <c r="H12" s="43">
        <f t="shared" si="1"/>
        <v>52.816901408450704</v>
      </c>
      <c r="I12" s="43">
        <v>73</v>
      </c>
      <c r="J12" s="42"/>
      <c r="K12" s="42"/>
      <c r="L12" s="42"/>
      <c r="M12" s="40"/>
      <c r="N12" s="41"/>
      <c r="O12" s="41"/>
      <c r="P12" s="40"/>
      <c r="Q12" s="40">
        <v>53.521126760563384</v>
      </c>
      <c r="R12" s="41">
        <v>54.929577464788736</v>
      </c>
      <c r="S12" s="41"/>
      <c r="T12" s="40">
        <v>59.154929577464792</v>
      </c>
      <c r="U12" s="40" t="s">
        <v>8</v>
      </c>
      <c r="V12" s="39"/>
      <c r="W12" s="38" t="s">
        <v>152</v>
      </c>
      <c r="X12" s="38"/>
      <c r="Y12" s="38"/>
      <c r="Z12" s="38"/>
      <c r="AA12" s="38"/>
      <c r="AB12" s="38"/>
      <c r="AC12" s="38"/>
      <c r="AD12" s="38"/>
      <c r="AE12" s="38">
        <v>990803</v>
      </c>
      <c r="AF12" s="38"/>
      <c r="AG12" s="38"/>
      <c r="AH12" s="38"/>
      <c r="AI12" s="37">
        <f t="shared" si="2"/>
        <v>5071</v>
      </c>
      <c r="AJ12" s="37">
        <f t="shared" si="3"/>
        <v>5.0709999999999997</v>
      </c>
      <c r="AK12" s="37">
        <f t="shared" si="4"/>
        <v>121.70399999999999</v>
      </c>
      <c r="AL12" s="37"/>
      <c r="AM12" s="37"/>
      <c r="AN12" s="37"/>
      <c r="AO12" s="37">
        <f t="shared" si="5"/>
        <v>121.70399999999999</v>
      </c>
      <c r="AP12" s="36">
        <v>5.9</v>
      </c>
      <c r="AQ12" s="36">
        <f t="shared" ref="AQ12:AQ34" si="10">AP12</f>
        <v>5.9</v>
      </c>
      <c r="AR12" s="35"/>
      <c r="AS12" s="35"/>
      <c r="AT12" s="35"/>
      <c r="AU12" s="34" t="s">
        <v>153</v>
      </c>
      <c r="AV12" s="33">
        <v>1187</v>
      </c>
      <c r="AW12" s="33">
        <v>1185</v>
      </c>
      <c r="AX12" s="33">
        <v>0</v>
      </c>
      <c r="AY12" s="33">
        <v>1185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>
        <v>0</v>
      </c>
      <c r="BM12" s="33">
        <v>0</v>
      </c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2">
        <f t="shared" si="6"/>
        <v>0.99747899159663866</v>
      </c>
      <c r="CC12" s="32">
        <f t="shared" si="6"/>
        <v>0.99579831932773111</v>
      </c>
      <c r="CD12" s="32">
        <f t="shared" si="6"/>
        <v>0</v>
      </c>
      <c r="CE12" s="32">
        <f t="shared" si="6"/>
        <v>0.99579831932773111</v>
      </c>
      <c r="CF12" s="32"/>
      <c r="CG12" s="32"/>
      <c r="CH12" s="32"/>
      <c r="CI12" s="32"/>
      <c r="CJ12" s="32">
        <f t="shared" si="7"/>
        <v>0</v>
      </c>
      <c r="CK12" s="32">
        <f t="shared" si="7"/>
        <v>0</v>
      </c>
      <c r="CL12" s="32"/>
      <c r="CM12" s="32"/>
      <c r="CN12" s="32"/>
      <c r="CO12" s="32"/>
      <c r="CP12" s="32"/>
      <c r="CQ12" s="32"/>
      <c r="CR12" s="32">
        <v>0</v>
      </c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>
        <v>289868</v>
      </c>
      <c r="DD12" s="31"/>
      <c r="DE12" s="31">
        <f t="shared" si="8"/>
        <v>1105</v>
      </c>
      <c r="DF12" s="31"/>
      <c r="DG12" s="31">
        <f t="shared" ref="DG12:DG34" si="11">DC12-DC11</f>
        <v>1105</v>
      </c>
      <c r="DH12" s="31"/>
      <c r="DI12" s="31"/>
      <c r="DJ12" s="31"/>
      <c r="DK12" s="31"/>
      <c r="DL12" s="31"/>
      <c r="DM12" s="31">
        <f t="shared" si="9"/>
        <v>1105</v>
      </c>
      <c r="DN12" s="31">
        <f t="shared" ref="DN12:DN35" si="12">DM12/AJ12</f>
        <v>217.90573851311379</v>
      </c>
      <c r="DO12" s="127">
        <v>1.04</v>
      </c>
      <c r="DP12" s="30"/>
      <c r="DT12" s="53" t="s">
        <v>32</v>
      </c>
      <c r="DU12" s="53" t="s">
        <v>31</v>
      </c>
      <c r="DV12" s="23"/>
      <c r="DW12" s="56"/>
    </row>
    <row r="13" spans="2:127" x14ac:dyDescent="0.25">
      <c r="B13" s="44">
        <v>2.0833333333333299</v>
      </c>
      <c r="C13" s="44">
        <v>0.125</v>
      </c>
      <c r="D13" s="43">
        <v>3</v>
      </c>
      <c r="E13" s="43">
        <f t="shared" si="0"/>
        <v>2.1126760563380285</v>
      </c>
      <c r="F13" s="43">
        <v>5</v>
      </c>
      <c r="G13" s="126">
        <v>76</v>
      </c>
      <c r="H13" s="43">
        <f t="shared" si="1"/>
        <v>53.521126760563384</v>
      </c>
      <c r="I13" s="43">
        <v>75</v>
      </c>
      <c r="J13" s="42"/>
      <c r="K13" s="42"/>
      <c r="L13" s="42"/>
      <c r="M13" s="40"/>
      <c r="N13" s="41"/>
      <c r="O13" s="41"/>
      <c r="P13" s="40"/>
      <c r="Q13" s="40">
        <v>53.521126760563384</v>
      </c>
      <c r="R13" s="41">
        <v>54.929577464788736</v>
      </c>
      <c r="S13" s="41"/>
      <c r="T13" s="40">
        <v>59.154929577464792</v>
      </c>
      <c r="U13" s="40" t="s">
        <v>8</v>
      </c>
      <c r="V13" s="39"/>
      <c r="W13" s="38" t="s">
        <v>152</v>
      </c>
      <c r="X13" s="38"/>
      <c r="Y13" s="38"/>
      <c r="Z13" s="38"/>
      <c r="AA13" s="38"/>
      <c r="AB13" s="38"/>
      <c r="AC13" s="38"/>
      <c r="AD13" s="38"/>
      <c r="AE13" s="38">
        <v>996083</v>
      </c>
      <c r="AF13" s="38"/>
      <c r="AG13" s="38"/>
      <c r="AH13" s="38"/>
      <c r="AI13" s="37">
        <f t="shared" si="2"/>
        <v>5280</v>
      </c>
      <c r="AJ13" s="37">
        <f t="shared" si="3"/>
        <v>5.28</v>
      </c>
      <c r="AK13" s="37">
        <f t="shared" si="4"/>
        <v>126.72</v>
      </c>
      <c r="AL13" s="37"/>
      <c r="AM13" s="37"/>
      <c r="AN13" s="37"/>
      <c r="AO13" s="37">
        <f t="shared" si="5"/>
        <v>126.72</v>
      </c>
      <c r="AP13" s="36">
        <v>6.9</v>
      </c>
      <c r="AQ13" s="36">
        <f t="shared" si="10"/>
        <v>6.9</v>
      </c>
      <c r="AR13" s="35"/>
      <c r="AS13" s="35"/>
      <c r="AT13" s="35"/>
      <c r="AU13" s="34" t="s">
        <v>153</v>
      </c>
      <c r="AV13" s="33">
        <v>1187</v>
      </c>
      <c r="AW13" s="33">
        <v>1185</v>
      </c>
      <c r="AX13" s="33">
        <v>0</v>
      </c>
      <c r="AY13" s="33">
        <v>1185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>
        <v>0</v>
      </c>
      <c r="BM13" s="33">
        <v>0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2">
        <f t="shared" si="6"/>
        <v>0.99747899159663866</v>
      </c>
      <c r="CC13" s="32">
        <f t="shared" si="6"/>
        <v>0.99579831932773111</v>
      </c>
      <c r="CD13" s="32">
        <f t="shared" si="6"/>
        <v>0</v>
      </c>
      <c r="CE13" s="32">
        <f t="shared" si="6"/>
        <v>0.99579831932773111</v>
      </c>
      <c r="CF13" s="32"/>
      <c r="CG13" s="32"/>
      <c r="CH13" s="32"/>
      <c r="CI13" s="32"/>
      <c r="CJ13" s="32">
        <f t="shared" si="7"/>
        <v>0</v>
      </c>
      <c r="CK13" s="32">
        <f t="shared" si="7"/>
        <v>0</v>
      </c>
      <c r="CL13" s="32"/>
      <c r="CM13" s="32"/>
      <c r="CN13" s="32"/>
      <c r="CO13" s="32"/>
      <c r="CP13" s="32"/>
      <c r="CQ13" s="32"/>
      <c r="CR13" s="32">
        <v>0</v>
      </c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>
        <v>290967</v>
      </c>
      <c r="DD13" s="31"/>
      <c r="DE13" s="31">
        <f t="shared" si="8"/>
        <v>1099</v>
      </c>
      <c r="DF13" s="31"/>
      <c r="DG13" s="31">
        <f t="shared" si="11"/>
        <v>1099</v>
      </c>
      <c r="DH13" s="31"/>
      <c r="DI13" s="31"/>
      <c r="DJ13" s="31"/>
      <c r="DK13" s="31"/>
      <c r="DL13" s="31"/>
      <c r="DM13" s="31">
        <f t="shared" si="9"/>
        <v>1099</v>
      </c>
      <c r="DN13" s="31">
        <f t="shared" si="12"/>
        <v>208.14393939393938</v>
      </c>
      <c r="DO13" s="30"/>
      <c r="DP13" s="30"/>
      <c r="DT13" s="53" t="s">
        <v>30</v>
      </c>
      <c r="DU13" s="53" t="s">
        <v>29</v>
      </c>
      <c r="DV13" s="23"/>
      <c r="DW13" s="55"/>
    </row>
    <row r="14" spans="2:127" x14ac:dyDescent="0.25">
      <c r="B14" s="44">
        <v>2.125</v>
      </c>
      <c r="C14" s="44">
        <v>0.16666666666666699</v>
      </c>
      <c r="D14" s="43">
        <v>3</v>
      </c>
      <c r="E14" s="43">
        <f t="shared" si="0"/>
        <v>2.1126760563380285</v>
      </c>
      <c r="F14" s="43">
        <v>7</v>
      </c>
      <c r="G14" s="126">
        <v>72</v>
      </c>
      <c r="H14" s="43">
        <f t="shared" si="1"/>
        <v>50.70422535211268</v>
      </c>
      <c r="I14" s="43">
        <v>72</v>
      </c>
      <c r="J14" s="42"/>
      <c r="K14" s="42"/>
      <c r="L14" s="42"/>
      <c r="M14" s="40"/>
      <c r="N14" s="41"/>
      <c r="O14" s="41"/>
      <c r="P14" s="40"/>
      <c r="Q14" s="40">
        <v>53.521126760563384</v>
      </c>
      <c r="R14" s="41">
        <v>54.929577464788736</v>
      </c>
      <c r="S14" s="41"/>
      <c r="T14" s="40">
        <v>59.154929577464792</v>
      </c>
      <c r="U14" s="40" t="s">
        <v>8</v>
      </c>
      <c r="V14" s="39"/>
      <c r="W14" s="38" t="s">
        <v>152</v>
      </c>
      <c r="X14" s="38"/>
      <c r="Y14" s="38"/>
      <c r="Z14" s="38"/>
      <c r="AA14" s="38"/>
      <c r="AB14" s="38"/>
      <c r="AC14" s="38"/>
      <c r="AD14" s="38"/>
      <c r="AE14" s="38">
        <v>1000895</v>
      </c>
      <c r="AF14" s="38"/>
      <c r="AG14" s="38"/>
      <c r="AH14" s="38"/>
      <c r="AI14" s="37">
        <f t="shared" si="2"/>
        <v>4812</v>
      </c>
      <c r="AJ14" s="37">
        <f t="shared" si="3"/>
        <v>4.8120000000000003</v>
      </c>
      <c r="AK14" s="37">
        <f t="shared" si="4"/>
        <v>115.488</v>
      </c>
      <c r="AL14" s="37"/>
      <c r="AM14" s="37"/>
      <c r="AN14" s="37"/>
      <c r="AO14" s="37">
        <f t="shared" si="5"/>
        <v>115.488</v>
      </c>
      <c r="AP14" s="36">
        <v>8.1999999999999993</v>
      </c>
      <c r="AQ14" s="36">
        <f t="shared" si="10"/>
        <v>8.1999999999999993</v>
      </c>
      <c r="AR14" s="35"/>
      <c r="AS14" s="35"/>
      <c r="AT14" s="35"/>
      <c r="AU14" s="34" t="s">
        <v>153</v>
      </c>
      <c r="AV14" s="33">
        <v>1188</v>
      </c>
      <c r="AW14" s="33">
        <v>1185</v>
      </c>
      <c r="AX14" s="33">
        <v>0</v>
      </c>
      <c r="AY14" s="33">
        <v>1185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>
        <v>0</v>
      </c>
      <c r="BM14" s="33">
        <v>0</v>
      </c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2">
        <f t="shared" si="6"/>
        <v>0.99831932773109244</v>
      </c>
      <c r="CC14" s="32">
        <f t="shared" si="6"/>
        <v>0.99579831932773111</v>
      </c>
      <c r="CD14" s="32">
        <f t="shared" si="6"/>
        <v>0</v>
      </c>
      <c r="CE14" s="32">
        <f t="shared" si="6"/>
        <v>0.99579831932773111</v>
      </c>
      <c r="CF14" s="32"/>
      <c r="CG14" s="32"/>
      <c r="CH14" s="32"/>
      <c r="CI14" s="32"/>
      <c r="CJ14" s="32">
        <f t="shared" si="7"/>
        <v>0</v>
      </c>
      <c r="CK14" s="32">
        <f t="shared" si="7"/>
        <v>0</v>
      </c>
      <c r="CL14" s="32"/>
      <c r="CM14" s="32"/>
      <c r="CN14" s="32"/>
      <c r="CO14" s="32"/>
      <c r="CP14" s="32"/>
      <c r="CQ14" s="32"/>
      <c r="CR14" s="32">
        <v>0</v>
      </c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>
        <v>292072</v>
      </c>
      <c r="DD14" s="31"/>
      <c r="DE14" s="31">
        <f t="shared" si="8"/>
        <v>1105</v>
      </c>
      <c r="DF14" s="31"/>
      <c r="DG14" s="31">
        <f t="shared" si="11"/>
        <v>1105</v>
      </c>
      <c r="DH14" s="31"/>
      <c r="DI14" s="31"/>
      <c r="DJ14" s="31"/>
      <c r="DK14" s="31"/>
      <c r="DL14" s="31"/>
      <c r="DM14" s="31">
        <f t="shared" si="9"/>
        <v>1105</v>
      </c>
      <c r="DN14" s="31">
        <f t="shared" si="12"/>
        <v>229.6342477140482</v>
      </c>
      <c r="DO14" s="30"/>
      <c r="DP14" s="30"/>
      <c r="DT14" s="53" t="s">
        <v>28</v>
      </c>
      <c r="DU14" s="53" t="s">
        <v>27</v>
      </c>
      <c r="DV14" s="23"/>
      <c r="DW14" s="54"/>
    </row>
    <row r="15" spans="2:127" x14ac:dyDescent="0.25">
      <c r="B15" s="44">
        <v>2.1666666666666701</v>
      </c>
      <c r="C15" s="44">
        <v>0.20833333333333301</v>
      </c>
      <c r="D15" s="43">
        <v>3</v>
      </c>
      <c r="E15" s="43">
        <f t="shared" si="0"/>
        <v>2.1126760563380285</v>
      </c>
      <c r="F15" s="43">
        <v>8</v>
      </c>
      <c r="G15" s="126">
        <v>79</v>
      </c>
      <c r="H15" s="43">
        <f t="shared" si="1"/>
        <v>55.633802816901408</v>
      </c>
      <c r="I15" s="43">
        <v>78</v>
      </c>
      <c r="J15" s="42"/>
      <c r="K15" s="42"/>
      <c r="L15" s="42"/>
      <c r="M15" s="40"/>
      <c r="N15" s="41"/>
      <c r="O15" s="41"/>
      <c r="P15" s="40"/>
      <c r="Q15" s="40">
        <v>53.521126760563384</v>
      </c>
      <c r="R15" s="41">
        <v>54.929577464788736</v>
      </c>
      <c r="S15" s="41"/>
      <c r="T15" s="40">
        <v>59.154929577464792</v>
      </c>
      <c r="U15" s="40" t="s">
        <v>8</v>
      </c>
      <c r="V15" s="39"/>
      <c r="W15" s="38" t="s">
        <v>152</v>
      </c>
      <c r="X15" s="38"/>
      <c r="Y15" s="38"/>
      <c r="Z15" s="38"/>
      <c r="AA15" s="38"/>
      <c r="AB15" s="38"/>
      <c r="AC15" s="38"/>
      <c r="AD15" s="38"/>
      <c r="AE15" s="38">
        <v>1005902</v>
      </c>
      <c r="AF15" s="38"/>
      <c r="AG15" s="38"/>
      <c r="AH15" s="38"/>
      <c r="AI15" s="37">
        <f t="shared" si="2"/>
        <v>5007</v>
      </c>
      <c r="AJ15" s="37">
        <f t="shared" si="3"/>
        <v>5.0069999999999997</v>
      </c>
      <c r="AK15" s="37">
        <f t="shared" si="4"/>
        <v>120.16799999999999</v>
      </c>
      <c r="AL15" s="37"/>
      <c r="AM15" s="37"/>
      <c r="AN15" s="37"/>
      <c r="AO15" s="37">
        <f t="shared" si="5"/>
        <v>120.16799999999999</v>
      </c>
      <c r="AP15" s="36">
        <v>9.5</v>
      </c>
      <c r="AQ15" s="36">
        <f t="shared" si="10"/>
        <v>9.5</v>
      </c>
      <c r="AR15" s="35"/>
      <c r="AS15" s="35"/>
      <c r="AT15" s="35"/>
      <c r="AU15" s="34" t="s">
        <v>153</v>
      </c>
      <c r="AV15" s="33">
        <v>1188</v>
      </c>
      <c r="AW15" s="33">
        <v>1185</v>
      </c>
      <c r="AX15" s="33">
        <v>0</v>
      </c>
      <c r="AY15" s="33">
        <v>1185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>
        <v>0</v>
      </c>
      <c r="BM15" s="33">
        <v>0</v>
      </c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2">
        <f t="shared" si="6"/>
        <v>0.99831932773109244</v>
      </c>
      <c r="CC15" s="32">
        <f t="shared" si="6"/>
        <v>0.99579831932773111</v>
      </c>
      <c r="CD15" s="32">
        <f t="shared" si="6"/>
        <v>0</v>
      </c>
      <c r="CE15" s="32">
        <f t="shared" si="6"/>
        <v>0.99579831932773111</v>
      </c>
      <c r="CF15" s="32"/>
      <c r="CG15" s="32"/>
      <c r="CH15" s="32"/>
      <c r="CI15" s="32"/>
      <c r="CJ15" s="32">
        <f t="shared" si="7"/>
        <v>0</v>
      </c>
      <c r="CK15" s="32">
        <f t="shared" si="7"/>
        <v>0</v>
      </c>
      <c r="CL15" s="32"/>
      <c r="CM15" s="32"/>
      <c r="CN15" s="32"/>
      <c r="CO15" s="32"/>
      <c r="CP15" s="32"/>
      <c r="CQ15" s="32"/>
      <c r="CR15" s="32">
        <v>0</v>
      </c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>
        <v>293171</v>
      </c>
      <c r="DD15" s="31"/>
      <c r="DE15" s="31">
        <f t="shared" si="8"/>
        <v>1099</v>
      </c>
      <c r="DF15" s="31"/>
      <c r="DG15" s="31">
        <f t="shared" si="11"/>
        <v>1099</v>
      </c>
      <c r="DH15" s="31"/>
      <c r="DI15" s="31"/>
      <c r="DJ15" s="31"/>
      <c r="DK15" s="31"/>
      <c r="DL15" s="31"/>
      <c r="DM15" s="31">
        <f t="shared" si="9"/>
        <v>1099</v>
      </c>
      <c r="DN15" s="31">
        <f t="shared" si="12"/>
        <v>219.49271020571203</v>
      </c>
      <c r="DO15" s="30"/>
      <c r="DP15" s="30"/>
      <c r="DT15" s="53" t="s">
        <v>26</v>
      </c>
      <c r="DU15" s="53" t="s">
        <v>25</v>
      </c>
      <c r="DV15" s="23"/>
      <c r="DW15" s="54"/>
    </row>
    <row r="16" spans="2:127" x14ac:dyDescent="0.25">
      <c r="B16" s="44">
        <v>2.2083333333333299</v>
      </c>
      <c r="C16" s="44">
        <v>0.25</v>
      </c>
      <c r="D16" s="43">
        <v>3</v>
      </c>
      <c r="E16" s="43">
        <f t="shared" si="0"/>
        <v>2.1126760563380285</v>
      </c>
      <c r="F16" s="43">
        <v>8</v>
      </c>
      <c r="G16" s="126">
        <v>79</v>
      </c>
      <c r="H16" s="43">
        <f t="shared" si="1"/>
        <v>55.633802816901408</v>
      </c>
      <c r="I16" s="43">
        <v>77</v>
      </c>
      <c r="J16" s="42"/>
      <c r="K16" s="42"/>
      <c r="L16" s="42"/>
      <c r="M16" s="40"/>
      <c r="N16" s="41"/>
      <c r="O16" s="41"/>
      <c r="P16" s="40"/>
      <c r="Q16" s="40">
        <v>57.04225352112676</v>
      </c>
      <c r="R16" s="41">
        <v>58.450704225352112</v>
      </c>
      <c r="S16" s="41"/>
      <c r="T16" s="40">
        <v>59.870704225352114</v>
      </c>
      <c r="U16" s="40" t="s">
        <v>8</v>
      </c>
      <c r="V16" s="39"/>
      <c r="W16" s="38" t="s">
        <v>152</v>
      </c>
      <c r="X16" s="38"/>
      <c r="Y16" s="38"/>
      <c r="Z16" s="38"/>
      <c r="AA16" s="38"/>
      <c r="AB16" s="38"/>
      <c r="AC16" s="38"/>
      <c r="AD16" s="38"/>
      <c r="AE16" s="38">
        <v>1011333</v>
      </c>
      <c r="AF16" s="38"/>
      <c r="AG16" s="38"/>
      <c r="AH16" s="38"/>
      <c r="AI16" s="37">
        <f t="shared" si="2"/>
        <v>5431</v>
      </c>
      <c r="AJ16" s="37">
        <f t="shared" si="3"/>
        <v>5.431</v>
      </c>
      <c r="AK16" s="37">
        <f t="shared" si="4"/>
        <v>130.34399999999999</v>
      </c>
      <c r="AL16" s="37"/>
      <c r="AM16" s="37"/>
      <c r="AN16" s="37"/>
      <c r="AO16" s="37">
        <f t="shared" si="5"/>
        <v>130.34399999999999</v>
      </c>
      <c r="AP16" s="36">
        <v>9.5</v>
      </c>
      <c r="AQ16" s="36">
        <f t="shared" si="10"/>
        <v>9.5</v>
      </c>
      <c r="AR16" s="35"/>
      <c r="AS16" s="35"/>
      <c r="AT16" s="35"/>
      <c r="AU16" s="34" t="s">
        <v>153</v>
      </c>
      <c r="AV16" s="33">
        <v>1187</v>
      </c>
      <c r="AW16" s="33">
        <v>1185</v>
      </c>
      <c r="AX16" s="33">
        <v>0</v>
      </c>
      <c r="AY16" s="33">
        <v>1185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>
        <v>0</v>
      </c>
      <c r="BM16" s="33">
        <v>0</v>
      </c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2">
        <f t="shared" si="6"/>
        <v>0.99747899159663866</v>
      </c>
      <c r="CC16" s="32">
        <f t="shared" si="6"/>
        <v>0.99579831932773111</v>
      </c>
      <c r="CD16" s="32">
        <f t="shared" si="6"/>
        <v>0</v>
      </c>
      <c r="CE16" s="32">
        <f t="shared" si="6"/>
        <v>0.99579831932773111</v>
      </c>
      <c r="CF16" s="32"/>
      <c r="CG16" s="32"/>
      <c r="CH16" s="32"/>
      <c r="CI16" s="32"/>
      <c r="CJ16" s="32">
        <f t="shared" si="7"/>
        <v>0</v>
      </c>
      <c r="CK16" s="32">
        <f t="shared" si="7"/>
        <v>0</v>
      </c>
      <c r="CL16" s="32"/>
      <c r="CM16" s="32"/>
      <c r="CN16" s="32"/>
      <c r="CO16" s="32"/>
      <c r="CP16" s="32"/>
      <c r="CQ16" s="32"/>
      <c r="CR16" s="32">
        <v>0</v>
      </c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>
        <v>294311</v>
      </c>
      <c r="DD16" s="31"/>
      <c r="DE16" s="31">
        <f t="shared" si="8"/>
        <v>1140</v>
      </c>
      <c r="DF16" s="31"/>
      <c r="DG16" s="31">
        <f t="shared" si="11"/>
        <v>1140</v>
      </c>
      <c r="DH16" s="31"/>
      <c r="DI16" s="31"/>
      <c r="DJ16" s="31"/>
      <c r="DK16" s="31"/>
      <c r="DL16" s="31"/>
      <c r="DM16" s="31">
        <f t="shared" si="9"/>
        <v>1140</v>
      </c>
      <c r="DN16" s="31">
        <f t="shared" si="12"/>
        <v>209.90609464187074</v>
      </c>
      <c r="DO16" s="127">
        <v>1.02</v>
      </c>
      <c r="DP16" s="30"/>
      <c r="DT16" s="53" t="s">
        <v>24</v>
      </c>
      <c r="DU16" s="53" t="s">
        <v>23</v>
      </c>
      <c r="DV16" s="23"/>
      <c r="DW16" s="54"/>
    </row>
    <row r="17" spans="2:127" x14ac:dyDescent="0.25">
      <c r="B17" s="44">
        <v>2.25</v>
      </c>
      <c r="C17" s="44">
        <v>0.29166666666666702</v>
      </c>
      <c r="D17" s="43">
        <v>3</v>
      </c>
      <c r="E17" s="43">
        <f t="shared" si="0"/>
        <v>2.1126760563380285</v>
      </c>
      <c r="F17" s="43">
        <v>7</v>
      </c>
      <c r="G17" s="126">
        <v>79</v>
      </c>
      <c r="H17" s="43">
        <f t="shared" si="1"/>
        <v>55.633802816901408</v>
      </c>
      <c r="I17" s="43">
        <v>77</v>
      </c>
      <c r="J17" s="42"/>
      <c r="K17" s="42"/>
      <c r="L17" s="42"/>
      <c r="M17" s="40"/>
      <c r="N17" s="41"/>
      <c r="O17" s="41"/>
      <c r="P17" s="40"/>
      <c r="Q17" s="40">
        <v>57.04225352112676</v>
      </c>
      <c r="R17" s="41">
        <v>58.450704225352112</v>
      </c>
      <c r="S17" s="41"/>
      <c r="T17" s="40">
        <v>59.870704225352114</v>
      </c>
      <c r="U17" s="40" t="s">
        <v>8</v>
      </c>
      <c r="V17" s="39"/>
      <c r="W17" s="38" t="s">
        <v>152</v>
      </c>
      <c r="X17" s="38"/>
      <c r="Y17" s="38"/>
      <c r="Z17" s="38"/>
      <c r="AA17" s="38"/>
      <c r="AB17" s="38"/>
      <c r="AC17" s="38"/>
      <c r="AD17" s="38"/>
      <c r="AE17" s="38">
        <v>1016960</v>
      </c>
      <c r="AF17" s="38"/>
      <c r="AG17" s="38"/>
      <c r="AH17" s="38"/>
      <c r="AI17" s="37">
        <f t="shared" si="2"/>
        <v>5627</v>
      </c>
      <c r="AJ17" s="37">
        <f t="shared" si="3"/>
        <v>5.6269999999999998</v>
      </c>
      <c r="AK17" s="37">
        <f t="shared" si="4"/>
        <v>135.048</v>
      </c>
      <c r="AL17" s="37"/>
      <c r="AM17" s="37"/>
      <c r="AN17" s="37"/>
      <c r="AO17" s="37">
        <f t="shared" si="5"/>
        <v>135.048</v>
      </c>
      <c r="AP17" s="36">
        <v>8.9</v>
      </c>
      <c r="AQ17" s="36">
        <f t="shared" si="10"/>
        <v>8.9</v>
      </c>
      <c r="AR17" s="35"/>
      <c r="AS17" s="35"/>
      <c r="AT17" s="35"/>
      <c r="AU17" s="34" t="s">
        <v>154</v>
      </c>
      <c r="AV17" s="33">
        <v>1187</v>
      </c>
      <c r="AW17" s="33">
        <v>1185</v>
      </c>
      <c r="AX17" s="33">
        <v>0</v>
      </c>
      <c r="AY17" s="33">
        <v>1185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>
        <v>0</v>
      </c>
      <c r="BM17" s="33">
        <v>1006</v>
      </c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2">
        <f t="shared" si="6"/>
        <v>0.99747899159663866</v>
      </c>
      <c r="CC17" s="32">
        <f t="shared" si="6"/>
        <v>0.99579831932773111</v>
      </c>
      <c r="CD17" s="32">
        <f t="shared" si="6"/>
        <v>0</v>
      </c>
      <c r="CE17" s="32">
        <f t="shared" si="6"/>
        <v>0.99579831932773111</v>
      </c>
      <c r="CF17" s="32"/>
      <c r="CG17" s="32"/>
      <c r="CH17" s="32"/>
      <c r="CI17" s="32"/>
      <c r="CJ17" s="32">
        <f t="shared" si="7"/>
        <v>0</v>
      </c>
      <c r="CK17" s="32">
        <f t="shared" si="7"/>
        <v>0.8453781512605042</v>
      </c>
      <c r="CL17" s="32"/>
      <c r="CM17" s="32"/>
      <c r="CN17" s="32"/>
      <c r="CO17" s="32"/>
      <c r="CP17" s="32"/>
      <c r="CQ17" s="32"/>
      <c r="CR17" s="32">
        <v>0</v>
      </c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>
        <v>295504</v>
      </c>
      <c r="DD17" s="31"/>
      <c r="DE17" s="31">
        <f t="shared" si="8"/>
        <v>1193</v>
      </c>
      <c r="DF17" s="31"/>
      <c r="DG17" s="31">
        <f t="shared" si="11"/>
        <v>1193</v>
      </c>
      <c r="DH17" s="31"/>
      <c r="DI17" s="31"/>
      <c r="DJ17" s="31"/>
      <c r="DK17" s="31"/>
      <c r="DL17" s="31"/>
      <c r="DM17" s="31">
        <f t="shared" si="9"/>
        <v>1193</v>
      </c>
      <c r="DN17" s="31">
        <f t="shared" si="12"/>
        <v>212.01350630886796</v>
      </c>
      <c r="DO17" s="30"/>
      <c r="DP17" s="30"/>
      <c r="DT17" s="53" t="s">
        <v>22</v>
      </c>
      <c r="DU17" s="53" t="s">
        <v>21</v>
      </c>
      <c r="DV17" s="23"/>
      <c r="DW17" s="22"/>
    </row>
    <row r="18" spans="2:127" x14ac:dyDescent="0.25">
      <c r="B18" s="44">
        <v>2.2916666666666701</v>
      </c>
      <c r="C18" s="44">
        <v>0.33333333333333298</v>
      </c>
      <c r="D18" s="43">
        <v>3</v>
      </c>
      <c r="E18" s="43">
        <f t="shared" si="0"/>
        <v>2.1126760563380285</v>
      </c>
      <c r="F18" s="43">
        <v>6</v>
      </c>
      <c r="G18" s="126">
        <v>78</v>
      </c>
      <c r="H18" s="43">
        <f t="shared" si="1"/>
        <v>54.929577464788736</v>
      </c>
      <c r="I18" s="43">
        <v>76</v>
      </c>
      <c r="J18" s="42"/>
      <c r="K18" s="42"/>
      <c r="L18" s="42"/>
      <c r="M18" s="40"/>
      <c r="N18" s="41"/>
      <c r="O18" s="41"/>
      <c r="P18" s="40"/>
      <c r="Q18" s="40">
        <v>57.04225352112676</v>
      </c>
      <c r="R18" s="41">
        <v>58.450704225352112</v>
      </c>
      <c r="S18" s="41"/>
      <c r="T18" s="40">
        <v>59.870704225352114</v>
      </c>
      <c r="U18" s="40" t="s">
        <v>8</v>
      </c>
      <c r="V18" s="39"/>
      <c r="W18" s="38" t="s">
        <v>152</v>
      </c>
      <c r="X18" s="38"/>
      <c r="Y18" s="38"/>
      <c r="Z18" s="38"/>
      <c r="AA18" s="38"/>
      <c r="AB18" s="38"/>
      <c r="AC18" s="38"/>
      <c r="AD18" s="38"/>
      <c r="AE18" s="38">
        <v>1022388</v>
      </c>
      <c r="AF18" s="38"/>
      <c r="AG18" s="38"/>
      <c r="AH18" s="38"/>
      <c r="AI18" s="37">
        <f t="shared" si="2"/>
        <v>5428</v>
      </c>
      <c r="AJ18" s="37">
        <f t="shared" si="3"/>
        <v>5.4279999999999999</v>
      </c>
      <c r="AK18" s="37">
        <f t="shared" si="4"/>
        <v>130.27199999999999</v>
      </c>
      <c r="AL18" s="37"/>
      <c r="AM18" s="37"/>
      <c r="AN18" s="37"/>
      <c r="AO18" s="37">
        <f t="shared" si="5"/>
        <v>130.27199999999999</v>
      </c>
      <c r="AP18" s="36">
        <v>8.5</v>
      </c>
      <c r="AQ18" s="36">
        <f t="shared" si="10"/>
        <v>8.5</v>
      </c>
      <c r="AR18" s="35"/>
      <c r="AS18" s="35"/>
      <c r="AT18" s="35"/>
      <c r="AU18" s="34" t="s">
        <v>154</v>
      </c>
      <c r="AV18" s="33">
        <v>1187</v>
      </c>
      <c r="AW18" s="33">
        <v>1185</v>
      </c>
      <c r="AX18" s="33">
        <v>0</v>
      </c>
      <c r="AY18" s="33">
        <v>1185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>
        <v>0</v>
      </c>
      <c r="BM18" s="33">
        <v>1006</v>
      </c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2">
        <f t="shared" si="6"/>
        <v>0.99747899159663866</v>
      </c>
      <c r="CC18" s="32">
        <f t="shared" si="6"/>
        <v>0.99579831932773111</v>
      </c>
      <c r="CD18" s="32">
        <f t="shared" si="6"/>
        <v>0</v>
      </c>
      <c r="CE18" s="32">
        <f t="shared" si="6"/>
        <v>0.99579831932773111</v>
      </c>
      <c r="CF18" s="32"/>
      <c r="CG18" s="32"/>
      <c r="CH18" s="32"/>
      <c r="CI18" s="32"/>
      <c r="CJ18" s="32">
        <f t="shared" si="7"/>
        <v>0</v>
      </c>
      <c r="CK18" s="32">
        <f t="shared" si="7"/>
        <v>0.8453781512605042</v>
      </c>
      <c r="CL18" s="32"/>
      <c r="CM18" s="32"/>
      <c r="CN18" s="32"/>
      <c r="CO18" s="32"/>
      <c r="CP18" s="32"/>
      <c r="CQ18" s="32"/>
      <c r="CR18" s="32">
        <v>0</v>
      </c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>
        <v>296608</v>
      </c>
      <c r="DD18" s="31"/>
      <c r="DE18" s="31">
        <f t="shared" si="8"/>
        <v>1104</v>
      </c>
      <c r="DF18" s="31"/>
      <c r="DG18" s="31">
        <f t="shared" si="11"/>
        <v>1104</v>
      </c>
      <c r="DH18" s="31"/>
      <c r="DI18" s="31"/>
      <c r="DJ18" s="31"/>
      <c r="DK18" s="31"/>
      <c r="DL18" s="31"/>
      <c r="DM18" s="31">
        <f t="shared" si="9"/>
        <v>1104</v>
      </c>
      <c r="DN18" s="31">
        <f t="shared" si="12"/>
        <v>203.38983050847457</v>
      </c>
      <c r="DO18" s="30"/>
      <c r="DP18" s="30"/>
      <c r="DT18" s="53" t="s">
        <v>20</v>
      </c>
      <c r="DU18" s="53" t="s">
        <v>19</v>
      </c>
      <c r="DV18" s="23"/>
      <c r="DW18" s="22"/>
    </row>
    <row r="19" spans="2:127" x14ac:dyDescent="0.25">
      <c r="B19" s="44">
        <v>2.3333333333333299</v>
      </c>
      <c r="C19" s="44">
        <v>0.375</v>
      </c>
      <c r="D19" s="43">
        <v>3</v>
      </c>
      <c r="E19" s="43">
        <f t="shared" si="0"/>
        <v>2.1126760563380285</v>
      </c>
      <c r="F19" s="43">
        <v>5</v>
      </c>
      <c r="G19" s="126">
        <v>76</v>
      </c>
      <c r="H19" s="43">
        <f t="shared" si="1"/>
        <v>53.521126760563384</v>
      </c>
      <c r="I19" s="43">
        <v>73</v>
      </c>
      <c r="J19" s="42"/>
      <c r="K19" s="42"/>
      <c r="L19" s="42"/>
      <c r="M19" s="40"/>
      <c r="N19" s="41"/>
      <c r="O19" s="41"/>
      <c r="P19" s="40"/>
      <c r="Q19" s="40">
        <v>57.04225352112676</v>
      </c>
      <c r="R19" s="41">
        <v>58.450704225352112</v>
      </c>
      <c r="S19" s="41"/>
      <c r="T19" s="40">
        <v>59.870704225352114</v>
      </c>
      <c r="U19" s="40" t="s">
        <v>8</v>
      </c>
      <c r="V19" s="39"/>
      <c r="W19" s="38" t="s">
        <v>152</v>
      </c>
      <c r="X19" s="38"/>
      <c r="Y19" s="38"/>
      <c r="Z19" s="38"/>
      <c r="AA19" s="38"/>
      <c r="AB19" s="38"/>
      <c r="AC19" s="38"/>
      <c r="AD19" s="38"/>
      <c r="AE19" s="38">
        <v>1028265</v>
      </c>
      <c r="AF19" s="38"/>
      <c r="AG19" s="38"/>
      <c r="AH19" s="38"/>
      <c r="AI19" s="37">
        <f t="shared" si="2"/>
        <v>5877</v>
      </c>
      <c r="AJ19" s="37">
        <f t="shared" si="3"/>
        <v>5.8769999999999998</v>
      </c>
      <c r="AK19" s="37">
        <f t="shared" si="4"/>
        <v>141.048</v>
      </c>
      <c r="AL19" s="37"/>
      <c r="AM19" s="37"/>
      <c r="AN19" s="37"/>
      <c r="AO19" s="37">
        <f t="shared" si="5"/>
        <v>141.048</v>
      </c>
      <c r="AP19" s="36">
        <v>7.9</v>
      </c>
      <c r="AQ19" s="36">
        <f t="shared" si="10"/>
        <v>7.9</v>
      </c>
      <c r="AR19" s="35"/>
      <c r="AS19" s="35"/>
      <c r="AT19" s="35"/>
      <c r="AU19" s="34" t="s">
        <v>154</v>
      </c>
      <c r="AV19" s="33">
        <v>1187</v>
      </c>
      <c r="AW19" s="33">
        <v>1185</v>
      </c>
      <c r="AX19" s="33">
        <v>0</v>
      </c>
      <c r="AY19" s="33">
        <v>1185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>
        <v>0</v>
      </c>
      <c r="BM19" s="33">
        <v>1007</v>
      </c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2">
        <f t="shared" si="6"/>
        <v>0.99747899159663866</v>
      </c>
      <c r="CC19" s="32">
        <f t="shared" si="6"/>
        <v>0.99579831932773111</v>
      </c>
      <c r="CD19" s="32">
        <f t="shared" si="6"/>
        <v>0</v>
      </c>
      <c r="CE19" s="32">
        <f t="shared" si="6"/>
        <v>0.99579831932773111</v>
      </c>
      <c r="CF19" s="32"/>
      <c r="CG19" s="32"/>
      <c r="CH19" s="32"/>
      <c r="CI19" s="32"/>
      <c r="CJ19" s="32">
        <f t="shared" si="7"/>
        <v>0</v>
      </c>
      <c r="CK19" s="32">
        <f t="shared" si="7"/>
        <v>0.84621848739495797</v>
      </c>
      <c r="CL19" s="32"/>
      <c r="CM19" s="32"/>
      <c r="CN19" s="32"/>
      <c r="CO19" s="32"/>
      <c r="CP19" s="32"/>
      <c r="CQ19" s="32"/>
      <c r="CR19" s="32">
        <v>0</v>
      </c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>
        <v>297816</v>
      </c>
      <c r="DD19" s="31"/>
      <c r="DE19" s="31">
        <f t="shared" si="8"/>
        <v>1208</v>
      </c>
      <c r="DF19" s="31"/>
      <c r="DG19" s="31">
        <f t="shared" si="11"/>
        <v>1208</v>
      </c>
      <c r="DH19" s="31"/>
      <c r="DI19" s="31"/>
      <c r="DJ19" s="31"/>
      <c r="DK19" s="31"/>
      <c r="DL19" s="31"/>
      <c r="DM19" s="31">
        <f t="shared" si="9"/>
        <v>1208</v>
      </c>
      <c r="DN19" s="31">
        <f t="shared" si="12"/>
        <v>205.54704781351029</v>
      </c>
      <c r="DO19" s="30"/>
      <c r="DP19" s="30"/>
      <c r="DT19" s="53"/>
      <c r="DU19" s="53"/>
      <c r="DV19" s="23"/>
      <c r="DW19" s="22"/>
    </row>
    <row r="20" spans="2:127" x14ac:dyDescent="0.25">
      <c r="B20" s="44">
        <v>2.375</v>
      </c>
      <c r="C20" s="44">
        <v>0.41666666666666669</v>
      </c>
      <c r="D20" s="43">
        <v>3</v>
      </c>
      <c r="E20" s="43">
        <f t="shared" si="0"/>
        <v>2.1126760563380285</v>
      </c>
      <c r="F20" s="43">
        <v>5</v>
      </c>
      <c r="G20" s="126">
        <v>76</v>
      </c>
      <c r="H20" s="43">
        <f t="shared" si="1"/>
        <v>53.521126760563384</v>
      </c>
      <c r="I20" s="43">
        <v>73</v>
      </c>
      <c r="J20" s="42"/>
      <c r="K20" s="42"/>
      <c r="L20" s="42"/>
      <c r="M20" s="40"/>
      <c r="N20" s="41"/>
      <c r="O20" s="41"/>
      <c r="P20" s="40"/>
      <c r="Q20" s="40">
        <v>57.04225352112676</v>
      </c>
      <c r="R20" s="41">
        <v>58.450704225352112</v>
      </c>
      <c r="S20" s="41"/>
      <c r="T20" s="40">
        <v>59.9</v>
      </c>
      <c r="U20" s="40" t="s">
        <v>8</v>
      </c>
      <c r="V20" s="39"/>
      <c r="W20" s="38" t="s">
        <v>152</v>
      </c>
      <c r="X20" s="38"/>
      <c r="Y20" s="38"/>
      <c r="Z20" s="38"/>
      <c r="AA20" s="38"/>
      <c r="AB20" s="38"/>
      <c r="AC20" s="38"/>
      <c r="AD20" s="38"/>
      <c r="AE20" s="38">
        <v>1033503</v>
      </c>
      <c r="AF20" s="38"/>
      <c r="AG20" s="38"/>
      <c r="AH20" s="38"/>
      <c r="AI20" s="37">
        <f t="shared" si="2"/>
        <v>5238</v>
      </c>
      <c r="AJ20" s="37">
        <f t="shared" si="3"/>
        <v>5.2380000000000004</v>
      </c>
      <c r="AK20" s="37">
        <f t="shared" si="4"/>
        <v>125.71200000000002</v>
      </c>
      <c r="AL20" s="37"/>
      <c r="AM20" s="37"/>
      <c r="AN20" s="37"/>
      <c r="AO20" s="37">
        <f t="shared" si="5"/>
        <v>125.71200000000002</v>
      </c>
      <c r="AP20" s="36">
        <v>7.4</v>
      </c>
      <c r="AQ20" s="36">
        <f t="shared" si="10"/>
        <v>7.4</v>
      </c>
      <c r="AR20" s="35"/>
      <c r="AS20" s="35"/>
      <c r="AT20" s="35"/>
      <c r="AU20" s="34" t="s">
        <v>154</v>
      </c>
      <c r="AV20" s="33">
        <v>1187</v>
      </c>
      <c r="AW20" s="33">
        <v>1185</v>
      </c>
      <c r="AX20" s="33">
        <v>0</v>
      </c>
      <c r="AY20" s="33">
        <v>1185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>
        <v>0</v>
      </c>
      <c r="BM20" s="33">
        <v>1006</v>
      </c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2">
        <f t="shared" si="6"/>
        <v>0.99747899159663866</v>
      </c>
      <c r="CC20" s="32">
        <f t="shared" si="6"/>
        <v>0.99579831932773111</v>
      </c>
      <c r="CD20" s="32">
        <f t="shared" si="6"/>
        <v>0</v>
      </c>
      <c r="CE20" s="32">
        <f t="shared" si="6"/>
        <v>0.99579831932773111</v>
      </c>
      <c r="CF20" s="32"/>
      <c r="CG20" s="32"/>
      <c r="CH20" s="32"/>
      <c r="CI20" s="32"/>
      <c r="CJ20" s="32">
        <f t="shared" si="7"/>
        <v>0</v>
      </c>
      <c r="CK20" s="32">
        <f t="shared" si="7"/>
        <v>0.8453781512605042</v>
      </c>
      <c r="CL20" s="32"/>
      <c r="CM20" s="32"/>
      <c r="CN20" s="32"/>
      <c r="CO20" s="32"/>
      <c r="CP20" s="32"/>
      <c r="CQ20" s="32"/>
      <c r="CR20" s="32">
        <v>0</v>
      </c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>
        <v>299000</v>
      </c>
      <c r="DD20" s="31"/>
      <c r="DE20" s="31">
        <f t="shared" si="8"/>
        <v>1184</v>
      </c>
      <c r="DF20" s="31"/>
      <c r="DG20" s="31">
        <f t="shared" si="11"/>
        <v>1184</v>
      </c>
      <c r="DH20" s="31"/>
      <c r="DI20" s="31"/>
      <c r="DJ20" s="31"/>
      <c r="DK20" s="31"/>
      <c r="DL20" s="31"/>
      <c r="DM20" s="31">
        <f t="shared" si="9"/>
        <v>1184</v>
      </c>
      <c r="DN20" s="31">
        <f t="shared" si="12"/>
        <v>226.04047346315386</v>
      </c>
      <c r="DO20" s="127">
        <v>0.87</v>
      </c>
      <c r="DP20" s="30"/>
      <c r="DT20" s="23"/>
      <c r="DU20" s="23"/>
      <c r="DV20" s="23"/>
      <c r="DW20" s="22"/>
    </row>
    <row r="21" spans="2:127" x14ac:dyDescent="0.25">
      <c r="B21" s="44">
        <v>2.4166666666666701</v>
      </c>
      <c r="C21" s="44">
        <v>0.45833333333333298</v>
      </c>
      <c r="D21" s="43">
        <v>3</v>
      </c>
      <c r="E21" s="43">
        <f t="shared" si="0"/>
        <v>2.1126760563380285</v>
      </c>
      <c r="F21" s="43">
        <v>4</v>
      </c>
      <c r="G21" s="126">
        <v>75</v>
      </c>
      <c r="H21" s="43">
        <f t="shared" si="1"/>
        <v>52.816901408450704</v>
      </c>
      <c r="I21" s="43">
        <v>73</v>
      </c>
      <c r="J21" s="42"/>
      <c r="K21" s="42"/>
      <c r="L21" s="42"/>
      <c r="M21" s="40"/>
      <c r="N21" s="41"/>
      <c r="O21" s="41"/>
      <c r="P21" s="40"/>
      <c r="Q21" s="40">
        <v>57.04225352112676</v>
      </c>
      <c r="R21" s="41">
        <v>58.450704225352112</v>
      </c>
      <c r="S21" s="41"/>
      <c r="T21" s="40">
        <v>59.870704225352114</v>
      </c>
      <c r="U21" s="40" t="s">
        <v>8</v>
      </c>
      <c r="V21" s="39"/>
      <c r="W21" s="38" t="s">
        <v>152</v>
      </c>
      <c r="X21" s="38"/>
      <c r="Y21" s="38"/>
      <c r="Z21" s="38"/>
      <c r="AA21" s="38"/>
      <c r="AB21" s="38"/>
      <c r="AC21" s="38"/>
      <c r="AD21" s="38"/>
      <c r="AE21" s="38">
        <v>1038373</v>
      </c>
      <c r="AF21" s="38"/>
      <c r="AG21" s="38"/>
      <c r="AH21" s="38"/>
      <c r="AI21" s="37">
        <f t="shared" si="2"/>
        <v>4870</v>
      </c>
      <c r="AJ21" s="37">
        <f t="shared" si="3"/>
        <v>4.87</v>
      </c>
      <c r="AK21" s="37">
        <f t="shared" si="4"/>
        <v>116.88</v>
      </c>
      <c r="AL21" s="37"/>
      <c r="AM21" s="37"/>
      <c r="AN21" s="37"/>
      <c r="AO21" s="37">
        <f t="shared" si="5"/>
        <v>116.88</v>
      </c>
      <c r="AP21" s="36">
        <v>6.8</v>
      </c>
      <c r="AQ21" s="36">
        <f t="shared" si="10"/>
        <v>6.8</v>
      </c>
      <c r="AR21" s="35"/>
      <c r="AS21" s="35"/>
      <c r="AT21" s="35"/>
      <c r="AU21" s="34" t="s">
        <v>154</v>
      </c>
      <c r="AV21" s="33">
        <v>1187</v>
      </c>
      <c r="AW21" s="33">
        <v>1185</v>
      </c>
      <c r="AX21" s="33">
        <v>0</v>
      </c>
      <c r="AY21" s="33">
        <v>1185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>
        <v>0</v>
      </c>
      <c r="BM21" s="33">
        <v>1007</v>
      </c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2">
        <f t="shared" si="6"/>
        <v>0.99747899159663866</v>
      </c>
      <c r="CC21" s="32">
        <f t="shared" si="6"/>
        <v>0.99579831932773111</v>
      </c>
      <c r="CD21" s="32">
        <f t="shared" si="6"/>
        <v>0</v>
      </c>
      <c r="CE21" s="32">
        <f t="shared" si="6"/>
        <v>0.99579831932773111</v>
      </c>
      <c r="CF21" s="32"/>
      <c r="CG21" s="32"/>
      <c r="CH21" s="32"/>
      <c r="CI21" s="32"/>
      <c r="CJ21" s="32">
        <f t="shared" si="7"/>
        <v>0</v>
      </c>
      <c r="CK21" s="32">
        <f t="shared" si="7"/>
        <v>0.84621848739495797</v>
      </c>
      <c r="CL21" s="32"/>
      <c r="CM21" s="32"/>
      <c r="CN21" s="32"/>
      <c r="CO21" s="32"/>
      <c r="CP21" s="32"/>
      <c r="CQ21" s="32"/>
      <c r="CR21" s="32">
        <v>0</v>
      </c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>
        <v>300028</v>
      </c>
      <c r="DD21" s="31"/>
      <c r="DE21" s="31">
        <f t="shared" si="8"/>
        <v>1028</v>
      </c>
      <c r="DF21" s="31"/>
      <c r="DG21" s="31">
        <f t="shared" si="11"/>
        <v>1028</v>
      </c>
      <c r="DH21" s="31"/>
      <c r="DI21" s="31"/>
      <c r="DJ21" s="31"/>
      <c r="DK21" s="31"/>
      <c r="DL21" s="31"/>
      <c r="DM21" s="31">
        <f t="shared" si="9"/>
        <v>1028</v>
      </c>
      <c r="DN21" s="31">
        <f t="shared" si="12"/>
        <v>211.08829568788499</v>
      </c>
      <c r="DO21" s="30"/>
      <c r="DP21" s="30"/>
      <c r="DT21" s="52" t="s">
        <v>18</v>
      </c>
      <c r="DU21" s="23"/>
      <c r="DV21" s="23"/>
      <c r="DW21" s="22"/>
    </row>
    <row r="22" spans="2:127" x14ac:dyDescent="0.25">
      <c r="B22" s="44">
        <v>2.4583333333333299</v>
      </c>
      <c r="C22" s="44">
        <v>0.5</v>
      </c>
      <c r="D22" s="43">
        <v>3</v>
      </c>
      <c r="E22" s="43">
        <f t="shared" si="0"/>
        <v>2.1126760563380285</v>
      </c>
      <c r="F22" s="43">
        <v>4</v>
      </c>
      <c r="G22" s="126">
        <v>75</v>
      </c>
      <c r="H22" s="43">
        <f t="shared" si="1"/>
        <v>52.816901408450704</v>
      </c>
      <c r="I22" s="43">
        <v>73</v>
      </c>
      <c r="J22" s="42"/>
      <c r="K22" s="42"/>
      <c r="L22" s="42"/>
      <c r="M22" s="40"/>
      <c r="N22" s="41"/>
      <c r="O22" s="41"/>
      <c r="P22" s="40"/>
      <c r="Q22" s="40">
        <v>57.04225352112676</v>
      </c>
      <c r="R22" s="41">
        <v>58.450704225352112</v>
      </c>
      <c r="S22" s="41"/>
      <c r="T22" s="40">
        <v>59.870704225352114</v>
      </c>
      <c r="U22" s="40" t="s">
        <v>8</v>
      </c>
      <c r="V22" s="39"/>
      <c r="W22" s="38" t="s">
        <v>152</v>
      </c>
      <c r="X22" s="38"/>
      <c r="Y22" s="38"/>
      <c r="Z22" s="38"/>
      <c r="AA22" s="38"/>
      <c r="AB22" s="38"/>
      <c r="AC22" s="38"/>
      <c r="AD22" s="38"/>
      <c r="AE22" s="38">
        <v>1042830</v>
      </c>
      <c r="AF22" s="38"/>
      <c r="AG22" s="38"/>
      <c r="AH22" s="38"/>
      <c r="AI22" s="37">
        <f t="shared" si="2"/>
        <v>4457</v>
      </c>
      <c r="AJ22" s="37">
        <f t="shared" si="3"/>
        <v>4.4569999999999999</v>
      </c>
      <c r="AK22" s="37">
        <f t="shared" si="4"/>
        <v>106.96799999999999</v>
      </c>
      <c r="AL22" s="37"/>
      <c r="AM22" s="37"/>
      <c r="AN22" s="37"/>
      <c r="AO22" s="37">
        <f t="shared" si="5"/>
        <v>106.96799999999999</v>
      </c>
      <c r="AP22" s="36">
        <v>6.4</v>
      </c>
      <c r="AQ22" s="36">
        <f t="shared" si="10"/>
        <v>6.4</v>
      </c>
      <c r="AR22" s="35"/>
      <c r="AS22" s="35"/>
      <c r="AT22" s="35"/>
      <c r="AU22" s="34" t="s">
        <v>154</v>
      </c>
      <c r="AV22" s="33">
        <v>1187</v>
      </c>
      <c r="AW22" s="33">
        <v>1185</v>
      </c>
      <c r="AX22" s="33">
        <v>0</v>
      </c>
      <c r="AY22" s="33">
        <v>1185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>
        <v>0</v>
      </c>
      <c r="BM22" s="33">
        <v>1006</v>
      </c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2">
        <f t="shared" si="6"/>
        <v>0.99747899159663866</v>
      </c>
      <c r="CC22" s="32">
        <f t="shared" si="6"/>
        <v>0.99579831932773111</v>
      </c>
      <c r="CD22" s="32">
        <f t="shared" si="6"/>
        <v>0</v>
      </c>
      <c r="CE22" s="32">
        <f t="shared" si="6"/>
        <v>0.99579831932773111</v>
      </c>
      <c r="CF22" s="32"/>
      <c r="CG22" s="32"/>
      <c r="CH22" s="32"/>
      <c r="CI22" s="32"/>
      <c r="CJ22" s="32">
        <f t="shared" si="7"/>
        <v>0</v>
      </c>
      <c r="CK22" s="32">
        <f t="shared" si="7"/>
        <v>0.8453781512605042</v>
      </c>
      <c r="CL22" s="32"/>
      <c r="CM22" s="32"/>
      <c r="CN22" s="32"/>
      <c r="CO22" s="32"/>
      <c r="CP22" s="32"/>
      <c r="CQ22" s="32"/>
      <c r="CR22" s="32">
        <v>0</v>
      </c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>
        <v>301350</v>
      </c>
      <c r="DD22" s="31"/>
      <c r="DE22" s="31">
        <f t="shared" si="8"/>
        <v>1322</v>
      </c>
      <c r="DF22" s="31"/>
      <c r="DG22" s="31">
        <f t="shared" si="11"/>
        <v>1322</v>
      </c>
      <c r="DH22" s="31"/>
      <c r="DI22" s="31"/>
      <c r="DJ22" s="31"/>
      <c r="DK22" s="31"/>
      <c r="DL22" s="31"/>
      <c r="DM22" s="31">
        <f t="shared" si="9"/>
        <v>1322</v>
      </c>
      <c r="DN22" s="31">
        <f t="shared" si="12"/>
        <v>296.61207089970833</v>
      </c>
      <c r="DO22" s="30"/>
      <c r="DP22" s="30"/>
      <c r="DT22" s="46" t="s">
        <v>17</v>
      </c>
      <c r="DU22" s="51" t="s">
        <v>16</v>
      </c>
      <c r="DV22" s="23"/>
      <c r="DW22" s="22"/>
    </row>
    <row r="23" spans="2:127" x14ac:dyDescent="0.25">
      <c r="B23" s="44">
        <v>2.5</v>
      </c>
      <c r="C23" s="44">
        <v>0.54166666666666696</v>
      </c>
      <c r="D23" s="43">
        <v>3</v>
      </c>
      <c r="E23" s="43">
        <f t="shared" si="0"/>
        <v>2.1126760563380285</v>
      </c>
      <c r="F23" s="43">
        <v>3</v>
      </c>
      <c r="G23" s="126">
        <v>75</v>
      </c>
      <c r="H23" s="43">
        <f t="shared" si="1"/>
        <v>52.816901408450704</v>
      </c>
      <c r="I23" s="43">
        <v>73</v>
      </c>
      <c r="J23" s="42"/>
      <c r="K23" s="42"/>
      <c r="L23" s="42"/>
      <c r="M23" s="40"/>
      <c r="N23" s="41"/>
      <c r="O23" s="41"/>
      <c r="P23" s="40"/>
      <c r="Q23" s="40">
        <v>55.633802816901408</v>
      </c>
      <c r="R23" s="41">
        <v>57.04225352112676</v>
      </c>
      <c r="S23" s="41"/>
      <c r="T23" s="40">
        <v>61.267605633802816</v>
      </c>
      <c r="U23" s="40" t="s">
        <v>8</v>
      </c>
      <c r="V23" s="39"/>
      <c r="W23" s="38" t="s">
        <v>152</v>
      </c>
      <c r="X23" s="38"/>
      <c r="Y23" s="38"/>
      <c r="Z23" s="38"/>
      <c r="AA23" s="38"/>
      <c r="AB23" s="38"/>
      <c r="AC23" s="38"/>
      <c r="AD23" s="38"/>
      <c r="AE23" s="38">
        <v>1047471</v>
      </c>
      <c r="AF23" s="38"/>
      <c r="AG23" s="38"/>
      <c r="AH23" s="38"/>
      <c r="AI23" s="37">
        <f t="shared" si="2"/>
        <v>4641</v>
      </c>
      <c r="AJ23" s="37">
        <f t="shared" si="3"/>
        <v>4.641</v>
      </c>
      <c r="AK23" s="37">
        <f t="shared" si="4"/>
        <v>111.384</v>
      </c>
      <c r="AL23" s="37"/>
      <c r="AM23" s="37"/>
      <c r="AN23" s="37"/>
      <c r="AO23" s="37">
        <f t="shared" si="5"/>
        <v>111.384</v>
      </c>
      <c r="AP23" s="36">
        <v>5.9</v>
      </c>
      <c r="AQ23" s="36">
        <f t="shared" si="10"/>
        <v>5.9</v>
      </c>
      <c r="AR23" s="35"/>
      <c r="AS23" s="35"/>
      <c r="AT23" s="35"/>
      <c r="AU23" s="34" t="s">
        <v>154</v>
      </c>
      <c r="AV23" s="33">
        <v>1187</v>
      </c>
      <c r="AW23" s="33">
        <v>1185</v>
      </c>
      <c r="AX23" s="33">
        <v>0</v>
      </c>
      <c r="AY23" s="33">
        <v>1185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>
        <v>0</v>
      </c>
      <c r="BM23" s="33">
        <v>1005</v>
      </c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2">
        <f t="shared" si="6"/>
        <v>0.99747899159663866</v>
      </c>
      <c r="CC23" s="32">
        <f t="shared" si="6"/>
        <v>0.99579831932773111</v>
      </c>
      <c r="CD23" s="32">
        <f t="shared" si="6"/>
        <v>0</v>
      </c>
      <c r="CE23" s="32">
        <f t="shared" si="6"/>
        <v>0.99579831932773111</v>
      </c>
      <c r="CF23" s="32"/>
      <c r="CG23" s="32"/>
      <c r="CH23" s="32"/>
      <c r="CI23" s="32"/>
      <c r="CJ23" s="32">
        <f t="shared" si="7"/>
        <v>0</v>
      </c>
      <c r="CK23" s="32">
        <f t="shared" si="7"/>
        <v>0.84453781512605042</v>
      </c>
      <c r="CL23" s="32"/>
      <c r="CM23" s="32"/>
      <c r="CN23" s="32"/>
      <c r="CO23" s="32"/>
      <c r="CP23" s="32"/>
      <c r="CQ23" s="32"/>
      <c r="CR23" s="32">
        <v>0</v>
      </c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>
        <v>302519</v>
      </c>
      <c r="DD23" s="31"/>
      <c r="DE23" s="31">
        <f t="shared" si="8"/>
        <v>1169</v>
      </c>
      <c r="DF23" s="31"/>
      <c r="DG23" s="31">
        <f t="shared" si="11"/>
        <v>1169</v>
      </c>
      <c r="DH23" s="31"/>
      <c r="DI23" s="31"/>
      <c r="DJ23" s="31"/>
      <c r="DK23" s="31"/>
      <c r="DL23" s="31"/>
      <c r="DM23" s="31">
        <f t="shared" si="9"/>
        <v>1169</v>
      </c>
      <c r="DN23" s="31">
        <f t="shared" si="12"/>
        <v>251.88536953242834</v>
      </c>
      <c r="DO23" s="30"/>
      <c r="DP23" s="30"/>
      <c r="DT23" s="50" t="s">
        <v>11</v>
      </c>
      <c r="DU23" s="50">
        <v>14.7</v>
      </c>
      <c r="DV23" s="23"/>
      <c r="DW23" s="22"/>
    </row>
    <row r="24" spans="2:127" x14ac:dyDescent="0.25">
      <c r="B24" s="44">
        <v>2.5416666666666701</v>
      </c>
      <c r="C24" s="44">
        <v>0.58333333333333404</v>
      </c>
      <c r="D24" s="43">
        <v>3</v>
      </c>
      <c r="E24" s="43">
        <f t="shared" si="0"/>
        <v>2.1126760563380285</v>
      </c>
      <c r="F24" s="43">
        <v>3</v>
      </c>
      <c r="G24" s="126">
        <v>76</v>
      </c>
      <c r="H24" s="43">
        <f t="shared" si="1"/>
        <v>53.521126760563384</v>
      </c>
      <c r="I24" s="43">
        <v>75</v>
      </c>
      <c r="J24" s="42"/>
      <c r="K24" s="42"/>
      <c r="L24" s="42"/>
      <c r="M24" s="40"/>
      <c r="N24" s="41"/>
      <c r="O24" s="41"/>
      <c r="P24" s="40"/>
      <c r="Q24" s="40">
        <v>55.633802816901408</v>
      </c>
      <c r="R24" s="41">
        <v>57.04225352112676</v>
      </c>
      <c r="S24" s="41"/>
      <c r="T24" s="40">
        <v>61.267605633802816</v>
      </c>
      <c r="U24" s="40" t="s">
        <v>8</v>
      </c>
      <c r="V24" s="39"/>
      <c r="W24" s="38" t="s">
        <v>152</v>
      </c>
      <c r="X24" s="38"/>
      <c r="Y24" s="38"/>
      <c r="Z24" s="38"/>
      <c r="AA24" s="38"/>
      <c r="AB24" s="38"/>
      <c r="AC24" s="38"/>
      <c r="AD24" s="38"/>
      <c r="AE24" s="38">
        <v>1051729</v>
      </c>
      <c r="AF24" s="38"/>
      <c r="AG24" s="38"/>
      <c r="AH24" s="38"/>
      <c r="AI24" s="37">
        <f t="shared" si="2"/>
        <v>4258</v>
      </c>
      <c r="AJ24" s="37">
        <f t="shared" si="3"/>
        <v>4.258</v>
      </c>
      <c r="AK24" s="37">
        <f t="shared" si="4"/>
        <v>102.19200000000001</v>
      </c>
      <c r="AL24" s="37"/>
      <c r="AM24" s="37"/>
      <c r="AN24" s="37"/>
      <c r="AO24" s="37">
        <f t="shared" si="5"/>
        <v>102.19200000000001</v>
      </c>
      <c r="AP24" s="36">
        <v>5.5</v>
      </c>
      <c r="AQ24" s="36">
        <f t="shared" si="10"/>
        <v>5.5</v>
      </c>
      <c r="AR24" s="35"/>
      <c r="AS24" s="35"/>
      <c r="AT24" s="35"/>
      <c r="AU24" s="34" t="s">
        <v>154</v>
      </c>
      <c r="AV24" s="33">
        <v>1186</v>
      </c>
      <c r="AW24" s="33">
        <v>1185</v>
      </c>
      <c r="AX24" s="33">
        <v>0</v>
      </c>
      <c r="AY24" s="33">
        <v>1185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>
        <v>0</v>
      </c>
      <c r="BM24" s="33">
        <v>1006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2">
        <f t="shared" si="6"/>
        <v>0.99663865546218489</v>
      </c>
      <c r="CC24" s="32">
        <f t="shared" si="6"/>
        <v>0.99579831932773111</v>
      </c>
      <c r="CD24" s="32">
        <f t="shared" si="6"/>
        <v>0</v>
      </c>
      <c r="CE24" s="32">
        <f t="shared" si="6"/>
        <v>0.99579831932773111</v>
      </c>
      <c r="CF24" s="32"/>
      <c r="CG24" s="32"/>
      <c r="CH24" s="32"/>
      <c r="CI24" s="32"/>
      <c r="CJ24" s="32">
        <f t="shared" si="7"/>
        <v>0</v>
      </c>
      <c r="CK24" s="32">
        <f t="shared" si="7"/>
        <v>0.8453781512605042</v>
      </c>
      <c r="CL24" s="32"/>
      <c r="CM24" s="32"/>
      <c r="CN24" s="32"/>
      <c r="CO24" s="32"/>
      <c r="CP24" s="32"/>
      <c r="CQ24" s="32"/>
      <c r="CR24" s="32">
        <v>0</v>
      </c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>
        <v>303631</v>
      </c>
      <c r="DD24" s="31"/>
      <c r="DE24" s="31">
        <f t="shared" si="8"/>
        <v>1112</v>
      </c>
      <c r="DF24" s="31"/>
      <c r="DG24" s="31">
        <f t="shared" si="11"/>
        <v>1112</v>
      </c>
      <c r="DH24" s="31"/>
      <c r="DI24" s="31"/>
      <c r="DJ24" s="31"/>
      <c r="DK24" s="31"/>
      <c r="DL24" s="31"/>
      <c r="DM24" s="31">
        <f t="shared" si="9"/>
        <v>1112</v>
      </c>
      <c r="DN24" s="31">
        <f t="shared" si="12"/>
        <v>261.15547205260685</v>
      </c>
      <c r="DO24" s="127">
        <v>1.07</v>
      </c>
      <c r="DP24" s="30"/>
      <c r="DT24" s="50" t="s">
        <v>10</v>
      </c>
      <c r="DU24" s="50">
        <v>10.36</v>
      </c>
      <c r="DV24" s="23"/>
      <c r="DW24" s="22"/>
    </row>
    <row r="25" spans="2:127" x14ac:dyDescent="0.25">
      <c r="B25" s="44">
        <v>2.5833333333333299</v>
      </c>
      <c r="C25" s="44">
        <v>0.625</v>
      </c>
      <c r="D25" s="43">
        <v>3</v>
      </c>
      <c r="E25" s="43">
        <f t="shared" si="0"/>
        <v>2.1126760563380285</v>
      </c>
      <c r="F25" s="43">
        <v>3</v>
      </c>
      <c r="G25" s="126">
        <v>75</v>
      </c>
      <c r="H25" s="43">
        <f t="shared" si="1"/>
        <v>52.816901408450704</v>
      </c>
      <c r="I25" s="43">
        <v>75</v>
      </c>
      <c r="J25" s="42"/>
      <c r="K25" s="42"/>
      <c r="L25" s="42"/>
      <c r="M25" s="40"/>
      <c r="N25" s="41"/>
      <c r="O25" s="41"/>
      <c r="P25" s="40"/>
      <c r="Q25" s="40">
        <v>55.633802816901408</v>
      </c>
      <c r="R25" s="41">
        <v>57.04225352112676</v>
      </c>
      <c r="S25" s="41"/>
      <c r="T25" s="40">
        <v>61.267605633802816</v>
      </c>
      <c r="U25" s="40" t="s">
        <v>8</v>
      </c>
      <c r="V25" s="39"/>
      <c r="W25" s="38" t="s">
        <v>152</v>
      </c>
      <c r="X25" s="38"/>
      <c r="Y25" s="38"/>
      <c r="Z25" s="38"/>
      <c r="AA25" s="38"/>
      <c r="AB25" s="38"/>
      <c r="AC25" s="38"/>
      <c r="AD25" s="38"/>
      <c r="AE25" s="38">
        <v>1056346</v>
      </c>
      <c r="AF25" s="38"/>
      <c r="AG25" s="38"/>
      <c r="AH25" s="38"/>
      <c r="AI25" s="37">
        <f t="shared" si="2"/>
        <v>4617</v>
      </c>
      <c r="AJ25" s="37">
        <f t="shared" si="3"/>
        <v>4.617</v>
      </c>
      <c r="AK25" s="37">
        <f t="shared" si="4"/>
        <v>110.80799999999999</v>
      </c>
      <c r="AL25" s="37"/>
      <c r="AM25" s="37"/>
      <c r="AN25" s="37"/>
      <c r="AO25" s="37">
        <f t="shared" si="5"/>
        <v>110.80799999999999</v>
      </c>
      <c r="AP25" s="36">
        <v>5.2</v>
      </c>
      <c r="AQ25" s="36">
        <f t="shared" si="10"/>
        <v>5.2</v>
      </c>
      <c r="AR25" s="35"/>
      <c r="AS25" s="35"/>
      <c r="AT25" s="35"/>
      <c r="AU25" s="34" t="s">
        <v>154</v>
      </c>
      <c r="AV25" s="33">
        <v>1187</v>
      </c>
      <c r="AW25" s="33">
        <v>1185</v>
      </c>
      <c r="AX25" s="33">
        <v>0</v>
      </c>
      <c r="AY25" s="33">
        <v>1185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>
        <v>0</v>
      </c>
      <c r="BM25" s="33">
        <v>1006</v>
      </c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2">
        <f t="shared" si="6"/>
        <v>0.99747899159663866</v>
      </c>
      <c r="CC25" s="32">
        <f t="shared" si="6"/>
        <v>0.99579831932773111</v>
      </c>
      <c r="CD25" s="32">
        <f t="shared" si="6"/>
        <v>0</v>
      </c>
      <c r="CE25" s="32">
        <f t="shared" si="6"/>
        <v>0.99579831932773111</v>
      </c>
      <c r="CF25" s="32"/>
      <c r="CG25" s="32"/>
      <c r="CH25" s="32"/>
      <c r="CI25" s="32"/>
      <c r="CJ25" s="32">
        <f t="shared" si="7"/>
        <v>0</v>
      </c>
      <c r="CK25" s="32">
        <f t="shared" si="7"/>
        <v>0.8453781512605042</v>
      </c>
      <c r="CL25" s="32"/>
      <c r="CM25" s="32"/>
      <c r="CN25" s="32"/>
      <c r="CO25" s="32"/>
      <c r="CP25" s="32"/>
      <c r="CQ25" s="32"/>
      <c r="CR25" s="32">
        <v>0</v>
      </c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304786</v>
      </c>
      <c r="DD25" s="31"/>
      <c r="DE25" s="31">
        <f t="shared" si="8"/>
        <v>1155</v>
      </c>
      <c r="DF25" s="31"/>
      <c r="DG25" s="31">
        <f t="shared" si="11"/>
        <v>1155</v>
      </c>
      <c r="DH25" s="31"/>
      <c r="DI25" s="31"/>
      <c r="DJ25" s="31"/>
      <c r="DK25" s="31"/>
      <c r="DL25" s="31"/>
      <c r="DM25" s="31">
        <f t="shared" si="9"/>
        <v>1155</v>
      </c>
      <c r="DN25" s="31">
        <f t="shared" si="12"/>
        <v>250.1624431448993</v>
      </c>
      <c r="DO25" s="30"/>
      <c r="DP25" s="30"/>
      <c r="DT25" s="50" t="s">
        <v>15</v>
      </c>
      <c r="DU25" s="50">
        <v>1.01325</v>
      </c>
      <c r="DV25" s="23"/>
      <c r="DW25" s="22"/>
    </row>
    <row r="26" spans="2:127" x14ac:dyDescent="0.25">
      <c r="B26" s="44">
        <v>2.625</v>
      </c>
      <c r="C26" s="44">
        <v>0.66666666666666696</v>
      </c>
      <c r="D26" s="43">
        <v>3</v>
      </c>
      <c r="E26" s="43">
        <f t="shared" si="0"/>
        <v>2.1126760563380285</v>
      </c>
      <c r="F26" s="43">
        <v>2</v>
      </c>
      <c r="G26" s="126">
        <v>77</v>
      </c>
      <c r="H26" s="43">
        <f t="shared" si="1"/>
        <v>54.225352112676056</v>
      </c>
      <c r="I26" s="43">
        <v>76</v>
      </c>
      <c r="J26" s="42"/>
      <c r="K26" s="42"/>
      <c r="L26" s="42"/>
      <c r="M26" s="40"/>
      <c r="N26" s="41"/>
      <c r="O26" s="41"/>
      <c r="P26" s="40"/>
      <c r="Q26" s="40">
        <v>53.521126760563384</v>
      </c>
      <c r="R26" s="41">
        <v>54.929577464788736</v>
      </c>
      <c r="S26" s="41"/>
      <c r="T26" s="40">
        <v>59.154929577464792</v>
      </c>
      <c r="U26" s="40" t="s">
        <v>8</v>
      </c>
      <c r="V26" s="39"/>
      <c r="W26" s="38" t="s">
        <v>152</v>
      </c>
      <c r="X26" s="38"/>
      <c r="Y26" s="38"/>
      <c r="Z26" s="38"/>
      <c r="AA26" s="38"/>
      <c r="AB26" s="38"/>
      <c r="AC26" s="38"/>
      <c r="AD26" s="38"/>
      <c r="AE26" s="38">
        <v>1061234</v>
      </c>
      <c r="AF26" s="38"/>
      <c r="AG26" s="38"/>
      <c r="AH26" s="38"/>
      <c r="AI26" s="37">
        <f t="shared" si="2"/>
        <v>4888</v>
      </c>
      <c r="AJ26" s="37">
        <f t="shared" si="3"/>
        <v>4.8879999999999999</v>
      </c>
      <c r="AK26" s="37">
        <f t="shared" si="4"/>
        <v>117.312</v>
      </c>
      <c r="AL26" s="37"/>
      <c r="AM26" s="37"/>
      <c r="AN26" s="37"/>
      <c r="AO26" s="37">
        <f t="shared" si="5"/>
        <v>117.312</v>
      </c>
      <c r="AP26" s="36">
        <v>4.8</v>
      </c>
      <c r="AQ26" s="36">
        <f t="shared" si="10"/>
        <v>4.8</v>
      </c>
      <c r="AR26" s="35"/>
      <c r="AS26" s="35"/>
      <c r="AT26" s="35"/>
      <c r="AU26" s="34" t="s">
        <v>154</v>
      </c>
      <c r="AV26" s="33">
        <v>1187</v>
      </c>
      <c r="AW26" s="33">
        <v>1185</v>
      </c>
      <c r="AX26" s="33">
        <v>0</v>
      </c>
      <c r="AY26" s="33">
        <v>1185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>
        <v>0</v>
      </c>
      <c r="BM26" s="33">
        <v>1006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2">
        <f t="shared" si="6"/>
        <v>0.99747899159663866</v>
      </c>
      <c r="CC26" s="32">
        <f t="shared" si="6"/>
        <v>0.99579831932773111</v>
      </c>
      <c r="CD26" s="32">
        <f t="shared" si="6"/>
        <v>0</v>
      </c>
      <c r="CE26" s="32">
        <f t="shared" si="6"/>
        <v>0.99579831932773111</v>
      </c>
      <c r="CF26" s="32"/>
      <c r="CG26" s="32"/>
      <c r="CH26" s="32"/>
      <c r="CI26" s="32"/>
      <c r="CJ26" s="32">
        <f t="shared" si="7"/>
        <v>0</v>
      </c>
      <c r="CK26" s="32">
        <f t="shared" si="7"/>
        <v>0.8453781512605042</v>
      </c>
      <c r="CL26" s="32"/>
      <c r="CM26" s="32"/>
      <c r="CN26" s="32"/>
      <c r="CO26" s="32"/>
      <c r="CP26" s="32"/>
      <c r="CQ26" s="32"/>
      <c r="CR26" s="32">
        <v>0</v>
      </c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>
        <v>305940</v>
      </c>
      <c r="DD26" s="31"/>
      <c r="DE26" s="31">
        <f t="shared" si="8"/>
        <v>1154</v>
      </c>
      <c r="DF26" s="31"/>
      <c r="DG26" s="31">
        <f t="shared" si="11"/>
        <v>1154</v>
      </c>
      <c r="DH26" s="31"/>
      <c r="DI26" s="31"/>
      <c r="DJ26" s="31"/>
      <c r="DK26" s="31"/>
      <c r="DL26" s="31"/>
      <c r="DM26" s="31">
        <f t="shared" si="9"/>
        <v>1154</v>
      </c>
      <c r="DN26" s="31">
        <f t="shared" si="12"/>
        <v>236.088379705401</v>
      </c>
      <c r="DO26" s="30"/>
      <c r="DP26" s="30"/>
      <c r="DT26" s="50" t="s">
        <v>14</v>
      </c>
      <c r="DU26" s="50">
        <v>1</v>
      </c>
      <c r="DV26" s="23"/>
      <c r="DW26" s="22"/>
    </row>
    <row r="27" spans="2:127" x14ac:dyDescent="0.25">
      <c r="B27" s="44">
        <v>2.6666666666666701</v>
      </c>
      <c r="C27" s="44">
        <v>0.70833333333333404</v>
      </c>
      <c r="D27" s="43">
        <v>3</v>
      </c>
      <c r="E27" s="43">
        <f t="shared" si="0"/>
        <v>2.1126760563380285</v>
      </c>
      <c r="F27" s="43">
        <v>1</v>
      </c>
      <c r="G27" s="126">
        <v>75</v>
      </c>
      <c r="H27" s="43">
        <f t="shared" si="1"/>
        <v>52.816901408450704</v>
      </c>
      <c r="I27" s="43">
        <v>74</v>
      </c>
      <c r="J27" s="42"/>
      <c r="K27" s="42"/>
      <c r="L27" s="42"/>
      <c r="M27" s="40"/>
      <c r="N27" s="41"/>
      <c r="O27" s="41"/>
      <c r="P27" s="40"/>
      <c r="Q27" s="40">
        <v>53.521126760563384</v>
      </c>
      <c r="R27" s="41">
        <v>54.929577464788736</v>
      </c>
      <c r="S27" s="41"/>
      <c r="T27" s="40">
        <v>59.154929577464792</v>
      </c>
      <c r="U27" s="40" t="s">
        <v>8</v>
      </c>
      <c r="V27" s="39"/>
      <c r="W27" s="38" t="s">
        <v>152</v>
      </c>
      <c r="X27" s="38"/>
      <c r="Y27" s="38"/>
      <c r="Z27" s="38"/>
      <c r="AA27" s="38"/>
      <c r="AB27" s="38"/>
      <c r="AC27" s="38"/>
      <c r="AD27" s="38"/>
      <c r="AE27" s="38">
        <v>1066150</v>
      </c>
      <c r="AF27" s="38"/>
      <c r="AG27" s="38"/>
      <c r="AH27" s="38"/>
      <c r="AI27" s="37">
        <f t="shared" si="2"/>
        <v>4916</v>
      </c>
      <c r="AJ27" s="37">
        <f t="shared" si="3"/>
        <v>4.9160000000000004</v>
      </c>
      <c r="AK27" s="37">
        <f t="shared" si="4"/>
        <v>117.98400000000001</v>
      </c>
      <c r="AL27" s="37"/>
      <c r="AM27" s="37"/>
      <c r="AN27" s="37"/>
      <c r="AO27" s="37">
        <f t="shared" si="5"/>
        <v>117.98400000000001</v>
      </c>
      <c r="AP27" s="36">
        <v>4.5</v>
      </c>
      <c r="AQ27" s="36">
        <f t="shared" si="10"/>
        <v>4.5</v>
      </c>
      <c r="AR27" s="35"/>
      <c r="AS27" s="35"/>
      <c r="AT27" s="35"/>
      <c r="AU27" s="34" t="s">
        <v>154</v>
      </c>
      <c r="AV27" s="33">
        <v>1187</v>
      </c>
      <c r="AW27" s="33">
        <v>1185</v>
      </c>
      <c r="AX27" s="33">
        <v>0</v>
      </c>
      <c r="AY27" s="33">
        <v>1185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>
        <v>0</v>
      </c>
      <c r="BM27" s="33">
        <v>1006</v>
      </c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2">
        <f t="shared" si="6"/>
        <v>0.99747899159663866</v>
      </c>
      <c r="CC27" s="32">
        <f t="shared" si="6"/>
        <v>0.99579831932773111</v>
      </c>
      <c r="CD27" s="32">
        <f t="shared" si="6"/>
        <v>0</v>
      </c>
      <c r="CE27" s="32">
        <f t="shared" si="6"/>
        <v>0.99579831932773111</v>
      </c>
      <c r="CF27" s="32"/>
      <c r="CG27" s="32"/>
      <c r="CH27" s="32"/>
      <c r="CI27" s="32"/>
      <c r="CJ27" s="32">
        <f t="shared" si="7"/>
        <v>0</v>
      </c>
      <c r="CK27" s="32">
        <f t="shared" si="7"/>
        <v>0.8453781512605042</v>
      </c>
      <c r="CL27" s="32"/>
      <c r="CM27" s="32"/>
      <c r="CN27" s="32"/>
      <c r="CO27" s="32"/>
      <c r="CP27" s="32"/>
      <c r="CQ27" s="32"/>
      <c r="CR27" s="32">
        <v>0</v>
      </c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>
        <v>307094</v>
      </c>
      <c r="DD27" s="31"/>
      <c r="DE27" s="31">
        <f t="shared" si="8"/>
        <v>1154</v>
      </c>
      <c r="DF27" s="31"/>
      <c r="DG27" s="31">
        <f t="shared" si="11"/>
        <v>1154</v>
      </c>
      <c r="DH27" s="31"/>
      <c r="DI27" s="31"/>
      <c r="DJ27" s="31"/>
      <c r="DK27" s="31"/>
      <c r="DL27" s="31"/>
      <c r="DM27" s="31">
        <f t="shared" si="9"/>
        <v>1154</v>
      </c>
      <c r="DN27" s="31">
        <f t="shared" si="12"/>
        <v>234.74369406021154</v>
      </c>
      <c r="DO27" s="30"/>
      <c r="DP27" s="30"/>
      <c r="DT27" s="50" t="s">
        <v>13</v>
      </c>
      <c r="DU27" s="50">
        <v>101.325</v>
      </c>
      <c r="DV27" s="23"/>
      <c r="DW27" s="22"/>
    </row>
    <row r="28" spans="2:127" x14ac:dyDescent="0.25">
      <c r="B28" s="44">
        <v>2.7083333333333299</v>
      </c>
      <c r="C28" s="44">
        <v>0.750000000000002</v>
      </c>
      <c r="D28" s="43">
        <v>3</v>
      </c>
      <c r="E28" s="43">
        <f t="shared" si="0"/>
        <v>2.1126760563380285</v>
      </c>
      <c r="F28" s="43">
        <v>1</v>
      </c>
      <c r="G28" s="126">
        <v>74</v>
      </c>
      <c r="H28" s="43">
        <f t="shared" si="1"/>
        <v>52.112676056338032</v>
      </c>
      <c r="I28" s="43">
        <v>72</v>
      </c>
      <c r="J28" s="42"/>
      <c r="K28" s="42"/>
      <c r="L28" s="42"/>
      <c r="M28" s="40"/>
      <c r="N28" s="41"/>
      <c r="O28" s="41"/>
      <c r="P28" s="40"/>
      <c r="Q28" s="40">
        <v>51.408450704225352</v>
      </c>
      <c r="R28" s="41">
        <v>52.816901408450704</v>
      </c>
      <c r="S28" s="41"/>
      <c r="T28" s="40">
        <v>57.04225352112676</v>
      </c>
      <c r="U28" s="40" t="s">
        <v>8</v>
      </c>
      <c r="V28" s="39"/>
      <c r="W28" s="38" t="s">
        <v>152</v>
      </c>
      <c r="X28" s="38"/>
      <c r="Y28" s="38"/>
      <c r="Z28" s="38"/>
      <c r="AA28" s="38"/>
      <c r="AB28" s="38"/>
      <c r="AC28" s="38"/>
      <c r="AD28" s="38"/>
      <c r="AE28" s="38">
        <v>1071205</v>
      </c>
      <c r="AF28" s="38"/>
      <c r="AG28" s="38"/>
      <c r="AH28" s="38"/>
      <c r="AI28" s="37">
        <f t="shared" si="2"/>
        <v>5055</v>
      </c>
      <c r="AJ28" s="37">
        <f t="shared" si="3"/>
        <v>5.0549999999999997</v>
      </c>
      <c r="AK28" s="37">
        <f t="shared" si="4"/>
        <v>121.32</v>
      </c>
      <c r="AL28" s="37"/>
      <c r="AM28" s="37"/>
      <c r="AN28" s="37"/>
      <c r="AO28" s="37">
        <f t="shared" si="5"/>
        <v>121.32</v>
      </c>
      <c r="AP28" s="36">
        <v>4</v>
      </c>
      <c r="AQ28" s="36">
        <f t="shared" si="10"/>
        <v>4</v>
      </c>
      <c r="AR28" s="35"/>
      <c r="AS28" s="35"/>
      <c r="AT28" s="35"/>
      <c r="AU28" s="34" t="s">
        <v>154</v>
      </c>
      <c r="AV28" s="33">
        <v>1186</v>
      </c>
      <c r="AW28" s="33">
        <v>1185</v>
      </c>
      <c r="AX28" s="33">
        <v>0</v>
      </c>
      <c r="AY28" s="33">
        <v>1185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>
        <v>0</v>
      </c>
      <c r="BM28" s="33">
        <v>1005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2">
        <f t="shared" si="6"/>
        <v>0.99663865546218489</v>
      </c>
      <c r="CC28" s="32">
        <f t="shared" si="6"/>
        <v>0.99579831932773111</v>
      </c>
      <c r="CD28" s="32">
        <f t="shared" si="6"/>
        <v>0</v>
      </c>
      <c r="CE28" s="32">
        <f t="shared" si="6"/>
        <v>0.99579831932773111</v>
      </c>
      <c r="CF28" s="32"/>
      <c r="CG28" s="32"/>
      <c r="CH28" s="32"/>
      <c r="CI28" s="32"/>
      <c r="CJ28" s="32">
        <f t="shared" si="7"/>
        <v>0</v>
      </c>
      <c r="CK28" s="32">
        <f t="shared" si="7"/>
        <v>0.84453781512605042</v>
      </c>
      <c r="CL28" s="32"/>
      <c r="CM28" s="32"/>
      <c r="CN28" s="32"/>
      <c r="CO28" s="32"/>
      <c r="CP28" s="32"/>
      <c r="CQ28" s="32"/>
      <c r="CR28" s="32">
        <v>0</v>
      </c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>
        <v>308244</v>
      </c>
      <c r="DD28" s="31"/>
      <c r="DE28" s="31">
        <f t="shared" si="8"/>
        <v>1150</v>
      </c>
      <c r="DF28" s="31"/>
      <c r="DG28" s="31">
        <f t="shared" si="11"/>
        <v>1150</v>
      </c>
      <c r="DH28" s="31"/>
      <c r="DI28" s="31"/>
      <c r="DJ28" s="31"/>
      <c r="DK28" s="31"/>
      <c r="DL28" s="31"/>
      <c r="DM28" s="31">
        <f t="shared" si="9"/>
        <v>1150</v>
      </c>
      <c r="DN28" s="31">
        <f t="shared" si="12"/>
        <v>227.4975272007913</v>
      </c>
      <c r="DO28" s="127">
        <v>1.03</v>
      </c>
      <c r="DP28" s="30"/>
      <c r="DT28" s="23"/>
      <c r="DU28" s="23"/>
      <c r="DV28" s="23"/>
      <c r="DW28" s="22"/>
    </row>
    <row r="29" spans="2:127" x14ac:dyDescent="0.25">
      <c r="B29" s="44">
        <v>2.75</v>
      </c>
      <c r="C29" s="44">
        <v>0.79166666666666896</v>
      </c>
      <c r="D29" s="43">
        <v>3</v>
      </c>
      <c r="E29" s="43">
        <f t="shared" si="0"/>
        <v>2.1126760563380285</v>
      </c>
      <c r="F29" s="43">
        <v>0</v>
      </c>
      <c r="G29" s="126">
        <v>74</v>
      </c>
      <c r="H29" s="43">
        <f t="shared" si="1"/>
        <v>52.112676056338032</v>
      </c>
      <c r="I29" s="43">
        <v>72</v>
      </c>
      <c r="J29" s="42"/>
      <c r="K29" s="42"/>
      <c r="L29" s="42"/>
      <c r="M29" s="40"/>
      <c r="N29" s="41"/>
      <c r="O29" s="41"/>
      <c r="P29" s="40"/>
      <c r="Q29" s="40">
        <v>51.408450704225352</v>
      </c>
      <c r="R29" s="41">
        <v>52.816901408450704</v>
      </c>
      <c r="S29" s="41"/>
      <c r="T29" s="40">
        <v>57.04225352112676</v>
      </c>
      <c r="U29" s="40" t="s">
        <v>8</v>
      </c>
      <c r="V29" s="39"/>
      <c r="W29" s="38" t="s">
        <v>152</v>
      </c>
      <c r="X29" s="38"/>
      <c r="Y29" s="38"/>
      <c r="Z29" s="38"/>
      <c r="AA29" s="38"/>
      <c r="AB29" s="38"/>
      <c r="AC29" s="38"/>
      <c r="AD29" s="38"/>
      <c r="AE29" s="38">
        <v>1076376</v>
      </c>
      <c r="AF29" s="38"/>
      <c r="AG29" s="38"/>
      <c r="AH29" s="38"/>
      <c r="AI29" s="37">
        <f t="shared" si="2"/>
        <v>5171</v>
      </c>
      <c r="AJ29" s="37">
        <f t="shared" si="3"/>
        <v>5.1710000000000003</v>
      </c>
      <c r="AK29" s="37">
        <f t="shared" si="4"/>
        <v>124.10400000000001</v>
      </c>
      <c r="AL29" s="37"/>
      <c r="AM29" s="37"/>
      <c r="AN29" s="37"/>
      <c r="AO29" s="37">
        <f t="shared" si="5"/>
        <v>124.10400000000001</v>
      </c>
      <c r="AP29" s="36">
        <v>3.6</v>
      </c>
      <c r="AQ29" s="36">
        <f t="shared" si="10"/>
        <v>3.6</v>
      </c>
      <c r="AR29" s="35"/>
      <c r="AS29" s="35"/>
      <c r="AT29" s="35"/>
      <c r="AU29" s="34" t="s">
        <v>154</v>
      </c>
      <c r="AV29" s="33">
        <v>1187</v>
      </c>
      <c r="AW29" s="33">
        <v>1185</v>
      </c>
      <c r="AX29" s="33">
        <v>0</v>
      </c>
      <c r="AY29" s="33">
        <v>1185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>
        <v>0</v>
      </c>
      <c r="BM29" s="33">
        <v>1006</v>
      </c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2">
        <f t="shared" si="6"/>
        <v>0.99747899159663866</v>
      </c>
      <c r="CC29" s="32">
        <f t="shared" si="6"/>
        <v>0.99579831932773111</v>
      </c>
      <c r="CD29" s="32">
        <f t="shared" si="6"/>
        <v>0</v>
      </c>
      <c r="CE29" s="32">
        <f t="shared" si="6"/>
        <v>0.99579831932773111</v>
      </c>
      <c r="CF29" s="32"/>
      <c r="CG29" s="32"/>
      <c r="CH29" s="32"/>
      <c r="CI29" s="32"/>
      <c r="CJ29" s="32">
        <f t="shared" si="7"/>
        <v>0</v>
      </c>
      <c r="CK29" s="32">
        <f t="shared" si="7"/>
        <v>0.8453781512605042</v>
      </c>
      <c r="CL29" s="32"/>
      <c r="CM29" s="32"/>
      <c r="CN29" s="32"/>
      <c r="CO29" s="32"/>
      <c r="CP29" s="32"/>
      <c r="CQ29" s="32"/>
      <c r="CR29" s="32">
        <v>0</v>
      </c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>
        <v>309397</v>
      </c>
      <c r="DD29" s="31"/>
      <c r="DE29" s="31">
        <f t="shared" si="8"/>
        <v>1153</v>
      </c>
      <c r="DF29" s="31"/>
      <c r="DG29" s="31">
        <f t="shared" si="11"/>
        <v>1153</v>
      </c>
      <c r="DH29" s="31"/>
      <c r="DI29" s="31"/>
      <c r="DJ29" s="31"/>
      <c r="DK29" s="31"/>
      <c r="DL29" s="31"/>
      <c r="DM29" s="31">
        <f t="shared" si="9"/>
        <v>1153</v>
      </c>
      <c r="DN29" s="31">
        <f t="shared" si="12"/>
        <v>222.97427963643395</v>
      </c>
      <c r="DO29" s="30"/>
      <c r="DP29" s="30"/>
      <c r="DT29" s="49" t="s">
        <v>12</v>
      </c>
      <c r="DU29" s="49"/>
      <c r="DV29" s="23"/>
      <c r="DW29" s="22"/>
    </row>
    <row r="30" spans="2:127" x14ac:dyDescent="0.25">
      <c r="B30" s="44">
        <v>2.7916666666666701</v>
      </c>
      <c r="C30" s="44">
        <v>0.83333333333333703</v>
      </c>
      <c r="D30" s="43">
        <v>3</v>
      </c>
      <c r="E30" s="43">
        <f t="shared" si="0"/>
        <v>2.1126760563380285</v>
      </c>
      <c r="F30" s="43">
        <v>-1</v>
      </c>
      <c r="G30" s="126">
        <v>74</v>
      </c>
      <c r="H30" s="43">
        <f t="shared" si="1"/>
        <v>52.112676056338032</v>
      </c>
      <c r="I30" s="43">
        <v>72</v>
      </c>
      <c r="J30" s="42"/>
      <c r="K30" s="42"/>
      <c r="L30" s="42"/>
      <c r="M30" s="40"/>
      <c r="N30" s="41"/>
      <c r="O30" s="41"/>
      <c r="P30" s="40"/>
      <c r="Q30" s="40">
        <v>50</v>
      </c>
      <c r="R30" s="41">
        <v>51.408450704225352</v>
      </c>
      <c r="S30" s="41"/>
      <c r="T30" s="40">
        <v>55.633802816901408</v>
      </c>
      <c r="U30" s="40" t="s">
        <v>8</v>
      </c>
      <c r="V30" s="39"/>
      <c r="W30" s="38" t="s">
        <v>152</v>
      </c>
      <c r="X30" s="38"/>
      <c r="Y30" s="38"/>
      <c r="Z30" s="38"/>
      <c r="AA30" s="38"/>
      <c r="AB30" s="38"/>
      <c r="AC30" s="38"/>
      <c r="AD30" s="38"/>
      <c r="AE30" s="38">
        <v>1081183</v>
      </c>
      <c r="AF30" s="38"/>
      <c r="AG30" s="38"/>
      <c r="AH30" s="38"/>
      <c r="AI30" s="37">
        <f t="shared" si="2"/>
        <v>4807</v>
      </c>
      <c r="AJ30" s="37">
        <f t="shared" si="3"/>
        <v>4.8070000000000004</v>
      </c>
      <c r="AK30" s="37">
        <f t="shared" si="4"/>
        <v>115.36800000000001</v>
      </c>
      <c r="AL30" s="37"/>
      <c r="AM30" s="37"/>
      <c r="AN30" s="37"/>
      <c r="AO30" s="37">
        <f t="shared" si="5"/>
        <v>115.36800000000001</v>
      </c>
      <c r="AP30" s="36">
        <v>3.2</v>
      </c>
      <c r="AQ30" s="36">
        <f t="shared" si="10"/>
        <v>3.2</v>
      </c>
      <c r="AR30" s="35"/>
      <c r="AS30" s="35"/>
      <c r="AT30" s="35"/>
      <c r="AU30" s="34" t="s">
        <v>154</v>
      </c>
      <c r="AV30" s="33">
        <v>1187</v>
      </c>
      <c r="AW30" s="33">
        <v>1185</v>
      </c>
      <c r="AX30" s="33">
        <v>0</v>
      </c>
      <c r="AY30" s="33">
        <v>1185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>
        <v>0</v>
      </c>
      <c r="BM30" s="33">
        <v>1005</v>
      </c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2">
        <f t="shared" si="6"/>
        <v>0.99747899159663866</v>
      </c>
      <c r="CC30" s="32">
        <f t="shared" si="6"/>
        <v>0.99579831932773111</v>
      </c>
      <c r="CD30" s="32">
        <f t="shared" si="6"/>
        <v>0</v>
      </c>
      <c r="CE30" s="32">
        <f t="shared" si="6"/>
        <v>0.99579831932773111</v>
      </c>
      <c r="CF30" s="32"/>
      <c r="CG30" s="32"/>
      <c r="CH30" s="32"/>
      <c r="CI30" s="32"/>
      <c r="CJ30" s="32">
        <f t="shared" si="7"/>
        <v>0</v>
      </c>
      <c r="CK30" s="32">
        <f t="shared" si="7"/>
        <v>0.84453781512605042</v>
      </c>
      <c r="CL30" s="32"/>
      <c r="CM30" s="32"/>
      <c r="CN30" s="32"/>
      <c r="CO30" s="32"/>
      <c r="CP30" s="32"/>
      <c r="CQ30" s="32"/>
      <c r="CR30" s="32">
        <v>0</v>
      </c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>
        <v>310543</v>
      </c>
      <c r="DD30" s="31"/>
      <c r="DE30" s="31">
        <f t="shared" si="8"/>
        <v>1146</v>
      </c>
      <c r="DF30" s="31"/>
      <c r="DG30" s="31">
        <f t="shared" si="11"/>
        <v>1146</v>
      </c>
      <c r="DH30" s="31"/>
      <c r="DI30" s="31"/>
      <c r="DJ30" s="31"/>
      <c r="DK30" s="31"/>
      <c r="DL30" s="31"/>
      <c r="DM30" s="31">
        <f t="shared" si="9"/>
        <v>1146</v>
      </c>
      <c r="DN30" s="31">
        <f t="shared" si="12"/>
        <v>238.40232993551069</v>
      </c>
      <c r="DO30" s="30"/>
      <c r="DP30" s="30"/>
      <c r="DT30" s="48" t="s">
        <v>11</v>
      </c>
      <c r="DU30" s="48" t="s">
        <v>10</v>
      </c>
      <c r="DV30" s="23"/>
      <c r="DW30" s="22"/>
    </row>
    <row r="31" spans="2:127" x14ac:dyDescent="0.25">
      <c r="B31" s="44">
        <v>2.8333333333333299</v>
      </c>
      <c r="C31" s="44">
        <v>0.875000000000004</v>
      </c>
      <c r="D31" s="43">
        <v>3</v>
      </c>
      <c r="E31" s="43">
        <f t="shared" si="0"/>
        <v>2.1126760563380285</v>
      </c>
      <c r="F31" s="43">
        <v>-2</v>
      </c>
      <c r="G31" s="126">
        <v>73</v>
      </c>
      <c r="H31" s="43">
        <f t="shared" si="1"/>
        <v>51.408450704225352</v>
      </c>
      <c r="I31" s="43">
        <v>71</v>
      </c>
      <c r="J31" s="42"/>
      <c r="K31" s="42"/>
      <c r="L31" s="42"/>
      <c r="M31" s="40"/>
      <c r="N31" s="41"/>
      <c r="O31" s="41"/>
      <c r="P31" s="40"/>
      <c r="Q31" s="40">
        <v>54.929577464788736</v>
      </c>
      <c r="R31" s="41">
        <v>56.338028169014088</v>
      </c>
      <c r="S31" s="41"/>
      <c r="T31" s="40">
        <v>60.563380281690144</v>
      </c>
      <c r="U31" s="40" t="s">
        <v>8</v>
      </c>
      <c r="V31" s="39"/>
      <c r="W31" s="38" t="s">
        <v>152</v>
      </c>
      <c r="X31" s="38"/>
      <c r="Y31" s="38"/>
      <c r="Z31" s="38"/>
      <c r="AA31" s="38"/>
      <c r="AB31" s="38"/>
      <c r="AC31" s="38"/>
      <c r="AD31" s="38"/>
      <c r="AE31" s="38">
        <v>1086132</v>
      </c>
      <c r="AF31" s="38"/>
      <c r="AG31" s="38"/>
      <c r="AH31" s="38"/>
      <c r="AI31" s="37">
        <f t="shared" si="2"/>
        <v>4949</v>
      </c>
      <c r="AJ31" s="37">
        <f t="shared" si="3"/>
        <v>4.9489999999999998</v>
      </c>
      <c r="AK31" s="37">
        <f t="shared" si="4"/>
        <v>118.776</v>
      </c>
      <c r="AL31" s="37"/>
      <c r="AM31" s="37"/>
      <c r="AN31" s="37"/>
      <c r="AO31" s="37">
        <f t="shared" si="5"/>
        <v>118.776</v>
      </c>
      <c r="AP31" s="36">
        <v>2.9</v>
      </c>
      <c r="AQ31" s="36">
        <f t="shared" si="10"/>
        <v>2.9</v>
      </c>
      <c r="AR31" s="35"/>
      <c r="AS31" s="35"/>
      <c r="AT31" s="35"/>
      <c r="AU31" s="34" t="s">
        <v>154</v>
      </c>
      <c r="AV31" s="33">
        <v>1187</v>
      </c>
      <c r="AW31" s="33">
        <v>1185</v>
      </c>
      <c r="AX31" s="33">
        <v>0</v>
      </c>
      <c r="AY31" s="33">
        <v>1185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>
        <v>0</v>
      </c>
      <c r="BM31" s="33">
        <v>1006</v>
      </c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2">
        <f t="shared" si="6"/>
        <v>0.99747899159663866</v>
      </c>
      <c r="CC31" s="32">
        <f t="shared" si="6"/>
        <v>0.99579831932773111</v>
      </c>
      <c r="CD31" s="32">
        <f t="shared" si="6"/>
        <v>0</v>
      </c>
      <c r="CE31" s="32">
        <f t="shared" si="6"/>
        <v>0.99579831932773111</v>
      </c>
      <c r="CF31" s="32"/>
      <c r="CG31" s="32"/>
      <c r="CH31" s="32"/>
      <c r="CI31" s="32"/>
      <c r="CJ31" s="32">
        <f t="shared" si="7"/>
        <v>0</v>
      </c>
      <c r="CK31" s="32">
        <f t="shared" si="7"/>
        <v>0.8453781512605042</v>
      </c>
      <c r="CL31" s="32"/>
      <c r="CM31" s="32"/>
      <c r="CN31" s="32"/>
      <c r="CO31" s="32"/>
      <c r="CP31" s="32"/>
      <c r="CQ31" s="32"/>
      <c r="CR31" s="32">
        <v>0</v>
      </c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>
        <v>311692</v>
      </c>
      <c r="DD31" s="31"/>
      <c r="DE31" s="31">
        <f t="shared" si="8"/>
        <v>1149</v>
      </c>
      <c r="DF31" s="31"/>
      <c r="DG31" s="31">
        <f t="shared" si="11"/>
        <v>1149</v>
      </c>
      <c r="DH31" s="31"/>
      <c r="DI31" s="31"/>
      <c r="DJ31" s="31"/>
      <c r="DK31" s="31"/>
      <c r="DL31" s="31"/>
      <c r="DM31" s="31">
        <f t="shared" si="9"/>
        <v>1149</v>
      </c>
      <c r="DN31" s="31">
        <f t="shared" si="12"/>
        <v>232.16811477066074</v>
      </c>
      <c r="DO31" s="30"/>
      <c r="DP31" s="30"/>
      <c r="DT31" s="47">
        <v>1</v>
      </c>
      <c r="DU31" s="47">
        <f>IFERROR(DT31*VLOOKUP(DT30,DT23:DU27,2,FALSE)/VLOOKUP(DU30,DT23:DU27,2,FALSE),"Enter Unit and Value")</f>
        <v>1.4189189189189189</v>
      </c>
      <c r="DV31" s="23"/>
      <c r="DW31" s="22"/>
    </row>
    <row r="32" spans="2:127" x14ac:dyDescent="0.25">
      <c r="B32" s="44">
        <v>2.875</v>
      </c>
      <c r="C32" s="44">
        <v>0.91666666666667096</v>
      </c>
      <c r="D32" s="43">
        <v>3</v>
      </c>
      <c r="E32" s="43">
        <f t="shared" si="0"/>
        <v>2.1126760563380285</v>
      </c>
      <c r="F32" s="43">
        <v>-1</v>
      </c>
      <c r="G32" s="126">
        <v>76</v>
      </c>
      <c r="H32" s="43">
        <f t="shared" si="1"/>
        <v>53.521126760563384</v>
      </c>
      <c r="I32" s="43">
        <v>74</v>
      </c>
      <c r="J32" s="42"/>
      <c r="K32" s="42"/>
      <c r="L32" s="42"/>
      <c r="M32" s="40"/>
      <c r="N32" s="41"/>
      <c r="O32" s="41"/>
      <c r="P32" s="40"/>
      <c r="Q32" s="40">
        <v>54.929577464788736</v>
      </c>
      <c r="R32" s="41">
        <v>56.338028169014088</v>
      </c>
      <c r="S32" s="41"/>
      <c r="T32" s="40">
        <v>60.563380281690144</v>
      </c>
      <c r="U32" s="40" t="s">
        <v>8</v>
      </c>
      <c r="V32" s="39"/>
      <c r="W32" s="38" t="s">
        <v>152</v>
      </c>
      <c r="X32" s="38"/>
      <c r="Y32" s="38"/>
      <c r="Z32" s="38"/>
      <c r="AA32" s="38"/>
      <c r="AB32" s="38"/>
      <c r="AC32" s="38"/>
      <c r="AD32" s="38"/>
      <c r="AE32" s="38">
        <v>1091280</v>
      </c>
      <c r="AF32" s="38"/>
      <c r="AG32" s="38"/>
      <c r="AH32" s="38"/>
      <c r="AI32" s="37">
        <f t="shared" si="2"/>
        <v>5148</v>
      </c>
      <c r="AJ32" s="37">
        <f t="shared" si="3"/>
        <v>5.1479999999999997</v>
      </c>
      <c r="AK32" s="37">
        <f t="shared" si="4"/>
        <v>123.55199999999999</v>
      </c>
      <c r="AL32" s="37"/>
      <c r="AM32" s="37"/>
      <c r="AN32" s="37"/>
      <c r="AO32" s="37">
        <f t="shared" si="5"/>
        <v>123.55199999999999</v>
      </c>
      <c r="AP32" s="36">
        <v>2.6</v>
      </c>
      <c r="AQ32" s="36">
        <f t="shared" si="10"/>
        <v>2.6</v>
      </c>
      <c r="AR32" s="35"/>
      <c r="AS32" s="35"/>
      <c r="AT32" s="35"/>
      <c r="AU32" s="34" t="s">
        <v>154</v>
      </c>
      <c r="AV32" s="33">
        <v>1187</v>
      </c>
      <c r="AW32" s="33">
        <v>1185</v>
      </c>
      <c r="AX32" s="33">
        <v>0</v>
      </c>
      <c r="AY32" s="33">
        <v>1185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>
        <v>0</v>
      </c>
      <c r="BM32" s="33">
        <v>1005</v>
      </c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2">
        <f t="shared" si="6"/>
        <v>0.99747899159663866</v>
      </c>
      <c r="CC32" s="32">
        <f t="shared" si="6"/>
        <v>0.99579831932773111</v>
      </c>
      <c r="CD32" s="32">
        <f t="shared" si="6"/>
        <v>0</v>
      </c>
      <c r="CE32" s="32">
        <f t="shared" si="6"/>
        <v>0.99579831932773111</v>
      </c>
      <c r="CF32" s="32"/>
      <c r="CG32" s="32"/>
      <c r="CH32" s="32"/>
      <c r="CI32" s="32"/>
      <c r="CJ32" s="32">
        <f t="shared" si="7"/>
        <v>0</v>
      </c>
      <c r="CK32" s="32">
        <f t="shared" si="7"/>
        <v>0.84453781512605042</v>
      </c>
      <c r="CL32" s="32"/>
      <c r="CM32" s="32"/>
      <c r="CN32" s="32"/>
      <c r="CO32" s="32"/>
      <c r="CP32" s="32"/>
      <c r="CQ32" s="32"/>
      <c r="CR32" s="32">
        <v>0</v>
      </c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>
        <v>312876</v>
      </c>
      <c r="DD32" s="31"/>
      <c r="DE32" s="31">
        <f t="shared" si="8"/>
        <v>1184</v>
      </c>
      <c r="DF32" s="31"/>
      <c r="DG32" s="31">
        <f t="shared" si="11"/>
        <v>1184</v>
      </c>
      <c r="DH32" s="31"/>
      <c r="DI32" s="31"/>
      <c r="DJ32" s="31"/>
      <c r="DK32" s="31"/>
      <c r="DL32" s="31"/>
      <c r="DM32" s="31">
        <f t="shared" si="9"/>
        <v>1184</v>
      </c>
      <c r="DN32" s="31">
        <f t="shared" si="12"/>
        <v>229.99222999222999</v>
      </c>
      <c r="DO32" s="127">
        <v>0.97</v>
      </c>
      <c r="DP32" s="30"/>
      <c r="DT32" s="23"/>
      <c r="DU32" s="23"/>
      <c r="DV32" s="23"/>
      <c r="DW32" s="22"/>
    </row>
    <row r="33" spans="2:127" x14ac:dyDescent="0.25">
      <c r="B33" s="44">
        <v>2.9166666666666701</v>
      </c>
      <c r="C33" s="44">
        <v>0.95833333333333803</v>
      </c>
      <c r="D33" s="43">
        <v>3</v>
      </c>
      <c r="E33" s="43">
        <f t="shared" si="0"/>
        <v>2.1126760563380285</v>
      </c>
      <c r="F33" s="43">
        <v>1</v>
      </c>
      <c r="G33" s="126">
        <v>77</v>
      </c>
      <c r="H33" s="43">
        <f t="shared" si="1"/>
        <v>54.225352112676056</v>
      </c>
      <c r="I33" s="43">
        <v>75</v>
      </c>
      <c r="J33" s="42"/>
      <c r="K33" s="42"/>
      <c r="L33" s="42"/>
      <c r="M33" s="40"/>
      <c r="N33" s="41"/>
      <c r="O33" s="41"/>
      <c r="P33" s="40"/>
      <c r="Q33" s="40">
        <v>53.521126760563384</v>
      </c>
      <c r="R33" s="41">
        <v>54.929577464788736</v>
      </c>
      <c r="S33" s="41"/>
      <c r="T33" s="40">
        <v>59.154929577464792</v>
      </c>
      <c r="U33" s="40" t="s">
        <v>8</v>
      </c>
      <c r="V33" s="39"/>
      <c r="W33" s="38" t="s">
        <v>152</v>
      </c>
      <c r="X33" s="38"/>
      <c r="Y33" s="38"/>
      <c r="Z33" s="38"/>
      <c r="AA33" s="38"/>
      <c r="AB33" s="38"/>
      <c r="AC33" s="38"/>
      <c r="AD33" s="38"/>
      <c r="AE33" s="38">
        <v>1096636</v>
      </c>
      <c r="AF33" s="38"/>
      <c r="AG33" s="38"/>
      <c r="AH33" s="38"/>
      <c r="AI33" s="37">
        <f t="shared" si="2"/>
        <v>5356</v>
      </c>
      <c r="AJ33" s="37">
        <f t="shared" si="3"/>
        <v>5.3559999999999999</v>
      </c>
      <c r="AK33" s="37">
        <f t="shared" si="4"/>
        <v>128.54399999999998</v>
      </c>
      <c r="AL33" s="37"/>
      <c r="AM33" s="37"/>
      <c r="AN33" s="37"/>
      <c r="AO33" s="37">
        <f t="shared" si="5"/>
        <v>128.54399999999998</v>
      </c>
      <c r="AP33" s="36">
        <v>2.9</v>
      </c>
      <c r="AQ33" s="36">
        <f t="shared" si="10"/>
        <v>2.9</v>
      </c>
      <c r="AR33" s="35"/>
      <c r="AS33" s="35"/>
      <c r="AT33" s="35"/>
      <c r="AU33" s="34" t="s">
        <v>153</v>
      </c>
      <c r="AV33" s="33">
        <v>1187</v>
      </c>
      <c r="AW33" s="33">
        <v>1185</v>
      </c>
      <c r="AX33" s="33">
        <v>0</v>
      </c>
      <c r="AY33" s="33">
        <v>1185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>
        <v>0</v>
      </c>
      <c r="BM33" s="33">
        <v>0</v>
      </c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2">
        <f t="shared" si="6"/>
        <v>0.99747899159663866</v>
      </c>
      <c r="CC33" s="32">
        <f t="shared" si="6"/>
        <v>0.99579831932773111</v>
      </c>
      <c r="CD33" s="32">
        <f t="shared" si="6"/>
        <v>0</v>
      </c>
      <c r="CE33" s="32">
        <f t="shared" si="6"/>
        <v>0.99579831932773111</v>
      </c>
      <c r="CF33" s="32"/>
      <c r="CG33" s="32"/>
      <c r="CH33" s="32"/>
      <c r="CI33" s="32"/>
      <c r="CJ33" s="32">
        <f t="shared" si="7"/>
        <v>0</v>
      </c>
      <c r="CK33" s="32">
        <f t="shared" si="7"/>
        <v>0</v>
      </c>
      <c r="CL33" s="32"/>
      <c r="CM33" s="32"/>
      <c r="CN33" s="32"/>
      <c r="CO33" s="32"/>
      <c r="CP33" s="32"/>
      <c r="CQ33" s="32"/>
      <c r="CR33" s="32">
        <v>0</v>
      </c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>
        <v>313949</v>
      </c>
      <c r="DD33" s="31"/>
      <c r="DE33" s="31">
        <f t="shared" si="8"/>
        <v>1073</v>
      </c>
      <c r="DF33" s="31"/>
      <c r="DG33" s="31">
        <f t="shared" si="11"/>
        <v>1073</v>
      </c>
      <c r="DH33" s="31"/>
      <c r="DI33" s="31"/>
      <c r="DJ33" s="31"/>
      <c r="DK33" s="31"/>
      <c r="DL33" s="31"/>
      <c r="DM33" s="31">
        <f t="shared" si="9"/>
        <v>1073</v>
      </c>
      <c r="DN33" s="31">
        <f t="shared" si="12"/>
        <v>200.336071695295</v>
      </c>
      <c r="DO33" s="30"/>
      <c r="DP33" s="30"/>
      <c r="DT33" s="46" t="s">
        <v>9</v>
      </c>
      <c r="DU33" s="45" t="s">
        <v>7</v>
      </c>
      <c r="DV33" s="23"/>
      <c r="DW33" s="22"/>
    </row>
    <row r="34" spans="2:127" x14ac:dyDescent="0.25">
      <c r="B34" s="44">
        <v>2.9583333333333299</v>
      </c>
      <c r="C34" s="44">
        <v>1</v>
      </c>
      <c r="D34" s="43">
        <v>3</v>
      </c>
      <c r="E34" s="43">
        <f t="shared" si="0"/>
        <v>2.1126760563380285</v>
      </c>
      <c r="F34" s="43">
        <v>2</v>
      </c>
      <c r="G34" s="126">
        <v>74</v>
      </c>
      <c r="H34" s="43">
        <f t="shared" si="1"/>
        <v>52.112676056338032</v>
      </c>
      <c r="I34" s="43">
        <v>73</v>
      </c>
      <c r="J34" s="42"/>
      <c r="K34" s="42"/>
      <c r="L34" s="42"/>
      <c r="M34" s="40"/>
      <c r="N34" s="41"/>
      <c r="O34" s="41"/>
      <c r="P34" s="40"/>
      <c r="Q34" s="40">
        <v>53.521126760563384</v>
      </c>
      <c r="R34" s="41">
        <v>54.929577464788736</v>
      </c>
      <c r="S34" s="41"/>
      <c r="T34" s="40">
        <v>59.154929577464792</v>
      </c>
      <c r="U34" s="40" t="s">
        <v>8</v>
      </c>
      <c r="V34" s="39"/>
      <c r="W34" s="38" t="s">
        <v>152</v>
      </c>
      <c r="X34" s="38"/>
      <c r="Y34" s="38"/>
      <c r="Z34" s="38"/>
      <c r="AA34" s="38"/>
      <c r="AB34" s="38"/>
      <c r="AC34" s="38"/>
      <c r="AD34" s="38"/>
      <c r="AE34" s="38">
        <v>1101723</v>
      </c>
      <c r="AF34" s="38"/>
      <c r="AG34" s="38"/>
      <c r="AH34" s="38"/>
      <c r="AI34" s="37">
        <f t="shared" si="2"/>
        <v>5087</v>
      </c>
      <c r="AJ34" s="37">
        <f t="shared" si="3"/>
        <v>5.0869999999999997</v>
      </c>
      <c r="AK34" s="37">
        <f t="shared" si="4"/>
        <v>122.08799999999999</v>
      </c>
      <c r="AL34" s="37"/>
      <c r="AM34" s="37"/>
      <c r="AN34" s="37"/>
      <c r="AO34" s="37">
        <f t="shared" si="5"/>
        <v>122.08799999999999</v>
      </c>
      <c r="AP34" s="36">
        <v>3.8</v>
      </c>
      <c r="AQ34" s="36">
        <f t="shared" si="10"/>
        <v>3.8</v>
      </c>
      <c r="AR34" s="35"/>
      <c r="AS34" s="35"/>
      <c r="AT34" s="35"/>
      <c r="AU34" s="34" t="s">
        <v>153</v>
      </c>
      <c r="AV34" s="33">
        <v>1187</v>
      </c>
      <c r="AW34" s="33">
        <v>1185</v>
      </c>
      <c r="AX34" s="33">
        <v>0</v>
      </c>
      <c r="AY34" s="33">
        <v>1185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>
        <v>0</v>
      </c>
      <c r="BM34" s="33">
        <v>0</v>
      </c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2">
        <f t="shared" si="6"/>
        <v>0.99747899159663866</v>
      </c>
      <c r="CC34" s="32">
        <f t="shared" si="6"/>
        <v>0.99579831932773111</v>
      </c>
      <c r="CD34" s="32">
        <f t="shared" si="6"/>
        <v>0</v>
      </c>
      <c r="CE34" s="32">
        <f t="shared" si="6"/>
        <v>0.99579831932773111</v>
      </c>
      <c r="CF34" s="32"/>
      <c r="CG34" s="32"/>
      <c r="CH34" s="32"/>
      <c r="CI34" s="32"/>
      <c r="CJ34" s="32">
        <f t="shared" si="7"/>
        <v>0</v>
      </c>
      <c r="CK34" s="32">
        <f t="shared" si="7"/>
        <v>0</v>
      </c>
      <c r="CL34" s="32"/>
      <c r="CM34" s="32"/>
      <c r="CN34" s="32"/>
      <c r="CO34" s="32"/>
      <c r="CP34" s="32"/>
      <c r="CQ34" s="32"/>
      <c r="CR34" s="32">
        <v>0</v>
      </c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>
        <v>315048</v>
      </c>
      <c r="DD34" s="31"/>
      <c r="DE34" s="31">
        <f t="shared" si="8"/>
        <v>1099</v>
      </c>
      <c r="DF34" s="31"/>
      <c r="DG34" s="31">
        <f t="shared" si="11"/>
        <v>1099</v>
      </c>
      <c r="DH34" s="31"/>
      <c r="DI34" s="31"/>
      <c r="DJ34" s="31"/>
      <c r="DK34" s="31"/>
      <c r="DL34" s="31"/>
      <c r="DM34" s="31">
        <f t="shared" si="9"/>
        <v>1099</v>
      </c>
      <c r="DN34" s="31">
        <f t="shared" si="12"/>
        <v>216.0408885394142</v>
      </c>
      <c r="DO34" s="30"/>
      <c r="DP34" s="30"/>
      <c r="DT34" s="25" t="s">
        <v>7</v>
      </c>
      <c r="DU34" s="25">
        <v>1</v>
      </c>
      <c r="DV34" s="23"/>
      <c r="DW34" s="22"/>
    </row>
    <row r="35" spans="2:127" x14ac:dyDescent="0.25">
      <c r="B35" s="29"/>
      <c r="C35" s="28"/>
      <c r="D35" s="27">
        <f t="shared" ref="D35:I35" si="13">AVERAGE(D11:D34)</f>
        <v>3</v>
      </c>
      <c r="E35" s="27">
        <f t="shared" si="13"/>
        <v>2.1126760563380294</v>
      </c>
      <c r="F35" s="27">
        <f t="shared" si="13"/>
        <v>3.25</v>
      </c>
      <c r="G35" s="27">
        <f t="shared" si="13"/>
        <v>75.541666666666671</v>
      </c>
      <c r="H35" s="27">
        <f t="shared" si="13"/>
        <v>53.198356807511736</v>
      </c>
      <c r="I35" s="27">
        <f t="shared" si="13"/>
        <v>73.875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 t="e">
        <f>AVERAGE(Y11:Y34)</f>
        <v>#DIV/0!</v>
      </c>
      <c r="Z35" s="27"/>
      <c r="AA35" s="27"/>
      <c r="AB35" s="27"/>
      <c r="AC35" s="27"/>
      <c r="AD35" s="27">
        <f>AD34-AD10</f>
        <v>-409882</v>
      </c>
      <c r="AE35" s="27"/>
      <c r="AF35" s="27"/>
      <c r="AG35" s="27"/>
      <c r="AH35" s="27"/>
      <c r="AI35" s="27">
        <f>SUM(AI11:AI34)</f>
        <v>120560</v>
      </c>
      <c r="AJ35" s="27">
        <f>SUM(AJ11:AJ34)</f>
        <v>120.56</v>
      </c>
      <c r="AK35" s="27">
        <f>AVERAGE(AK11:AK34)</f>
        <v>120.55999999999999</v>
      </c>
      <c r="AL35" s="27"/>
      <c r="AM35" s="27"/>
      <c r="AN35" s="27"/>
      <c r="AO35" s="27"/>
      <c r="AP35" s="27">
        <f>AVERAGE(AP11:AP34)</f>
        <v>5.8208333333333337</v>
      </c>
      <c r="AQ35" s="27">
        <f>AVERAGE(AQ11:AQ34)</f>
        <v>5.8208333333333337</v>
      </c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>
        <f>DB34-DB10</f>
        <v>0</v>
      </c>
      <c r="DC35" s="27"/>
      <c r="DD35" s="27"/>
      <c r="DE35" s="27">
        <f>SUM(DE11:DE34)</f>
        <v>27347</v>
      </c>
      <c r="DF35" s="27"/>
      <c r="DG35" s="27">
        <f>SUM(DG11:DG34)</f>
        <v>27347</v>
      </c>
      <c r="DH35" s="27"/>
      <c r="DI35" s="27"/>
      <c r="DJ35" s="27"/>
      <c r="DK35" s="27"/>
      <c r="DL35" s="27"/>
      <c r="DM35" s="27">
        <f t="shared" si="9"/>
        <v>27347</v>
      </c>
      <c r="DN35" s="27">
        <f t="shared" si="12"/>
        <v>226.83311214333111</v>
      </c>
      <c r="DO35" s="26"/>
      <c r="DP35" s="26"/>
      <c r="DT35" s="25" t="s">
        <v>6</v>
      </c>
      <c r="DU35" s="25">
        <v>41.67</v>
      </c>
      <c r="DV35" s="23"/>
      <c r="DW35" s="22"/>
    </row>
    <row r="36" spans="2:127" x14ac:dyDescent="0.25">
      <c r="DT36" s="25" t="s">
        <v>5</v>
      </c>
      <c r="DU36" s="25">
        <v>11.574999999999999</v>
      </c>
      <c r="DV36" s="23"/>
      <c r="DW36" s="22"/>
    </row>
    <row r="37" spans="2:127" x14ac:dyDescent="0.25">
      <c r="B37" s="278" t="s">
        <v>4</v>
      </c>
      <c r="C37" s="278"/>
      <c r="D37" s="278"/>
      <c r="E37" s="278"/>
      <c r="F37" s="278"/>
      <c r="DT37" s="24"/>
      <c r="DU37" s="24"/>
      <c r="DV37" s="23"/>
      <c r="DW37" s="22"/>
    </row>
    <row r="38" spans="2:127" x14ac:dyDescent="0.25">
      <c r="B38" s="21" t="s">
        <v>3</v>
      </c>
      <c r="C38" s="287" t="s">
        <v>205</v>
      </c>
      <c r="D38" s="270"/>
      <c r="E38" s="270"/>
      <c r="F38" s="271"/>
    </row>
    <row r="39" spans="2:127" x14ac:dyDescent="0.25">
      <c r="B39" s="21" t="s">
        <v>2</v>
      </c>
      <c r="C39" s="287" t="s">
        <v>208</v>
      </c>
      <c r="D39" s="288"/>
      <c r="E39" s="288"/>
      <c r="F39" s="289"/>
    </row>
    <row r="40" spans="2:127" x14ac:dyDescent="0.25">
      <c r="B40" s="21" t="s">
        <v>1</v>
      </c>
      <c r="C40" s="287" t="s">
        <v>157</v>
      </c>
      <c r="D40" s="288"/>
      <c r="E40" s="288"/>
      <c r="F40" s="289"/>
    </row>
    <row r="42" spans="2:127" x14ac:dyDescent="0.25">
      <c r="B42" s="20" t="s">
        <v>0</v>
      </c>
      <c r="C42" s="20"/>
      <c r="D42" s="19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7"/>
      <c r="X42" s="17"/>
      <c r="Y42" s="17"/>
      <c r="Z42" s="17"/>
    </row>
    <row r="43" spans="2:127" x14ac:dyDescent="0.25">
      <c r="B43" s="100" t="s">
        <v>158</v>
      </c>
      <c r="C43" s="9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spans="2:127" x14ac:dyDescent="0.25">
      <c r="B44" s="100" t="s">
        <v>206</v>
      </c>
      <c r="C44" s="11"/>
      <c r="D44" s="120"/>
      <c r="E44" s="120"/>
      <c r="F44" s="120"/>
      <c r="G44" s="120"/>
      <c r="H44" s="120"/>
      <c r="I44" s="120"/>
      <c r="J44" s="120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2"/>
      <c r="X44" s="4"/>
      <c r="Y44" s="4"/>
      <c r="Z44" s="4"/>
    </row>
    <row r="45" spans="2:127" x14ac:dyDescent="0.25">
      <c r="B45" s="100" t="s">
        <v>160</v>
      </c>
      <c r="C45" s="11"/>
      <c r="D45" s="120"/>
      <c r="E45" s="120"/>
      <c r="F45" s="120"/>
      <c r="G45" s="120"/>
      <c r="H45" s="120"/>
      <c r="I45" s="120"/>
      <c r="J45" s="12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25">
      <c r="B46" s="101" t="s">
        <v>161</v>
      </c>
      <c r="C46" s="16"/>
      <c r="D46" s="121"/>
      <c r="E46" s="121"/>
      <c r="F46" s="121"/>
      <c r="G46" s="121"/>
      <c r="H46" s="121"/>
      <c r="I46" s="121"/>
      <c r="J46" s="121"/>
      <c r="K46" s="7"/>
      <c r="L46" s="6"/>
      <c r="M46" s="6"/>
      <c r="N46" s="6"/>
      <c r="O46" s="6"/>
      <c r="P46" s="6"/>
      <c r="Q46" s="6"/>
      <c r="R46" s="6"/>
      <c r="S46" s="6"/>
      <c r="T46" s="6"/>
      <c r="U46" s="13"/>
      <c r="V46" s="13"/>
      <c r="W46" s="12"/>
      <c r="X46" s="4"/>
      <c r="Y46" s="4"/>
      <c r="Z46" s="4"/>
    </row>
    <row r="47" spans="2:127" x14ac:dyDescent="0.25">
      <c r="B47" s="116" t="s">
        <v>162</v>
      </c>
      <c r="C47" s="11"/>
      <c r="D47" s="15"/>
      <c r="E47" s="15"/>
      <c r="F47" s="15"/>
      <c r="G47" s="15"/>
      <c r="H47" s="15"/>
      <c r="I47" s="15"/>
      <c r="J47" s="14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2"/>
      <c r="X47" s="4"/>
      <c r="Y47" s="4"/>
      <c r="Z47" s="4"/>
    </row>
    <row r="48" spans="2:127" x14ac:dyDescent="0.25">
      <c r="B48" s="117" t="s">
        <v>204</v>
      </c>
      <c r="C48" s="16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25">
      <c r="B49" s="116" t="s">
        <v>164</v>
      </c>
      <c r="C49" s="11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25">
      <c r="B50" s="168" t="s">
        <v>165</v>
      </c>
      <c r="C50" s="11"/>
      <c r="D50" s="8"/>
      <c r="E50" s="8"/>
      <c r="F50" s="8"/>
      <c r="G50" s="8"/>
      <c r="H50" s="8"/>
      <c r="I50" s="8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  <c r="X50" s="4"/>
      <c r="Y50" s="4"/>
      <c r="Z50" s="4"/>
    </row>
    <row r="51" spans="2:26" x14ac:dyDescent="0.25">
      <c r="B51" s="172" t="s">
        <v>166</v>
      </c>
      <c r="C51" s="9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25">
      <c r="B52" s="169" t="s">
        <v>207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25">
      <c r="B53" s="169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</row>
    <row r="54" spans="2:26" x14ac:dyDescent="0.25">
      <c r="B54" s="291" t="s">
        <v>169</v>
      </c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</row>
    <row r="55" spans="2:26" x14ac:dyDescent="0.25">
      <c r="B55" s="290" t="s">
        <v>170</v>
      </c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</row>
    <row r="56" spans="2:26" x14ac:dyDescent="0.25">
      <c r="B56" s="291" t="s">
        <v>171</v>
      </c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</row>
    <row r="57" spans="2:26" x14ac:dyDescent="0.25">
      <c r="B57" s="11" t="s">
        <v>209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</row>
    <row r="58" spans="2:26" x14ac:dyDescent="0.25">
      <c r="B58" s="100" t="s">
        <v>173</v>
      </c>
      <c r="C58" s="9"/>
      <c r="D58" s="8"/>
      <c r="E58" s="8"/>
      <c r="F58" s="8"/>
      <c r="G58" s="8"/>
      <c r="H58" s="8"/>
      <c r="I58" s="8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4"/>
      <c r="Y58" s="4"/>
    </row>
    <row r="59" spans="2:26" x14ac:dyDescent="0.25">
      <c r="B59" s="113" t="s">
        <v>174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</sheetData>
  <protectedRanges>
    <protectedRange sqref="AD10" name="Range1_11_1_1_1_2_2_1_2"/>
    <protectedRange sqref="AE10" name="Range1_11_1_1_1_2_2_1_2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50">
    <mergeCell ref="Z8:AA9"/>
    <mergeCell ref="B37:F37"/>
    <mergeCell ref="C38:F38"/>
    <mergeCell ref="C39:F39"/>
    <mergeCell ref="C40:F40"/>
    <mergeCell ref="M8:P8"/>
    <mergeCell ref="Q8:T8"/>
    <mergeCell ref="U8:U10"/>
    <mergeCell ref="V8:W9"/>
    <mergeCell ref="X8:Y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B54:Y54"/>
    <mergeCell ref="B55:Y55"/>
    <mergeCell ref="B56:Y56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DT30:DU30">
      <formula1>$BA$24:$BA$28</formula1>
    </dataValidation>
    <dataValidation type="list" allowBlank="1" showInputMessage="1" showErrorMessage="1" sqref="U11:U34">
      <formula1>$DT$9:$DT$19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Paul I. Caganda</dc:creator>
  <cp:lastModifiedBy>Fidel A. Ramos</cp:lastModifiedBy>
  <dcterms:created xsi:type="dcterms:W3CDTF">2018-07-19T06:36:55Z</dcterms:created>
  <dcterms:modified xsi:type="dcterms:W3CDTF">2018-08-31T15:59:30Z</dcterms:modified>
</cp:coreProperties>
</file>